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80" windowWidth="8280" windowHeight="4260" activeTab="0"/>
  </bookViews>
  <sheets>
    <sheet name="368 (2)" sheetId="1" r:id="rId1"/>
    <sheet name="358" sheetId="2" r:id="rId2"/>
    <sheet name="359" sheetId="3" r:id="rId3"/>
    <sheet name="360" sheetId="4" r:id="rId4"/>
    <sheet name="361" sheetId="5" r:id="rId5"/>
    <sheet name="362" sheetId="6" r:id="rId6"/>
    <sheet name="363" sheetId="7" r:id="rId7"/>
    <sheet name="364" sheetId="8" r:id="rId8"/>
    <sheet name="365" sheetId="9" r:id="rId9"/>
    <sheet name="366" sheetId="10" r:id="rId10"/>
    <sheet name="368" sheetId="11" r:id="rId11"/>
    <sheet name="以降貼り付け前データ" sheetId="12" r:id="rId12"/>
    <sheet name="362-2" sheetId="13" r:id="rId13"/>
    <sheet name="364-2" sheetId="14" r:id="rId14"/>
    <sheet name="364-3" sheetId="15" r:id="rId15"/>
    <sheet name="365-2" sheetId="16" r:id="rId16"/>
  </sheets>
  <definedNames/>
  <calcPr fullCalcOnLoad="1"/>
</workbook>
</file>

<file path=xl/sharedStrings.xml><?xml version="1.0" encoding="utf-8"?>
<sst xmlns="http://schemas.openxmlformats.org/spreadsheetml/2006/main" count="1953" uniqueCount="565">
  <si>
    <t>定員</t>
  </si>
  <si>
    <t>公立</t>
  </si>
  <si>
    <t>私立</t>
  </si>
  <si>
    <t>救護施設</t>
  </si>
  <si>
    <t>養護老人ホーム</t>
  </si>
  <si>
    <t>軽費老人ホーム</t>
  </si>
  <si>
    <t>点字図書館</t>
  </si>
  <si>
    <t>盲人ホーム</t>
  </si>
  <si>
    <t>身体障害者福祉センター</t>
  </si>
  <si>
    <t>助産施設</t>
  </si>
  <si>
    <t>保育所</t>
  </si>
  <si>
    <t>児童遊園</t>
  </si>
  <si>
    <t>児童館・児童センター</t>
  </si>
  <si>
    <t>婦人保護施設</t>
  </si>
  <si>
    <t>へき地保育所</t>
  </si>
  <si>
    <t>隣保館</t>
  </si>
  <si>
    <t>地域福祉センター</t>
  </si>
  <si>
    <t>更生援護会館</t>
  </si>
  <si>
    <t>福祉会館</t>
  </si>
  <si>
    <t>障害者プール</t>
  </si>
  <si>
    <t>区分</t>
  </si>
  <si>
    <t>計</t>
  </si>
  <si>
    <t>区分</t>
  </si>
  <si>
    <t>洞戸村</t>
  </si>
  <si>
    <t>武芸川町</t>
  </si>
  <si>
    <t>武儀町</t>
  </si>
  <si>
    <t>上之保村</t>
  </si>
  <si>
    <t>岐阜市</t>
  </si>
  <si>
    <t>大垣市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</si>
  <si>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</si>
  <si>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</si>
  <si>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</si>
  <si>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</si>
  <si>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</si>
  <si>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</si>
  <si>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</si>
  <si>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</si>
  <si>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</si>
  <si>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</si>
  <si>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</si>
  <si>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</si>
  <si>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</si>
  <si>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</si>
  <si>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</si>
  <si>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</si>
  <si>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</si>
  <si>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</si>
  <si>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</si>
  <si>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</si>
  <si>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</si>
  <si>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</si>
  <si>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</si>
  <si>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</si>
  <si>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</si>
  <si>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</si>
  <si>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</si>
  <si>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</si>
  <si>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</si>
  <si>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</si>
  <si>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御嵩町</t>
  </si>
  <si>
    <t>兼山町</t>
  </si>
  <si>
    <t>海津町</t>
  </si>
  <si>
    <t>平田町</t>
  </si>
  <si>
    <t>南濃町</t>
  </si>
  <si>
    <t>笠原町</t>
  </si>
  <si>
    <t>養老町</t>
  </si>
  <si>
    <t>坂下町</t>
  </si>
  <si>
    <t>上石津町</t>
  </si>
  <si>
    <t>川上村</t>
  </si>
  <si>
    <t>加子母村</t>
  </si>
  <si>
    <t>付知町</t>
  </si>
  <si>
    <t>垂井町</t>
  </si>
  <si>
    <t>福岡町</t>
  </si>
  <si>
    <t>関ヶ原町</t>
  </si>
  <si>
    <t>蛭川村</t>
  </si>
  <si>
    <t>岩村町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</si>
  <si>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</si>
  <si>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</si>
  <si>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</si>
  <si>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</si>
  <si>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</si>
  <si>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</si>
  <si>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</si>
  <si>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</si>
  <si>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</si>
  <si>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</si>
  <si>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</si>
  <si>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</si>
  <si>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</si>
  <si>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</si>
  <si>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</si>
  <si>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</si>
  <si>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</si>
  <si>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</si>
  <si>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</si>
  <si>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藤橋村</t>
  </si>
  <si>
    <t>丹生川村</t>
  </si>
  <si>
    <t>坂内村</t>
  </si>
  <si>
    <t>清見村</t>
  </si>
  <si>
    <t>荘川村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</si>
  <si>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</si>
  <si>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</si>
  <si>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</si>
  <si>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</si>
  <si>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</si>
  <si>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</si>
  <si>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</si>
  <si>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</si>
  <si>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</si>
  <si>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</si>
  <si>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</si>
  <si>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根尾村</t>
  </si>
  <si>
    <t>古川町</t>
  </si>
  <si>
    <t>国府町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</si>
  <si>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</si>
  <si>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</si>
  <si>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</si>
  <si>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</si>
  <si>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</si>
  <si>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</si>
  <si>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</si>
  <si>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　　２　被保護世帯、被保護人員は月平均のため合計と一致しない。</t>
  </si>
  <si>
    <t>　単位：世帯、人</t>
  </si>
  <si>
    <t>総計</t>
  </si>
  <si>
    <t>生活</t>
  </si>
  <si>
    <t>医療</t>
  </si>
  <si>
    <t>葬祭</t>
  </si>
  <si>
    <t>　　191．生　活　保　護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</si>
  <si>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</si>
  <si>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</si>
  <si>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</si>
  <si>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</si>
  <si>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</si>
  <si>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</si>
  <si>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</si>
  <si>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　単位：件、千円</t>
  </si>
  <si>
    <t>累計</t>
  </si>
  <si>
    <t>累計</t>
  </si>
  <si>
    <t>生活資金</t>
  </si>
  <si>
    <t>福祉資金</t>
  </si>
  <si>
    <t>災害援護資金</t>
  </si>
  <si>
    <t>クラブ数</t>
  </si>
  <si>
    <t>会員数</t>
  </si>
  <si>
    <t>クラブ数</t>
  </si>
  <si>
    <t>音声言語そしゃく機能障害</t>
  </si>
  <si>
    <t>肢体不自由</t>
  </si>
  <si>
    <t>内部障害</t>
  </si>
  <si>
    <t>里親登録数</t>
  </si>
  <si>
    <t>委託児童</t>
  </si>
  <si>
    <t>男</t>
  </si>
  <si>
    <t>女</t>
  </si>
  <si>
    <t>児童を委託し　　ている里親数</t>
  </si>
  <si>
    <t>母子</t>
  </si>
  <si>
    <t>寡婦</t>
  </si>
  <si>
    <t>修学資金</t>
  </si>
  <si>
    <t>療養資金</t>
  </si>
  <si>
    <t>生活資金</t>
  </si>
  <si>
    <t>住宅資金</t>
  </si>
  <si>
    <t>転宅資金</t>
  </si>
  <si>
    <t>就学支度資金</t>
  </si>
  <si>
    <t>結婚資金</t>
  </si>
  <si>
    <t>児童扶養資金</t>
  </si>
  <si>
    <t>被保険者数</t>
  </si>
  <si>
    <t>給付件数</t>
  </si>
  <si>
    <t>給付金額</t>
  </si>
  <si>
    <t>被保険者</t>
  </si>
  <si>
    <t>被扶養者</t>
  </si>
  <si>
    <t>198．国 民 健 康 保 険</t>
  </si>
  <si>
    <t>被保険者数</t>
  </si>
  <si>
    <t>直営診療施設</t>
  </si>
  <si>
    <t>病院</t>
  </si>
  <si>
    <t>　　199．厚  生  年  金  保  険</t>
  </si>
  <si>
    <t>平均年金額</t>
  </si>
  <si>
    <t>総計</t>
  </si>
  <si>
    <t>老齢</t>
  </si>
  <si>
    <t>通算老齢</t>
  </si>
  <si>
    <t>遺族</t>
  </si>
  <si>
    <t>通算遺族</t>
  </si>
  <si>
    <t>障害</t>
  </si>
  <si>
    <t>平均年金額</t>
  </si>
  <si>
    <t>(65歳以上）</t>
  </si>
  <si>
    <t>（計）</t>
  </si>
  <si>
    <t>保険料収納額</t>
  </si>
  <si>
    <t>検認率</t>
  </si>
  <si>
    <t>％</t>
  </si>
  <si>
    <t>　　（２）　国　民　年　金　給　付　状　況</t>
  </si>
  <si>
    <t>年金額</t>
  </si>
  <si>
    <t>計</t>
  </si>
  <si>
    <t>障害</t>
  </si>
  <si>
    <t>母子等</t>
  </si>
  <si>
    <t>寡婦</t>
  </si>
  <si>
    <t>遺児</t>
  </si>
  <si>
    <t>受給権者数</t>
  </si>
  <si>
    <t>遺族</t>
  </si>
  <si>
    <t>　注：日雇特例被保険者を除く。</t>
  </si>
  <si>
    <t xml:space="preserve">      　　　　加入世帯数・被保険者数・施設数：３月31日</t>
  </si>
  <si>
    <t>老人福祉センター</t>
  </si>
  <si>
    <t>総計</t>
  </si>
  <si>
    <t>老人福祉施設</t>
  </si>
  <si>
    <t>知的障害者更生施設（入所）</t>
  </si>
  <si>
    <t>-</t>
  </si>
  <si>
    <t>その他の社会福祉施設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</si>
  <si>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</si>
  <si>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</si>
  <si>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</si>
  <si>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</si>
  <si>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</si>
  <si>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</si>
  <si>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</si>
  <si>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</si>
  <si>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</si>
  <si>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</si>
  <si>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</si>
  <si>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</si>
  <si>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</si>
  <si>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１９　社　 会　 保　 障</t>
  </si>
  <si>
    <t>　</t>
  </si>
  <si>
    <t>　　　189．社 会 福 祉 施 設</t>
  </si>
  <si>
    <t>区分</t>
  </si>
  <si>
    <t>施設数</t>
  </si>
  <si>
    <t>人</t>
  </si>
  <si>
    <t>生活保護施設</t>
  </si>
  <si>
    <t>老人日帰り介護施設</t>
  </si>
  <si>
    <t>老人休養ホーム</t>
  </si>
  <si>
    <t>老人介護支援センター</t>
  </si>
  <si>
    <t>身体障害者更生援護施設</t>
  </si>
  <si>
    <t>肢体不自由者更生施設</t>
  </si>
  <si>
    <t>身体障害者療護施設</t>
  </si>
  <si>
    <t>身体障害者授産施設</t>
  </si>
  <si>
    <t>重度身体障害者授産施設</t>
  </si>
  <si>
    <t>在宅障害者日帰り介護施設</t>
  </si>
  <si>
    <t>知的障害者援護施設</t>
  </si>
  <si>
    <t>知的障害者授産施設（入所）</t>
  </si>
  <si>
    <t>知的障害者授産施設（通所）</t>
  </si>
  <si>
    <t>知的障害者通勤療</t>
  </si>
  <si>
    <t>知的障害者福祉ホーム</t>
  </si>
  <si>
    <t>児童福祉施設</t>
  </si>
  <si>
    <t>乳児院</t>
  </si>
  <si>
    <t>母子生活支援施設</t>
  </si>
  <si>
    <t>児童養護施設</t>
  </si>
  <si>
    <t>知的障害児施設</t>
  </si>
  <si>
    <t>知的障害児通園施設</t>
  </si>
  <si>
    <t>難聴幼児通園施設</t>
  </si>
  <si>
    <t>肢体不自由児施設</t>
  </si>
  <si>
    <t>児童自立支援施設</t>
  </si>
  <si>
    <t>母子福祉施設</t>
  </si>
  <si>
    <t>母子福祉センター</t>
  </si>
  <si>
    <t>拠出年金</t>
  </si>
  <si>
    <t>基礎年金</t>
  </si>
  <si>
    <t>福祉年金</t>
  </si>
  <si>
    <t>通算老齢</t>
  </si>
  <si>
    <t>計</t>
  </si>
  <si>
    <t>障害</t>
  </si>
  <si>
    <t>件</t>
  </si>
  <si>
    <t>件</t>
  </si>
  <si>
    <t>岐阜市</t>
  </si>
  <si>
    <t>-</t>
  </si>
  <si>
    <t>羽島郡</t>
  </si>
  <si>
    <t>川島町</t>
  </si>
  <si>
    <t>海津郡</t>
  </si>
  <si>
    <t>養老郡</t>
  </si>
  <si>
    <t>不破郡</t>
  </si>
  <si>
    <t>揖斐郡</t>
  </si>
  <si>
    <t>本巣郡</t>
  </si>
  <si>
    <t>200．　国　　民　　年　　金　　保　　険　　（続　　き）</t>
  </si>
  <si>
    <t>区分</t>
  </si>
  <si>
    <t>拠出年金</t>
  </si>
  <si>
    <t>-</t>
  </si>
  <si>
    <t>加茂郡</t>
  </si>
  <si>
    <t>可児郡</t>
  </si>
  <si>
    <t>土岐郡</t>
  </si>
  <si>
    <t>恵那郡</t>
  </si>
  <si>
    <t>益田郡</t>
  </si>
  <si>
    <t>大野郡</t>
  </si>
  <si>
    <t>吉城郡</t>
  </si>
  <si>
    <t>被保険者数</t>
  </si>
  <si>
    <t>人</t>
  </si>
  <si>
    <t>被保険者数</t>
  </si>
  <si>
    <t>区分</t>
  </si>
  <si>
    <t>加入世帯数</t>
  </si>
  <si>
    <t>保険料（税）　　　収　入　額</t>
  </si>
  <si>
    <t>療養諸費　　費　用　額</t>
  </si>
  <si>
    <t>老人保健医療費拠出金</t>
  </si>
  <si>
    <t>診療所</t>
  </si>
  <si>
    <t>人</t>
  </si>
  <si>
    <t xml:space="preserve"> </t>
  </si>
  <si>
    <t>　資料：県国民健康保険課</t>
  </si>
  <si>
    <t>　　　　　195．里　　　　　　　親</t>
  </si>
  <si>
    <t>　単位：人</t>
  </si>
  <si>
    <t>〃</t>
  </si>
  <si>
    <t>〃</t>
  </si>
  <si>
    <t>〃</t>
  </si>
  <si>
    <t xml:space="preserve"> </t>
  </si>
  <si>
    <t>　資料：県児童家庭課</t>
  </si>
  <si>
    <t>　単位：人</t>
  </si>
  <si>
    <t>総計</t>
  </si>
  <si>
    <t>聴覚平衡機能障害</t>
  </si>
  <si>
    <t xml:space="preserve">  資料：県障害福祉課</t>
  </si>
  <si>
    <t>　　　　　192．生活福祉資金貸付状況</t>
  </si>
  <si>
    <t>　注：累計は事業開始の昭和30年４月から算出した。</t>
  </si>
  <si>
    <t>区分</t>
  </si>
  <si>
    <t>件数</t>
  </si>
  <si>
    <t>金額</t>
  </si>
  <si>
    <t>年度別</t>
  </si>
  <si>
    <t>年度別</t>
  </si>
  <si>
    <t>更生資金</t>
  </si>
  <si>
    <t>　資料：県福祉政策課</t>
  </si>
  <si>
    <t>　単位：千円</t>
  </si>
  <si>
    <t>区分</t>
  </si>
  <si>
    <t>扶助費　総　計</t>
  </si>
  <si>
    <t>施　　設　事 務 費</t>
  </si>
  <si>
    <t>　注：１　被保護世帯、被保護人員は現に保護を受けた世帯、人員と保護停止中の世帯、人員との合計。</t>
  </si>
  <si>
    <t>被保護 世   帯</t>
  </si>
  <si>
    <t>被保護　人　　員</t>
  </si>
  <si>
    <t>被保護扶助人員（延人員）</t>
  </si>
  <si>
    <t>住宅</t>
  </si>
  <si>
    <t>教育</t>
  </si>
  <si>
    <t>出産</t>
  </si>
  <si>
    <t>生業</t>
  </si>
  <si>
    <t xml:space="preserve"> </t>
  </si>
  <si>
    <t>可児郡</t>
  </si>
  <si>
    <t>海津郡</t>
  </si>
  <si>
    <t>土岐郡</t>
  </si>
  <si>
    <t>益田郡</t>
  </si>
  <si>
    <t>揖斐郡</t>
  </si>
  <si>
    <t>資料：県児童家庭課</t>
  </si>
  <si>
    <t>特別養護老人ホーム</t>
  </si>
  <si>
    <t>知的障害者更生施設（通所）</t>
  </si>
  <si>
    <t>肢体不自由児通園施設</t>
  </si>
  <si>
    <t>受給権者数</t>
  </si>
  <si>
    <t>老齢</t>
  </si>
  <si>
    <t>総計</t>
  </si>
  <si>
    <t>安八郡</t>
  </si>
  <si>
    <t>山県郡</t>
  </si>
  <si>
    <t>　　（２）　国　民　年　金　給　付　状　況（続　き）</t>
  </si>
  <si>
    <t>武儀郡</t>
  </si>
  <si>
    <t>板取村</t>
  </si>
  <si>
    <t>郡上郡</t>
  </si>
  <si>
    <t>（１）被保険者数、保険料収納額</t>
  </si>
  <si>
    <t>第１号被保険者数</t>
  </si>
  <si>
    <t>第３号被保険者数</t>
  </si>
  <si>
    <t>千円</t>
  </si>
  <si>
    <t>総計</t>
  </si>
  <si>
    <t>安八郡</t>
  </si>
  <si>
    <t>山県郡</t>
  </si>
  <si>
    <t>（１）被保険者数、保険料収納額（続き）</t>
  </si>
  <si>
    <t>武儀郡</t>
  </si>
  <si>
    <t>板取村</t>
  </si>
  <si>
    <t>郡上郡</t>
  </si>
  <si>
    <t>千円</t>
  </si>
  <si>
    <t>視覚障害</t>
  </si>
  <si>
    <t>住宅資金</t>
  </si>
  <si>
    <t>修学資金</t>
  </si>
  <si>
    <t>療養資金</t>
  </si>
  <si>
    <t>190．市 町 村 別 保 育 所 数</t>
  </si>
  <si>
    <t>　注：１　休止中の保育所を含む。</t>
  </si>
  <si>
    <t>公立</t>
  </si>
  <si>
    <t>総計</t>
  </si>
  <si>
    <t>武儀郡</t>
  </si>
  <si>
    <t>板取村</t>
  </si>
  <si>
    <t>郡上郡</t>
  </si>
  <si>
    <t>養老郡</t>
  </si>
  <si>
    <t>安八郡</t>
  </si>
  <si>
    <t>山県郡</t>
  </si>
  <si>
    <t>　単位：人</t>
  </si>
  <si>
    <t>　　（１）適用事業所数、被保険者数</t>
  </si>
  <si>
    <t>人</t>
  </si>
  <si>
    <t>　　（２）受　給　権　者　数</t>
  </si>
  <si>
    <t>件</t>
  </si>
  <si>
    <t>遺族厚生年金</t>
  </si>
  <si>
    <t>老齢厚生年金</t>
  </si>
  <si>
    <t>　 　　　　　適用事業所数・被保険者数：３月31日</t>
  </si>
  <si>
    <t>適用事業所数</t>
  </si>
  <si>
    <t>人</t>
  </si>
  <si>
    <t>件</t>
  </si>
  <si>
    <t>事業開始資金</t>
  </si>
  <si>
    <t>事業継続資金</t>
  </si>
  <si>
    <t>　資料：県児童家庭課</t>
  </si>
  <si>
    <t>193．老人クラブ加入状況</t>
  </si>
  <si>
    <t>総計</t>
  </si>
  <si>
    <t>岐阜市</t>
  </si>
  <si>
    <t>　資料：県高齢福祉課</t>
  </si>
  <si>
    <t>　注：昭和61年４月より年金制度改正。</t>
  </si>
  <si>
    <t>適用事業所数</t>
  </si>
  <si>
    <t>　旧 法 該 当 者</t>
  </si>
  <si>
    <t>区分</t>
  </si>
  <si>
    <t>受給権者数</t>
  </si>
  <si>
    <t>千円</t>
  </si>
  <si>
    <t>　新 法 該 当 者</t>
  </si>
  <si>
    <t>受給権者数</t>
  </si>
  <si>
    <t>老齢厚生年金</t>
  </si>
  <si>
    <t>障害厚生年金</t>
  </si>
  <si>
    <t>（特別支給）</t>
  </si>
  <si>
    <t>件</t>
  </si>
  <si>
    <t>197．政 府 管 掌 健 康 保 険</t>
  </si>
  <si>
    <r>
      <t>　　　196．母子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寡婦福祉資金貸付状況</t>
    </r>
  </si>
  <si>
    <t>　単位：人、千円</t>
  </si>
  <si>
    <t>区分</t>
  </si>
  <si>
    <t>人員</t>
  </si>
  <si>
    <t>金額</t>
  </si>
  <si>
    <t>修業資金</t>
  </si>
  <si>
    <t>就職支度資金</t>
  </si>
  <si>
    <t>技能習得資金</t>
  </si>
  <si>
    <t>　資料：県福祉政策課</t>
  </si>
  <si>
    <t>　資料：県福祉政策課</t>
  </si>
  <si>
    <t>-</t>
  </si>
  <si>
    <t>９</t>
  </si>
  <si>
    <t>10</t>
  </si>
  <si>
    <t>11</t>
  </si>
  <si>
    <t>従事者数</t>
  </si>
  <si>
    <t xml:space="preserve"> -</t>
  </si>
  <si>
    <t xml:space="preserve"> -</t>
  </si>
  <si>
    <t>自閉症児施設</t>
  </si>
  <si>
    <t xml:space="preserve"> -</t>
  </si>
  <si>
    <t>　　　２　へき地保育所は含まない。     ３　公立、私立の別は運営主体で区分</t>
  </si>
  <si>
    <t xml:space="preserve"> -</t>
  </si>
  <si>
    <t>　資料：岐阜社会保険事務局</t>
  </si>
  <si>
    <t>　200．国 民 年 金 （続 き）</t>
  </si>
  <si>
    <t xml:space="preserve">　200．国 民 年 金 </t>
  </si>
  <si>
    <t>適正クラブ</t>
  </si>
  <si>
    <t>その他のクラブ</t>
  </si>
  <si>
    <t xml:space="preserve"> （２）福祉事務所別被保護世帯の扶助別金額</t>
  </si>
  <si>
    <t>支払基金</t>
  </si>
  <si>
    <t>岐阜地域</t>
  </si>
  <si>
    <t>西濃地域</t>
  </si>
  <si>
    <t>中濃地域</t>
  </si>
  <si>
    <t>東濃地域</t>
  </si>
  <si>
    <t>飛騨地域</t>
  </si>
  <si>
    <t>194．障害種類別身体障害者手帳交付者数(福祉事務所別）</t>
  </si>
  <si>
    <t>　（１）福　祉　事　務　所　別　保　護　状　況</t>
  </si>
  <si>
    <t>　　　３　西濃地域揖斐、中濃地域武儀、中濃地域郡上、東濃地域土岐及び飛騨地域益田福祉事務所は、各地域福祉事務所の内数。</t>
  </si>
  <si>
    <t>　西濃地域揖斐</t>
  </si>
  <si>
    <t>　中濃地域武儀</t>
  </si>
  <si>
    <t>　中濃地域郡上</t>
  </si>
  <si>
    <t>　東濃地域土岐</t>
  </si>
  <si>
    <t>　飛騨地域益田</t>
  </si>
  <si>
    <t>　注：１　西濃地域揖斐、中濃地域武儀、中濃地域郡上、東濃地域土岐及び飛騨地域益田福祉事務所は、各地域福祉事務所の内数。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</si>
  <si>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</si>
  <si>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</si>
  <si>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</si>
  <si>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</si>
  <si>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</si>
  <si>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</si>
  <si>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</si>
  <si>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</si>
  <si>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</si>
  <si>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</si>
  <si>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</si>
  <si>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</si>
  <si>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</si>
  <si>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</si>
  <si>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</si>
  <si>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</si>
  <si>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山県郡</t>
  </si>
  <si>
    <t>　　　193．市郡別老人クラブ加入状況</t>
  </si>
  <si>
    <t>市計</t>
  </si>
  <si>
    <t>郡計</t>
  </si>
  <si>
    <t>市計</t>
  </si>
  <si>
    <t>　　　　　平成11年（1999）10月１日</t>
  </si>
  <si>
    <t>老人憩の家</t>
  </si>
  <si>
    <t>　　  　   　　平成13年（2001）４月１日</t>
  </si>
  <si>
    <t>平成８年度</t>
  </si>
  <si>
    <t>　　９</t>
  </si>
  <si>
    <t>　　10</t>
  </si>
  <si>
    <t>　　11</t>
  </si>
  <si>
    <t>　　12</t>
  </si>
  <si>
    <t>FY1996</t>
  </si>
  <si>
    <t xml:space="preserve">    　平成13年（2001）３月31日</t>
  </si>
  <si>
    <t>平成８年度</t>
  </si>
  <si>
    <t>平成９年</t>
  </si>
  <si>
    <t>　　10　</t>
  </si>
  <si>
    <t>　　13</t>
  </si>
  <si>
    <t>　　11　</t>
  </si>
  <si>
    <t>　　12　</t>
  </si>
  <si>
    <t>　　13　</t>
  </si>
  <si>
    <t>FY1996</t>
  </si>
  <si>
    <t>平  成  ８  年  度</t>
  </si>
  <si>
    <t>12</t>
  </si>
  <si>
    <t>FY1996</t>
  </si>
  <si>
    <t>平成８年度</t>
  </si>
  <si>
    <t>　　９</t>
  </si>
  <si>
    <t>　　10</t>
  </si>
  <si>
    <t>　　11</t>
  </si>
  <si>
    <t>　　12</t>
  </si>
  <si>
    <t>　　９</t>
  </si>
  <si>
    <t>　　10</t>
  </si>
  <si>
    <t>　　11</t>
  </si>
  <si>
    <t>　　12</t>
  </si>
  <si>
    <t xml:space="preserve">  　　平成13年（2001）３月31日</t>
  </si>
  <si>
    <t>保険料収納額</t>
  </si>
  <si>
    <t>検認率</t>
  </si>
  <si>
    <t>人</t>
  </si>
  <si>
    <t>千円</t>
  </si>
  <si>
    <t>％</t>
  </si>
  <si>
    <t>円</t>
  </si>
  <si>
    <t>免除被保険者数　　（学生納付特例含）</t>
  </si>
  <si>
    <t>支給額</t>
  </si>
  <si>
    <t>　　　     　平成13年（2001）３月31日</t>
  </si>
  <si>
    <t>-</t>
  </si>
  <si>
    <t>介護</t>
  </si>
  <si>
    <t>障害者更生資金</t>
  </si>
  <si>
    <t>　　９</t>
  </si>
  <si>
    <t>　　11</t>
  </si>
  <si>
    <t>　　12</t>
  </si>
  <si>
    <t>介護扶助</t>
  </si>
  <si>
    <t>-</t>
  </si>
  <si>
    <t>国保連</t>
  </si>
  <si>
    <t>-</t>
  </si>
  <si>
    <t>-</t>
  </si>
  <si>
    <t>免除被保険者数
（学生納付特例含）</t>
  </si>
  <si>
    <t>中央</t>
  </si>
  <si>
    <t>子ども相談センター</t>
  </si>
  <si>
    <t>西濃</t>
  </si>
  <si>
    <t>東濃</t>
  </si>
  <si>
    <t>飛騨</t>
  </si>
  <si>
    <t>200．　国　　民　　年　　金　　保　　険　　（続　　き）</t>
  </si>
  <si>
    <t>　　（２）　国　民　年　金　給　付　状　況</t>
  </si>
  <si>
    <t>区分</t>
  </si>
  <si>
    <t>拠出年金</t>
  </si>
  <si>
    <t>基礎年金</t>
  </si>
  <si>
    <t>福祉年金</t>
  </si>
  <si>
    <t>受給権者数</t>
  </si>
  <si>
    <t>年金額</t>
  </si>
  <si>
    <t>受給権者数</t>
  </si>
  <si>
    <t>計</t>
  </si>
  <si>
    <t>老齢</t>
  </si>
  <si>
    <t>通算老齢</t>
  </si>
  <si>
    <t>障害</t>
  </si>
  <si>
    <t>母子等</t>
  </si>
  <si>
    <t>寡婦</t>
  </si>
  <si>
    <t>遺児</t>
  </si>
  <si>
    <t>遺族</t>
  </si>
  <si>
    <t>件</t>
  </si>
  <si>
    <t>総計</t>
  </si>
  <si>
    <t>-</t>
  </si>
  <si>
    <t>市計</t>
  </si>
  <si>
    <t>-</t>
  </si>
  <si>
    <t>郡計</t>
  </si>
  <si>
    <t>岐阜市</t>
  </si>
  <si>
    <t>-</t>
  </si>
  <si>
    <t>羽島郡</t>
  </si>
  <si>
    <t xml:space="preserve"> -</t>
  </si>
  <si>
    <t>川島町</t>
  </si>
  <si>
    <t xml:space="preserve"> -</t>
  </si>
  <si>
    <t>-</t>
  </si>
  <si>
    <t>海津郡</t>
  </si>
  <si>
    <t>養老郡</t>
  </si>
  <si>
    <t>不破郡</t>
  </si>
  <si>
    <t>安八郡</t>
  </si>
  <si>
    <t>揖斐郡</t>
  </si>
  <si>
    <t>本巣郡</t>
  </si>
  <si>
    <t>山県郡</t>
  </si>
  <si>
    <t>　資料：岐阜社会保険事務局</t>
  </si>
  <si>
    <t>　　（２）　国　民　年　金　給　付　状　況（続　き）</t>
  </si>
  <si>
    <t>武儀郡</t>
  </si>
  <si>
    <t>洞戸村</t>
  </si>
  <si>
    <t>板取村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</si>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</sst>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distributed"/>
    </xf>
    <xf numFmtId="176" fontId="7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7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7" fillId="0" borderId="16" xfId="0" applyFont="1" applyBorder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7" fontId="11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0" fontId="11" fillId="0" borderId="12" xfId="0" applyFont="1" applyBorder="1" applyAlignment="1">
      <alignment/>
    </xf>
    <xf numFmtId="0" fontId="11" fillId="0" borderId="6" xfId="0" applyFont="1" applyBorder="1" applyAlignment="1">
      <alignment/>
    </xf>
    <xf numFmtId="0" fontId="7" fillId="0" borderId="6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178" fontId="7" fillId="0" borderId="6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center"/>
    </xf>
    <xf numFmtId="178" fontId="11" fillId="0" borderId="0" xfId="0" applyNumberFormat="1" applyFont="1" applyAlignment="1">
      <alignment/>
    </xf>
    <xf numFmtId="178" fontId="11" fillId="0" borderId="6" xfId="0" applyNumberFormat="1" applyFont="1" applyBorder="1" applyAlignment="1">
      <alignment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7" fillId="0" borderId="6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right" vertical="distributed"/>
    </xf>
    <xf numFmtId="5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distributed"/>
    </xf>
    <xf numFmtId="178" fontId="6" fillId="0" borderId="6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8" fontId="6" fillId="0" borderId="0" xfId="0" applyNumberFormat="1" applyFont="1" applyAlignment="1">
      <alignment horizontal="right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79" fontId="6" fillId="0" borderId="0" xfId="0" applyNumberFormat="1" applyFont="1" applyAlignment="1">
      <alignment horizontal="right"/>
    </xf>
    <xf numFmtId="176" fontId="16" fillId="0" borderId="0" xfId="17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6" fontId="6" fillId="0" borderId="6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11" fillId="0" borderId="6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8" fontId="6" fillId="0" borderId="6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179" fontId="16" fillId="0" borderId="0" xfId="17" applyNumberFormat="1" applyFont="1" applyFill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56" fontId="4" fillId="0" borderId="0" xfId="0" applyNumberFormat="1" applyFont="1" applyAlignment="1">
      <alignment horizontal="right"/>
    </xf>
    <xf numFmtId="56" fontId="7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7" fillId="0" borderId="4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0" fillId="0" borderId="33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19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0" fillId="0" borderId="29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 wrapText="1"/>
    </xf>
    <xf numFmtId="0" fontId="10" fillId="0" borderId="36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6" fontId="7" fillId="0" borderId="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76" fontId="6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/>
    </xf>
    <xf numFmtId="0" fontId="0" fillId="0" borderId="30" xfId="0" applyFont="1" applyBorder="1" applyAlignment="1">
      <alignment horizontal="distributed"/>
    </xf>
    <xf numFmtId="0" fontId="10" fillId="0" borderId="13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/>
    </xf>
    <xf numFmtId="0" fontId="11" fillId="0" borderId="30" xfId="0" applyFont="1" applyBorder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2" fillId="0" borderId="7" xfId="0" applyFont="1" applyBorder="1" applyAlignment="1">
      <alignment/>
    </xf>
    <xf numFmtId="0" fontId="10" fillId="0" borderId="29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1" fillId="0" borderId="7" xfId="0" applyFont="1" applyBorder="1" applyAlignment="1">
      <alignment/>
    </xf>
    <xf numFmtId="0" fontId="10" fillId="0" borderId="5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3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tabSelected="1" workbookViewId="0" topLeftCell="A60">
      <selection activeCell="K65" sqref="K65"/>
    </sheetView>
  </sheetViews>
  <sheetFormatPr defaultColWidth="9.00390625" defaultRowHeight="13.5"/>
  <cols>
    <col min="1" max="1" width="1.00390625" style="77" customWidth="1"/>
    <col min="2" max="2" width="2.00390625" style="77" customWidth="1"/>
    <col min="3" max="3" width="10.125" style="77" customWidth="1"/>
    <col min="4" max="4" width="1.00390625" style="77" customWidth="1"/>
    <col min="5" max="11" width="8.625" style="77" customWidth="1"/>
    <col min="12" max="12" width="12.625" style="77" customWidth="1"/>
    <col min="13" max="18" width="12.00390625" style="77" customWidth="1"/>
    <col min="19" max="19" width="15.00390625" style="77" customWidth="1"/>
    <col min="20" max="16384" width="9.00390625" style="77" customWidth="1"/>
  </cols>
  <sheetData>
    <row r="1" ht="17.25">
      <c r="J1" s="1" t="s">
        <v>515</v>
      </c>
    </row>
    <row r="2" ht="14.25">
      <c r="J2" s="25" t="s">
        <v>516</v>
      </c>
    </row>
    <row r="3" spans="18:19" ht="14.25" thickBot="1">
      <c r="R3" s="21"/>
      <c r="S3" s="23" t="s">
        <v>497</v>
      </c>
    </row>
    <row r="4" spans="1:19" ht="14.25" thickTop="1">
      <c r="A4" s="166" t="s">
        <v>517</v>
      </c>
      <c r="B4" s="166"/>
      <c r="C4" s="166"/>
      <c r="D4" s="166"/>
      <c r="E4" s="155" t="s">
        <v>518</v>
      </c>
      <c r="F4" s="156"/>
      <c r="G4" s="156"/>
      <c r="H4" s="156"/>
      <c r="I4" s="156"/>
      <c r="J4" s="156"/>
      <c r="K4" s="156"/>
      <c r="L4" s="151"/>
      <c r="M4" s="156" t="s">
        <v>519</v>
      </c>
      <c r="N4" s="156"/>
      <c r="O4" s="156"/>
      <c r="P4" s="156"/>
      <c r="Q4" s="156"/>
      <c r="R4" s="155" t="s">
        <v>520</v>
      </c>
      <c r="S4" s="156"/>
    </row>
    <row r="5" spans="1:19" ht="13.5">
      <c r="A5" s="167"/>
      <c r="B5" s="167"/>
      <c r="C5" s="167"/>
      <c r="D5" s="167"/>
      <c r="E5" s="157" t="s">
        <v>521</v>
      </c>
      <c r="F5" s="158"/>
      <c r="G5" s="158"/>
      <c r="H5" s="158"/>
      <c r="I5" s="158"/>
      <c r="J5" s="158"/>
      <c r="K5" s="159"/>
      <c r="L5" s="160" t="s">
        <v>522</v>
      </c>
      <c r="M5" s="162" t="s">
        <v>521</v>
      </c>
      <c r="N5" s="162"/>
      <c r="O5" s="162"/>
      <c r="P5" s="163"/>
      <c r="Q5" s="164" t="s">
        <v>522</v>
      </c>
      <c r="R5" s="164" t="s">
        <v>523</v>
      </c>
      <c r="S5" s="164" t="s">
        <v>496</v>
      </c>
    </row>
    <row r="6" spans="1:19" ht="13.5">
      <c r="A6" s="158"/>
      <c r="B6" s="158"/>
      <c r="C6" s="158"/>
      <c r="D6" s="158"/>
      <c r="E6" s="26" t="s">
        <v>524</v>
      </c>
      <c r="F6" s="26" t="s">
        <v>525</v>
      </c>
      <c r="G6" s="26" t="s">
        <v>526</v>
      </c>
      <c r="H6" s="26" t="s">
        <v>527</v>
      </c>
      <c r="I6" s="26" t="s">
        <v>528</v>
      </c>
      <c r="J6" s="26" t="s">
        <v>529</v>
      </c>
      <c r="K6" s="26" t="s">
        <v>530</v>
      </c>
      <c r="L6" s="161"/>
      <c r="M6" s="16" t="s">
        <v>524</v>
      </c>
      <c r="N6" s="26" t="s">
        <v>525</v>
      </c>
      <c r="O6" s="26" t="s">
        <v>527</v>
      </c>
      <c r="P6" s="29" t="s">
        <v>531</v>
      </c>
      <c r="Q6" s="157"/>
      <c r="R6" s="157"/>
      <c r="S6" s="157"/>
    </row>
    <row r="7" spans="5:19" ht="9.75" customHeight="1">
      <c r="E7" s="42" t="s">
        <v>532</v>
      </c>
      <c r="F7" s="43" t="s">
        <v>532</v>
      </c>
      <c r="G7" s="43" t="s">
        <v>532</v>
      </c>
      <c r="H7" s="43" t="s">
        <v>532</v>
      </c>
      <c r="I7" s="43" t="s">
        <v>532</v>
      </c>
      <c r="J7" s="43" t="s">
        <v>532</v>
      </c>
      <c r="K7" s="43" t="s">
        <v>532</v>
      </c>
      <c r="L7" s="23" t="s">
        <v>494</v>
      </c>
      <c r="M7" s="23" t="s">
        <v>532</v>
      </c>
      <c r="N7" s="23" t="s">
        <v>532</v>
      </c>
      <c r="O7" s="23" t="s">
        <v>532</v>
      </c>
      <c r="P7" s="23" t="s">
        <v>532</v>
      </c>
      <c r="Q7" s="23" t="s">
        <v>494</v>
      </c>
      <c r="R7" s="23" t="s">
        <v>532</v>
      </c>
      <c r="S7" s="23" t="s">
        <v>494</v>
      </c>
    </row>
    <row r="8" spans="2:19" s="80" customFormat="1" ht="10.5" customHeight="1">
      <c r="B8" s="165" t="s">
        <v>533</v>
      </c>
      <c r="C8" s="165"/>
      <c r="E8" s="9">
        <v>120429</v>
      </c>
      <c r="F8" s="10">
        <v>80562</v>
      </c>
      <c r="G8" s="10">
        <v>35470</v>
      </c>
      <c r="H8" s="10">
        <v>3166</v>
      </c>
      <c r="I8" s="10">
        <v>45</v>
      </c>
      <c r="J8" s="10">
        <v>1186</v>
      </c>
      <c r="K8" s="10" t="s">
        <v>534</v>
      </c>
      <c r="L8" s="89">
        <v>49444087200</v>
      </c>
      <c r="M8" s="10">
        <v>233110</v>
      </c>
      <c r="N8" s="10">
        <v>213136</v>
      </c>
      <c r="O8" s="10">
        <v>18925</v>
      </c>
      <c r="P8" s="10">
        <v>1049</v>
      </c>
      <c r="Q8" s="89">
        <v>164390764400</v>
      </c>
      <c r="R8" s="90">
        <v>2715</v>
      </c>
      <c r="S8" s="130">
        <v>787292700</v>
      </c>
    </row>
    <row r="9" spans="2:19" s="80" customFormat="1" ht="7.5" customHeight="1">
      <c r="B9" s="81"/>
      <c r="C9" s="81"/>
      <c r="E9" s="9"/>
      <c r="F9" s="10"/>
      <c r="G9" s="10"/>
      <c r="H9" s="10"/>
      <c r="I9" s="10"/>
      <c r="J9" s="10"/>
      <c r="K9" s="10"/>
      <c r="L9" s="89"/>
      <c r="M9" s="10"/>
      <c r="N9" s="10"/>
      <c r="O9" s="10"/>
      <c r="P9" s="10"/>
      <c r="Q9" s="89"/>
      <c r="R9" s="10"/>
      <c r="S9" s="10"/>
    </row>
    <row r="10" spans="2:19" s="80" customFormat="1" ht="10.5" customHeight="1">
      <c r="B10" s="165" t="s">
        <v>535</v>
      </c>
      <c r="C10" s="165"/>
      <c r="E10" s="9">
        <v>64988</v>
      </c>
      <c r="F10" s="49">
        <v>42082</v>
      </c>
      <c r="G10" s="10">
        <v>20610</v>
      </c>
      <c r="H10" s="10">
        <v>1571</v>
      </c>
      <c r="I10" s="10">
        <v>27</v>
      </c>
      <c r="J10" s="10">
        <v>698</v>
      </c>
      <c r="K10" s="10" t="s">
        <v>536</v>
      </c>
      <c r="L10" s="89">
        <v>25974108100</v>
      </c>
      <c r="M10" s="10">
        <v>141980</v>
      </c>
      <c r="N10" s="10">
        <v>129735</v>
      </c>
      <c r="O10" s="10">
        <v>11632</v>
      </c>
      <c r="P10" s="10">
        <v>613</v>
      </c>
      <c r="Q10" s="89">
        <v>98762863600</v>
      </c>
      <c r="R10" s="10">
        <v>1521</v>
      </c>
      <c r="S10" s="10">
        <v>420732300</v>
      </c>
    </row>
    <row r="11" spans="2:19" s="80" customFormat="1" ht="7.5" customHeight="1">
      <c r="B11" s="81"/>
      <c r="C11" s="81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9"/>
      <c r="R11" s="10"/>
      <c r="S11" s="10"/>
    </row>
    <row r="12" spans="2:19" s="80" customFormat="1" ht="10.5" customHeight="1">
      <c r="B12" s="165" t="s">
        <v>537</v>
      </c>
      <c r="C12" s="165"/>
      <c r="E12" s="9">
        <v>55441</v>
      </c>
      <c r="F12" s="10">
        <v>38480</v>
      </c>
      <c r="G12" s="10">
        <v>14860</v>
      </c>
      <c r="H12" s="10">
        <v>1595</v>
      </c>
      <c r="I12" s="10">
        <v>18</v>
      </c>
      <c r="J12" s="10">
        <v>488</v>
      </c>
      <c r="K12" s="10" t="s">
        <v>536</v>
      </c>
      <c r="L12" s="89">
        <v>23469979100</v>
      </c>
      <c r="M12" s="10">
        <v>91130</v>
      </c>
      <c r="N12" s="10">
        <v>83401</v>
      </c>
      <c r="O12" s="10">
        <v>7293</v>
      </c>
      <c r="P12" s="10">
        <v>436</v>
      </c>
      <c r="Q12" s="89">
        <v>65627900800</v>
      </c>
      <c r="R12" s="10">
        <v>1194</v>
      </c>
      <c r="S12" s="10">
        <v>366560400</v>
      </c>
    </row>
    <row r="13" spans="2:19" ht="7.5" customHeight="1">
      <c r="B13" s="13"/>
      <c r="C13" s="13"/>
      <c r="E13" s="14"/>
      <c r="F13" s="12"/>
      <c r="G13" s="12"/>
      <c r="H13" s="12"/>
      <c r="I13" s="12"/>
      <c r="J13" s="12"/>
      <c r="K13" s="12"/>
      <c r="L13" s="74"/>
      <c r="M13" s="12"/>
      <c r="N13" s="12"/>
      <c r="O13" s="12"/>
      <c r="P13" s="12"/>
      <c r="Q13" s="74"/>
      <c r="R13" s="12"/>
      <c r="S13" s="12"/>
    </row>
    <row r="14" spans="2:19" ht="10.5" customHeight="1">
      <c r="B14" s="13"/>
      <c r="C14" s="13" t="s">
        <v>538</v>
      </c>
      <c r="E14" s="14">
        <v>19446</v>
      </c>
      <c r="F14" s="12">
        <v>13236</v>
      </c>
      <c r="G14" s="12">
        <v>5448</v>
      </c>
      <c r="H14" s="12">
        <v>497</v>
      </c>
      <c r="I14" s="12">
        <v>4</v>
      </c>
      <c r="J14" s="12">
        <v>261</v>
      </c>
      <c r="K14" s="12" t="s">
        <v>539</v>
      </c>
      <c r="L14" s="74">
        <v>7720304400</v>
      </c>
      <c r="M14" s="10">
        <v>44531</v>
      </c>
      <c r="N14" s="12">
        <v>40546</v>
      </c>
      <c r="O14" s="12">
        <v>3773</v>
      </c>
      <c r="P14" s="12">
        <v>212</v>
      </c>
      <c r="Q14" s="74">
        <v>30039732100</v>
      </c>
      <c r="R14" s="12">
        <v>502</v>
      </c>
      <c r="S14" s="12">
        <v>135384600</v>
      </c>
    </row>
    <row r="15" spans="2:19" ht="10.5" customHeight="1">
      <c r="B15" s="13"/>
      <c r="C15" s="13" t="s">
        <v>28</v>
      </c>
      <c r="E15" s="14">
        <v>6056</v>
      </c>
      <c r="F15" s="12">
        <v>3950</v>
      </c>
      <c r="G15" s="12">
        <v>1937</v>
      </c>
      <c r="H15" s="12">
        <v>122</v>
      </c>
      <c r="I15" s="12" t="s">
        <v>539</v>
      </c>
      <c r="J15" s="12">
        <v>47</v>
      </c>
      <c r="K15" s="12" t="s">
        <v>539</v>
      </c>
      <c r="L15" s="74">
        <v>2302928000</v>
      </c>
      <c r="M15" s="10">
        <v>15530</v>
      </c>
      <c r="N15" s="12">
        <v>14295</v>
      </c>
      <c r="O15" s="12">
        <v>1154</v>
      </c>
      <c r="P15" s="12">
        <v>81</v>
      </c>
      <c r="Q15" s="74">
        <v>10536634200</v>
      </c>
      <c r="R15" s="12">
        <v>153</v>
      </c>
      <c r="S15" s="12">
        <v>40645900</v>
      </c>
    </row>
    <row r="16" spans="2:19" ht="10.5" customHeight="1">
      <c r="B16" s="13"/>
      <c r="C16" s="13" t="s">
        <v>29</v>
      </c>
      <c r="E16" s="14">
        <v>4372</v>
      </c>
      <c r="F16" s="12">
        <v>2860</v>
      </c>
      <c r="G16" s="12">
        <v>1334</v>
      </c>
      <c r="H16" s="12">
        <v>133</v>
      </c>
      <c r="I16" s="12">
        <v>2</v>
      </c>
      <c r="J16" s="12">
        <v>43</v>
      </c>
      <c r="K16" s="12" t="s">
        <v>539</v>
      </c>
      <c r="L16" s="74">
        <v>1930965200</v>
      </c>
      <c r="M16" s="10">
        <v>7858</v>
      </c>
      <c r="N16" s="12">
        <v>7037</v>
      </c>
      <c r="O16" s="12">
        <v>779</v>
      </c>
      <c r="P16" s="12">
        <v>42</v>
      </c>
      <c r="Q16" s="74">
        <v>5886959200</v>
      </c>
      <c r="R16" s="12">
        <v>71</v>
      </c>
      <c r="S16" s="12">
        <v>20437000</v>
      </c>
    </row>
    <row r="17" spans="2:19" ht="10.5" customHeight="1">
      <c r="B17" s="13"/>
      <c r="C17" s="13" t="s">
        <v>31</v>
      </c>
      <c r="E17" s="14">
        <v>3891</v>
      </c>
      <c r="F17" s="12">
        <v>2354</v>
      </c>
      <c r="G17" s="12">
        <v>1427</v>
      </c>
      <c r="H17" s="12">
        <v>71</v>
      </c>
      <c r="I17" s="12">
        <v>3</v>
      </c>
      <c r="J17" s="12">
        <v>36</v>
      </c>
      <c r="K17" s="12" t="s">
        <v>539</v>
      </c>
      <c r="L17" s="74">
        <v>1589412600</v>
      </c>
      <c r="M17" s="10">
        <v>9336</v>
      </c>
      <c r="N17" s="12">
        <v>8606</v>
      </c>
      <c r="O17" s="12">
        <v>703</v>
      </c>
      <c r="P17" s="12">
        <v>27</v>
      </c>
      <c r="Q17" s="74">
        <v>6704892700</v>
      </c>
      <c r="R17" s="12">
        <v>74</v>
      </c>
      <c r="S17" s="12">
        <v>20273500</v>
      </c>
    </row>
    <row r="18" spans="2:19" ht="10.5" customHeight="1">
      <c r="B18" s="13"/>
      <c r="C18" s="13" t="s">
        <v>33</v>
      </c>
      <c r="E18" s="14">
        <v>3856</v>
      </c>
      <c r="F18" s="12">
        <v>2669</v>
      </c>
      <c r="G18" s="12">
        <v>1049</v>
      </c>
      <c r="H18" s="12">
        <v>90</v>
      </c>
      <c r="I18" s="12" t="s">
        <v>539</v>
      </c>
      <c r="J18" s="12">
        <v>48</v>
      </c>
      <c r="K18" s="12" t="s">
        <v>539</v>
      </c>
      <c r="L18" s="74">
        <v>1525835800</v>
      </c>
      <c r="M18" s="10">
        <v>7336</v>
      </c>
      <c r="N18" s="12">
        <v>6507</v>
      </c>
      <c r="O18" s="12">
        <v>806</v>
      </c>
      <c r="P18" s="12">
        <v>23</v>
      </c>
      <c r="Q18" s="74">
        <v>5178850500</v>
      </c>
      <c r="R18" s="12">
        <v>82</v>
      </c>
      <c r="S18" s="12">
        <v>27520200</v>
      </c>
    </row>
    <row r="19" spans="2:19" ht="10.5" customHeight="1">
      <c r="B19" s="13"/>
      <c r="C19" s="13" t="s">
        <v>35</v>
      </c>
      <c r="E19" s="14">
        <v>3171</v>
      </c>
      <c r="F19" s="12">
        <v>2000</v>
      </c>
      <c r="G19" s="12">
        <v>1086</v>
      </c>
      <c r="H19" s="12">
        <v>63</v>
      </c>
      <c r="I19" s="12">
        <v>2</v>
      </c>
      <c r="J19" s="12">
        <v>20</v>
      </c>
      <c r="K19" s="12" t="s">
        <v>539</v>
      </c>
      <c r="L19" s="74">
        <v>1304771300</v>
      </c>
      <c r="M19" s="10">
        <v>6474</v>
      </c>
      <c r="N19" s="12">
        <v>5976</v>
      </c>
      <c r="O19" s="12">
        <v>480</v>
      </c>
      <c r="P19" s="12">
        <v>18</v>
      </c>
      <c r="Q19" s="74">
        <v>4549697800</v>
      </c>
      <c r="R19" s="12">
        <v>94</v>
      </c>
      <c r="S19" s="12">
        <v>25862700</v>
      </c>
    </row>
    <row r="20" spans="2:19" ht="10.5" customHeight="1">
      <c r="B20" s="13"/>
      <c r="C20" s="13" t="s">
        <v>37</v>
      </c>
      <c r="E20" s="14">
        <v>2226</v>
      </c>
      <c r="F20" s="12">
        <v>1475</v>
      </c>
      <c r="G20" s="12">
        <v>657</v>
      </c>
      <c r="H20" s="12">
        <v>74</v>
      </c>
      <c r="I20" s="12">
        <v>1</v>
      </c>
      <c r="J20" s="12">
        <v>19</v>
      </c>
      <c r="K20" s="12" t="s">
        <v>539</v>
      </c>
      <c r="L20" s="74">
        <v>868496300</v>
      </c>
      <c r="M20" s="10">
        <v>3262</v>
      </c>
      <c r="N20" s="12">
        <v>2987</v>
      </c>
      <c r="O20" s="12">
        <v>258</v>
      </c>
      <c r="P20" s="12">
        <v>17</v>
      </c>
      <c r="Q20" s="74">
        <v>2327402700</v>
      </c>
      <c r="R20" s="12">
        <v>50</v>
      </c>
      <c r="S20" s="12">
        <v>16389400</v>
      </c>
    </row>
    <row r="21" spans="2:19" ht="10.5" customHeight="1">
      <c r="B21" s="13"/>
      <c r="C21" s="13" t="s">
        <v>39</v>
      </c>
      <c r="E21" s="14">
        <v>2287</v>
      </c>
      <c r="F21" s="12">
        <v>1264</v>
      </c>
      <c r="G21" s="12">
        <v>943</v>
      </c>
      <c r="H21" s="12">
        <v>52</v>
      </c>
      <c r="I21" s="12" t="s">
        <v>539</v>
      </c>
      <c r="J21" s="12">
        <v>28</v>
      </c>
      <c r="K21" s="12" t="s">
        <v>539</v>
      </c>
      <c r="L21" s="74">
        <v>926608600</v>
      </c>
      <c r="M21" s="10">
        <v>4892</v>
      </c>
      <c r="N21" s="12">
        <v>4469</v>
      </c>
      <c r="O21" s="12">
        <v>415</v>
      </c>
      <c r="P21" s="12">
        <v>8</v>
      </c>
      <c r="Q21" s="74">
        <v>3703243600</v>
      </c>
      <c r="R21" s="12">
        <v>55</v>
      </c>
      <c r="S21" s="12">
        <v>14849400</v>
      </c>
    </row>
    <row r="22" spans="2:19" ht="10.5" customHeight="1">
      <c r="B22" s="13"/>
      <c r="C22" s="13" t="s">
        <v>41</v>
      </c>
      <c r="E22" s="14">
        <v>3214</v>
      </c>
      <c r="F22" s="12">
        <v>2364</v>
      </c>
      <c r="G22" s="12">
        <v>670</v>
      </c>
      <c r="H22" s="12">
        <v>120</v>
      </c>
      <c r="I22" s="12">
        <v>4</v>
      </c>
      <c r="J22" s="12">
        <v>56</v>
      </c>
      <c r="K22" s="12" t="s">
        <v>539</v>
      </c>
      <c r="L22" s="74">
        <v>1287542600</v>
      </c>
      <c r="M22" s="10">
        <v>7081</v>
      </c>
      <c r="N22" s="12">
        <v>6311</v>
      </c>
      <c r="O22" s="12">
        <v>703</v>
      </c>
      <c r="P22" s="12">
        <v>67</v>
      </c>
      <c r="Q22" s="74">
        <v>4588113200</v>
      </c>
      <c r="R22" s="12">
        <v>64</v>
      </c>
      <c r="S22" s="12">
        <v>18688400</v>
      </c>
    </row>
    <row r="23" spans="2:19" ht="10.5" customHeight="1">
      <c r="B23" s="13"/>
      <c r="C23" s="13" t="s">
        <v>43</v>
      </c>
      <c r="E23" s="14">
        <v>2553</v>
      </c>
      <c r="F23" s="12">
        <v>1550</v>
      </c>
      <c r="G23" s="12">
        <v>934</v>
      </c>
      <c r="H23" s="12">
        <v>49</v>
      </c>
      <c r="I23" s="12" t="s">
        <v>539</v>
      </c>
      <c r="J23" s="12">
        <v>20</v>
      </c>
      <c r="K23" s="12" t="s">
        <v>539</v>
      </c>
      <c r="L23" s="74">
        <v>1039682800</v>
      </c>
      <c r="M23" s="10">
        <v>4203</v>
      </c>
      <c r="N23" s="12">
        <v>3848</v>
      </c>
      <c r="O23" s="12">
        <v>337</v>
      </c>
      <c r="P23" s="12">
        <v>18</v>
      </c>
      <c r="Q23" s="74">
        <v>3071771600</v>
      </c>
      <c r="R23" s="12">
        <v>65</v>
      </c>
      <c r="S23" s="12">
        <v>20819200</v>
      </c>
    </row>
    <row r="24" spans="2:19" ht="10.5" customHeight="1">
      <c r="B24" s="13"/>
      <c r="C24" s="13" t="s">
        <v>44</v>
      </c>
      <c r="E24" s="14">
        <v>2605</v>
      </c>
      <c r="F24" s="12">
        <v>1655</v>
      </c>
      <c r="G24" s="12">
        <v>878</v>
      </c>
      <c r="H24" s="12">
        <v>52</v>
      </c>
      <c r="I24" s="12">
        <v>1</v>
      </c>
      <c r="J24" s="12">
        <v>19</v>
      </c>
      <c r="K24" s="12" t="s">
        <v>539</v>
      </c>
      <c r="L24" s="74">
        <v>1119612700</v>
      </c>
      <c r="M24" s="10">
        <v>4520</v>
      </c>
      <c r="N24" s="12">
        <v>4180</v>
      </c>
      <c r="O24" s="12">
        <v>329</v>
      </c>
      <c r="P24" s="12">
        <v>11</v>
      </c>
      <c r="Q24" s="74">
        <v>3256325200</v>
      </c>
      <c r="R24" s="12">
        <v>74</v>
      </c>
      <c r="S24" s="12">
        <v>18897500</v>
      </c>
    </row>
    <row r="25" spans="2:19" ht="10.5" customHeight="1">
      <c r="B25" s="13"/>
      <c r="C25" s="13" t="s">
        <v>45</v>
      </c>
      <c r="E25" s="14">
        <v>3400</v>
      </c>
      <c r="F25" s="12">
        <v>1904</v>
      </c>
      <c r="G25" s="12">
        <v>1389</v>
      </c>
      <c r="H25" s="12">
        <v>62</v>
      </c>
      <c r="I25" s="12">
        <v>2</v>
      </c>
      <c r="J25" s="12">
        <v>43</v>
      </c>
      <c r="K25" s="12" t="s">
        <v>539</v>
      </c>
      <c r="L25" s="74">
        <v>1363405300</v>
      </c>
      <c r="M25" s="10">
        <v>7643</v>
      </c>
      <c r="N25" s="12">
        <v>7085</v>
      </c>
      <c r="O25" s="12">
        <v>538</v>
      </c>
      <c r="P25" s="12">
        <v>20</v>
      </c>
      <c r="Q25" s="74">
        <v>5599805700</v>
      </c>
      <c r="R25" s="12">
        <v>72</v>
      </c>
      <c r="S25" s="12">
        <v>18207400</v>
      </c>
    </row>
    <row r="26" spans="2:19" ht="10.5" customHeight="1">
      <c r="B26" s="13"/>
      <c r="C26" s="13" t="s">
        <v>47</v>
      </c>
      <c r="E26" s="14">
        <v>4987</v>
      </c>
      <c r="F26" s="12">
        <v>3206</v>
      </c>
      <c r="G26" s="12">
        <v>1607</v>
      </c>
      <c r="H26" s="12">
        <v>128</v>
      </c>
      <c r="I26" s="12">
        <v>4</v>
      </c>
      <c r="J26" s="12">
        <v>42</v>
      </c>
      <c r="K26" s="12" t="s">
        <v>539</v>
      </c>
      <c r="L26" s="74">
        <v>1883783900</v>
      </c>
      <c r="M26" s="10">
        <v>12212</v>
      </c>
      <c r="N26" s="12">
        <v>11253</v>
      </c>
      <c r="O26" s="12">
        <v>906</v>
      </c>
      <c r="P26" s="12">
        <v>53</v>
      </c>
      <c r="Q26" s="74">
        <v>8316081100</v>
      </c>
      <c r="R26" s="12">
        <v>91</v>
      </c>
      <c r="S26" s="12">
        <v>22311300</v>
      </c>
    </row>
    <row r="27" spans="2:19" ht="10.5" customHeight="1">
      <c r="B27" s="13"/>
      <c r="C27" s="13" t="s">
        <v>49</v>
      </c>
      <c r="E27" s="14">
        <v>2924</v>
      </c>
      <c r="F27" s="12">
        <v>1595</v>
      </c>
      <c r="G27" s="12">
        <v>1251</v>
      </c>
      <c r="H27" s="12">
        <v>58</v>
      </c>
      <c r="I27" s="12">
        <v>4</v>
      </c>
      <c r="J27" s="12">
        <v>16</v>
      </c>
      <c r="K27" s="12" t="s">
        <v>539</v>
      </c>
      <c r="L27" s="74">
        <v>1110758600</v>
      </c>
      <c r="M27" s="10">
        <v>7102</v>
      </c>
      <c r="N27" s="12">
        <v>6635</v>
      </c>
      <c r="O27" s="12">
        <v>451</v>
      </c>
      <c r="P27" s="12">
        <v>16</v>
      </c>
      <c r="Q27" s="74">
        <v>5003354000</v>
      </c>
      <c r="R27" s="12">
        <v>74</v>
      </c>
      <c r="S27" s="12">
        <v>20445800</v>
      </c>
    </row>
    <row r="28" spans="2:19" ht="7.5" customHeight="1">
      <c r="B28" s="13"/>
      <c r="C28" s="13"/>
      <c r="E28" s="14"/>
      <c r="F28" s="12"/>
      <c r="G28" s="12"/>
      <c r="H28" s="12"/>
      <c r="I28" s="12"/>
      <c r="J28" s="12"/>
      <c r="K28" s="12"/>
      <c r="L28" s="74"/>
      <c r="M28" s="12"/>
      <c r="N28" s="12"/>
      <c r="O28" s="12"/>
      <c r="P28" s="12"/>
      <c r="Q28" s="74"/>
      <c r="R28" s="12"/>
      <c r="S28" s="12"/>
    </row>
    <row r="29" spans="2:19" s="80" customFormat="1" ht="10.5" customHeight="1">
      <c r="B29" s="165" t="s">
        <v>540</v>
      </c>
      <c r="C29" s="165"/>
      <c r="E29" s="9">
        <v>2857</v>
      </c>
      <c r="F29" s="10">
        <v>2088</v>
      </c>
      <c r="G29" s="10">
        <v>646</v>
      </c>
      <c r="H29" s="10">
        <v>72</v>
      </c>
      <c r="I29" s="10" t="s">
        <v>541</v>
      </c>
      <c r="J29" s="10">
        <v>51</v>
      </c>
      <c r="K29" s="10" t="s">
        <v>534</v>
      </c>
      <c r="L29" s="89">
        <v>1142639100</v>
      </c>
      <c r="M29" s="10">
        <v>6414</v>
      </c>
      <c r="N29" s="10">
        <v>5947</v>
      </c>
      <c r="O29" s="10">
        <v>445</v>
      </c>
      <c r="P29" s="10">
        <v>22</v>
      </c>
      <c r="Q29" s="89">
        <v>4246319800</v>
      </c>
      <c r="R29" s="10">
        <v>49</v>
      </c>
      <c r="S29" s="10">
        <v>14497500</v>
      </c>
    </row>
    <row r="30" spans="2:19" ht="10.5" customHeight="1">
      <c r="B30" s="13"/>
      <c r="C30" s="13" t="s">
        <v>542</v>
      </c>
      <c r="E30" s="14">
        <v>537</v>
      </c>
      <c r="F30" s="12">
        <v>408</v>
      </c>
      <c r="G30" s="12">
        <v>107</v>
      </c>
      <c r="H30" s="12">
        <v>13</v>
      </c>
      <c r="I30" s="12" t="s">
        <v>543</v>
      </c>
      <c r="J30" s="12">
        <v>9</v>
      </c>
      <c r="K30" s="12" t="s">
        <v>544</v>
      </c>
      <c r="L30" s="74">
        <v>204980600</v>
      </c>
      <c r="M30" s="12">
        <v>986</v>
      </c>
      <c r="N30" s="12">
        <v>920</v>
      </c>
      <c r="O30" s="12">
        <v>63</v>
      </c>
      <c r="P30" s="12">
        <v>3</v>
      </c>
      <c r="Q30" s="74">
        <v>624351500</v>
      </c>
      <c r="R30" s="12">
        <v>12</v>
      </c>
      <c r="S30" s="12">
        <v>4120000</v>
      </c>
    </row>
    <row r="31" spans="2:19" ht="10.5" customHeight="1">
      <c r="B31" s="13"/>
      <c r="C31" s="13" t="s">
        <v>55</v>
      </c>
      <c r="E31" s="14">
        <v>687</v>
      </c>
      <c r="F31" s="12">
        <v>500</v>
      </c>
      <c r="G31" s="12">
        <v>160</v>
      </c>
      <c r="H31" s="12">
        <v>15</v>
      </c>
      <c r="I31" s="12" t="s">
        <v>543</v>
      </c>
      <c r="J31" s="12">
        <v>12</v>
      </c>
      <c r="K31" s="12" t="s">
        <v>544</v>
      </c>
      <c r="L31" s="74">
        <v>275887800</v>
      </c>
      <c r="M31" s="12">
        <v>1812</v>
      </c>
      <c r="N31" s="12">
        <v>1696</v>
      </c>
      <c r="O31" s="12">
        <v>110</v>
      </c>
      <c r="P31" s="12">
        <v>6</v>
      </c>
      <c r="Q31" s="74">
        <v>1200829900</v>
      </c>
      <c r="R31" s="12">
        <v>18</v>
      </c>
      <c r="S31" s="12">
        <v>4610100</v>
      </c>
    </row>
    <row r="32" spans="2:19" ht="10.5" customHeight="1">
      <c r="B32" s="13"/>
      <c r="C32" s="13" t="s">
        <v>57</v>
      </c>
      <c r="E32" s="14">
        <v>1120</v>
      </c>
      <c r="F32" s="12">
        <v>797</v>
      </c>
      <c r="G32" s="12">
        <v>270</v>
      </c>
      <c r="H32" s="12">
        <v>33</v>
      </c>
      <c r="I32" s="12" t="s">
        <v>543</v>
      </c>
      <c r="J32" s="12">
        <v>20</v>
      </c>
      <c r="K32" s="12" t="s">
        <v>544</v>
      </c>
      <c r="L32" s="74">
        <v>456591100</v>
      </c>
      <c r="M32" s="12">
        <v>2488</v>
      </c>
      <c r="N32" s="12">
        <v>2289</v>
      </c>
      <c r="O32" s="12">
        <v>189</v>
      </c>
      <c r="P32" s="12">
        <v>10</v>
      </c>
      <c r="Q32" s="74">
        <v>1680733400</v>
      </c>
      <c r="R32" s="12">
        <v>13</v>
      </c>
      <c r="S32" s="12">
        <v>4120000</v>
      </c>
    </row>
    <row r="33" spans="2:19" ht="10.5" customHeight="1">
      <c r="B33" s="13"/>
      <c r="C33" s="13" t="s">
        <v>58</v>
      </c>
      <c r="E33" s="14">
        <v>513</v>
      </c>
      <c r="F33" s="12">
        <v>383</v>
      </c>
      <c r="G33" s="12">
        <v>109</v>
      </c>
      <c r="H33" s="12">
        <v>11</v>
      </c>
      <c r="I33" s="12" t="s">
        <v>543</v>
      </c>
      <c r="J33" s="12">
        <v>10</v>
      </c>
      <c r="K33" s="12" t="s">
        <v>544</v>
      </c>
      <c r="L33" s="74">
        <v>205179600</v>
      </c>
      <c r="M33" s="12">
        <v>1128</v>
      </c>
      <c r="N33" s="12">
        <v>1042</v>
      </c>
      <c r="O33" s="12">
        <v>83</v>
      </c>
      <c r="P33" s="12">
        <v>3</v>
      </c>
      <c r="Q33" s="74">
        <v>740405000</v>
      </c>
      <c r="R33" s="12">
        <v>6</v>
      </c>
      <c r="S33" s="12">
        <v>1647400</v>
      </c>
    </row>
    <row r="34" spans="2:19" ht="7.5" customHeight="1">
      <c r="B34" s="13"/>
      <c r="C34" s="13"/>
      <c r="E34" s="14"/>
      <c r="F34" s="12"/>
      <c r="G34" s="12"/>
      <c r="H34" s="12"/>
      <c r="I34" s="12"/>
      <c r="J34" s="12"/>
      <c r="K34" s="10"/>
      <c r="L34" s="74"/>
      <c r="M34" s="12"/>
      <c r="N34" s="12"/>
      <c r="O34" s="12"/>
      <c r="P34" s="12"/>
      <c r="Q34" s="74"/>
      <c r="R34" s="12"/>
      <c r="S34" s="12"/>
    </row>
    <row r="35" spans="2:19" s="80" customFormat="1" ht="10.5" customHeight="1">
      <c r="B35" s="165" t="s">
        <v>545</v>
      </c>
      <c r="C35" s="165"/>
      <c r="E35" s="9">
        <v>2658</v>
      </c>
      <c r="F35" s="10">
        <v>2081</v>
      </c>
      <c r="G35" s="10">
        <v>424</v>
      </c>
      <c r="H35" s="10">
        <v>120</v>
      </c>
      <c r="I35" s="10" t="s">
        <v>541</v>
      </c>
      <c r="J35" s="10">
        <v>33</v>
      </c>
      <c r="K35" s="10" t="s">
        <v>534</v>
      </c>
      <c r="L35" s="89">
        <v>1085728600</v>
      </c>
      <c r="M35" s="10">
        <v>4636</v>
      </c>
      <c r="N35" s="10">
        <v>4312</v>
      </c>
      <c r="O35" s="10">
        <v>304</v>
      </c>
      <c r="P35" s="10">
        <v>20</v>
      </c>
      <c r="Q35" s="89">
        <v>3004272000</v>
      </c>
      <c r="R35" s="10">
        <v>45</v>
      </c>
      <c r="S35" s="10">
        <v>11940200</v>
      </c>
    </row>
    <row r="36" spans="2:19" ht="10.5" customHeight="1">
      <c r="B36" s="13"/>
      <c r="C36" s="13" t="s">
        <v>61</v>
      </c>
      <c r="E36" s="14">
        <v>1051</v>
      </c>
      <c r="F36" s="12">
        <v>861</v>
      </c>
      <c r="G36" s="12">
        <v>135</v>
      </c>
      <c r="H36" s="12">
        <v>40</v>
      </c>
      <c r="I36" s="12" t="s">
        <v>541</v>
      </c>
      <c r="J36" s="12">
        <v>15</v>
      </c>
      <c r="K36" s="12" t="s">
        <v>534</v>
      </c>
      <c r="L36" s="74">
        <v>437806000</v>
      </c>
      <c r="M36" s="12">
        <v>1708</v>
      </c>
      <c r="N36" s="12">
        <v>1580</v>
      </c>
      <c r="O36" s="12">
        <v>119</v>
      </c>
      <c r="P36" s="12">
        <v>9</v>
      </c>
      <c r="Q36" s="74">
        <v>1071804200</v>
      </c>
      <c r="R36" s="12">
        <v>15</v>
      </c>
      <c r="S36" s="12">
        <v>4342600</v>
      </c>
    </row>
    <row r="37" spans="2:19" ht="10.5" customHeight="1">
      <c r="B37" s="13"/>
      <c r="C37" s="13" t="s">
        <v>62</v>
      </c>
      <c r="E37" s="14">
        <v>684</v>
      </c>
      <c r="F37" s="12">
        <v>543</v>
      </c>
      <c r="G37" s="12">
        <v>84</v>
      </c>
      <c r="H37" s="12">
        <v>47</v>
      </c>
      <c r="I37" s="12" t="s">
        <v>541</v>
      </c>
      <c r="J37" s="12">
        <v>10</v>
      </c>
      <c r="K37" s="12" t="s">
        <v>534</v>
      </c>
      <c r="L37" s="74">
        <v>290297400</v>
      </c>
      <c r="M37" s="12">
        <v>1064</v>
      </c>
      <c r="N37" s="12">
        <v>999</v>
      </c>
      <c r="O37" s="12">
        <v>63</v>
      </c>
      <c r="P37" s="12">
        <v>2</v>
      </c>
      <c r="Q37" s="74">
        <v>665033100</v>
      </c>
      <c r="R37" s="12">
        <v>18</v>
      </c>
      <c r="S37" s="12">
        <v>5187900</v>
      </c>
    </row>
    <row r="38" spans="2:19" ht="10.5" customHeight="1">
      <c r="B38" s="13"/>
      <c r="C38" s="13" t="s">
        <v>63</v>
      </c>
      <c r="E38" s="14">
        <v>923</v>
      </c>
      <c r="F38" s="12">
        <v>677</v>
      </c>
      <c r="G38" s="12">
        <v>205</v>
      </c>
      <c r="H38" s="12">
        <v>33</v>
      </c>
      <c r="I38" s="12" t="s">
        <v>541</v>
      </c>
      <c r="J38" s="12">
        <v>8</v>
      </c>
      <c r="K38" s="12" t="s">
        <v>534</v>
      </c>
      <c r="L38" s="74">
        <v>357625200</v>
      </c>
      <c r="M38" s="12">
        <v>1864</v>
      </c>
      <c r="N38" s="12">
        <v>1733</v>
      </c>
      <c r="O38" s="12">
        <v>122</v>
      </c>
      <c r="P38" s="12">
        <v>9</v>
      </c>
      <c r="Q38" s="74">
        <v>1267434700</v>
      </c>
      <c r="R38" s="12">
        <v>12</v>
      </c>
      <c r="S38" s="12">
        <v>2409700</v>
      </c>
    </row>
    <row r="39" spans="2:19" ht="7.5" customHeight="1">
      <c r="B39" s="13"/>
      <c r="C39" s="13"/>
      <c r="E39" s="14"/>
      <c r="F39" s="12"/>
      <c r="G39" s="12"/>
      <c r="H39" s="12"/>
      <c r="I39" s="12"/>
      <c r="J39" s="12"/>
      <c r="K39" s="10"/>
      <c r="L39" s="74"/>
      <c r="M39" s="12"/>
      <c r="N39" s="12"/>
      <c r="O39" s="12"/>
      <c r="P39" s="12"/>
      <c r="Q39" s="74"/>
      <c r="R39" s="12"/>
      <c r="S39" s="12"/>
    </row>
    <row r="40" spans="2:19" s="80" customFormat="1" ht="10.5" customHeight="1">
      <c r="B40" s="165" t="s">
        <v>546</v>
      </c>
      <c r="C40" s="165"/>
      <c r="E40" s="9">
        <v>2926</v>
      </c>
      <c r="F40" s="10">
        <v>2008</v>
      </c>
      <c r="G40" s="10">
        <v>803</v>
      </c>
      <c r="H40" s="10">
        <v>91</v>
      </c>
      <c r="I40" s="10">
        <v>1</v>
      </c>
      <c r="J40" s="10">
        <v>23</v>
      </c>
      <c r="K40" s="10" t="s">
        <v>534</v>
      </c>
      <c r="L40" s="89">
        <v>1123557500</v>
      </c>
      <c r="M40" s="10">
        <v>4803</v>
      </c>
      <c r="N40" s="10">
        <v>4388</v>
      </c>
      <c r="O40" s="10">
        <v>403</v>
      </c>
      <c r="P40" s="10">
        <v>12</v>
      </c>
      <c r="Q40" s="89">
        <v>3258319700</v>
      </c>
      <c r="R40" s="10">
        <v>53</v>
      </c>
      <c r="S40" s="10">
        <v>17409000</v>
      </c>
    </row>
    <row r="41" spans="2:19" ht="10.5" customHeight="1">
      <c r="B41" s="13"/>
      <c r="C41" s="13" t="s">
        <v>65</v>
      </c>
      <c r="E41" s="14">
        <v>2106</v>
      </c>
      <c r="F41" s="12">
        <v>1477</v>
      </c>
      <c r="G41" s="12">
        <v>520</v>
      </c>
      <c r="H41" s="12">
        <v>86</v>
      </c>
      <c r="I41" s="12">
        <v>1</v>
      </c>
      <c r="J41" s="12">
        <v>22</v>
      </c>
      <c r="K41" s="12" t="s">
        <v>534</v>
      </c>
      <c r="L41" s="74">
        <v>808027100</v>
      </c>
      <c r="M41" s="12">
        <v>3788</v>
      </c>
      <c r="N41" s="12">
        <v>3478</v>
      </c>
      <c r="O41" s="12">
        <v>298</v>
      </c>
      <c r="P41" s="12">
        <v>12</v>
      </c>
      <c r="Q41" s="74">
        <v>2479171300</v>
      </c>
      <c r="R41" s="12">
        <v>41</v>
      </c>
      <c r="S41" s="12">
        <v>12951500</v>
      </c>
    </row>
    <row r="42" spans="2:19" ht="10.5" customHeight="1">
      <c r="B42" s="13"/>
      <c r="C42" s="13" t="s">
        <v>67</v>
      </c>
      <c r="E42" s="14">
        <v>820</v>
      </c>
      <c r="F42" s="12">
        <v>531</v>
      </c>
      <c r="G42" s="12">
        <v>283</v>
      </c>
      <c r="H42" s="12">
        <v>5</v>
      </c>
      <c r="I42" s="12" t="s">
        <v>541</v>
      </c>
      <c r="J42" s="12">
        <v>1</v>
      </c>
      <c r="K42" s="12" t="s">
        <v>534</v>
      </c>
      <c r="L42" s="74">
        <v>315530400</v>
      </c>
      <c r="M42" s="12">
        <v>1015</v>
      </c>
      <c r="N42" s="12">
        <v>910</v>
      </c>
      <c r="O42" s="12">
        <v>105</v>
      </c>
      <c r="P42" s="12" t="s">
        <v>541</v>
      </c>
      <c r="Q42" s="74">
        <v>779148400</v>
      </c>
      <c r="R42" s="12">
        <v>12</v>
      </c>
      <c r="S42" s="12">
        <v>4457500</v>
      </c>
    </row>
    <row r="43" spans="2:19" ht="7.5" customHeight="1">
      <c r="B43" s="13"/>
      <c r="C43" s="13"/>
      <c r="E43" s="14"/>
      <c r="F43" s="12"/>
      <c r="G43" s="12"/>
      <c r="H43" s="12"/>
      <c r="I43" s="12"/>
      <c r="J43" s="12"/>
      <c r="K43" s="10"/>
      <c r="L43" s="74"/>
      <c r="M43" s="12"/>
      <c r="N43" s="12"/>
      <c r="O43" s="12"/>
      <c r="P43" s="12"/>
      <c r="Q43" s="74"/>
      <c r="R43" s="12"/>
      <c r="S43" s="12"/>
    </row>
    <row r="44" spans="2:19" s="80" customFormat="1" ht="10.5" customHeight="1">
      <c r="B44" s="165" t="s">
        <v>547</v>
      </c>
      <c r="C44" s="165"/>
      <c r="E44" s="9">
        <v>1981</v>
      </c>
      <c r="F44" s="10">
        <v>1150</v>
      </c>
      <c r="G44" s="10">
        <v>766</v>
      </c>
      <c r="H44" s="10">
        <v>48</v>
      </c>
      <c r="I44" s="10" t="s">
        <v>541</v>
      </c>
      <c r="J44" s="10">
        <v>17</v>
      </c>
      <c r="K44" s="10" t="s">
        <v>534</v>
      </c>
      <c r="L44" s="89">
        <v>745080800</v>
      </c>
      <c r="M44" s="10">
        <v>3992</v>
      </c>
      <c r="N44" s="10">
        <v>3640</v>
      </c>
      <c r="O44" s="10">
        <v>341</v>
      </c>
      <c r="P44" s="10">
        <v>11</v>
      </c>
      <c r="Q44" s="89">
        <v>2798226300</v>
      </c>
      <c r="R44" s="10">
        <v>67</v>
      </c>
      <c r="S44" s="10">
        <v>21403800</v>
      </c>
    </row>
    <row r="45" spans="2:19" ht="10.5" customHeight="1">
      <c r="B45" s="13"/>
      <c r="C45" s="13" t="s">
        <v>71</v>
      </c>
      <c r="E45" s="14">
        <v>1430</v>
      </c>
      <c r="F45" s="12">
        <v>814</v>
      </c>
      <c r="G45" s="12">
        <v>573</v>
      </c>
      <c r="H45" s="12">
        <v>33</v>
      </c>
      <c r="I45" s="12" t="s">
        <v>541</v>
      </c>
      <c r="J45" s="12">
        <v>10</v>
      </c>
      <c r="K45" s="12" t="s">
        <v>534</v>
      </c>
      <c r="L45" s="74">
        <v>516783700</v>
      </c>
      <c r="M45" s="12">
        <v>2869</v>
      </c>
      <c r="N45" s="12">
        <v>2603</v>
      </c>
      <c r="O45" s="12">
        <v>255</v>
      </c>
      <c r="P45" s="12">
        <v>11</v>
      </c>
      <c r="Q45" s="74">
        <v>2014618900</v>
      </c>
      <c r="R45" s="12">
        <v>40</v>
      </c>
      <c r="S45" s="12">
        <v>13457300</v>
      </c>
    </row>
    <row r="46" spans="2:19" ht="10.5" customHeight="1">
      <c r="B46" s="13"/>
      <c r="C46" s="13" t="s">
        <v>73</v>
      </c>
      <c r="E46" s="14">
        <v>551</v>
      </c>
      <c r="F46" s="12">
        <v>336</v>
      </c>
      <c r="G46" s="12">
        <v>193</v>
      </c>
      <c r="H46" s="12">
        <v>15</v>
      </c>
      <c r="I46" s="12" t="s">
        <v>541</v>
      </c>
      <c r="J46" s="12">
        <v>7</v>
      </c>
      <c r="K46" s="12" t="s">
        <v>534</v>
      </c>
      <c r="L46" s="74">
        <v>228297100</v>
      </c>
      <c r="M46" s="12">
        <v>1123</v>
      </c>
      <c r="N46" s="12">
        <v>1037</v>
      </c>
      <c r="O46" s="12">
        <v>86</v>
      </c>
      <c r="P46" s="12" t="s">
        <v>541</v>
      </c>
      <c r="Q46" s="74">
        <v>783607400</v>
      </c>
      <c r="R46" s="12">
        <v>27</v>
      </c>
      <c r="S46" s="12">
        <v>7946500</v>
      </c>
    </row>
    <row r="47" spans="2:19" ht="7.5" customHeight="1">
      <c r="B47" s="13"/>
      <c r="C47" s="13"/>
      <c r="E47" s="14"/>
      <c r="F47" s="12"/>
      <c r="G47" s="12"/>
      <c r="H47" s="12"/>
      <c r="I47" s="12"/>
      <c r="J47" s="12"/>
      <c r="K47" s="10"/>
      <c r="L47" s="74"/>
      <c r="M47" s="12"/>
      <c r="N47" s="12"/>
      <c r="O47" s="12"/>
      <c r="P47" s="12"/>
      <c r="Q47" s="74"/>
      <c r="R47" s="12"/>
      <c r="S47" s="12"/>
    </row>
    <row r="48" spans="2:19" s="80" customFormat="1" ht="10.5" customHeight="1">
      <c r="B48" s="165" t="s">
        <v>548</v>
      </c>
      <c r="C48" s="165"/>
      <c r="E48" s="9">
        <v>2814</v>
      </c>
      <c r="F48" s="10">
        <v>1999</v>
      </c>
      <c r="G48" s="10">
        <v>654</v>
      </c>
      <c r="H48" s="10">
        <v>119</v>
      </c>
      <c r="I48" s="10">
        <v>1</v>
      </c>
      <c r="J48" s="10">
        <v>41</v>
      </c>
      <c r="K48" s="10" t="s">
        <v>534</v>
      </c>
      <c r="L48" s="89">
        <v>1149356800</v>
      </c>
      <c r="M48" s="10">
        <v>5236</v>
      </c>
      <c r="N48" s="10">
        <v>4792</v>
      </c>
      <c r="O48" s="10">
        <v>413</v>
      </c>
      <c r="P48" s="10">
        <v>31</v>
      </c>
      <c r="Q48" s="89">
        <v>3630194900</v>
      </c>
      <c r="R48" s="10">
        <v>53</v>
      </c>
      <c r="S48" s="10">
        <v>14901600</v>
      </c>
    </row>
    <row r="49" spans="2:19" ht="10.5" customHeight="1">
      <c r="B49" s="13"/>
      <c r="C49" s="13" t="s">
        <v>77</v>
      </c>
      <c r="E49" s="14">
        <v>1009</v>
      </c>
      <c r="F49" s="12">
        <v>637</v>
      </c>
      <c r="G49" s="12">
        <v>334</v>
      </c>
      <c r="H49" s="12">
        <v>31</v>
      </c>
      <c r="I49" s="12" t="s">
        <v>541</v>
      </c>
      <c r="J49" s="12">
        <v>7</v>
      </c>
      <c r="K49" s="12" t="s">
        <v>534</v>
      </c>
      <c r="L49" s="74">
        <v>398295400</v>
      </c>
      <c r="M49" s="12">
        <v>2059</v>
      </c>
      <c r="N49" s="12">
        <v>1903</v>
      </c>
      <c r="O49" s="12">
        <v>147</v>
      </c>
      <c r="P49" s="12">
        <v>9</v>
      </c>
      <c r="Q49" s="74">
        <v>1500661800</v>
      </c>
      <c r="R49" s="12">
        <v>25</v>
      </c>
      <c r="S49" s="12">
        <v>6759800</v>
      </c>
    </row>
    <row r="50" spans="2:19" ht="10.5" customHeight="1">
      <c r="B50" s="13"/>
      <c r="C50" s="13" t="s">
        <v>79</v>
      </c>
      <c r="E50" s="14">
        <v>699</v>
      </c>
      <c r="F50" s="12">
        <v>541</v>
      </c>
      <c r="G50" s="12">
        <v>95</v>
      </c>
      <c r="H50" s="12">
        <v>46</v>
      </c>
      <c r="I50" s="12" t="s">
        <v>541</v>
      </c>
      <c r="J50" s="12">
        <v>17</v>
      </c>
      <c r="K50" s="12" t="s">
        <v>534</v>
      </c>
      <c r="L50" s="74">
        <v>301773200</v>
      </c>
      <c r="M50" s="12">
        <v>1060</v>
      </c>
      <c r="N50" s="12">
        <v>953</v>
      </c>
      <c r="O50" s="12">
        <v>102</v>
      </c>
      <c r="P50" s="12">
        <v>5</v>
      </c>
      <c r="Q50" s="74">
        <v>705192400</v>
      </c>
      <c r="R50" s="12">
        <v>7</v>
      </c>
      <c r="S50" s="12">
        <v>1965300</v>
      </c>
    </row>
    <row r="51" spans="2:19" ht="10.5" customHeight="1">
      <c r="B51" s="13"/>
      <c r="C51" s="13" t="s">
        <v>81</v>
      </c>
      <c r="E51" s="14">
        <v>818</v>
      </c>
      <c r="F51" s="12">
        <v>636</v>
      </c>
      <c r="G51" s="12">
        <v>137</v>
      </c>
      <c r="H51" s="12">
        <v>32</v>
      </c>
      <c r="I51" s="12">
        <v>1</v>
      </c>
      <c r="J51" s="12">
        <v>12</v>
      </c>
      <c r="K51" s="12" t="s">
        <v>534</v>
      </c>
      <c r="L51" s="74">
        <v>335911500</v>
      </c>
      <c r="M51" s="12">
        <v>1489</v>
      </c>
      <c r="N51" s="12">
        <v>1364</v>
      </c>
      <c r="O51" s="12">
        <v>110</v>
      </c>
      <c r="P51" s="12">
        <v>15</v>
      </c>
      <c r="Q51" s="74">
        <v>994509900</v>
      </c>
      <c r="R51" s="12">
        <v>17</v>
      </c>
      <c r="S51" s="12">
        <v>5764500</v>
      </c>
    </row>
    <row r="52" spans="2:19" ht="10.5" customHeight="1">
      <c r="B52" s="13"/>
      <c r="C52" s="13" t="s">
        <v>83</v>
      </c>
      <c r="E52" s="14">
        <v>288</v>
      </c>
      <c r="F52" s="12">
        <v>185</v>
      </c>
      <c r="G52" s="12">
        <v>88</v>
      </c>
      <c r="H52" s="12">
        <v>10</v>
      </c>
      <c r="I52" s="12" t="s">
        <v>541</v>
      </c>
      <c r="J52" s="12">
        <v>5</v>
      </c>
      <c r="K52" s="12" t="s">
        <v>534</v>
      </c>
      <c r="L52" s="74">
        <v>113376700</v>
      </c>
      <c r="M52" s="12">
        <v>628</v>
      </c>
      <c r="N52" s="12">
        <v>572</v>
      </c>
      <c r="O52" s="12">
        <v>54</v>
      </c>
      <c r="P52" s="12">
        <v>2</v>
      </c>
      <c r="Q52" s="74">
        <v>429830800</v>
      </c>
      <c r="R52" s="12">
        <v>4</v>
      </c>
      <c r="S52" s="12">
        <v>412000</v>
      </c>
    </row>
    <row r="53" spans="2:19" ht="7.5" customHeight="1">
      <c r="B53" s="13"/>
      <c r="C53" s="13"/>
      <c r="E53" s="14"/>
      <c r="F53" s="12"/>
      <c r="G53" s="12"/>
      <c r="H53" s="12"/>
      <c r="I53" s="12"/>
      <c r="J53" s="12"/>
      <c r="K53" s="10"/>
      <c r="L53" s="74"/>
      <c r="M53" s="12"/>
      <c r="N53" s="12"/>
      <c r="O53" s="12"/>
      <c r="P53" s="12"/>
      <c r="Q53" s="74"/>
      <c r="R53" s="12"/>
      <c r="S53" s="12"/>
    </row>
    <row r="54" spans="2:19" s="80" customFormat="1" ht="10.5" customHeight="1">
      <c r="B54" s="165" t="s">
        <v>549</v>
      </c>
      <c r="C54" s="165"/>
      <c r="E54" s="9">
        <v>4828</v>
      </c>
      <c r="F54" s="10">
        <v>3053</v>
      </c>
      <c r="G54" s="10">
        <v>1634</v>
      </c>
      <c r="H54" s="10">
        <v>94</v>
      </c>
      <c r="I54" s="10">
        <v>1</v>
      </c>
      <c r="J54" s="10">
        <v>46</v>
      </c>
      <c r="K54" s="10" t="s">
        <v>541</v>
      </c>
      <c r="L54" s="89">
        <v>1786979000</v>
      </c>
      <c r="M54" s="10">
        <v>8483</v>
      </c>
      <c r="N54" s="10">
        <v>7757</v>
      </c>
      <c r="O54" s="10">
        <v>681</v>
      </c>
      <c r="P54" s="10">
        <v>45</v>
      </c>
      <c r="Q54" s="89">
        <v>6033492300</v>
      </c>
      <c r="R54" s="10">
        <v>132</v>
      </c>
      <c r="S54" s="10">
        <v>39160100</v>
      </c>
    </row>
    <row r="55" spans="2:19" ht="10.5" customHeight="1">
      <c r="B55" s="13"/>
      <c r="C55" s="13" t="s">
        <v>85</v>
      </c>
      <c r="E55" s="14">
        <v>1307</v>
      </c>
      <c r="F55" s="12">
        <v>817</v>
      </c>
      <c r="G55" s="12">
        <v>448</v>
      </c>
      <c r="H55" s="12">
        <v>30</v>
      </c>
      <c r="I55" s="12" t="s">
        <v>541</v>
      </c>
      <c r="J55" s="12">
        <v>12</v>
      </c>
      <c r="K55" s="12" t="s">
        <v>534</v>
      </c>
      <c r="L55" s="74">
        <v>478893600</v>
      </c>
      <c r="M55" s="12">
        <v>2260</v>
      </c>
      <c r="N55" s="12">
        <v>2059</v>
      </c>
      <c r="O55" s="12">
        <v>190</v>
      </c>
      <c r="P55" s="12">
        <v>11</v>
      </c>
      <c r="Q55" s="74">
        <v>1602288400</v>
      </c>
      <c r="R55" s="12">
        <v>35</v>
      </c>
      <c r="S55" s="12">
        <v>11988900</v>
      </c>
    </row>
    <row r="56" spans="2:19" ht="10.5" customHeight="1">
      <c r="B56" s="13"/>
      <c r="C56" s="13" t="s">
        <v>87</v>
      </c>
      <c r="E56" s="14">
        <v>367</v>
      </c>
      <c r="F56" s="12">
        <v>257</v>
      </c>
      <c r="G56" s="12">
        <v>98</v>
      </c>
      <c r="H56" s="12">
        <v>5</v>
      </c>
      <c r="I56" s="12" t="s">
        <v>541</v>
      </c>
      <c r="J56" s="12">
        <v>7</v>
      </c>
      <c r="K56" s="12" t="s">
        <v>534</v>
      </c>
      <c r="L56" s="74">
        <v>145782600</v>
      </c>
      <c r="M56" s="12">
        <v>590</v>
      </c>
      <c r="N56" s="12">
        <v>532</v>
      </c>
      <c r="O56" s="12">
        <v>58</v>
      </c>
      <c r="P56" s="12" t="s">
        <v>534</v>
      </c>
      <c r="Q56" s="74">
        <v>428052800</v>
      </c>
      <c r="R56" s="12">
        <v>7</v>
      </c>
      <c r="S56" s="12">
        <v>1635900</v>
      </c>
    </row>
    <row r="57" spans="2:19" ht="10.5" customHeight="1">
      <c r="B57" s="13"/>
      <c r="C57" s="13" t="s">
        <v>89</v>
      </c>
      <c r="E57" s="14">
        <v>1204</v>
      </c>
      <c r="F57" s="12">
        <v>804</v>
      </c>
      <c r="G57" s="12">
        <v>364</v>
      </c>
      <c r="H57" s="12">
        <v>21</v>
      </c>
      <c r="I57" s="12">
        <v>1</v>
      </c>
      <c r="J57" s="12">
        <v>14</v>
      </c>
      <c r="K57" s="12" t="s">
        <v>534</v>
      </c>
      <c r="L57" s="74">
        <v>450768300</v>
      </c>
      <c r="M57" s="12">
        <v>2324</v>
      </c>
      <c r="N57" s="12">
        <v>2118</v>
      </c>
      <c r="O57" s="12">
        <v>192</v>
      </c>
      <c r="P57" s="12">
        <v>14</v>
      </c>
      <c r="Q57" s="74">
        <v>1621184200</v>
      </c>
      <c r="R57" s="12">
        <v>24</v>
      </c>
      <c r="S57" s="12">
        <v>5271000</v>
      </c>
    </row>
    <row r="58" spans="2:19" ht="10.5" customHeight="1">
      <c r="B58" s="13"/>
      <c r="C58" s="13" t="s">
        <v>91</v>
      </c>
      <c r="E58" s="14">
        <v>1257</v>
      </c>
      <c r="F58" s="12">
        <v>744</v>
      </c>
      <c r="G58" s="12">
        <v>478</v>
      </c>
      <c r="H58" s="12">
        <v>27</v>
      </c>
      <c r="I58" s="12" t="s">
        <v>541</v>
      </c>
      <c r="J58" s="12">
        <v>8</v>
      </c>
      <c r="K58" s="12" t="s">
        <v>534</v>
      </c>
      <c r="L58" s="74">
        <v>451520400</v>
      </c>
      <c r="M58" s="12">
        <v>2403</v>
      </c>
      <c r="N58" s="12">
        <v>2194</v>
      </c>
      <c r="O58" s="12">
        <v>191</v>
      </c>
      <c r="P58" s="12">
        <v>18</v>
      </c>
      <c r="Q58" s="74">
        <v>1687149200</v>
      </c>
      <c r="R58" s="12">
        <v>37</v>
      </c>
      <c r="S58" s="12">
        <v>9465300</v>
      </c>
    </row>
    <row r="59" spans="2:19" ht="10.5" customHeight="1">
      <c r="B59" s="13"/>
      <c r="C59" s="13" t="s">
        <v>93</v>
      </c>
      <c r="E59" s="14">
        <v>289</v>
      </c>
      <c r="F59" s="12">
        <v>187</v>
      </c>
      <c r="G59" s="12">
        <v>98</v>
      </c>
      <c r="H59" s="12">
        <v>2</v>
      </c>
      <c r="I59" s="12" t="s">
        <v>541</v>
      </c>
      <c r="J59" s="12">
        <v>2</v>
      </c>
      <c r="K59" s="12" t="s">
        <v>534</v>
      </c>
      <c r="L59" s="74">
        <v>104186100</v>
      </c>
      <c r="M59" s="12">
        <v>355</v>
      </c>
      <c r="N59" s="12">
        <v>337</v>
      </c>
      <c r="O59" s="12">
        <v>18</v>
      </c>
      <c r="P59" s="12" t="s">
        <v>541</v>
      </c>
      <c r="Q59" s="74">
        <v>260321300</v>
      </c>
      <c r="R59" s="12">
        <v>9</v>
      </c>
      <c r="S59" s="12">
        <v>3613300</v>
      </c>
    </row>
    <row r="60" spans="2:19" ht="10.5" customHeight="1">
      <c r="B60" s="13"/>
      <c r="C60" s="13" t="s">
        <v>94</v>
      </c>
      <c r="E60" s="14">
        <v>236</v>
      </c>
      <c r="F60" s="12">
        <v>124</v>
      </c>
      <c r="G60" s="12">
        <v>104</v>
      </c>
      <c r="H60" s="12">
        <v>6</v>
      </c>
      <c r="I60" s="12" t="s">
        <v>541</v>
      </c>
      <c r="J60" s="12">
        <v>2</v>
      </c>
      <c r="K60" s="12" t="s">
        <v>534</v>
      </c>
      <c r="L60" s="74">
        <v>86124300</v>
      </c>
      <c r="M60" s="12">
        <v>281</v>
      </c>
      <c r="N60" s="12">
        <v>262</v>
      </c>
      <c r="O60" s="12">
        <v>19</v>
      </c>
      <c r="P60" s="12" t="s">
        <v>541</v>
      </c>
      <c r="Q60" s="74">
        <v>227274800</v>
      </c>
      <c r="R60" s="12">
        <v>14</v>
      </c>
      <c r="S60" s="12">
        <v>5220400</v>
      </c>
    </row>
    <row r="61" spans="2:19" ht="10.5" customHeight="1">
      <c r="B61" s="13"/>
      <c r="C61" s="13" t="s">
        <v>95</v>
      </c>
      <c r="E61" s="14">
        <v>43</v>
      </c>
      <c r="F61" s="12">
        <v>27</v>
      </c>
      <c r="G61" s="12">
        <v>15</v>
      </c>
      <c r="H61" s="12" t="s">
        <v>541</v>
      </c>
      <c r="I61" s="12" t="s">
        <v>541</v>
      </c>
      <c r="J61" s="12">
        <v>1</v>
      </c>
      <c r="K61" s="12" t="s">
        <v>534</v>
      </c>
      <c r="L61" s="74">
        <v>17437400</v>
      </c>
      <c r="M61" s="12">
        <v>79</v>
      </c>
      <c r="N61" s="12">
        <v>72</v>
      </c>
      <c r="O61" s="12">
        <v>5</v>
      </c>
      <c r="P61" s="12">
        <v>2</v>
      </c>
      <c r="Q61" s="74">
        <v>61944600</v>
      </c>
      <c r="R61" s="12">
        <v>3</v>
      </c>
      <c r="S61" s="12">
        <v>824000</v>
      </c>
    </row>
    <row r="62" spans="2:19" ht="10.5" customHeight="1">
      <c r="B62" s="13"/>
      <c r="C62" s="13" t="s">
        <v>97</v>
      </c>
      <c r="E62" s="14">
        <v>125</v>
      </c>
      <c r="F62" s="12">
        <v>93</v>
      </c>
      <c r="G62" s="12">
        <v>29</v>
      </c>
      <c r="H62" s="12">
        <v>3</v>
      </c>
      <c r="I62" s="12" t="s">
        <v>541</v>
      </c>
      <c r="J62" s="12" t="s">
        <v>541</v>
      </c>
      <c r="K62" s="12" t="s">
        <v>534</v>
      </c>
      <c r="L62" s="74">
        <v>52266300</v>
      </c>
      <c r="M62" s="12">
        <v>191</v>
      </c>
      <c r="N62" s="12">
        <v>183</v>
      </c>
      <c r="O62" s="12">
        <v>8</v>
      </c>
      <c r="P62" s="12" t="s">
        <v>541</v>
      </c>
      <c r="Q62" s="74">
        <v>145277000</v>
      </c>
      <c r="R62" s="12">
        <v>3</v>
      </c>
      <c r="S62" s="12">
        <v>1141300</v>
      </c>
    </row>
    <row r="63" spans="2:19" ht="7.5" customHeight="1">
      <c r="B63" s="13"/>
      <c r="C63" s="13"/>
      <c r="E63" s="14"/>
      <c r="F63" s="12"/>
      <c r="G63" s="12"/>
      <c r="H63" s="12"/>
      <c r="I63" s="12"/>
      <c r="J63" s="12"/>
      <c r="K63" s="10"/>
      <c r="L63" s="74"/>
      <c r="M63" s="12"/>
      <c r="N63" s="12"/>
      <c r="O63" s="12"/>
      <c r="P63" s="12"/>
      <c r="Q63" s="74"/>
      <c r="R63" s="12"/>
      <c r="S63" s="12"/>
    </row>
    <row r="64" spans="2:19" s="80" customFormat="1" ht="10.5" customHeight="1">
      <c r="B64" s="165" t="s">
        <v>550</v>
      </c>
      <c r="C64" s="165"/>
      <c r="E64" s="9">
        <v>4364</v>
      </c>
      <c r="F64" s="10">
        <v>3001</v>
      </c>
      <c r="G64" s="10">
        <v>1193</v>
      </c>
      <c r="H64" s="10">
        <v>128</v>
      </c>
      <c r="I64" s="10">
        <v>2</v>
      </c>
      <c r="J64" s="10">
        <v>40</v>
      </c>
      <c r="K64" s="10" t="s">
        <v>534</v>
      </c>
      <c r="L64" s="89">
        <v>1770835200</v>
      </c>
      <c r="M64" s="10">
        <v>8643</v>
      </c>
      <c r="N64" s="10">
        <v>7916</v>
      </c>
      <c r="O64" s="10">
        <v>666</v>
      </c>
      <c r="P64" s="10">
        <v>61</v>
      </c>
      <c r="Q64" s="89">
        <v>5992767300</v>
      </c>
      <c r="R64" s="10">
        <v>97</v>
      </c>
      <c r="S64" s="10">
        <v>26091700</v>
      </c>
    </row>
    <row r="65" spans="2:19" ht="10.5" customHeight="1">
      <c r="B65" s="13"/>
      <c r="C65" s="13" t="s">
        <v>101</v>
      </c>
      <c r="E65" s="14">
        <v>592</v>
      </c>
      <c r="F65" s="12">
        <v>402</v>
      </c>
      <c r="G65" s="12">
        <v>160</v>
      </c>
      <c r="H65" s="12">
        <v>22</v>
      </c>
      <c r="I65" s="12">
        <v>2</v>
      </c>
      <c r="J65" s="12">
        <v>6</v>
      </c>
      <c r="K65" s="12" t="s">
        <v>534</v>
      </c>
      <c r="L65" s="74">
        <v>248561900</v>
      </c>
      <c r="M65" s="12">
        <v>1472</v>
      </c>
      <c r="N65" s="12">
        <v>1350</v>
      </c>
      <c r="O65" s="12">
        <v>110</v>
      </c>
      <c r="P65" s="12">
        <v>12</v>
      </c>
      <c r="Q65" s="74">
        <v>1020466900</v>
      </c>
      <c r="R65" s="12">
        <v>23</v>
      </c>
      <c r="S65" s="12">
        <v>5402900</v>
      </c>
    </row>
    <row r="66" spans="2:19" ht="10.5" customHeight="1">
      <c r="B66" s="13"/>
      <c r="C66" s="13" t="s">
        <v>103</v>
      </c>
      <c r="E66" s="14">
        <v>698</v>
      </c>
      <c r="F66" s="12">
        <v>504</v>
      </c>
      <c r="G66" s="12">
        <v>169</v>
      </c>
      <c r="H66" s="12">
        <v>20</v>
      </c>
      <c r="I66" s="12" t="s">
        <v>541</v>
      </c>
      <c r="J66" s="12">
        <v>5</v>
      </c>
      <c r="K66" s="12" t="s">
        <v>534</v>
      </c>
      <c r="L66" s="74">
        <v>294766200</v>
      </c>
      <c r="M66" s="12">
        <v>895</v>
      </c>
      <c r="N66" s="12">
        <v>827</v>
      </c>
      <c r="O66" s="12">
        <v>65</v>
      </c>
      <c r="P66" s="12">
        <v>3</v>
      </c>
      <c r="Q66" s="74">
        <v>643960500</v>
      </c>
      <c r="R66" s="12">
        <v>15</v>
      </c>
      <c r="S66" s="12">
        <v>4866200</v>
      </c>
    </row>
    <row r="67" spans="2:19" ht="10.5" customHeight="1">
      <c r="B67" s="13"/>
      <c r="C67" s="13" t="s">
        <v>105</v>
      </c>
      <c r="E67" s="14">
        <v>1064</v>
      </c>
      <c r="F67" s="12">
        <v>688</v>
      </c>
      <c r="G67" s="12">
        <v>337</v>
      </c>
      <c r="H67" s="12">
        <v>25</v>
      </c>
      <c r="I67" s="12" t="s">
        <v>541</v>
      </c>
      <c r="J67" s="12">
        <v>14</v>
      </c>
      <c r="K67" s="12" t="s">
        <v>534</v>
      </c>
      <c r="L67" s="74">
        <v>401910000</v>
      </c>
      <c r="M67" s="12">
        <v>2593</v>
      </c>
      <c r="N67" s="12">
        <v>2341</v>
      </c>
      <c r="O67" s="12">
        <v>222</v>
      </c>
      <c r="P67" s="12">
        <v>30</v>
      </c>
      <c r="Q67" s="74">
        <v>1764517400</v>
      </c>
      <c r="R67" s="12">
        <v>27</v>
      </c>
      <c r="S67" s="12">
        <v>6814600</v>
      </c>
    </row>
    <row r="68" spans="2:19" ht="10.5" customHeight="1">
      <c r="B68" s="13"/>
      <c r="C68" s="13" t="s">
        <v>107</v>
      </c>
      <c r="E68" s="14">
        <v>478</v>
      </c>
      <c r="F68" s="12">
        <v>311</v>
      </c>
      <c r="G68" s="12">
        <v>154</v>
      </c>
      <c r="H68" s="12">
        <v>11</v>
      </c>
      <c r="I68" s="12" t="s">
        <v>534</v>
      </c>
      <c r="J68" s="12">
        <v>2</v>
      </c>
      <c r="K68" s="12" t="s">
        <v>534</v>
      </c>
      <c r="L68" s="74">
        <v>185720000</v>
      </c>
      <c r="M68" s="12">
        <v>991</v>
      </c>
      <c r="N68" s="12">
        <v>925</v>
      </c>
      <c r="O68" s="12">
        <v>60</v>
      </c>
      <c r="P68" s="12">
        <v>6</v>
      </c>
      <c r="Q68" s="74">
        <v>672320800</v>
      </c>
      <c r="R68" s="12">
        <v>7</v>
      </c>
      <c r="S68" s="12">
        <v>1354500</v>
      </c>
    </row>
    <row r="69" spans="2:19" ht="10.5" customHeight="1">
      <c r="B69" s="13"/>
      <c r="C69" s="13" t="s">
        <v>109</v>
      </c>
      <c r="E69" s="14">
        <v>516</v>
      </c>
      <c r="F69" s="12">
        <v>362</v>
      </c>
      <c r="G69" s="12">
        <v>137</v>
      </c>
      <c r="H69" s="12">
        <v>15</v>
      </c>
      <c r="I69" s="12" t="s">
        <v>541</v>
      </c>
      <c r="J69" s="12">
        <v>2</v>
      </c>
      <c r="K69" s="12" t="s">
        <v>534</v>
      </c>
      <c r="L69" s="74">
        <v>207275000</v>
      </c>
      <c r="M69" s="12">
        <v>1125</v>
      </c>
      <c r="N69" s="12">
        <v>1024</v>
      </c>
      <c r="O69" s="12">
        <v>95</v>
      </c>
      <c r="P69" s="12">
        <v>6</v>
      </c>
      <c r="Q69" s="74">
        <v>772999300</v>
      </c>
      <c r="R69" s="12">
        <v>9</v>
      </c>
      <c r="S69" s="12">
        <v>3423900</v>
      </c>
    </row>
    <row r="70" spans="2:19" ht="10.5" customHeight="1">
      <c r="B70" s="13"/>
      <c r="C70" s="13" t="s">
        <v>110</v>
      </c>
      <c r="E70" s="14">
        <v>673</v>
      </c>
      <c r="F70" s="12">
        <v>479</v>
      </c>
      <c r="G70" s="12">
        <v>158</v>
      </c>
      <c r="H70" s="12">
        <v>27</v>
      </c>
      <c r="I70" s="12" t="s">
        <v>541</v>
      </c>
      <c r="J70" s="12">
        <v>9</v>
      </c>
      <c r="K70" s="12" t="s">
        <v>534</v>
      </c>
      <c r="L70" s="74">
        <v>284100900</v>
      </c>
      <c r="M70" s="12">
        <v>1135</v>
      </c>
      <c r="N70" s="12">
        <v>1057</v>
      </c>
      <c r="O70" s="12">
        <v>74</v>
      </c>
      <c r="P70" s="12">
        <v>4</v>
      </c>
      <c r="Q70" s="74">
        <v>800976800</v>
      </c>
      <c r="R70" s="12">
        <v>10</v>
      </c>
      <c r="S70" s="12">
        <v>2181700</v>
      </c>
    </row>
    <row r="71" spans="2:19" ht="10.5" customHeight="1">
      <c r="B71" s="13"/>
      <c r="C71" s="13" t="s">
        <v>111</v>
      </c>
      <c r="E71" s="14">
        <v>343</v>
      </c>
      <c r="F71" s="12">
        <v>255</v>
      </c>
      <c r="G71" s="12">
        <v>78</v>
      </c>
      <c r="H71" s="12">
        <v>8</v>
      </c>
      <c r="I71" s="12" t="s">
        <v>541</v>
      </c>
      <c r="J71" s="12">
        <v>2</v>
      </c>
      <c r="K71" s="12" t="s">
        <v>534</v>
      </c>
      <c r="L71" s="74">
        <v>148501200</v>
      </c>
      <c r="M71" s="12">
        <v>432</v>
      </c>
      <c r="N71" s="12">
        <v>392</v>
      </c>
      <c r="O71" s="12">
        <v>40</v>
      </c>
      <c r="P71" s="12" t="s">
        <v>541</v>
      </c>
      <c r="Q71" s="74">
        <v>317525600</v>
      </c>
      <c r="R71" s="12">
        <v>6</v>
      </c>
      <c r="S71" s="12">
        <v>2047900</v>
      </c>
    </row>
    <row r="72" spans="2:19" ht="8.25" customHeight="1">
      <c r="B72" s="13"/>
      <c r="C72" s="13"/>
      <c r="E72" s="14"/>
      <c r="F72" s="12"/>
      <c r="G72" s="12"/>
      <c r="H72" s="12"/>
      <c r="I72" s="12"/>
      <c r="J72" s="12"/>
      <c r="K72" s="10"/>
      <c r="L72" s="74"/>
      <c r="M72" s="12"/>
      <c r="N72" s="12"/>
      <c r="O72" s="12"/>
      <c r="P72" s="12"/>
      <c r="Q72" s="74"/>
      <c r="R72" s="12"/>
      <c r="S72" s="12"/>
    </row>
    <row r="73" spans="2:19" s="80" customFormat="1" ht="10.5" customHeight="1">
      <c r="B73" s="165" t="s">
        <v>551</v>
      </c>
      <c r="C73" s="165"/>
      <c r="E73" s="9">
        <v>2176</v>
      </c>
      <c r="F73" s="10">
        <v>1487</v>
      </c>
      <c r="G73" s="10">
        <v>586</v>
      </c>
      <c r="H73" s="10">
        <v>81</v>
      </c>
      <c r="I73" s="10">
        <v>2</v>
      </c>
      <c r="J73" s="10">
        <v>20</v>
      </c>
      <c r="K73" s="10" t="s">
        <v>534</v>
      </c>
      <c r="L73" s="89">
        <v>839625200</v>
      </c>
      <c r="M73" s="10">
        <v>4052</v>
      </c>
      <c r="N73" s="10">
        <v>3570</v>
      </c>
      <c r="O73" s="10">
        <v>464</v>
      </c>
      <c r="P73" s="10">
        <v>18</v>
      </c>
      <c r="Q73" s="89">
        <v>2736276200</v>
      </c>
      <c r="R73" s="10">
        <v>48</v>
      </c>
      <c r="S73" s="10">
        <v>17015700</v>
      </c>
    </row>
    <row r="74" spans="2:19" ht="10.5" customHeight="1">
      <c r="B74" s="13"/>
      <c r="C74" s="13" t="s">
        <v>115</v>
      </c>
      <c r="E74" s="14">
        <v>998</v>
      </c>
      <c r="F74" s="12">
        <v>655</v>
      </c>
      <c r="G74" s="12">
        <v>289</v>
      </c>
      <c r="H74" s="12">
        <v>42</v>
      </c>
      <c r="I74" s="12">
        <v>2</v>
      </c>
      <c r="J74" s="12">
        <v>10</v>
      </c>
      <c r="K74" s="12" t="s">
        <v>534</v>
      </c>
      <c r="L74" s="74">
        <v>384912100</v>
      </c>
      <c r="M74" s="12">
        <v>2091</v>
      </c>
      <c r="N74" s="12">
        <v>1851</v>
      </c>
      <c r="O74" s="12">
        <v>234</v>
      </c>
      <c r="P74" s="12">
        <v>6</v>
      </c>
      <c r="Q74" s="74">
        <v>1407850500</v>
      </c>
      <c r="R74" s="12">
        <v>22</v>
      </c>
      <c r="S74" s="12">
        <v>8462600</v>
      </c>
    </row>
    <row r="75" spans="2:19" ht="10.5" customHeight="1">
      <c r="B75" s="13"/>
      <c r="C75" s="13" t="s">
        <v>117</v>
      </c>
      <c r="E75" s="14">
        <v>277</v>
      </c>
      <c r="F75" s="12">
        <v>186</v>
      </c>
      <c r="G75" s="12">
        <v>78</v>
      </c>
      <c r="H75" s="12">
        <v>8</v>
      </c>
      <c r="I75" s="12" t="s">
        <v>534</v>
      </c>
      <c r="J75" s="12">
        <v>5</v>
      </c>
      <c r="K75" s="12" t="s">
        <v>534</v>
      </c>
      <c r="L75" s="74">
        <v>113911300</v>
      </c>
      <c r="M75" s="12">
        <v>487</v>
      </c>
      <c r="N75" s="12">
        <v>353</v>
      </c>
      <c r="O75" s="12">
        <v>131</v>
      </c>
      <c r="P75" s="12">
        <v>3</v>
      </c>
      <c r="Q75" s="74">
        <v>358092100</v>
      </c>
      <c r="R75" s="12">
        <v>7</v>
      </c>
      <c r="S75" s="12">
        <v>2472000</v>
      </c>
    </row>
    <row r="76" spans="2:19" ht="10.5" customHeight="1">
      <c r="B76" s="13"/>
      <c r="C76" s="13" t="s">
        <v>119</v>
      </c>
      <c r="E76" s="14">
        <v>901</v>
      </c>
      <c r="F76" s="12">
        <v>646</v>
      </c>
      <c r="G76" s="12">
        <v>219</v>
      </c>
      <c r="H76" s="12">
        <v>31</v>
      </c>
      <c r="I76" s="12" t="s">
        <v>541</v>
      </c>
      <c r="J76" s="12">
        <v>5</v>
      </c>
      <c r="K76" s="12" t="s">
        <v>534</v>
      </c>
      <c r="L76" s="74">
        <v>340801800</v>
      </c>
      <c r="M76" s="12">
        <v>1474</v>
      </c>
      <c r="N76" s="12">
        <v>1366</v>
      </c>
      <c r="O76" s="12">
        <v>99</v>
      </c>
      <c r="P76" s="12">
        <v>9</v>
      </c>
      <c r="Q76" s="74">
        <v>970333600</v>
      </c>
      <c r="R76" s="12">
        <v>19</v>
      </c>
      <c r="S76" s="12">
        <v>6081100</v>
      </c>
    </row>
    <row r="77" ht="6" customHeight="1" thickBot="1">
      <c r="E77" s="79"/>
    </row>
    <row r="78" spans="1:19" ht="13.5">
      <c r="A78" s="45" t="s">
        <v>552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ht="17.25">
      <c r="J79" s="1" t="s">
        <v>515</v>
      </c>
    </row>
    <row r="80" ht="14.25">
      <c r="J80" s="25" t="s">
        <v>553</v>
      </c>
    </row>
    <row r="81" ht="14.25" thickBot="1"/>
    <row r="82" spans="1:19" ht="14.25" thickTop="1">
      <c r="A82" s="166" t="s">
        <v>517</v>
      </c>
      <c r="B82" s="166"/>
      <c r="C82" s="166"/>
      <c r="D82" s="166"/>
      <c r="E82" s="155" t="s">
        <v>518</v>
      </c>
      <c r="F82" s="156"/>
      <c r="G82" s="156"/>
      <c r="H82" s="156"/>
      <c r="I82" s="156"/>
      <c r="J82" s="156"/>
      <c r="K82" s="156"/>
      <c r="L82" s="151"/>
      <c r="M82" s="156" t="s">
        <v>519</v>
      </c>
      <c r="N82" s="156"/>
      <c r="O82" s="156"/>
      <c r="P82" s="156"/>
      <c r="Q82" s="156"/>
      <c r="R82" s="155" t="s">
        <v>520</v>
      </c>
      <c r="S82" s="156"/>
    </row>
    <row r="83" spans="1:19" ht="13.5">
      <c r="A83" s="167"/>
      <c r="B83" s="167"/>
      <c r="C83" s="167"/>
      <c r="D83" s="167"/>
      <c r="E83" s="157" t="s">
        <v>521</v>
      </c>
      <c r="F83" s="158"/>
      <c r="G83" s="158"/>
      <c r="H83" s="158"/>
      <c r="I83" s="158"/>
      <c r="J83" s="158"/>
      <c r="K83" s="159"/>
      <c r="L83" s="160" t="s">
        <v>522</v>
      </c>
      <c r="M83" s="162" t="s">
        <v>521</v>
      </c>
      <c r="N83" s="162"/>
      <c r="O83" s="162"/>
      <c r="P83" s="163"/>
      <c r="Q83" s="164" t="s">
        <v>522</v>
      </c>
      <c r="R83" s="164" t="s">
        <v>523</v>
      </c>
      <c r="S83" s="164" t="s">
        <v>496</v>
      </c>
    </row>
    <row r="84" spans="1:19" ht="13.5">
      <c r="A84" s="158"/>
      <c r="B84" s="158"/>
      <c r="C84" s="158"/>
      <c r="D84" s="158"/>
      <c r="E84" s="26" t="s">
        <v>524</v>
      </c>
      <c r="F84" s="26" t="s">
        <v>525</v>
      </c>
      <c r="G84" s="26" t="s">
        <v>526</v>
      </c>
      <c r="H84" s="26" t="s">
        <v>527</v>
      </c>
      <c r="I84" s="26" t="s">
        <v>528</v>
      </c>
      <c r="J84" s="26" t="s">
        <v>529</v>
      </c>
      <c r="K84" s="26" t="s">
        <v>530</v>
      </c>
      <c r="L84" s="161"/>
      <c r="M84" s="16" t="s">
        <v>524</v>
      </c>
      <c r="N84" s="26" t="s">
        <v>525</v>
      </c>
      <c r="O84" s="26" t="s">
        <v>527</v>
      </c>
      <c r="P84" s="29" t="s">
        <v>531</v>
      </c>
      <c r="Q84" s="157"/>
      <c r="R84" s="157"/>
      <c r="S84" s="157"/>
    </row>
    <row r="85" spans="5:19" ht="9.75" customHeight="1">
      <c r="E85" s="42" t="s">
        <v>532</v>
      </c>
      <c r="F85" s="43" t="s">
        <v>532</v>
      </c>
      <c r="G85" s="43" t="s">
        <v>532</v>
      </c>
      <c r="H85" s="43" t="s">
        <v>532</v>
      </c>
      <c r="I85" s="43" t="s">
        <v>532</v>
      </c>
      <c r="J85" s="43" t="s">
        <v>532</v>
      </c>
      <c r="K85" s="43" t="s">
        <v>532</v>
      </c>
      <c r="L85" s="23" t="s">
        <v>494</v>
      </c>
      <c r="M85" s="23" t="s">
        <v>532</v>
      </c>
      <c r="N85" s="23" t="s">
        <v>532</v>
      </c>
      <c r="O85" s="23" t="s">
        <v>532</v>
      </c>
      <c r="P85" s="23" t="s">
        <v>532</v>
      </c>
      <c r="Q85" s="23" t="s">
        <v>494</v>
      </c>
      <c r="R85" s="23" t="s">
        <v>532</v>
      </c>
      <c r="S85" s="23" t="s">
        <v>494</v>
      </c>
    </row>
    <row r="86" spans="2:19" s="80" customFormat="1" ht="10.5" customHeight="1">
      <c r="B86" s="165" t="s">
        <v>554</v>
      </c>
      <c r="C86" s="165"/>
      <c r="E86" s="9">
        <v>2128</v>
      </c>
      <c r="F86" s="10">
        <v>1483</v>
      </c>
      <c r="G86" s="10">
        <v>566</v>
      </c>
      <c r="H86" s="10">
        <v>68</v>
      </c>
      <c r="I86" s="10">
        <v>2</v>
      </c>
      <c r="J86" s="10">
        <v>9</v>
      </c>
      <c r="K86" s="10" t="s">
        <v>534</v>
      </c>
      <c r="L86" s="89">
        <v>893935400</v>
      </c>
      <c r="M86" s="10">
        <v>2915</v>
      </c>
      <c r="N86" s="10">
        <v>2474</v>
      </c>
      <c r="O86" s="10">
        <v>428</v>
      </c>
      <c r="P86" s="10">
        <v>13</v>
      </c>
      <c r="Q86" s="89">
        <v>2176522000</v>
      </c>
      <c r="R86" s="10">
        <v>33</v>
      </c>
      <c r="S86" s="89">
        <v>10747700</v>
      </c>
    </row>
    <row r="87" spans="2:19" ht="10.5" customHeight="1">
      <c r="B87" s="13"/>
      <c r="C87" s="13" t="s">
        <v>555</v>
      </c>
      <c r="E87" s="14">
        <v>294</v>
      </c>
      <c r="F87" s="12">
        <v>188</v>
      </c>
      <c r="G87" s="12">
        <v>98</v>
      </c>
      <c r="H87" s="12">
        <v>7</v>
      </c>
      <c r="I87" s="12">
        <v>1</v>
      </c>
      <c r="J87" s="12" t="s">
        <v>541</v>
      </c>
      <c r="K87" s="12" t="s">
        <v>534</v>
      </c>
      <c r="L87" s="74">
        <v>119526200</v>
      </c>
      <c r="M87" s="12">
        <v>386</v>
      </c>
      <c r="N87" s="12">
        <v>335</v>
      </c>
      <c r="O87" s="12">
        <v>51</v>
      </c>
      <c r="P87" s="12" t="s">
        <v>541</v>
      </c>
      <c r="Q87" s="74">
        <v>285091700</v>
      </c>
      <c r="R87" s="12">
        <v>8</v>
      </c>
      <c r="S87" s="12">
        <v>2480900</v>
      </c>
    </row>
    <row r="88" spans="2:19" ht="10.5" customHeight="1">
      <c r="B88" s="13"/>
      <c r="C88" s="13" t="s">
        <v>556</v>
      </c>
      <c r="E88" s="14">
        <v>321</v>
      </c>
      <c r="F88" s="12">
        <v>222</v>
      </c>
      <c r="G88" s="12">
        <v>85</v>
      </c>
      <c r="H88" s="12">
        <v>10</v>
      </c>
      <c r="I88" s="12">
        <v>1</v>
      </c>
      <c r="J88" s="12">
        <v>3</v>
      </c>
      <c r="K88" s="12" t="s">
        <v>534</v>
      </c>
      <c r="L88" s="74">
        <v>152925700</v>
      </c>
      <c r="M88" s="12">
        <v>385</v>
      </c>
      <c r="N88" s="12">
        <v>349</v>
      </c>
      <c r="O88" s="12">
        <v>32</v>
      </c>
      <c r="P88" s="12">
        <v>4</v>
      </c>
      <c r="Q88" s="74">
        <v>293450700</v>
      </c>
      <c r="R88" s="12">
        <v>4</v>
      </c>
      <c r="S88" s="12">
        <v>1236000</v>
      </c>
    </row>
    <row r="89" spans="2:19" ht="10.5" customHeight="1">
      <c r="B89" s="13"/>
      <c r="C89" s="13" t="s">
        <v>24</v>
      </c>
      <c r="E89" s="14">
        <v>594</v>
      </c>
      <c r="F89" s="12">
        <v>371</v>
      </c>
      <c r="G89" s="12">
        <v>199</v>
      </c>
      <c r="H89" s="12">
        <v>22</v>
      </c>
      <c r="I89" s="12" t="s">
        <v>541</v>
      </c>
      <c r="J89" s="12">
        <v>2</v>
      </c>
      <c r="K89" s="12" t="s">
        <v>534</v>
      </c>
      <c r="L89" s="74">
        <v>220382100</v>
      </c>
      <c r="M89" s="12">
        <v>970</v>
      </c>
      <c r="N89" s="12">
        <v>708</v>
      </c>
      <c r="O89" s="12">
        <v>261</v>
      </c>
      <c r="P89" s="12">
        <v>1</v>
      </c>
      <c r="Q89" s="74">
        <v>737543200</v>
      </c>
      <c r="R89" s="12">
        <v>8</v>
      </c>
      <c r="S89" s="12">
        <v>1769500</v>
      </c>
    </row>
    <row r="90" spans="2:19" ht="10.5" customHeight="1">
      <c r="B90" s="13"/>
      <c r="C90" s="13" t="s">
        <v>25</v>
      </c>
      <c r="E90" s="14">
        <v>583</v>
      </c>
      <c r="F90" s="12">
        <v>442</v>
      </c>
      <c r="G90" s="12">
        <v>121</v>
      </c>
      <c r="H90" s="12">
        <v>16</v>
      </c>
      <c r="I90" s="12" t="s">
        <v>541</v>
      </c>
      <c r="J90" s="12">
        <v>4</v>
      </c>
      <c r="K90" s="12" t="s">
        <v>534</v>
      </c>
      <c r="L90" s="74">
        <v>256075400</v>
      </c>
      <c r="M90" s="12">
        <v>711</v>
      </c>
      <c r="N90" s="12">
        <v>655</v>
      </c>
      <c r="O90" s="12">
        <v>50</v>
      </c>
      <c r="P90" s="12">
        <v>6</v>
      </c>
      <c r="Q90" s="74">
        <v>518737300</v>
      </c>
      <c r="R90" s="12">
        <v>11</v>
      </c>
      <c r="S90" s="12">
        <v>4437300</v>
      </c>
    </row>
    <row r="91" spans="2:19" ht="10.5" customHeight="1">
      <c r="B91" s="13"/>
      <c r="C91" s="13" t="s">
        <v>26</v>
      </c>
      <c r="E91" s="14">
        <v>336</v>
      </c>
      <c r="F91" s="12">
        <v>260</v>
      </c>
      <c r="G91" s="12">
        <v>63</v>
      </c>
      <c r="H91" s="12">
        <v>13</v>
      </c>
      <c r="I91" s="12" t="s">
        <v>541</v>
      </c>
      <c r="J91" s="12" t="s">
        <v>541</v>
      </c>
      <c r="K91" s="12" t="s">
        <v>534</v>
      </c>
      <c r="L91" s="74">
        <v>145026000</v>
      </c>
      <c r="M91" s="12">
        <v>463</v>
      </c>
      <c r="N91" s="12">
        <v>427</v>
      </c>
      <c r="O91" s="12">
        <v>34</v>
      </c>
      <c r="P91" s="12">
        <v>2</v>
      </c>
      <c r="Q91" s="74">
        <v>341699100</v>
      </c>
      <c r="R91" s="12">
        <v>2</v>
      </c>
      <c r="S91" s="12">
        <v>824000</v>
      </c>
    </row>
    <row r="92" spans="2:19" ht="6" customHeight="1">
      <c r="B92" s="13"/>
      <c r="C92" s="13"/>
      <c r="E92" s="14"/>
      <c r="F92" s="12"/>
      <c r="G92" s="12"/>
      <c r="H92" s="12"/>
      <c r="I92" s="12"/>
      <c r="J92" s="12"/>
      <c r="K92" s="12"/>
      <c r="L92" s="74"/>
      <c r="M92" s="12"/>
      <c r="N92" s="12"/>
      <c r="O92" s="12"/>
      <c r="P92" s="12"/>
      <c r="Q92" s="74"/>
      <c r="R92" s="12"/>
      <c r="S92" s="12"/>
    </row>
    <row r="93" spans="2:19" s="80" customFormat="1" ht="10.5" customHeight="1">
      <c r="B93" s="165" t="s">
        <v>557</v>
      </c>
      <c r="C93" s="165"/>
      <c r="E93" s="9">
        <v>5605</v>
      </c>
      <c r="F93" s="10">
        <v>4190</v>
      </c>
      <c r="G93" s="10">
        <v>1187</v>
      </c>
      <c r="H93" s="10">
        <v>184</v>
      </c>
      <c r="I93" s="10">
        <v>3</v>
      </c>
      <c r="J93" s="10">
        <v>41</v>
      </c>
      <c r="K93" s="10" t="s">
        <v>534</v>
      </c>
      <c r="L93" s="89">
        <v>2450288700</v>
      </c>
      <c r="M93" s="10">
        <v>7730</v>
      </c>
      <c r="N93" s="10">
        <v>7070</v>
      </c>
      <c r="O93" s="10">
        <v>615</v>
      </c>
      <c r="P93" s="10">
        <v>45</v>
      </c>
      <c r="Q93" s="89">
        <v>5599436900</v>
      </c>
      <c r="R93" s="10">
        <v>115</v>
      </c>
      <c r="S93" s="10">
        <v>37100100</v>
      </c>
    </row>
    <row r="94" spans="2:19" ht="10.5" customHeight="1">
      <c r="B94" s="13"/>
      <c r="C94" s="13" t="s">
        <v>30</v>
      </c>
      <c r="E94" s="14">
        <v>1829</v>
      </c>
      <c r="F94" s="12">
        <v>1373</v>
      </c>
      <c r="G94" s="12">
        <v>389</v>
      </c>
      <c r="H94" s="12">
        <v>55</v>
      </c>
      <c r="I94" s="12">
        <v>1</v>
      </c>
      <c r="J94" s="12">
        <v>11</v>
      </c>
      <c r="K94" s="12" t="s">
        <v>534</v>
      </c>
      <c r="L94" s="74">
        <v>811293600</v>
      </c>
      <c r="M94" s="12">
        <v>2804</v>
      </c>
      <c r="N94" s="12">
        <v>2579</v>
      </c>
      <c r="O94" s="12">
        <v>212</v>
      </c>
      <c r="P94" s="12">
        <v>13</v>
      </c>
      <c r="Q94" s="74">
        <v>2013647400</v>
      </c>
      <c r="R94" s="12">
        <v>38</v>
      </c>
      <c r="S94" s="12">
        <v>10064300</v>
      </c>
    </row>
    <row r="95" spans="2:19" ht="10.5" customHeight="1">
      <c r="B95" s="13"/>
      <c r="C95" s="13" t="s">
        <v>32</v>
      </c>
      <c r="E95" s="14">
        <v>809</v>
      </c>
      <c r="F95" s="12">
        <v>584</v>
      </c>
      <c r="G95" s="12">
        <v>203</v>
      </c>
      <c r="H95" s="12">
        <v>21</v>
      </c>
      <c r="I95" s="12" t="s">
        <v>541</v>
      </c>
      <c r="J95" s="12">
        <v>1</v>
      </c>
      <c r="K95" s="12" t="s">
        <v>534</v>
      </c>
      <c r="L95" s="74">
        <v>337338700</v>
      </c>
      <c r="M95" s="12">
        <v>1007</v>
      </c>
      <c r="N95" s="12">
        <v>905</v>
      </c>
      <c r="O95" s="12">
        <v>98</v>
      </c>
      <c r="P95" s="12">
        <v>4</v>
      </c>
      <c r="Q95" s="74">
        <v>717160200</v>
      </c>
      <c r="R95" s="12">
        <v>22</v>
      </c>
      <c r="S95" s="12">
        <v>7828000</v>
      </c>
    </row>
    <row r="96" spans="2:19" ht="10.5" customHeight="1">
      <c r="B96" s="13"/>
      <c r="C96" s="13" t="s">
        <v>34</v>
      </c>
      <c r="E96" s="14">
        <v>1314</v>
      </c>
      <c r="F96" s="12">
        <v>974</v>
      </c>
      <c r="G96" s="12">
        <v>274</v>
      </c>
      <c r="H96" s="12">
        <v>51</v>
      </c>
      <c r="I96" s="12">
        <v>1</v>
      </c>
      <c r="J96" s="12">
        <v>14</v>
      </c>
      <c r="K96" s="12" t="s">
        <v>534</v>
      </c>
      <c r="L96" s="74">
        <v>573736100</v>
      </c>
      <c r="M96" s="12">
        <v>1822</v>
      </c>
      <c r="N96" s="12">
        <v>1678</v>
      </c>
      <c r="O96" s="12">
        <v>132</v>
      </c>
      <c r="P96" s="12">
        <v>12</v>
      </c>
      <c r="Q96" s="74">
        <v>1333440500</v>
      </c>
      <c r="R96" s="12">
        <v>20</v>
      </c>
      <c r="S96" s="12">
        <v>6307900</v>
      </c>
    </row>
    <row r="97" spans="2:19" ht="10.5" customHeight="1">
      <c r="B97" s="13"/>
      <c r="C97" s="13" t="s">
        <v>36</v>
      </c>
      <c r="E97" s="14">
        <v>411</v>
      </c>
      <c r="F97" s="12">
        <v>326</v>
      </c>
      <c r="G97" s="12">
        <v>59</v>
      </c>
      <c r="H97" s="12">
        <v>16</v>
      </c>
      <c r="I97" s="12" t="s">
        <v>541</v>
      </c>
      <c r="J97" s="12">
        <v>10</v>
      </c>
      <c r="K97" s="12" t="s">
        <v>534</v>
      </c>
      <c r="L97" s="74">
        <v>179856800</v>
      </c>
      <c r="M97" s="12">
        <v>565</v>
      </c>
      <c r="N97" s="12">
        <v>516</v>
      </c>
      <c r="O97" s="12">
        <v>44</v>
      </c>
      <c r="P97" s="12">
        <v>5</v>
      </c>
      <c r="Q97" s="74">
        <v>397364200</v>
      </c>
      <c r="R97" s="12">
        <v>12</v>
      </c>
      <c r="S97" s="12">
        <v>4342600</v>
      </c>
    </row>
    <row r="98" spans="2:19" ht="10.5" customHeight="1">
      <c r="B98" s="13"/>
      <c r="C98" s="13" t="s">
        <v>38</v>
      </c>
      <c r="E98" s="14">
        <v>559</v>
      </c>
      <c r="F98" s="12">
        <v>370</v>
      </c>
      <c r="G98" s="12">
        <v>161</v>
      </c>
      <c r="H98" s="12">
        <v>24</v>
      </c>
      <c r="I98" s="12">
        <v>1</v>
      </c>
      <c r="J98" s="12">
        <v>3</v>
      </c>
      <c r="K98" s="12" t="s">
        <v>534</v>
      </c>
      <c r="L98" s="74">
        <v>219386300</v>
      </c>
      <c r="M98" s="12">
        <v>747</v>
      </c>
      <c r="N98" s="12">
        <v>679</v>
      </c>
      <c r="O98" s="12">
        <v>65</v>
      </c>
      <c r="P98" s="12">
        <v>3</v>
      </c>
      <c r="Q98" s="74">
        <v>545707600</v>
      </c>
      <c r="R98" s="12">
        <v>6</v>
      </c>
      <c r="S98" s="12">
        <v>1965300</v>
      </c>
    </row>
    <row r="99" spans="2:19" ht="10.5" customHeight="1">
      <c r="B99" s="13"/>
      <c r="C99" s="13" t="s">
        <v>40</v>
      </c>
      <c r="E99" s="14">
        <v>305</v>
      </c>
      <c r="F99" s="12">
        <v>260</v>
      </c>
      <c r="G99" s="12">
        <v>36</v>
      </c>
      <c r="H99" s="12">
        <v>7</v>
      </c>
      <c r="I99" s="12" t="s">
        <v>541</v>
      </c>
      <c r="J99" s="12">
        <v>2</v>
      </c>
      <c r="K99" s="12" t="s">
        <v>534</v>
      </c>
      <c r="L99" s="74">
        <v>143565200</v>
      </c>
      <c r="M99" s="12">
        <v>364</v>
      </c>
      <c r="N99" s="12">
        <v>327</v>
      </c>
      <c r="O99" s="12">
        <v>29</v>
      </c>
      <c r="P99" s="12">
        <v>8</v>
      </c>
      <c r="Q99" s="74">
        <v>271247500</v>
      </c>
      <c r="R99" s="12">
        <v>5</v>
      </c>
      <c r="S99" s="12">
        <v>2060000</v>
      </c>
    </row>
    <row r="100" spans="2:19" ht="10.5" customHeight="1">
      <c r="B100" s="13"/>
      <c r="C100" s="13" t="s">
        <v>42</v>
      </c>
      <c r="E100" s="14">
        <v>378</v>
      </c>
      <c r="F100" s="12">
        <v>303</v>
      </c>
      <c r="G100" s="12">
        <v>65</v>
      </c>
      <c r="H100" s="12">
        <v>10</v>
      </c>
      <c r="I100" s="12" t="s">
        <v>541</v>
      </c>
      <c r="J100" s="12" t="s">
        <v>541</v>
      </c>
      <c r="K100" s="12" t="s">
        <v>534</v>
      </c>
      <c r="L100" s="74">
        <v>185112000</v>
      </c>
      <c r="M100" s="12">
        <v>421</v>
      </c>
      <c r="N100" s="12">
        <v>386</v>
      </c>
      <c r="O100" s="12">
        <v>35</v>
      </c>
      <c r="P100" s="12" t="s">
        <v>541</v>
      </c>
      <c r="Q100" s="74">
        <v>320869500</v>
      </c>
      <c r="R100" s="12">
        <v>12</v>
      </c>
      <c r="S100" s="12">
        <v>4532000</v>
      </c>
    </row>
    <row r="101" spans="2:19" ht="6" customHeight="1">
      <c r="B101" s="13"/>
      <c r="C101" s="13"/>
      <c r="E101" s="14"/>
      <c r="F101" s="12"/>
      <c r="G101" s="12"/>
      <c r="H101" s="12"/>
      <c r="I101" s="12"/>
      <c r="J101" s="12"/>
      <c r="K101" s="12"/>
      <c r="L101" s="74"/>
      <c r="M101" s="12"/>
      <c r="N101" s="12"/>
      <c r="O101" s="12"/>
      <c r="P101" s="12"/>
      <c r="Q101" s="74"/>
      <c r="R101" s="12"/>
      <c r="S101" s="12"/>
    </row>
    <row r="102" spans="2:19" s="80" customFormat="1" ht="10.5" customHeight="1">
      <c r="B102" s="165" t="s">
        <v>558</v>
      </c>
      <c r="C102" s="165"/>
      <c r="E102" s="9">
        <v>5658</v>
      </c>
      <c r="F102" s="10">
        <v>3961</v>
      </c>
      <c r="G102" s="10">
        <v>1513</v>
      </c>
      <c r="H102" s="10">
        <v>142</v>
      </c>
      <c r="I102" s="10">
        <v>1</v>
      </c>
      <c r="J102" s="10">
        <v>41</v>
      </c>
      <c r="K102" s="10" t="s">
        <v>534</v>
      </c>
      <c r="L102" s="89">
        <v>2578983600</v>
      </c>
      <c r="M102" s="10">
        <v>8315</v>
      </c>
      <c r="N102" s="10">
        <v>7567</v>
      </c>
      <c r="O102" s="10">
        <v>697</v>
      </c>
      <c r="P102" s="10">
        <v>51</v>
      </c>
      <c r="Q102" s="89">
        <v>6313398200</v>
      </c>
      <c r="R102" s="10">
        <v>134</v>
      </c>
      <c r="S102" s="10">
        <v>44241200</v>
      </c>
    </row>
    <row r="103" spans="2:19" ht="10.5" customHeight="1">
      <c r="B103" s="13"/>
      <c r="C103" s="13" t="s">
        <v>46</v>
      </c>
      <c r="E103" s="14">
        <v>390</v>
      </c>
      <c r="F103" s="12">
        <v>254</v>
      </c>
      <c r="G103" s="12">
        <v>128</v>
      </c>
      <c r="H103" s="12">
        <v>6</v>
      </c>
      <c r="I103" s="12" t="s">
        <v>541</v>
      </c>
      <c r="J103" s="12">
        <v>2</v>
      </c>
      <c r="K103" s="12" t="s">
        <v>534</v>
      </c>
      <c r="L103" s="74">
        <v>153783200</v>
      </c>
      <c r="M103" s="12">
        <v>728</v>
      </c>
      <c r="N103" s="12">
        <v>657</v>
      </c>
      <c r="O103" s="12">
        <v>64</v>
      </c>
      <c r="P103" s="12">
        <v>7</v>
      </c>
      <c r="Q103" s="74">
        <v>524667800</v>
      </c>
      <c r="R103" s="12">
        <v>6</v>
      </c>
      <c r="S103" s="12">
        <v>1648000</v>
      </c>
    </row>
    <row r="104" spans="2:19" ht="10.5" customHeight="1">
      <c r="B104" s="13"/>
      <c r="C104" s="13" t="s">
        <v>48</v>
      </c>
      <c r="E104" s="14">
        <v>455</v>
      </c>
      <c r="F104" s="12">
        <v>342</v>
      </c>
      <c r="G104" s="12">
        <v>98</v>
      </c>
      <c r="H104" s="12">
        <v>9</v>
      </c>
      <c r="I104" s="12" t="s">
        <v>541</v>
      </c>
      <c r="J104" s="12">
        <v>6</v>
      </c>
      <c r="K104" s="12" t="s">
        <v>534</v>
      </c>
      <c r="L104" s="74">
        <v>206462300</v>
      </c>
      <c r="M104" s="12">
        <v>667</v>
      </c>
      <c r="N104" s="12">
        <v>620</v>
      </c>
      <c r="O104" s="12">
        <v>47</v>
      </c>
      <c r="P104" s="12" t="s">
        <v>534</v>
      </c>
      <c r="Q104" s="74">
        <v>499393300</v>
      </c>
      <c r="R104" s="12">
        <v>10</v>
      </c>
      <c r="S104" s="12">
        <v>3708000</v>
      </c>
    </row>
    <row r="105" spans="2:19" ht="10.5" customHeight="1">
      <c r="B105" s="13"/>
      <c r="C105" s="13" t="s">
        <v>50</v>
      </c>
      <c r="E105" s="14">
        <v>785</v>
      </c>
      <c r="F105" s="12">
        <v>490</v>
      </c>
      <c r="G105" s="12">
        <v>268</v>
      </c>
      <c r="H105" s="12">
        <v>24</v>
      </c>
      <c r="I105" s="12">
        <v>1</v>
      </c>
      <c r="J105" s="12">
        <v>2</v>
      </c>
      <c r="K105" s="12" t="s">
        <v>534</v>
      </c>
      <c r="L105" s="74">
        <v>329604600</v>
      </c>
      <c r="M105" s="12">
        <v>1317</v>
      </c>
      <c r="N105" s="12">
        <v>1198</v>
      </c>
      <c r="O105" s="12">
        <v>111</v>
      </c>
      <c r="P105" s="12">
        <v>8</v>
      </c>
      <c r="Q105" s="74">
        <v>970471800</v>
      </c>
      <c r="R105" s="12">
        <v>20</v>
      </c>
      <c r="S105" s="12">
        <v>6497300</v>
      </c>
    </row>
    <row r="106" spans="2:19" ht="10.5" customHeight="1">
      <c r="B106" s="13"/>
      <c r="C106" s="13" t="s">
        <v>51</v>
      </c>
      <c r="E106" s="14">
        <v>641</v>
      </c>
      <c r="F106" s="12">
        <v>405</v>
      </c>
      <c r="G106" s="12">
        <v>222</v>
      </c>
      <c r="H106" s="12">
        <v>10</v>
      </c>
      <c r="I106" s="12" t="s">
        <v>541</v>
      </c>
      <c r="J106" s="12">
        <v>4</v>
      </c>
      <c r="K106" s="12" t="s">
        <v>534</v>
      </c>
      <c r="L106" s="74">
        <v>266468400</v>
      </c>
      <c r="M106" s="12">
        <v>854</v>
      </c>
      <c r="N106" s="12">
        <v>791</v>
      </c>
      <c r="O106" s="12">
        <v>59</v>
      </c>
      <c r="P106" s="12">
        <v>4</v>
      </c>
      <c r="Q106" s="74">
        <v>642867700</v>
      </c>
      <c r="R106" s="12">
        <v>14</v>
      </c>
      <c r="S106" s="12">
        <v>4768900</v>
      </c>
    </row>
    <row r="107" spans="2:19" ht="10.5" customHeight="1">
      <c r="B107" s="13"/>
      <c r="C107" s="13" t="s">
        <v>52</v>
      </c>
      <c r="E107" s="14">
        <v>1474</v>
      </c>
      <c r="F107" s="12">
        <v>975</v>
      </c>
      <c r="G107" s="12">
        <v>456</v>
      </c>
      <c r="H107" s="12">
        <v>30</v>
      </c>
      <c r="I107" s="12" t="s">
        <v>541</v>
      </c>
      <c r="J107" s="12">
        <v>13</v>
      </c>
      <c r="K107" s="12" t="s">
        <v>534</v>
      </c>
      <c r="L107" s="74">
        <v>658294200</v>
      </c>
      <c r="M107" s="12">
        <v>2166</v>
      </c>
      <c r="N107" s="12">
        <v>1961</v>
      </c>
      <c r="O107" s="12">
        <v>192</v>
      </c>
      <c r="P107" s="12">
        <v>13</v>
      </c>
      <c r="Q107" s="74">
        <v>1690113200</v>
      </c>
      <c r="R107" s="12">
        <v>25</v>
      </c>
      <c r="S107" s="12">
        <v>8190300</v>
      </c>
    </row>
    <row r="108" spans="2:19" ht="10.5" customHeight="1">
      <c r="B108" s="13"/>
      <c r="C108" s="13" t="s">
        <v>54</v>
      </c>
      <c r="E108" s="14">
        <v>1486</v>
      </c>
      <c r="F108" s="12">
        <v>1143</v>
      </c>
      <c r="G108" s="12">
        <v>287</v>
      </c>
      <c r="H108" s="12">
        <v>47</v>
      </c>
      <c r="I108" s="12" t="s">
        <v>541</v>
      </c>
      <c r="J108" s="12">
        <v>9</v>
      </c>
      <c r="K108" s="12" t="s">
        <v>534</v>
      </c>
      <c r="L108" s="74">
        <v>731723500</v>
      </c>
      <c r="M108" s="12">
        <v>2036</v>
      </c>
      <c r="N108" s="12">
        <v>1830</v>
      </c>
      <c r="O108" s="12">
        <v>189</v>
      </c>
      <c r="P108" s="12">
        <v>17</v>
      </c>
      <c r="Q108" s="74">
        <v>1558364100</v>
      </c>
      <c r="R108" s="12">
        <v>46</v>
      </c>
      <c r="S108" s="12">
        <v>14896700</v>
      </c>
    </row>
    <row r="109" spans="2:19" ht="10.5" customHeight="1">
      <c r="B109" s="13"/>
      <c r="C109" s="13" t="s">
        <v>56</v>
      </c>
      <c r="E109" s="14">
        <v>427</v>
      </c>
      <c r="F109" s="12">
        <v>352</v>
      </c>
      <c r="G109" s="12">
        <v>54</v>
      </c>
      <c r="H109" s="12">
        <v>16</v>
      </c>
      <c r="I109" s="12" t="s">
        <v>541</v>
      </c>
      <c r="J109" s="12">
        <v>5</v>
      </c>
      <c r="K109" s="12" t="s">
        <v>534</v>
      </c>
      <c r="L109" s="74">
        <v>232647400</v>
      </c>
      <c r="M109" s="12">
        <v>547</v>
      </c>
      <c r="N109" s="12">
        <v>510</v>
      </c>
      <c r="O109" s="12">
        <v>35</v>
      </c>
      <c r="P109" s="12">
        <v>2</v>
      </c>
      <c r="Q109" s="74">
        <v>427520300</v>
      </c>
      <c r="R109" s="12">
        <v>13</v>
      </c>
      <c r="S109" s="12">
        <v>4532000</v>
      </c>
    </row>
    <row r="110" spans="2:19" ht="6" customHeight="1">
      <c r="B110" s="13"/>
      <c r="C110" s="13"/>
      <c r="E110" s="14"/>
      <c r="F110" s="12"/>
      <c r="G110" s="12"/>
      <c r="H110" s="12"/>
      <c r="I110" s="12"/>
      <c r="J110" s="12"/>
      <c r="K110" s="12"/>
      <c r="L110" s="74"/>
      <c r="M110" s="12"/>
      <c r="N110" s="12"/>
      <c r="O110" s="12"/>
      <c r="P110" s="12"/>
      <c r="Q110" s="74"/>
      <c r="R110" s="12"/>
      <c r="S110" s="12"/>
    </row>
    <row r="111" spans="2:19" s="80" customFormat="1" ht="10.5" customHeight="1">
      <c r="B111" s="165" t="s">
        <v>559</v>
      </c>
      <c r="C111" s="165"/>
      <c r="E111" s="9">
        <v>1232</v>
      </c>
      <c r="F111" s="10">
        <v>697</v>
      </c>
      <c r="G111" s="10">
        <v>510</v>
      </c>
      <c r="H111" s="10">
        <v>20</v>
      </c>
      <c r="I111" s="10" t="s">
        <v>541</v>
      </c>
      <c r="J111" s="10">
        <v>5</v>
      </c>
      <c r="K111" s="10" t="s">
        <v>534</v>
      </c>
      <c r="L111" s="89">
        <v>486147700</v>
      </c>
      <c r="M111" s="10">
        <v>2311</v>
      </c>
      <c r="N111" s="10">
        <v>2139</v>
      </c>
      <c r="O111" s="10">
        <v>158</v>
      </c>
      <c r="P111" s="10">
        <v>14</v>
      </c>
      <c r="Q111" s="89">
        <v>1686620800</v>
      </c>
      <c r="R111" s="10">
        <v>37</v>
      </c>
      <c r="S111" s="10">
        <v>11111700</v>
      </c>
    </row>
    <row r="112" spans="2:19" ht="10.5" customHeight="1">
      <c r="B112" s="13"/>
      <c r="C112" s="13" t="s">
        <v>59</v>
      </c>
      <c r="E112" s="14">
        <v>1119</v>
      </c>
      <c r="F112" s="12">
        <v>617</v>
      </c>
      <c r="G112" s="12">
        <v>480</v>
      </c>
      <c r="H112" s="12">
        <v>18</v>
      </c>
      <c r="I112" s="12" t="s">
        <v>541</v>
      </c>
      <c r="J112" s="12">
        <v>4</v>
      </c>
      <c r="K112" s="12" t="s">
        <v>534</v>
      </c>
      <c r="L112" s="74">
        <v>433355000</v>
      </c>
      <c r="M112" s="12">
        <v>2066</v>
      </c>
      <c r="N112" s="12">
        <v>1907</v>
      </c>
      <c r="O112" s="12">
        <v>146</v>
      </c>
      <c r="P112" s="12">
        <v>13</v>
      </c>
      <c r="Q112" s="74">
        <v>1497920700</v>
      </c>
      <c r="R112" s="12">
        <v>30</v>
      </c>
      <c r="S112" s="12">
        <v>8906100</v>
      </c>
    </row>
    <row r="113" spans="2:19" ht="10.5" customHeight="1">
      <c r="B113" s="13"/>
      <c r="C113" s="13" t="s">
        <v>60</v>
      </c>
      <c r="E113" s="14">
        <v>113</v>
      </c>
      <c r="F113" s="12">
        <v>80</v>
      </c>
      <c r="G113" s="12">
        <v>30</v>
      </c>
      <c r="H113" s="12">
        <v>2</v>
      </c>
      <c r="I113" s="12" t="s">
        <v>541</v>
      </c>
      <c r="J113" s="12">
        <v>1</v>
      </c>
      <c r="K113" s="12" t="s">
        <v>534</v>
      </c>
      <c r="L113" s="74">
        <v>52792700</v>
      </c>
      <c r="M113" s="12">
        <v>245</v>
      </c>
      <c r="N113" s="12">
        <v>232</v>
      </c>
      <c r="O113" s="12">
        <v>12</v>
      </c>
      <c r="P113" s="12">
        <v>1</v>
      </c>
      <c r="Q113" s="74">
        <v>188700100</v>
      </c>
      <c r="R113" s="12">
        <v>7</v>
      </c>
      <c r="S113" s="12">
        <v>2205600</v>
      </c>
    </row>
    <row r="114" spans="2:19" ht="6" customHeight="1">
      <c r="B114" s="13"/>
      <c r="C114" s="13"/>
      <c r="E114" s="14"/>
      <c r="F114" s="12"/>
      <c r="G114" s="12"/>
      <c r="H114" s="12"/>
      <c r="I114" s="12"/>
      <c r="J114" s="12"/>
      <c r="K114" s="12"/>
      <c r="L114" s="74"/>
      <c r="M114" s="12"/>
      <c r="N114" s="12"/>
      <c r="O114" s="12"/>
      <c r="P114" s="12"/>
      <c r="Q114" s="74"/>
      <c r="R114" s="12"/>
      <c r="S114" s="12"/>
    </row>
    <row r="115" spans="2:19" s="80" customFormat="1" ht="10.5" customHeight="1">
      <c r="B115" s="165" t="s">
        <v>560</v>
      </c>
      <c r="C115" s="165"/>
      <c r="E115" s="9">
        <v>561</v>
      </c>
      <c r="F115" s="10">
        <v>331</v>
      </c>
      <c r="G115" s="10">
        <v>215</v>
      </c>
      <c r="H115" s="10">
        <v>8</v>
      </c>
      <c r="I115" s="10" t="s">
        <v>541</v>
      </c>
      <c r="J115" s="10">
        <v>7</v>
      </c>
      <c r="K115" s="10" t="s">
        <v>534</v>
      </c>
      <c r="L115" s="89">
        <v>227337700</v>
      </c>
      <c r="M115" s="10">
        <v>1409</v>
      </c>
      <c r="N115" s="10">
        <v>1304</v>
      </c>
      <c r="O115" s="10">
        <v>97</v>
      </c>
      <c r="P115" s="10">
        <v>8</v>
      </c>
      <c r="Q115" s="89">
        <v>1043564300</v>
      </c>
      <c r="R115" s="10">
        <v>8</v>
      </c>
      <c r="S115" s="10">
        <v>2228300</v>
      </c>
    </row>
    <row r="116" spans="2:19" ht="10.5" customHeight="1">
      <c r="B116" s="13"/>
      <c r="C116" s="13" t="s">
        <v>64</v>
      </c>
      <c r="E116" s="14">
        <v>561</v>
      </c>
      <c r="F116" s="12">
        <v>331</v>
      </c>
      <c r="G116" s="12">
        <v>215</v>
      </c>
      <c r="H116" s="12">
        <v>8</v>
      </c>
      <c r="I116" s="12" t="s">
        <v>410</v>
      </c>
      <c r="J116" s="12">
        <v>7</v>
      </c>
      <c r="K116" s="12" t="s">
        <v>405</v>
      </c>
      <c r="L116" s="74">
        <v>227337700</v>
      </c>
      <c r="M116" s="12">
        <v>1409</v>
      </c>
      <c r="N116" s="12">
        <v>1304</v>
      </c>
      <c r="O116" s="12">
        <v>97</v>
      </c>
      <c r="P116" s="12">
        <v>8</v>
      </c>
      <c r="Q116" s="74">
        <v>1043564300</v>
      </c>
      <c r="R116" s="12">
        <v>8</v>
      </c>
      <c r="S116" s="12">
        <v>2228300</v>
      </c>
    </row>
    <row r="117" spans="2:19" ht="6" customHeight="1">
      <c r="B117" s="13"/>
      <c r="C117" s="13"/>
      <c r="E117" s="14"/>
      <c r="F117" s="12"/>
      <c r="G117" s="12"/>
      <c r="H117" s="12"/>
      <c r="I117" s="12"/>
      <c r="J117" s="12"/>
      <c r="K117" s="12"/>
      <c r="L117" s="74"/>
      <c r="M117" s="12"/>
      <c r="N117" s="12"/>
      <c r="O117" s="12"/>
      <c r="P117" s="12"/>
      <c r="Q117" s="74"/>
      <c r="R117" s="12"/>
      <c r="S117" s="12"/>
    </row>
    <row r="118" spans="2:19" s="80" customFormat="1" ht="10.5" customHeight="1">
      <c r="B118" s="165" t="s">
        <v>561</v>
      </c>
      <c r="C118" s="165"/>
      <c r="E118" s="9">
        <v>5059</v>
      </c>
      <c r="F118" s="10">
        <v>3470</v>
      </c>
      <c r="G118" s="10">
        <v>1437</v>
      </c>
      <c r="H118" s="10">
        <v>119</v>
      </c>
      <c r="I118" s="10" t="s">
        <v>541</v>
      </c>
      <c r="J118" s="10">
        <v>33</v>
      </c>
      <c r="K118" s="10" t="s">
        <v>534</v>
      </c>
      <c r="L118" s="89">
        <v>2238981100</v>
      </c>
      <c r="M118" s="10">
        <v>7362</v>
      </c>
      <c r="N118" s="10">
        <v>6866</v>
      </c>
      <c r="O118" s="10">
        <v>453</v>
      </c>
      <c r="P118" s="10">
        <v>43</v>
      </c>
      <c r="Q118" s="89">
        <v>5570590500</v>
      </c>
      <c r="R118" s="10">
        <v>99</v>
      </c>
      <c r="S118" s="10">
        <v>31526100</v>
      </c>
    </row>
    <row r="119" spans="2:19" ht="10.5" customHeight="1">
      <c r="B119" s="13"/>
      <c r="C119" s="13" t="s">
        <v>66</v>
      </c>
      <c r="E119" s="14">
        <v>517</v>
      </c>
      <c r="F119" s="12">
        <v>353</v>
      </c>
      <c r="G119" s="12">
        <v>152</v>
      </c>
      <c r="H119" s="12">
        <v>11</v>
      </c>
      <c r="I119" s="12" t="s">
        <v>541</v>
      </c>
      <c r="J119" s="12">
        <v>1</v>
      </c>
      <c r="K119" s="12" t="s">
        <v>534</v>
      </c>
      <c r="L119" s="74">
        <v>230819600</v>
      </c>
      <c r="M119" s="12">
        <v>870</v>
      </c>
      <c r="N119" s="12">
        <v>813</v>
      </c>
      <c r="O119" s="12">
        <v>54</v>
      </c>
      <c r="P119" s="12">
        <v>3</v>
      </c>
      <c r="Q119" s="74">
        <v>635474700</v>
      </c>
      <c r="R119" s="12">
        <v>20</v>
      </c>
      <c r="S119" s="12">
        <v>7321300</v>
      </c>
    </row>
    <row r="120" spans="2:19" ht="10.5" customHeight="1">
      <c r="B120" s="13"/>
      <c r="C120" s="13" t="s">
        <v>68</v>
      </c>
      <c r="E120" s="14">
        <v>101</v>
      </c>
      <c r="F120" s="12">
        <v>64</v>
      </c>
      <c r="G120" s="12">
        <v>35</v>
      </c>
      <c r="H120" s="12">
        <v>2</v>
      </c>
      <c r="I120" s="12" t="s">
        <v>541</v>
      </c>
      <c r="J120" s="12" t="s">
        <v>541</v>
      </c>
      <c r="K120" s="12" t="s">
        <v>534</v>
      </c>
      <c r="L120" s="74">
        <v>43647500</v>
      </c>
      <c r="M120" s="12">
        <v>166</v>
      </c>
      <c r="N120" s="12">
        <v>157</v>
      </c>
      <c r="O120" s="12">
        <v>9</v>
      </c>
      <c r="P120" s="12" t="s">
        <v>541</v>
      </c>
      <c r="Q120" s="74">
        <v>130450000</v>
      </c>
      <c r="R120" s="12">
        <v>4</v>
      </c>
      <c r="S120" s="12">
        <v>1553300</v>
      </c>
    </row>
    <row r="121" spans="2:19" ht="10.5" customHeight="1">
      <c r="B121" s="13"/>
      <c r="C121" s="13" t="s">
        <v>69</v>
      </c>
      <c r="E121" s="14">
        <v>430</v>
      </c>
      <c r="F121" s="12">
        <v>360</v>
      </c>
      <c r="G121" s="12">
        <v>56</v>
      </c>
      <c r="H121" s="12">
        <v>10</v>
      </c>
      <c r="I121" s="12" t="s">
        <v>541</v>
      </c>
      <c r="J121" s="12">
        <v>4</v>
      </c>
      <c r="K121" s="12" t="s">
        <v>534</v>
      </c>
      <c r="L121" s="74">
        <v>219053400</v>
      </c>
      <c r="M121" s="12">
        <v>579</v>
      </c>
      <c r="N121" s="12">
        <v>544</v>
      </c>
      <c r="O121" s="12">
        <v>35</v>
      </c>
      <c r="P121" s="12" t="s">
        <v>541</v>
      </c>
      <c r="Q121" s="74">
        <v>440803500</v>
      </c>
      <c r="R121" s="12">
        <v>7</v>
      </c>
      <c r="S121" s="12">
        <v>1648000</v>
      </c>
    </row>
    <row r="122" spans="2:19" ht="10.5" customHeight="1">
      <c r="B122" s="13"/>
      <c r="C122" s="13" t="s">
        <v>70</v>
      </c>
      <c r="E122" s="14">
        <v>699</v>
      </c>
      <c r="F122" s="12">
        <v>519</v>
      </c>
      <c r="G122" s="12">
        <v>157</v>
      </c>
      <c r="H122" s="12">
        <v>20</v>
      </c>
      <c r="I122" s="12" t="s">
        <v>541</v>
      </c>
      <c r="J122" s="12">
        <v>3</v>
      </c>
      <c r="K122" s="12" t="s">
        <v>534</v>
      </c>
      <c r="L122" s="74">
        <v>288829400</v>
      </c>
      <c r="M122" s="12">
        <v>1010</v>
      </c>
      <c r="N122" s="12">
        <v>943</v>
      </c>
      <c r="O122" s="12">
        <v>58</v>
      </c>
      <c r="P122" s="12">
        <v>9</v>
      </c>
      <c r="Q122" s="74">
        <v>729664600</v>
      </c>
      <c r="R122" s="12">
        <v>11</v>
      </c>
      <c r="S122" s="12">
        <v>4120000</v>
      </c>
    </row>
    <row r="123" spans="2:19" ht="10.5" customHeight="1">
      <c r="B123" s="13"/>
      <c r="C123" s="13" t="s">
        <v>72</v>
      </c>
      <c r="E123" s="14">
        <v>654</v>
      </c>
      <c r="F123" s="12">
        <v>483</v>
      </c>
      <c r="G123" s="12">
        <v>150</v>
      </c>
      <c r="H123" s="12">
        <v>16</v>
      </c>
      <c r="I123" s="12" t="s">
        <v>534</v>
      </c>
      <c r="J123" s="12">
        <v>5</v>
      </c>
      <c r="K123" s="12" t="s">
        <v>534</v>
      </c>
      <c r="L123" s="74">
        <v>307170500</v>
      </c>
      <c r="M123" s="12">
        <v>968</v>
      </c>
      <c r="N123" s="12">
        <v>894</v>
      </c>
      <c r="O123" s="12">
        <v>68</v>
      </c>
      <c r="P123" s="12">
        <v>6</v>
      </c>
      <c r="Q123" s="74">
        <v>708491500</v>
      </c>
      <c r="R123" s="12">
        <v>11</v>
      </c>
      <c r="S123" s="12">
        <v>2694600</v>
      </c>
    </row>
    <row r="124" spans="2:19" ht="10.5" customHeight="1">
      <c r="B124" s="13"/>
      <c r="C124" s="13" t="s">
        <v>74</v>
      </c>
      <c r="E124" s="14">
        <v>424</v>
      </c>
      <c r="F124" s="12">
        <v>315</v>
      </c>
      <c r="G124" s="12">
        <v>90</v>
      </c>
      <c r="H124" s="12">
        <v>13</v>
      </c>
      <c r="I124" s="12" t="s">
        <v>541</v>
      </c>
      <c r="J124" s="12">
        <v>6</v>
      </c>
      <c r="K124" s="12" t="s">
        <v>534</v>
      </c>
      <c r="L124" s="74">
        <v>208826600</v>
      </c>
      <c r="M124" s="12">
        <v>510</v>
      </c>
      <c r="N124" s="12">
        <v>464</v>
      </c>
      <c r="O124" s="12">
        <v>37</v>
      </c>
      <c r="P124" s="12">
        <v>9</v>
      </c>
      <c r="Q124" s="74">
        <v>396413900</v>
      </c>
      <c r="R124" s="12">
        <v>4</v>
      </c>
      <c r="S124" s="12">
        <v>494600</v>
      </c>
    </row>
    <row r="125" spans="2:19" ht="10.5" customHeight="1">
      <c r="B125" s="13"/>
      <c r="C125" s="13" t="s">
        <v>75</v>
      </c>
      <c r="E125" s="14">
        <v>574</v>
      </c>
      <c r="F125" s="12">
        <v>344</v>
      </c>
      <c r="G125" s="12">
        <v>213</v>
      </c>
      <c r="H125" s="12">
        <v>13</v>
      </c>
      <c r="I125" s="12" t="s">
        <v>541</v>
      </c>
      <c r="J125" s="12">
        <v>4</v>
      </c>
      <c r="K125" s="12" t="s">
        <v>534</v>
      </c>
      <c r="L125" s="74">
        <v>236899000</v>
      </c>
      <c r="M125" s="12">
        <v>792</v>
      </c>
      <c r="N125" s="12">
        <v>748</v>
      </c>
      <c r="O125" s="12">
        <v>43</v>
      </c>
      <c r="P125" s="12">
        <v>1</v>
      </c>
      <c r="Q125" s="74">
        <v>592395200</v>
      </c>
      <c r="R125" s="12">
        <v>9</v>
      </c>
      <c r="S125" s="12">
        <v>3613300</v>
      </c>
    </row>
    <row r="126" spans="2:19" ht="10.5" customHeight="1">
      <c r="B126" s="13"/>
      <c r="C126" s="13" t="s">
        <v>76</v>
      </c>
      <c r="E126" s="14">
        <v>498</v>
      </c>
      <c r="F126" s="12">
        <v>298</v>
      </c>
      <c r="G126" s="12">
        <v>184</v>
      </c>
      <c r="H126" s="12">
        <v>14</v>
      </c>
      <c r="I126" s="12" t="s">
        <v>541</v>
      </c>
      <c r="J126" s="12">
        <v>2</v>
      </c>
      <c r="K126" s="12" t="s">
        <v>534</v>
      </c>
      <c r="L126" s="74">
        <v>192128900</v>
      </c>
      <c r="M126" s="12">
        <v>786</v>
      </c>
      <c r="N126" s="12">
        <v>723</v>
      </c>
      <c r="O126" s="12">
        <v>61</v>
      </c>
      <c r="P126" s="12">
        <v>2</v>
      </c>
      <c r="Q126" s="74">
        <v>618323000</v>
      </c>
      <c r="R126" s="12">
        <v>2</v>
      </c>
      <c r="S126" s="12">
        <v>824000</v>
      </c>
    </row>
    <row r="127" spans="2:19" ht="10.5" customHeight="1">
      <c r="B127" s="13"/>
      <c r="C127" s="13" t="s">
        <v>78</v>
      </c>
      <c r="E127" s="14">
        <v>576</v>
      </c>
      <c r="F127" s="12">
        <v>354</v>
      </c>
      <c r="G127" s="12">
        <v>207</v>
      </c>
      <c r="H127" s="12">
        <v>9</v>
      </c>
      <c r="I127" s="12" t="s">
        <v>541</v>
      </c>
      <c r="J127" s="12">
        <v>6</v>
      </c>
      <c r="K127" s="12" t="s">
        <v>534</v>
      </c>
      <c r="L127" s="74">
        <v>241844800</v>
      </c>
      <c r="M127" s="12">
        <v>971</v>
      </c>
      <c r="N127" s="12">
        <v>902</v>
      </c>
      <c r="O127" s="12">
        <v>58</v>
      </c>
      <c r="P127" s="12">
        <v>11</v>
      </c>
      <c r="Q127" s="74">
        <v>755966900</v>
      </c>
      <c r="R127" s="12">
        <v>19</v>
      </c>
      <c r="S127" s="12">
        <v>5643700</v>
      </c>
    </row>
    <row r="128" spans="2:19" ht="10.5" customHeight="1">
      <c r="B128" s="13"/>
      <c r="C128" s="13" t="s">
        <v>80</v>
      </c>
      <c r="E128" s="14">
        <v>160</v>
      </c>
      <c r="F128" s="12">
        <v>116</v>
      </c>
      <c r="G128" s="12">
        <v>40</v>
      </c>
      <c r="H128" s="12">
        <v>4</v>
      </c>
      <c r="I128" s="12" t="s">
        <v>541</v>
      </c>
      <c r="J128" s="12" t="s">
        <v>541</v>
      </c>
      <c r="K128" s="12" t="s">
        <v>534</v>
      </c>
      <c r="L128" s="74">
        <v>77747100</v>
      </c>
      <c r="M128" s="12">
        <v>194</v>
      </c>
      <c r="N128" s="12">
        <v>187</v>
      </c>
      <c r="O128" s="12">
        <v>7</v>
      </c>
      <c r="P128" s="12" t="s">
        <v>541</v>
      </c>
      <c r="Q128" s="74">
        <v>156464300</v>
      </c>
      <c r="R128" s="12">
        <v>2</v>
      </c>
      <c r="S128" s="12">
        <v>824000</v>
      </c>
    </row>
    <row r="129" spans="2:19" ht="10.5" customHeight="1">
      <c r="B129" s="13"/>
      <c r="C129" s="13" t="s">
        <v>82</v>
      </c>
      <c r="E129" s="14">
        <v>426</v>
      </c>
      <c r="F129" s="12">
        <v>264</v>
      </c>
      <c r="G129" s="12">
        <v>153</v>
      </c>
      <c r="H129" s="12">
        <v>7</v>
      </c>
      <c r="I129" s="12" t="s">
        <v>541</v>
      </c>
      <c r="J129" s="12">
        <v>2</v>
      </c>
      <c r="K129" s="12" t="s">
        <v>534</v>
      </c>
      <c r="L129" s="74">
        <v>192014300</v>
      </c>
      <c r="M129" s="12">
        <v>516</v>
      </c>
      <c r="N129" s="12">
        <v>491</v>
      </c>
      <c r="O129" s="12">
        <v>23</v>
      </c>
      <c r="P129" s="12">
        <v>2</v>
      </c>
      <c r="Q129" s="74">
        <v>406142900</v>
      </c>
      <c r="R129" s="12">
        <v>10</v>
      </c>
      <c r="S129" s="12">
        <v>2789300</v>
      </c>
    </row>
    <row r="130" spans="2:19" ht="6" customHeight="1">
      <c r="B130" s="13"/>
      <c r="C130" s="13"/>
      <c r="E130" s="14"/>
      <c r="F130" s="12"/>
      <c r="G130" s="12"/>
      <c r="H130" s="12"/>
      <c r="I130" s="12"/>
      <c r="J130" s="12"/>
      <c r="K130" s="12"/>
      <c r="L130" s="74"/>
      <c r="M130" s="12"/>
      <c r="N130" s="12"/>
      <c r="O130" s="12"/>
      <c r="P130" s="12"/>
      <c r="Q130" s="74"/>
      <c r="R130" s="12"/>
      <c r="S130" s="12"/>
    </row>
    <row r="131" spans="2:19" s="80" customFormat="1" ht="10.5" customHeight="1">
      <c r="B131" s="165" t="s">
        <v>562</v>
      </c>
      <c r="C131" s="165"/>
      <c r="E131" s="9">
        <v>4247</v>
      </c>
      <c r="F131" s="10">
        <v>2934</v>
      </c>
      <c r="G131" s="10">
        <v>1147</v>
      </c>
      <c r="H131" s="10">
        <v>128</v>
      </c>
      <c r="I131" s="10">
        <v>3</v>
      </c>
      <c r="J131" s="10">
        <v>35</v>
      </c>
      <c r="K131" s="10" t="s">
        <v>534</v>
      </c>
      <c r="L131" s="89">
        <v>1964399900</v>
      </c>
      <c r="M131" s="10">
        <v>5905</v>
      </c>
      <c r="N131" s="10">
        <v>5417</v>
      </c>
      <c r="O131" s="10">
        <v>476</v>
      </c>
      <c r="P131" s="10">
        <v>12</v>
      </c>
      <c r="Q131" s="89">
        <v>4627542700</v>
      </c>
      <c r="R131" s="10">
        <v>81</v>
      </c>
      <c r="S131" s="10">
        <v>24808700</v>
      </c>
    </row>
    <row r="132" spans="2:19" ht="10.5" customHeight="1">
      <c r="B132" s="13"/>
      <c r="C132" s="13" t="s">
        <v>84</v>
      </c>
      <c r="E132" s="14">
        <v>1201</v>
      </c>
      <c r="F132" s="12">
        <v>839</v>
      </c>
      <c r="G132" s="12">
        <v>315</v>
      </c>
      <c r="H132" s="12">
        <v>37</v>
      </c>
      <c r="I132" s="12" t="s">
        <v>541</v>
      </c>
      <c r="J132" s="12">
        <v>10</v>
      </c>
      <c r="K132" s="12" t="s">
        <v>534</v>
      </c>
      <c r="L132" s="74">
        <v>580613200</v>
      </c>
      <c r="M132" s="12">
        <v>1549</v>
      </c>
      <c r="N132" s="12">
        <v>1420</v>
      </c>
      <c r="O132" s="12">
        <v>127</v>
      </c>
      <c r="P132" s="12">
        <v>2</v>
      </c>
      <c r="Q132" s="74">
        <v>1233754800</v>
      </c>
      <c r="R132" s="12">
        <v>28</v>
      </c>
      <c r="S132" s="12">
        <v>7851100</v>
      </c>
    </row>
    <row r="133" spans="2:19" ht="10.5" customHeight="1">
      <c r="B133" s="13"/>
      <c r="C133" s="13" t="s">
        <v>86</v>
      </c>
      <c r="E133" s="14">
        <v>478</v>
      </c>
      <c r="F133" s="12">
        <v>332</v>
      </c>
      <c r="G133" s="12">
        <v>130</v>
      </c>
      <c r="H133" s="12">
        <v>7</v>
      </c>
      <c r="I133" s="12">
        <v>1</v>
      </c>
      <c r="J133" s="12">
        <v>8</v>
      </c>
      <c r="K133" s="12" t="s">
        <v>534</v>
      </c>
      <c r="L133" s="74">
        <v>220590400</v>
      </c>
      <c r="M133" s="12">
        <v>657</v>
      </c>
      <c r="N133" s="12">
        <v>616</v>
      </c>
      <c r="O133" s="12">
        <v>41</v>
      </c>
      <c r="P133" s="12" t="s">
        <v>541</v>
      </c>
      <c r="Q133" s="74">
        <v>527025100</v>
      </c>
      <c r="R133" s="12">
        <v>13</v>
      </c>
      <c r="S133" s="12">
        <v>4025300</v>
      </c>
    </row>
    <row r="134" spans="2:19" ht="10.5" customHeight="1">
      <c r="B134" s="13"/>
      <c r="C134" s="13" t="s">
        <v>88</v>
      </c>
      <c r="E134" s="14">
        <v>1393</v>
      </c>
      <c r="F134" s="12">
        <v>949</v>
      </c>
      <c r="G134" s="12">
        <v>392</v>
      </c>
      <c r="H134" s="12">
        <v>40</v>
      </c>
      <c r="I134" s="12">
        <v>2</v>
      </c>
      <c r="J134" s="12">
        <v>10</v>
      </c>
      <c r="K134" s="12" t="s">
        <v>534</v>
      </c>
      <c r="L134" s="74">
        <v>628406000</v>
      </c>
      <c r="M134" s="12">
        <v>2167</v>
      </c>
      <c r="N134" s="12">
        <v>1978</v>
      </c>
      <c r="O134" s="12">
        <v>181</v>
      </c>
      <c r="P134" s="12">
        <v>8</v>
      </c>
      <c r="Q134" s="74">
        <v>1678602100</v>
      </c>
      <c r="R134" s="12">
        <v>19</v>
      </c>
      <c r="S134" s="12">
        <v>6402600</v>
      </c>
    </row>
    <row r="135" spans="2:19" ht="10.5" customHeight="1">
      <c r="B135" s="13"/>
      <c r="C135" s="13" t="s">
        <v>90</v>
      </c>
      <c r="E135" s="14">
        <v>966</v>
      </c>
      <c r="F135" s="12">
        <v>650</v>
      </c>
      <c r="G135" s="12">
        <v>272</v>
      </c>
      <c r="H135" s="12">
        <v>38</v>
      </c>
      <c r="I135" s="12" t="s">
        <v>541</v>
      </c>
      <c r="J135" s="12">
        <v>6</v>
      </c>
      <c r="K135" s="12" t="s">
        <v>534</v>
      </c>
      <c r="L135" s="74">
        <v>427792000</v>
      </c>
      <c r="M135" s="12">
        <v>1281</v>
      </c>
      <c r="N135" s="12">
        <v>1175</v>
      </c>
      <c r="O135" s="12">
        <v>104</v>
      </c>
      <c r="P135" s="12">
        <v>2</v>
      </c>
      <c r="Q135" s="74">
        <v>986642300</v>
      </c>
      <c r="R135" s="12">
        <v>19</v>
      </c>
      <c r="S135" s="12">
        <v>6117700</v>
      </c>
    </row>
    <row r="136" spans="2:19" ht="10.5" customHeight="1">
      <c r="B136" s="13"/>
      <c r="C136" s="13" t="s">
        <v>92</v>
      </c>
      <c r="E136" s="14">
        <v>209</v>
      </c>
      <c r="F136" s="12">
        <v>164</v>
      </c>
      <c r="G136" s="12">
        <v>38</v>
      </c>
      <c r="H136" s="12">
        <v>6</v>
      </c>
      <c r="I136" s="12" t="s">
        <v>541</v>
      </c>
      <c r="J136" s="12">
        <v>1</v>
      </c>
      <c r="K136" s="12" t="s">
        <v>534</v>
      </c>
      <c r="L136" s="74">
        <v>106998300</v>
      </c>
      <c r="M136" s="12">
        <v>251</v>
      </c>
      <c r="N136" s="12">
        <v>228</v>
      </c>
      <c r="O136" s="12">
        <v>23</v>
      </c>
      <c r="P136" s="12" t="s">
        <v>541</v>
      </c>
      <c r="Q136" s="74">
        <v>201518400</v>
      </c>
      <c r="R136" s="12">
        <v>2</v>
      </c>
      <c r="S136" s="12">
        <v>412000</v>
      </c>
    </row>
    <row r="137" spans="2:19" ht="6" customHeight="1">
      <c r="B137" s="13"/>
      <c r="C137" s="13"/>
      <c r="E137" s="14"/>
      <c r="F137" s="12"/>
      <c r="G137" s="12"/>
      <c r="H137" s="12"/>
      <c r="I137" s="12"/>
      <c r="J137" s="12"/>
      <c r="K137" s="12"/>
      <c r="L137" s="74"/>
      <c r="M137" s="12"/>
      <c r="N137" s="12"/>
      <c r="O137" s="12"/>
      <c r="P137" s="12"/>
      <c r="Q137" s="74"/>
      <c r="R137" s="12"/>
      <c r="S137" s="12"/>
    </row>
    <row r="138" spans="2:19" s="80" customFormat="1" ht="10.5" customHeight="1">
      <c r="B138" s="165" t="s">
        <v>563</v>
      </c>
      <c r="C138" s="165"/>
      <c r="E138" s="9">
        <v>2195</v>
      </c>
      <c r="F138" s="10">
        <v>1708</v>
      </c>
      <c r="G138" s="10">
        <v>388</v>
      </c>
      <c r="H138" s="10">
        <v>72</v>
      </c>
      <c r="I138" s="10" t="s">
        <v>534</v>
      </c>
      <c r="J138" s="10">
        <v>27</v>
      </c>
      <c r="K138" s="10" t="s">
        <v>534</v>
      </c>
      <c r="L138" s="89">
        <v>1080723000</v>
      </c>
      <c r="M138" s="10">
        <v>2853</v>
      </c>
      <c r="N138" s="10">
        <v>2639</v>
      </c>
      <c r="O138" s="10">
        <v>198</v>
      </c>
      <c r="P138" s="10">
        <v>16</v>
      </c>
      <c r="Q138" s="89">
        <v>2195064200</v>
      </c>
      <c r="R138" s="10">
        <v>42</v>
      </c>
      <c r="S138" s="10">
        <v>13600100</v>
      </c>
    </row>
    <row r="139" spans="2:19" ht="10.5" customHeight="1">
      <c r="B139" s="13"/>
      <c r="C139" s="13" t="s">
        <v>96</v>
      </c>
      <c r="E139" s="14">
        <v>536</v>
      </c>
      <c r="F139" s="12">
        <v>446</v>
      </c>
      <c r="G139" s="12">
        <v>70</v>
      </c>
      <c r="H139" s="12">
        <v>11</v>
      </c>
      <c r="I139" s="12" t="s">
        <v>534</v>
      </c>
      <c r="J139" s="12">
        <v>9</v>
      </c>
      <c r="K139" s="12" t="s">
        <v>534</v>
      </c>
      <c r="L139" s="74">
        <v>275635400</v>
      </c>
      <c r="M139" s="12">
        <v>645</v>
      </c>
      <c r="N139" s="12">
        <v>593</v>
      </c>
      <c r="O139" s="12">
        <v>52</v>
      </c>
      <c r="P139" s="12" t="s">
        <v>534</v>
      </c>
      <c r="Q139" s="74">
        <v>488751300</v>
      </c>
      <c r="R139" s="12">
        <v>5</v>
      </c>
      <c r="S139" s="12">
        <v>1648000</v>
      </c>
    </row>
    <row r="140" spans="2:19" ht="10.5" customHeight="1">
      <c r="B140" s="13"/>
      <c r="C140" s="13" t="s">
        <v>98</v>
      </c>
      <c r="E140" s="14">
        <v>267</v>
      </c>
      <c r="F140" s="12">
        <v>196</v>
      </c>
      <c r="G140" s="12">
        <v>58</v>
      </c>
      <c r="H140" s="12">
        <v>11</v>
      </c>
      <c r="I140" s="12" t="s">
        <v>534</v>
      </c>
      <c r="J140" s="12">
        <v>2</v>
      </c>
      <c r="K140" s="12" t="s">
        <v>534</v>
      </c>
      <c r="L140" s="74">
        <v>133417000</v>
      </c>
      <c r="M140" s="12">
        <v>348</v>
      </c>
      <c r="N140" s="12">
        <v>324</v>
      </c>
      <c r="O140" s="12">
        <v>24</v>
      </c>
      <c r="P140" s="12" t="s">
        <v>534</v>
      </c>
      <c r="Q140" s="74">
        <v>281628300</v>
      </c>
      <c r="R140" s="12">
        <v>5</v>
      </c>
      <c r="S140" s="12">
        <v>1870600</v>
      </c>
    </row>
    <row r="141" spans="2:19" ht="10.5" customHeight="1">
      <c r="B141" s="13"/>
      <c r="C141" s="13" t="s">
        <v>99</v>
      </c>
      <c r="E141" s="14">
        <v>156</v>
      </c>
      <c r="F141" s="12">
        <v>139</v>
      </c>
      <c r="G141" s="12">
        <v>11</v>
      </c>
      <c r="H141" s="12">
        <v>3</v>
      </c>
      <c r="I141" s="12" t="s">
        <v>534</v>
      </c>
      <c r="J141" s="12">
        <v>3</v>
      </c>
      <c r="K141" s="12" t="s">
        <v>534</v>
      </c>
      <c r="L141" s="74">
        <v>78809800</v>
      </c>
      <c r="M141" s="12">
        <v>246</v>
      </c>
      <c r="N141" s="12">
        <v>229</v>
      </c>
      <c r="O141" s="12">
        <v>17</v>
      </c>
      <c r="P141" s="12" t="s">
        <v>541</v>
      </c>
      <c r="Q141" s="74">
        <v>184903200</v>
      </c>
      <c r="R141" s="12">
        <v>1</v>
      </c>
      <c r="S141" s="12">
        <v>412000</v>
      </c>
    </row>
    <row r="142" spans="2:19" ht="10.5" customHeight="1">
      <c r="B142" s="13"/>
      <c r="C142" s="13" t="s">
        <v>100</v>
      </c>
      <c r="E142" s="14">
        <v>187</v>
      </c>
      <c r="F142" s="12">
        <v>169</v>
      </c>
      <c r="G142" s="12">
        <v>12</v>
      </c>
      <c r="H142" s="12">
        <v>5</v>
      </c>
      <c r="I142" s="12" t="s">
        <v>534</v>
      </c>
      <c r="J142" s="12">
        <v>1</v>
      </c>
      <c r="K142" s="12" t="s">
        <v>534</v>
      </c>
      <c r="L142" s="74">
        <v>97959200</v>
      </c>
      <c r="M142" s="12">
        <v>261</v>
      </c>
      <c r="N142" s="12">
        <v>244</v>
      </c>
      <c r="O142" s="12">
        <v>17</v>
      </c>
      <c r="P142" s="12" t="s">
        <v>534</v>
      </c>
      <c r="Q142" s="74">
        <v>193404700</v>
      </c>
      <c r="R142" s="12">
        <v>3</v>
      </c>
      <c r="S142" s="12">
        <v>412000</v>
      </c>
    </row>
    <row r="143" spans="2:19" ht="10.5" customHeight="1">
      <c r="B143" s="13"/>
      <c r="C143" s="13" t="s">
        <v>102</v>
      </c>
      <c r="E143" s="14">
        <v>204</v>
      </c>
      <c r="F143" s="12">
        <v>129</v>
      </c>
      <c r="G143" s="12">
        <v>69</v>
      </c>
      <c r="H143" s="12">
        <v>5</v>
      </c>
      <c r="I143" s="12" t="s">
        <v>534</v>
      </c>
      <c r="J143" s="12">
        <v>1</v>
      </c>
      <c r="K143" s="12" t="s">
        <v>534</v>
      </c>
      <c r="L143" s="74">
        <v>90807700</v>
      </c>
      <c r="M143" s="12">
        <v>309</v>
      </c>
      <c r="N143" s="12">
        <v>293</v>
      </c>
      <c r="O143" s="12">
        <v>16</v>
      </c>
      <c r="P143" s="12" t="s">
        <v>541</v>
      </c>
      <c r="Q143" s="74">
        <v>245311900</v>
      </c>
      <c r="R143" s="12">
        <v>6</v>
      </c>
      <c r="S143" s="12">
        <v>1808300</v>
      </c>
    </row>
    <row r="144" spans="2:19" ht="10.5" customHeight="1">
      <c r="B144" s="13"/>
      <c r="C144" s="13" t="s">
        <v>104</v>
      </c>
      <c r="E144" s="14">
        <v>442</v>
      </c>
      <c r="F144" s="12">
        <v>309</v>
      </c>
      <c r="G144" s="12">
        <v>110</v>
      </c>
      <c r="H144" s="12">
        <v>19</v>
      </c>
      <c r="I144" s="12" t="s">
        <v>534</v>
      </c>
      <c r="J144" s="12">
        <v>4</v>
      </c>
      <c r="K144" s="12" t="s">
        <v>534</v>
      </c>
      <c r="L144" s="74">
        <v>207799200</v>
      </c>
      <c r="M144" s="12">
        <v>561</v>
      </c>
      <c r="N144" s="12">
        <v>520</v>
      </c>
      <c r="O144" s="12">
        <v>37</v>
      </c>
      <c r="P144" s="12">
        <v>4</v>
      </c>
      <c r="Q144" s="74">
        <v>441543900</v>
      </c>
      <c r="R144" s="12">
        <v>16</v>
      </c>
      <c r="S144" s="12">
        <v>5166600</v>
      </c>
    </row>
    <row r="145" spans="2:19" ht="10.5" customHeight="1">
      <c r="B145" s="13"/>
      <c r="C145" s="13" t="s">
        <v>106</v>
      </c>
      <c r="E145" s="14">
        <v>302</v>
      </c>
      <c r="F145" s="12">
        <v>236</v>
      </c>
      <c r="G145" s="12">
        <v>48</v>
      </c>
      <c r="H145" s="12">
        <v>13</v>
      </c>
      <c r="I145" s="12" t="s">
        <v>534</v>
      </c>
      <c r="J145" s="12">
        <v>5</v>
      </c>
      <c r="K145" s="12" t="s">
        <v>534</v>
      </c>
      <c r="L145" s="74">
        <v>151508700</v>
      </c>
      <c r="M145" s="12">
        <v>330</v>
      </c>
      <c r="N145" s="12">
        <v>297</v>
      </c>
      <c r="O145" s="12">
        <v>21</v>
      </c>
      <c r="P145" s="12">
        <v>12</v>
      </c>
      <c r="Q145" s="74">
        <v>259934900</v>
      </c>
      <c r="R145" s="12">
        <v>5</v>
      </c>
      <c r="S145" s="12">
        <v>1870600</v>
      </c>
    </row>
    <row r="146" spans="2:19" ht="10.5" customHeight="1">
      <c r="B146" s="13"/>
      <c r="C146" s="13" t="s">
        <v>108</v>
      </c>
      <c r="E146" s="14">
        <v>101</v>
      </c>
      <c r="F146" s="12">
        <v>84</v>
      </c>
      <c r="G146" s="12">
        <v>10</v>
      </c>
      <c r="H146" s="12">
        <v>5</v>
      </c>
      <c r="I146" s="12" t="s">
        <v>534</v>
      </c>
      <c r="J146" s="12">
        <v>2</v>
      </c>
      <c r="K146" s="12" t="s">
        <v>534</v>
      </c>
      <c r="L146" s="74">
        <v>44786000</v>
      </c>
      <c r="M146" s="12">
        <v>153</v>
      </c>
      <c r="N146" s="12">
        <v>139</v>
      </c>
      <c r="O146" s="12">
        <v>14</v>
      </c>
      <c r="P146" s="12" t="s">
        <v>541</v>
      </c>
      <c r="Q146" s="74">
        <v>99586000</v>
      </c>
      <c r="R146" s="12">
        <v>1</v>
      </c>
      <c r="S146" s="12">
        <v>412000</v>
      </c>
    </row>
    <row r="147" spans="2:19" ht="6" customHeight="1">
      <c r="B147" s="13"/>
      <c r="C147" s="13"/>
      <c r="E147" s="14"/>
      <c r="F147" s="12"/>
      <c r="G147" s="12"/>
      <c r="H147" s="12"/>
      <c r="I147" s="12"/>
      <c r="J147" s="12"/>
      <c r="K147" s="12"/>
      <c r="L147" s="74"/>
      <c r="M147" s="12"/>
      <c r="N147" s="12"/>
      <c r="O147" s="12"/>
      <c r="P147" s="12"/>
      <c r="Q147" s="74"/>
      <c r="R147" s="12"/>
      <c r="S147" s="12"/>
    </row>
    <row r="148" spans="2:19" s="80" customFormat="1" ht="10.5" customHeight="1">
      <c r="B148" s="165" t="s">
        <v>564</v>
      </c>
      <c r="C148" s="165"/>
      <c r="E148" s="9">
        <v>4152</v>
      </c>
      <c r="F148" s="10">
        <v>2839</v>
      </c>
      <c r="G148" s="10">
        <v>1191</v>
      </c>
      <c r="H148" s="10">
        <v>101</v>
      </c>
      <c r="I148" s="10">
        <v>2</v>
      </c>
      <c r="J148" s="10">
        <v>19</v>
      </c>
      <c r="K148" s="10" t="s">
        <v>534</v>
      </c>
      <c r="L148" s="89">
        <v>1905379800</v>
      </c>
      <c r="M148" s="10">
        <v>6071</v>
      </c>
      <c r="N148" s="10">
        <v>5603</v>
      </c>
      <c r="O148" s="10">
        <v>454</v>
      </c>
      <c r="P148" s="10">
        <v>14</v>
      </c>
      <c r="Q148" s="89">
        <v>4715292700</v>
      </c>
      <c r="R148" s="10">
        <v>101</v>
      </c>
      <c r="S148" s="10">
        <v>28776900</v>
      </c>
    </row>
    <row r="149" spans="2:19" ht="10.5" customHeight="1">
      <c r="B149" s="13"/>
      <c r="C149" s="13" t="s">
        <v>112</v>
      </c>
      <c r="E149" s="14">
        <v>1475</v>
      </c>
      <c r="F149" s="12">
        <v>966</v>
      </c>
      <c r="G149" s="12">
        <v>468</v>
      </c>
      <c r="H149" s="12">
        <v>35</v>
      </c>
      <c r="I149" s="12" t="s">
        <v>541</v>
      </c>
      <c r="J149" s="12">
        <v>6</v>
      </c>
      <c r="K149" s="12" t="s">
        <v>534</v>
      </c>
      <c r="L149" s="74">
        <v>626321100</v>
      </c>
      <c r="M149" s="12">
        <v>2135</v>
      </c>
      <c r="N149" s="12">
        <v>1977</v>
      </c>
      <c r="O149" s="12">
        <v>153</v>
      </c>
      <c r="P149" s="12">
        <v>5</v>
      </c>
      <c r="Q149" s="74">
        <v>1643862200</v>
      </c>
      <c r="R149" s="12">
        <v>41</v>
      </c>
      <c r="S149" s="12">
        <v>12358400</v>
      </c>
    </row>
    <row r="150" spans="2:19" ht="10.5" customHeight="1">
      <c r="B150" s="13"/>
      <c r="C150" s="13" t="s">
        <v>113</v>
      </c>
      <c r="E150" s="14">
        <v>750</v>
      </c>
      <c r="F150" s="12">
        <v>516</v>
      </c>
      <c r="G150" s="12">
        <v>212</v>
      </c>
      <c r="H150" s="12">
        <v>16</v>
      </c>
      <c r="I150" s="12" t="s">
        <v>541</v>
      </c>
      <c r="J150" s="12">
        <v>6</v>
      </c>
      <c r="K150" s="12" t="s">
        <v>534</v>
      </c>
      <c r="L150" s="74">
        <v>342438000</v>
      </c>
      <c r="M150" s="12">
        <v>965</v>
      </c>
      <c r="N150" s="12">
        <v>850</v>
      </c>
      <c r="O150" s="12">
        <v>115</v>
      </c>
      <c r="P150" s="12" t="s">
        <v>534</v>
      </c>
      <c r="Q150" s="74">
        <v>768564900</v>
      </c>
      <c r="R150" s="12">
        <v>15</v>
      </c>
      <c r="S150" s="12">
        <v>5071900</v>
      </c>
    </row>
    <row r="151" spans="2:19" ht="10.5" customHeight="1">
      <c r="B151" s="13"/>
      <c r="C151" s="13" t="s">
        <v>114</v>
      </c>
      <c r="E151" s="14">
        <v>174</v>
      </c>
      <c r="F151" s="12">
        <v>117</v>
      </c>
      <c r="G151" s="12">
        <v>55</v>
      </c>
      <c r="H151" s="12">
        <v>2</v>
      </c>
      <c r="I151" s="12" t="s">
        <v>541</v>
      </c>
      <c r="J151" s="12" t="s">
        <v>534</v>
      </c>
      <c r="K151" s="12" t="s">
        <v>534</v>
      </c>
      <c r="L151" s="74">
        <v>74340600</v>
      </c>
      <c r="M151" s="12">
        <v>229</v>
      </c>
      <c r="N151" s="12">
        <v>218</v>
      </c>
      <c r="O151" s="12">
        <v>11</v>
      </c>
      <c r="P151" s="12" t="s">
        <v>541</v>
      </c>
      <c r="Q151" s="74">
        <v>187388100</v>
      </c>
      <c r="R151" s="12">
        <v>3</v>
      </c>
      <c r="S151" s="12">
        <v>1236000</v>
      </c>
    </row>
    <row r="152" spans="2:19" ht="10.5" customHeight="1">
      <c r="B152" s="13"/>
      <c r="C152" s="13" t="s">
        <v>116</v>
      </c>
      <c r="E152" s="14">
        <v>132</v>
      </c>
      <c r="F152" s="12">
        <v>91</v>
      </c>
      <c r="G152" s="12">
        <v>36</v>
      </c>
      <c r="H152" s="12">
        <v>5</v>
      </c>
      <c r="I152" s="12" t="s">
        <v>541</v>
      </c>
      <c r="J152" s="12" t="s">
        <v>534</v>
      </c>
      <c r="K152" s="12" t="s">
        <v>534</v>
      </c>
      <c r="L152" s="74">
        <v>64848000</v>
      </c>
      <c r="M152" s="12">
        <v>184</v>
      </c>
      <c r="N152" s="12">
        <v>171</v>
      </c>
      <c r="O152" s="12">
        <v>11</v>
      </c>
      <c r="P152" s="12">
        <v>2</v>
      </c>
      <c r="Q152" s="74">
        <v>148296200</v>
      </c>
      <c r="R152" s="12">
        <v>3</v>
      </c>
      <c r="S152" s="12" t="s">
        <v>534</v>
      </c>
    </row>
    <row r="153" spans="2:19" ht="10.5" customHeight="1">
      <c r="B153" s="13"/>
      <c r="C153" s="13" t="s">
        <v>118</v>
      </c>
      <c r="E153" s="14">
        <v>1183</v>
      </c>
      <c r="F153" s="12">
        <v>774</v>
      </c>
      <c r="G153" s="12">
        <v>376</v>
      </c>
      <c r="H153" s="12">
        <v>27</v>
      </c>
      <c r="I153" s="12">
        <v>1</v>
      </c>
      <c r="J153" s="12">
        <v>5</v>
      </c>
      <c r="K153" s="12" t="s">
        <v>534</v>
      </c>
      <c r="L153" s="74">
        <v>551371700</v>
      </c>
      <c r="M153" s="12">
        <v>1935</v>
      </c>
      <c r="N153" s="12">
        <v>1810</v>
      </c>
      <c r="O153" s="12">
        <v>121</v>
      </c>
      <c r="P153" s="12">
        <v>4</v>
      </c>
      <c r="Q153" s="74">
        <v>1468891100</v>
      </c>
      <c r="R153" s="12">
        <v>32</v>
      </c>
      <c r="S153" s="12">
        <v>7638600</v>
      </c>
    </row>
    <row r="154" spans="2:19" ht="10.5" customHeight="1">
      <c r="B154" s="13"/>
      <c r="C154" s="13" t="s">
        <v>120</v>
      </c>
      <c r="E154" s="14">
        <v>438</v>
      </c>
      <c r="F154" s="12">
        <v>375</v>
      </c>
      <c r="G154" s="12">
        <v>44</v>
      </c>
      <c r="H154" s="12">
        <v>16</v>
      </c>
      <c r="I154" s="12">
        <v>1</v>
      </c>
      <c r="J154" s="12">
        <v>2</v>
      </c>
      <c r="K154" s="12" t="s">
        <v>534</v>
      </c>
      <c r="L154" s="74">
        <v>246060400</v>
      </c>
      <c r="M154" s="12">
        <v>623</v>
      </c>
      <c r="N154" s="12">
        <v>577</v>
      </c>
      <c r="O154" s="12">
        <v>43</v>
      </c>
      <c r="P154" s="12">
        <v>3</v>
      </c>
      <c r="Q154" s="74">
        <v>498290200</v>
      </c>
      <c r="R154" s="12">
        <v>7</v>
      </c>
      <c r="S154" s="12">
        <v>2472000</v>
      </c>
    </row>
    <row r="155" ht="6" customHeight="1" thickBot="1">
      <c r="E155" s="87"/>
    </row>
    <row r="156" spans="1:19" ht="13.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</sheetData>
  <mergeCells count="40">
    <mergeCell ref="B8:C8"/>
    <mergeCell ref="B10:C10"/>
    <mergeCell ref="B12:C12"/>
    <mergeCell ref="M82:Q82"/>
    <mergeCell ref="B29:C29"/>
    <mergeCell ref="B35:C35"/>
    <mergeCell ref="B40:C40"/>
    <mergeCell ref="B44:C44"/>
    <mergeCell ref="B48:C48"/>
    <mergeCell ref="B54:C54"/>
    <mergeCell ref="B64:C64"/>
    <mergeCell ref="B73:C73"/>
    <mergeCell ref="B118:C118"/>
    <mergeCell ref="B131:C131"/>
    <mergeCell ref="B86:C86"/>
    <mergeCell ref="B93:C93"/>
    <mergeCell ref="B102:C102"/>
    <mergeCell ref="B138:C138"/>
    <mergeCell ref="B148:C148"/>
    <mergeCell ref="A4:D6"/>
    <mergeCell ref="E4:L4"/>
    <mergeCell ref="E5:K5"/>
    <mergeCell ref="L5:L6"/>
    <mergeCell ref="A82:D84"/>
    <mergeCell ref="E82:L82"/>
    <mergeCell ref="B111:C111"/>
    <mergeCell ref="B115:C115"/>
    <mergeCell ref="M4:Q4"/>
    <mergeCell ref="R4:S4"/>
    <mergeCell ref="M5:P5"/>
    <mergeCell ref="Q5:Q6"/>
    <mergeCell ref="R5:R6"/>
    <mergeCell ref="S5:S6"/>
    <mergeCell ref="R82:S82"/>
    <mergeCell ref="E83:K83"/>
    <mergeCell ref="L83:L84"/>
    <mergeCell ref="M83:P83"/>
    <mergeCell ref="Q83:Q84"/>
    <mergeCell ref="R83:R84"/>
    <mergeCell ref="S83:S8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2.00390625" style="77" customWidth="1"/>
    <col min="3" max="3" width="10.25390625" style="77" customWidth="1"/>
    <col min="4" max="4" width="1.00390625" style="77" customWidth="1"/>
    <col min="5" max="10" width="12.125" style="77" customWidth="1"/>
    <col min="11" max="16384" width="9.00390625" style="77" customWidth="1"/>
  </cols>
  <sheetData>
    <row r="1" spans="1:6" ht="17.25">
      <c r="A1" s="75"/>
      <c r="B1" s="75"/>
      <c r="C1" s="75"/>
      <c r="D1" s="75"/>
      <c r="E1" s="75"/>
      <c r="F1" s="1" t="s">
        <v>418</v>
      </c>
    </row>
    <row r="2" ht="14.25">
      <c r="F2" s="25" t="s">
        <v>338</v>
      </c>
    </row>
    <row r="3" spans="9:10" ht="14.25" thickBot="1">
      <c r="I3" s="21"/>
      <c r="J3" s="23" t="s">
        <v>488</v>
      </c>
    </row>
    <row r="4" spans="1:10" ht="14.25" thickTop="1">
      <c r="A4" s="190" t="s">
        <v>218</v>
      </c>
      <c r="B4" s="190"/>
      <c r="C4" s="190"/>
      <c r="D4" s="190"/>
      <c r="E4" s="188" t="s">
        <v>275</v>
      </c>
      <c r="F4" s="34"/>
      <c r="G4" s="33"/>
      <c r="H4" s="192" t="s">
        <v>509</v>
      </c>
      <c r="I4" s="188" t="s">
        <v>182</v>
      </c>
      <c r="J4" s="188" t="s">
        <v>183</v>
      </c>
    </row>
    <row r="5" spans="1:10" ht="13.5">
      <c r="A5" s="191"/>
      <c r="B5" s="191"/>
      <c r="C5" s="191"/>
      <c r="D5" s="191"/>
      <c r="E5" s="189"/>
      <c r="F5" s="40" t="s">
        <v>339</v>
      </c>
      <c r="G5" s="41" t="s">
        <v>340</v>
      </c>
      <c r="H5" s="189"/>
      <c r="I5" s="189"/>
      <c r="J5" s="189"/>
    </row>
    <row r="6" spans="5:10" ht="10.5" customHeight="1">
      <c r="E6" s="42" t="s">
        <v>276</v>
      </c>
      <c r="F6" s="23" t="s">
        <v>276</v>
      </c>
      <c r="G6" s="23" t="s">
        <v>276</v>
      </c>
      <c r="H6" s="23" t="s">
        <v>276</v>
      </c>
      <c r="I6" s="23" t="s">
        <v>341</v>
      </c>
      <c r="J6" s="23" t="s">
        <v>184</v>
      </c>
    </row>
    <row r="7" spans="2:10" s="80" customFormat="1" ht="10.5" customHeight="1">
      <c r="B7" s="165" t="s">
        <v>342</v>
      </c>
      <c r="C7" s="165"/>
      <c r="E7" s="9">
        <f>SUM(E9:E11)</f>
        <v>538351</v>
      </c>
      <c r="F7" s="10">
        <f>SUM(F9:F11)</f>
        <v>341963</v>
      </c>
      <c r="G7" s="10">
        <f>SUM(G9:G11)</f>
        <v>196388</v>
      </c>
      <c r="H7" s="10">
        <f>SUM(H9:H11)</f>
        <v>75058</v>
      </c>
      <c r="I7" s="10">
        <f>SUM(I9:I11)</f>
        <v>36873605</v>
      </c>
      <c r="J7" s="91">
        <v>85.7</v>
      </c>
    </row>
    <row r="8" spans="2:10" s="80" customFormat="1" ht="9" customHeight="1">
      <c r="B8" s="81"/>
      <c r="C8" s="81"/>
      <c r="E8" s="9"/>
      <c r="F8" s="10"/>
      <c r="G8" s="10"/>
      <c r="H8" s="10"/>
      <c r="I8" s="10"/>
      <c r="J8" s="91"/>
    </row>
    <row r="9" spans="2:10" s="80" customFormat="1" ht="10.5" customHeight="1">
      <c r="B9" s="165" t="s">
        <v>455</v>
      </c>
      <c r="C9" s="165"/>
      <c r="E9" s="9">
        <f>SUM(E13:E26)</f>
        <v>355712</v>
      </c>
      <c r="F9" s="10">
        <f>SUM(F13:F26)</f>
        <v>224679</v>
      </c>
      <c r="G9" s="10">
        <f>SUM(G13:G26)</f>
        <v>131033</v>
      </c>
      <c r="H9" s="10">
        <f>SUM(H13:H26)</f>
        <v>53585</v>
      </c>
      <c r="I9" s="10">
        <v>23493431</v>
      </c>
      <c r="J9" s="91">
        <v>84.6</v>
      </c>
    </row>
    <row r="10" spans="2:10" s="80" customFormat="1" ht="9" customHeight="1">
      <c r="B10" s="81"/>
      <c r="C10" s="81"/>
      <c r="E10" s="133"/>
      <c r="F10" s="134"/>
      <c r="G10" s="134"/>
      <c r="H10" s="134"/>
      <c r="I10" s="134"/>
      <c r="J10" s="134"/>
    </row>
    <row r="11" spans="2:10" s="80" customFormat="1" ht="10.5" customHeight="1">
      <c r="B11" s="165" t="s">
        <v>456</v>
      </c>
      <c r="C11" s="165"/>
      <c r="E11" s="9">
        <f>SUM(E28,E34,E39,E43,E47,E53,E63,E72,E84,E91,E100,E109,E113,E116,E129,E136,E146)</f>
        <v>182639</v>
      </c>
      <c r="F11" s="10">
        <f>SUM(F28,F34,F39,F43,F47,F53,F63,F72,F84,F91,F100,F109,F113,F116,F129,F136,F146)</f>
        <v>117284</v>
      </c>
      <c r="G11" s="10">
        <f>SUM(G28,G34,G39,G43,G47,G53,G63,G72,G84,G91,G100,G109,G113,G116,G129,G136,G146)</f>
        <v>65355</v>
      </c>
      <c r="H11" s="10">
        <f>SUM(H28,H34,H39,H43,H47,H53,H63,H72,H84,H91,H100,H109,H113,H116,H129,H136,H146)</f>
        <v>21473</v>
      </c>
      <c r="I11" s="10">
        <v>13380174</v>
      </c>
      <c r="J11" s="91">
        <v>87.8</v>
      </c>
    </row>
    <row r="12" spans="1:10" ht="9" customHeight="1">
      <c r="A12" s="84"/>
      <c r="B12" s="13"/>
      <c r="C12" s="13"/>
      <c r="E12" s="14"/>
      <c r="F12" s="12"/>
      <c r="G12" s="12"/>
      <c r="H12" s="12"/>
      <c r="I12" s="12"/>
      <c r="J12" s="50"/>
    </row>
    <row r="13" spans="2:10" ht="10.5" customHeight="1">
      <c r="B13" s="13"/>
      <c r="C13" s="13" t="s">
        <v>255</v>
      </c>
      <c r="E13" s="14">
        <v>113047</v>
      </c>
      <c r="F13" s="12">
        <v>76136</v>
      </c>
      <c r="G13" s="12">
        <v>36911</v>
      </c>
      <c r="H13" s="12">
        <v>20267</v>
      </c>
      <c r="I13" s="12">
        <v>7408858</v>
      </c>
      <c r="J13" s="73">
        <v>82</v>
      </c>
    </row>
    <row r="14" spans="2:10" ht="10.5" customHeight="1">
      <c r="B14" s="13"/>
      <c r="C14" s="13" t="s">
        <v>28</v>
      </c>
      <c r="E14" s="14">
        <v>37519</v>
      </c>
      <c r="F14" s="12">
        <v>22966</v>
      </c>
      <c r="G14" s="12">
        <v>14553</v>
      </c>
      <c r="H14" s="12">
        <v>5826</v>
      </c>
      <c r="I14" s="12">
        <v>2033120</v>
      </c>
      <c r="J14" s="73">
        <v>84.4</v>
      </c>
    </row>
    <row r="15" spans="2:10" ht="10.5" customHeight="1">
      <c r="B15" s="13"/>
      <c r="C15" s="13" t="s">
        <v>29</v>
      </c>
      <c r="E15" s="14">
        <v>16360</v>
      </c>
      <c r="F15" s="12">
        <v>11260</v>
      </c>
      <c r="G15" s="12">
        <v>5100</v>
      </c>
      <c r="H15" s="12">
        <v>1800</v>
      </c>
      <c r="I15" s="12">
        <v>1495114</v>
      </c>
      <c r="J15" s="73">
        <v>96.7</v>
      </c>
    </row>
    <row r="16" spans="2:10" ht="10.5" customHeight="1">
      <c r="B16" s="13"/>
      <c r="C16" s="13" t="s">
        <v>31</v>
      </c>
      <c r="E16" s="14">
        <v>27362</v>
      </c>
      <c r="F16" s="12">
        <v>15535</v>
      </c>
      <c r="G16" s="12">
        <v>11827</v>
      </c>
      <c r="H16" s="12">
        <v>3203</v>
      </c>
      <c r="I16" s="12">
        <v>1706148</v>
      </c>
      <c r="J16" s="73">
        <v>81.8</v>
      </c>
    </row>
    <row r="17" spans="2:10" ht="10.5" customHeight="1">
      <c r="B17" s="13"/>
      <c r="C17" s="13" t="s">
        <v>33</v>
      </c>
      <c r="E17" s="14">
        <v>20345</v>
      </c>
      <c r="F17" s="12">
        <v>13136</v>
      </c>
      <c r="G17" s="12">
        <v>7209</v>
      </c>
      <c r="H17" s="12">
        <v>3127</v>
      </c>
      <c r="I17" s="12">
        <v>1458516</v>
      </c>
      <c r="J17" s="73">
        <v>88.7</v>
      </c>
    </row>
    <row r="18" spans="2:10" ht="10.5" customHeight="1">
      <c r="B18" s="13"/>
      <c r="C18" s="13" t="s">
        <v>35</v>
      </c>
      <c r="E18" s="14">
        <v>11730</v>
      </c>
      <c r="F18" s="12">
        <v>6855</v>
      </c>
      <c r="G18" s="12">
        <v>4875</v>
      </c>
      <c r="H18" s="12">
        <v>1584</v>
      </c>
      <c r="I18" s="12">
        <v>762487</v>
      </c>
      <c r="J18" s="73">
        <v>84.7</v>
      </c>
    </row>
    <row r="19" spans="2:10" ht="10.5" customHeight="1">
      <c r="B19" s="13"/>
      <c r="C19" s="13" t="s">
        <v>37</v>
      </c>
      <c r="E19" s="14">
        <v>6140</v>
      </c>
      <c r="F19" s="12">
        <v>4164</v>
      </c>
      <c r="G19" s="12">
        <v>1976</v>
      </c>
      <c r="H19" s="12">
        <v>825</v>
      </c>
      <c r="I19" s="12">
        <v>472578</v>
      </c>
      <c r="J19" s="73">
        <v>86.4</v>
      </c>
    </row>
    <row r="20" spans="2:10" ht="10.5" customHeight="1">
      <c r="B20" s="13"/>
      <c r="C20" s="13" t="s">
        <v>39</v>
      </c>
      <c r="E20" s="14">
        <v>8994</v>
      </c>
      <c r="F20" s="12">
        <v>5677</v>
      </c>
      <c r="G20" s="12">
        <v>3317</v>
      </c>
      <c r="H20" s="12">
        <v>1072</v>
      </c>
      <c r="I20" s="12">
        <v>666523</v>
      </c>
      <c r="J20" s="73">
        <v>86.6</v>
      </c>
    </row>
    <row r="21" spans="2:10" ht="10.5" customHeight="1">
      <c r="B21" s="13"/>
      <c r="C21" s="13" t="s">
        <v>41</v>
      </c>
      <c r="E21" s="14">
        <v>18762</v>
      </c>
      <c r="F21" s="12">
        <v>12342</v>
      </c>
      <c r="G21" s="12">
        <v>6420</v>
      </c>
      <c r="H21" s="12">
        <v>3120</v>
      </c>
      <c r="I21" s="12">
        <v>1312594</v>
      </c>
      <c r="J21" s="73">
        <v>86</v>
      </c>
    </row>
    <row r="22" spans="2:10" ht="10.5" customHeight="1">
      <c r="B22" s="13"/>
      <c r="C22" s="13" t="s">
        <v>43</v>
      </c>
      <c r="E22" s="14">
        <v>7812</v>
      </c>
      <c r="F22" s="12">
        <v>4876</v>
      </c>
      <c r="G22" s="12">
        <v>2936</v>
      </c>
      <c r="H22" s="12">
        <v>1135</v>
      </c>
      <c r="I22" s="12">
        <v>545425</v>
      </c>
      <c r="J22" s="73">
        <v>86.3</v>
      </c>
    </row>
    <row r="23" spans="2:10" ht="10.5" customHeight="1">
      <c r="B23" s="13"/>
      <c r="C23" s="13" t="s">
        <v>44</v>
      </c>
      <c r="E23" s="14">
        <v>11898</v>
      </c>
      <c r="F23" s="12">
        <v>7175</v>
      </c>
      <c r="G23" s="12">
        <v>4723</v>
      </c>
      <c r="H23" s="12">
        <v>1832</v>
      </c>
      <c r="I23" s="12">
        <v>793110</v>
      </c>
      <c r="J23" s="73">
        <v>91.5</v>
      </c>
    </row>
    <row r="24" spans="2:10" ht="10.5" customHeight="1">
      <c r="B24" s="13"/>
      <c r="C24" s="13" t="s">
        <v>45</v>
      </c>
      <c r="E24" s="14">
        <v>14788</v>
      </c>
      <c r="F24" s="12">
        <v>10052</v>
      </c>
      <c r="G24" s="12">
        <v>4736</v>
      </c>
      <c r="H24" s="12">
        <v>1628</v>
      </c>
      <c r="I24" s="12">
        <v>1200794</v>
      </c>
      <c r="J24" s="73">
        <v>84.3</v>
      </c>
    </row>
    <row r="25" spans="2:10" ht="10.5" customHeight="1">
      <c r="B25" s="13"/>
      <c r="C25" s="13" t="s">
        <v>47</v>
      </c>
      <c r="E25" s="14">
        <v>37007</v>
      </c>
      <c r="F25" s="12">
        <v>21584</v>
      </c>
      <c r="G25" s="12">
        <v>15423</v>
      </c>
      <c r="H25" s="12">
        <v>4761</v>
      </c>
      <c r="I25" s="12">
        <v>2261800</v>
      </c>
      <c r="J25" s="73">
        <v>79.8</v>
      </c>
    </row>
    <row r="26" spans="2:10" ht="10.5" customHeight="1">
      <c r="B26" s="13"/>
      <c r="C26" s="13" t="s">
        <v>49</v>
      </c>
      <c r="E26" s="14">
        <v>23948</v>
      </c>
      <c r="F26" s="12">
        <v>12921</v>
      </c>
      <c r="G26" s="12">
        <v>11027</v>
      </c>
      <c r="H26" s="12">
        <v>3405</v>
      </c>
      <c r="I26" s="12">
        <v>1376356</v>
      </c>
      <c r="J26" s="73">
        <v>88.1</v>
      </c>
    </row>
    <row r="27" spans="2:10" ht="9" customHeight="1">
      <c r="B27" s="13"/>
      <c r="C27" s="13"/>
      <c r="E27" s="14"/>
      <c r="F27" s="12"/>
      <c r="G27" s="12"/>
      <c r="H27" s="12"/>
      <c r="I27" s="12"/>
      <c r="J27" s="73"/>
    </row>
    <row r="28" spans="2:10" s="80" customFormat="1" ht="10.5" customHeight="1">
      <c r="B28" s="165" t="s">
        <v>257</v>
      </c>
      <c r="C28" s="165"/>
      <c r="E28" s="9">
        <f>SUM(E29:E32)</f>
        <v>18482</v>
      </c>
      <c r="F28" s="10">
        <f>SUM(F29:F32)</f>
        <v>12054</v>
      </c>
      <c r="G28" s="10">
        <f>SUM(G29:G32)</f>
        <v>6428</v>
      </c>
      <c r="H28" s="10">
        <f>SUM(H29:H32)</f>
        <v>2595</v>
      </c>
      <c r="I28" s="10">
        <f>SUM(I29:I32)</f>
        <v>1270466</v>
      </c>
      <c r="J28" s="91">
        <v>81.4</v>
      </c>
    </row>
    <row r="29" spans="2:10" ht="10.5" customHeight="1">
      <c r="B29" s="13"/>
      <c r="C29" s="13" t="s">
        <v>258</v>
      </c>
      <c r="E29" s="14">
        <v>2587</v>
      </c>
      <c r="F29" s="12">
        <v>1629</v>
      </c>
      <c r="G29" s="12">
        <v>958</v>
      </c>
      <c r="H29" s="12">
        <v>302</v>
      </c>
      <c r="I29" s="12">
        <v>194969</v>
      </c>
      <c r="J29" s="73">
        <v>89.2</v>
      </c>
    </row>
    <row r="30" spans="2:10" ht="10.5" customHeight="1">
      <c r="B30" s="13"/>
      <c r="C30" s="13" t="s">
        <v>55</v>
      </c>
      <c r="E30" s="14">
        <v>6503</v>
      </c>
      <c r="F30" s="12">
        <v>4276</v>
      </c>
      <c r="G30" s="12">
        <v>2227</v>
      </c>
      <c r="H30" s="12">
        <v>963</v>
      </c>
      <c r="I30" s="12">
        <v>403531</v>
      </c>
      <c r="J30" s="73">
        <v>75.3</v>
      </c>
    </row>
    <row r="31" spans="2:10" ht="10.5" customHeight="1">
      <c r="B31" s="13"/>
      <c r="C31" s="13" t="s">
        <v>57</v>
      </c>
      <c r="E31" s="14">
        <v>5992</v>
      </c>
      <c r="F31" s="12">
        <v>3959</v>
      </c>
      <c r="G31" s="12">
        <v>2033</v>
      </c>
      <c r="H31" s="12">
        <v>750</v>
      </c>
      <c r="I31" s="12">
        <v>443055</v>
      </c>
      <c r="J31" s="73">
        <v>81.4</v>
      </c>
    </row>
    <row r="32" spans="2:10" ht="10.5" customHeight="1">
      <c r="B32" s="13"/>
      <c r="C32" s="13" t="s">
        <v>58</v>
      </c>
      <c r="E32" s="14">
        <v>3400</v>
      </c>
      <c r="F32" s="12">
        <v>2190</v>
      </c>
      <c r="G32" s="12">
        <v>1210</v>
      </c>
      <c r="H32" s="12">
        <v>580</v>
      </c>
      <c r="I32" s="12">
        <v>228911</v>
      </c>
      <c r="J32" s="73">
        <v>87.5</v>
      </c>
    </row>
    <row r="33" spans="2:10" ht="9" customHeight="1">
      <c r="B33" s="13"/>
      <c r="C33" s="13"/>
      <c r="E33" s="14"/>
      <c r="F33" s="48"/>
      <c r="G33" s="48"/>
      <c r="H33" s="48"/>
      <c r="I33" s="48"/>
      <c r="J33" s="73"/>
    </row>
    <row r="34" spans="2:10" s="80" customFormat="1" ht="10.5" customHeight="1">
      <c r="B34" s="165" t="s">
        <v>259</v>
      </c>
      <c r="C34" s="165"/>
      <c r="E34" s="9">
        <f>SUM(E35:E37)</f>
        <v>10817</v>
      </c>
      <c r="F34" s="10">
        <f>SUM(F35:F37)</f>
        <v>6941</v>
      </c>
      <c r="G34" s="10">
        <f>SUM(G35:G37)</f>
        <v>3876</v>
      </c>
      <c r="H34" s="10">
        <f>SUM(H35:H37)</f>
        <v>1233</v>
      </c>
      <c r="I34" s="10">
        <f>SUM(I35:I37)</f>
        <v>751812</v>
      </c>
      <c r="J34" s="91">
        <v>89.9</v>
      </c>
    </row>
    <row r="35" spans="2:10" ht="10.5" customHeight="1">
      <c r="B35" s="13"/>
      <c r="C35" s="13" t="s">
        <v>61</v>
      </c>
      <c r="E35" s="14">
        <v>4067</v>
      </c>
      <c r="F35" s="12">
        <v>2635</v>
      </c>
      <c r="G35" s="12">
        <v>1432</v>
      </c>
      <c r="H35" s="12">
        <v>558</v>
      </c>
      <c r="I35" s="12">
        <v>275882</v>
      </c>
      <c r="J35" s="73">
        <v>93.7</v>
      </c>
    </row>
    <row r="36" spans="2:10" ht="10.5" customHeight="1">
      <c r="B36" s="13"/>
      <c r="C36" s="13" t="s">
        <v>62</v>
      </c>
      <c r="E36" s="14">
        <v>2430</v>
      </c>
      <c r="F36" s="12">
        <v>1678</v>
      </c>
      <c r="G36" s="12">
        <v>752</v>
      </c>
      <c r="H36" s="12">
        <v>292</v>
      </c>
      <c r="I36" s="12">
        <v>196450</v>
      </c>
      <c r="J36" s="73">
        <v>93</v>
      </c>
    </row>
    <row r="37" spans="2:10" ht="10.5" customHeight="1">
      <c r="B37" s="13"/>
      <c r="C37" s="13" t="s">
        <v>63</v>
      </c>
      <c r="E37" s="14">
        <v>4320</v>
      </c>
      <c r="F37" s="12">
        <v>2628</v>
      </c>
      <c r="G37" s="12">
        <v>1692</v>
      </c>
      <c r="H37" s="12">
        <v>383</v>
      </c>
      <c r="I37" s="12">
        <v>279480</v>
      </c>
      <c r="J37" s="73">
        <v>84.4</v>
      </c>
    </row>
    <row r="38" spans="2:10" ht="9" customHeight="1">
      <c r="B38" s="13"/>
      <c r="C38" s="13"/>
      <c r="E38" s="14"/>
      <c r="F38" s="12"/>
      <c r="G38" s="12"/>
      <c r="H38" s="12"/>
      <c r="I38" s="12"/>
      <c r="J38" s="73"/>
    </row>
    <row r="39" spans="2:10" s="80" customFormat="1" ht="10.5" customHeight="1">
      <c r="B39" s="165" t="s">
        <v>260</v>
      </c>
      <c r="C39" s="165"/>
      <c r="E39" s="9">
        <f>SUM(E40:E41)</f>
        <v>10167</v>
      </c>
      <c r="F39" s="10">
        <f>SUM(F40:F41)</f>
        <v>6661</v>
      </c>
      <c r="G39" s="10">
        <f>SUM(G40:G41)</f>
        <v>3506</v>
      </c>
      <c r="H39" s="10">
        <f>SUM(H40:H41)</f>
        <v>1567</v>
      </c>
      <c r="I39" s="10">
        <f>SUM(I40:I41)</f>
        <v>619972</v>
      </c>
      <c r="J39" s="91">
        <v>82.8</v>
      </c>
    </row>
    <row r="40" spans="2:10" ht="10.5" customHeight="1">
      <c r="B40" s="13"/>
      <c r="C40" s="13" t="s">
        <v>65</v>
      </c>
      <c r="E40" s="14">
        <v>8699</v>
      </c>
      <c r="F40" s="12">
        <v>5722</v>
      </c>
      <c r="G40" s="12">
        <v>2977</v>
      </c>
      <c r="H40" s="12">
        <v>1361</v>
      </c>
      <c r="I40" s="12">
        <v>517871</v>
      </c>
      <c r="J40" s="73">
        <v>81.3</v>
      </c>
    </row>
    <row r="41" spans="2:10" ht="10.5" customHeight="1">
      <c r="B41" s="13"/>
      <c r="C41" s="13" t="s">
        <v>67</v>
      </c>
      <c r="E41" s="14">
        <v>1468</v>
      </c>
      <c r="F41" s="12">
        <v>939</v>
      </c>
      <c r="G41" s="12">
        <v>529</v>
      </c>
      <c r="H41" s="12">
        <v>206</v>
      </c>
      <c r="I41" s="12">
        <v>102101</v>
      </c>
      <c r="J41" s="73">
        <v>91.5</v>
      </c>
    </row>
    <row r="42" spans="2:10" ht="9" customHeight="1">
      <c r="B42" s="13"/>
      <c r="C42" s="13"/>
      <c r="E42" s="14"/>
      <c r="F42" s="12"/>
      <c r="G42" s="12"/>
      <c r="H42" s="12"/>
      <c r="I42" s="12"/>
      <c r="J42" s="73"/>
    </row>
    <row r="43" spans="2:10" s="80" customFormat="1" ht="10.5" customHeight="1">
      <c r="B43" s="165" t="s">
        <v>261</v>
      </c>
      <c r="C43" s="165"/>
      <c r="E43" s="9">
        <f>SUM(E44:E45)</f>
        <v>8668</v>
      </c>
      <c r="F43" s="10">
        <f>SUM(F44:F45)</f>
        <v>5145</v>
      </c>
      <c r="G43" s="10">
        <f>SUM(G44:G45)</f>
        <v>3523</v>
      </c>
      <c r="H43" s="10">
        <f>SUM(H44:H45)</f>
        <v>1131</v>
      </c>
      <c r="I43" s="10">
        <f>SUM(I44:I45)</f>
        <v>534440</v>
      </c>
      <c r="J43" s="91">
        <v>89</v>
      </c>
    </row>
    <row r="44" spans="2:10" ht="10.5" customHeight="1">
      <c r="B44" s="13"/>
      <c r="C44" s="13" t="s">
        <v>71</v>
      </c>
      <c r="E44" s="14">
        <v>6652</v>
      </c>
      <c r="F44" s="12">
        <v>3852</v>
      </c>
      <c r="G44" s="12">
        <v>2800</v>
      </c>
      <c r="H44" s="12">
        <v>848</v>
      </c>
      <c r="I44" s="12">
        <v>393997</v>
      </c>
      <c r="J44" s="73">
        <v>88.2</v>
      </c>
    </row>
    <row r="45" spans="2:10" ht="10.5" customHeight="1">
      <c r="B45" s="13"/>
      <c r="C45" s="13" t="s">
        <v>73</v>
      </c>
      <c r="E45" s="14">
        <v>2016</v>
      </c>
      <c r="F45" s="12">
        <v>1293</v>
      </c>
      <c r="G45" s="12">
        <v>723</v>
      </c>
      <c r="H45" s="12">
        <v>283</v>
      </c>
      <c r="I45" s="12">
        <v>140443</v>
      </c>
      <c r="J45" s="73">
        <v>91.6</v>
      </c>
    </row>
    <row r="46" spans="2:10" ht="9" customHeight="1">
      <c r="B46" s="13"/>
      <c r="C46" s="13"/>
      <c r="E46" s="14"/>
      <c r="F46" s="12"/>
      <c r="G46" s="12"/>
      <c r="H46" s="12"/>
      <c r="I46" s="12"/>
      <c r="J46" s="73"/>
    </row>
    <row r="47" spans="2:10" s="80" customFormat="1" ht="10.5" customHeight="1">
      <c r="B47" s="165" t="s">
        <v>343</v>
      </c>
      <c r="C47" s="165"/>
      <c r="E47" s="9">
        <f>SUM(E48:E51)</f>
        <v>12927</v>
      </c>
      <c r="F47" s="10">
        <f>SUM(F48:F51)</f>
        <v>7967</v>
      </c>
      <c r="G47" s="10">
        <f>SUM(G48:G51)</f>
        <v>4960</v>
      </c>
      <c r="H47" s="10">
        <f>SUM(H48:H51)</f>
        <v>1397</v>
      </c>
      <c r="I47" s="10">
        <f>SUM(I48:I51)</f>
        <v>830764</v>
      </c>
      <c r="J47" s="91">
        <v>88.6</v>
      </c>
    </row>
    <row r="48" spans="2:10" ht="10.5" customHeight="1">
      <c r="B48" s="13"/>
      <c r="C48" s="13" t="s">
        <v>77</v>
      </c>
      <c r="E48" s="14">
        <v>5395</v>
      </c>
      <c r="F48" s="12">
        <v>3273</v>
      </c>
      <c r="G48" s="12">
        <v>2122</v>
      </c>
      <c r="H48" s="12">
        <v>496</v>
      </c>
      <c r="I48" s="12">
        <v>332764</v>
      </c>
      <c r="J48" s="73">
        <v>85.5</v>
      </c>
    </row>
    <row r="49" spans="2:10" ht="10.5" customHeight="1">
      <c r="B49" s="13"/>
      <c r="C49" s="13" t="s">
        <v>79</v>
      </c>
      <c r="E49" s="14">
        <v>2417</v>
      </c>
      <c r="F49" s="12">
        <v>1541</v>
      </c>
      <c r="G49" s="12">
        <v>876</v>
      </c>
      <c r="H49" s="12">
        <v>256</v>
      </c>
      <c r="I49" s="12">
        <v>165465</v>
      </c>
      <c r="J49" s="73">
        <v>87.7</v>
      </c>
    </row>
    <row r="50" spans="2:10" ht="10.5" customHeight="1">
      <c r="B50" s="13"/>
      <c r="C50" s="13" t="s">
        <v>81</v>
      </c>
      <c r="E50" s="14">
        <v>3948</v>
      </c>
      <c r="F50" s="12">
        <v>2430</v>
      </c>
      <c r="G50" s="12">
        <v>1518</v>
      </c>
      <c r="H50" s="12">
        <v>511</v>
      </c>
      <c r="I50" s="12">
        <v>254752</v>
      </c>
      <c r="J50" s="73">
        <v>92.4</v>
      </c>
    </row>
    <row r="51" spans="2:10" ht="10.5" customHeight="1">
      <c r="B51" s="13"/>
      <c r="C51" s="13" t="s">
        <v>83</v>
      </c>
      <c r="E51" s="14">
        <v>1167</v>
      </c>
      <c r="F51" s="12">
        <v>723</v>
      </c>
      <c r="G51" s="12">
        <v>444</v>
      </c>
      <c r="H51" s="12">
        <v>134</v>
      </c>
      <c r="I51" s="12">
        <v>77783</v>
      </c>
      <c r="J51" s="73">
        <v>92.8</v>
      </c>
    </row>
    <row r="52" spans="2:10" ht="9" customHeight="1">
      <c r="B52" s="13"/>
      <c r="C52" s="13"/>
      <c r="E52" s="14"/>
      <c r="F52" s="12"/>
      <c r="G52" s="12"/>
      <c r="H52" s="12"/>
      <c r="I52" s="12"/>
      <c r="J52" s="73"/>
    </row>
    <row r="53" spans="2:10" s="80" customFormat="1" ht="10.5" customHeight="1">
      <c r="B53" s="165" t="s">
        <v>262</v>
      </c>
      <c r="C53" s="165"/>
      <c r="E53" s="9">
        <f>SUM(E54:E61)</f>
        <v>17996</v>
      </c>
      <c r="F53" s="10">
        <f>SUM(F54:F61)</f>
        <v>11120</v>
      </c>
      <c r="G53" s="10">
        <f>SUM(G54:G61)</f>
        <v>6876</v>
      </c>
      <c r="H53" s="10">
        <f>SUM(H54:H61)</f>
        <v>1952</v>
      </c>
      <c r="I53" s="10">
        <f>SUM(I54:I61)</f>
        <v>1130906</v>
      </c>
      <c r="J53" s="91">
        <v>84.3</v>
      </c>
    </row>
    <row r="54" spans="2:10" ht="10.5" customHeight="1">
      <c r="B54" s="13"/>
      <c r="C54" s="13" t="s">
        <v>85</v>
      </c>
      <c r="E54" s="14">
        <v>4610</v>
      </c>
      <c r="F54" s="12">
        <v>3019</v>
      </c>
      <c r="G54" s="12">
        <v>1591</v>
      </c>
      <c r="H54" s="12">
        <v>448</v>
      </c>
      <c r="I54" s="12">
        <v>316085</v>
      </c>
      <c r="J54" s="73">
        <v>85.5</v>
      </c>
    </row>
    <row r="55" spans="2:10" ht="10.5" customHeight="1">
      <c r="B55" s="13"/>
      <c r="C55" s="13" t="s">
        <v>87</v>
      </c>
      <c r="E55" s="14">
        <v>854</v>
      </c>
      <c r="F55" s="12">
        <v>572</v>
      </c>
      <c r="G55" s="12">
        <v>282</v>
      </c>
      <c r="H55" s="12">
        <v>109</v>
      </c>
      <c r="I55" s="12">
        <v>59201</v>
      </c>
      <c r="J55" s="73">
        <v>90.8</v>
      </c>
    </row>
    <row r="56" spans="2:10" ht="10.5" customHeight="1">
      <c r="B56" s="13"/>
      <c r="C56" s="13" t="s">
        <v>89</v>
      </c>
      <c r="E56" s="14">
        <v>6018</v>
      </c>
      <c r="F56" s="12">
        <v>3617</v>
      </c>
      <c r="G56" s="12">
        <v>2401</v>
      </c>
      <c r="H56" s="12">
        <v>509</v>
      </c>
      <c r="I56" s="12">
        <v>357417</v>
      </c>
      <c r="J56" s="73">
        <v>79.5</v>
      </c>
    </row>
    <row r="57" spans="2:10" ht="10.5" customHeight="1">
      <c r="B57" s="13"/>
      <c r="C57" s="13" t="s">
        <v>91</v>
      </c>
      <c r="E57" s="14">
        <v>5803</v>
      </c>
      <c r="F57" s="12">
        <v>3419</v>
      </c>
      <c r="G57" s="12">
        <v>2384</v>
      </c>
      <c r="H57" s="12">
        <v>788</v>
      </c>
      <c r="I57" s="12">
        <v>348091</v>
      </c>
      <c r="J57" s="73">
        <v>86.6</v>
      </c>
    </row>
    <row r="58" spans="2:10" ht="10.5" customHeight="1">
      <c r="B58" s="13"/>
      <c r="C58" s="13" t="s">
        <v>93</v>
      </c>
      <c r="E58" s="14">
        <v>289</v>
      </c>
      <c r="F58" s="12">
        <v>199</v>
      </c>
      <c r="G58" s="12">
        <v>90</v>
      </c>
      <c r="H58" s="12">
        <v>27</v>
      </c>
      <c r="I58" s="12">
        <v>22509</v>
      </c>
      <c r="J58" s="73">
        <v>92</v>
      </c>
    </row>
    <row r="59" spans="2:10" ht="10.5" customHeight="1">
      <c r="B59" s="13"/>
      <c r="C59" s="13" t="s">
        <v>94</v>
      </c>
      <c r="E59" s="14">
        <v>244</v>
      </c>
      <c r="F59" s="12">
        <v>161</v>
      </c>
      <c r="G59" s="12">
        <v>83</v>
      </c>
      <c r="H59" s="12">
        <v>31</v>
      </c>
      <c r="I59" s="12">
        <v>15315</v>
      </c>
      <c r="J59" s="73">
        <v>87.5</v>
      </c>
    </row>
    <row r="60" spans="2:10" ht="10.5" customHeight="1">
      <c r="B60" s="13"/>
      <c r="C60" s="13" t="s">
        <v>95</v>
      </c>
      <c r="E60" s="14">
        <v>92</v>
      </c>
      <c r="F60" s="12">
        <v>71</v>
      </c>
      <c r="G60" s="12">
        <v>21</v>
      </c>
      <c r="H60" s="12">
        <v>19</v>
      </c>
      <c r="I60" s="12">
        <v>6853</v>
      </c>
      <c r="J60" s="73">
        <v>95.3</v>
      </c>
    </row>
    <row r="61" spans="2:10" ht="10.5" customHeight="1">
      <c r="B61" s="13"/>
      <c r="C61" s="13" t="s">
        <v>97</v>
      </c>
      <c r="E61" s="14">
        <v>86</v>
      </c>
      <c r="F61" s="12">
        <v>62</v>
      </c>
      <c r="G61" s="12">
        <v>24</v>
      </c>
      <c r="H61" s="12">
        <v>21</v>
      </c>
      <c r="I61" s="12">
        <v>5435</v>
      </c>
      <c r="J61" s="73">
        <v>90.8</v>
      </c>
    </row>
    <row r="62" spans="2:10" ht="9" customHeight="1">
      <c r="B62" s="13"/>
      <c r="C62" s="13"/>
      <c r="E62" s="14"/>
      <c r="F62" s="12"/>
      <c r="G62" s="12"/>
      <c r="H62" s="12"/>
      <c r="I62" s="12"/>
      <c r="J62" s="73"/>
    </row>
    <row r="63" spans="2:10" s="80" customFormat="1" ht="10.5" customHeight="1">
      <c r="B63" s="165" t="s">
        <v>263</v>
      </c>
      <c r="C63" s="165"/>
      <c r="E63" s="9">
        <f>SUM(E64:E70)</f>
        <v>27006</v>
      </c>
      <c r="F63" s="10">
        <f>SUM(F64:F70)</f>
        <v>16414</v>
      </c>
      <c r="G63" s="10">
        <f>SUM(G64:G70)</f>
        <v>10592</v>
      </c>
      <c r="H63" s="10">
        <f>SUM(H64:H70)</f>
        <v>3131</v>
      </c>
      <c r="I63" s="10">
        <f>SUM(I64:I70)</f>
        <v>1727434</v>
      </c>
      <c r="J63" s="91">
        <v>78.8</v>
      </c>
    </row>
    <row r="64" spans="2:10" ht="10.5" customHeight="1">
      <c r="B64" s="13"/>
      <c r="C64" s="13" t="s">
        <v>101</v>
      </c>
      <c r="E64" s="14">
        <v>5033</v>
      </c>
      <c r="F64" s="12">
        <v>3242</v>
      </c>
      <c r="G64" s="12">
        <v>1791</v>
      </c>
      <c r="H64" s="12">
        <v>709</v>
      </c>
      <c r="I64" s="12">
        <v>312932</v>
      </c>
      <c r="J64" s="73">
        <v>75.7</v>
      </c>
    </row>
    <row r="65" spans="2:10" ht="10.5" customHeight="1">
      <c r="B65" s="13"/>
      <c r="C65" s="13" t="s">
        <v>103</v>
      </c>
      <c r="E65" s="14">
        <v>2202</v>
      </c>
      <c r="F65" s="12">
        <v>1322</v>
      </c>
      <c r="G65" s="12">
        <v>880</v>
      </c>
      <c r="H65" s="12">
        <v>196</v>
      </c>
      <c r="I65" s="12">
        <v>154569</v>
      </c>
      <c r="J65" s="73">
        <v>85.8</v>
      </c>
    </row>
    <row r="66" spans="2:10" ht="10.5" customHeight="1">
      <c r="B66" s="13"/>
      <c r="C66" s="13" t="s">
        <v>105</v>
      </c>
      <c r="E66" s="14">
        <v>9734</v>
      </c>
      <c r="F66" s="12">
        <v>5872</v>
      </c>
      <c r="G66" s="12">
        <v>3862</v>
      </c>
      <c r="H66" s="12">
        <v>1383</v>
      </c>
      <c r="I66" s="12">
        <v>571539</v>
      </c>
      <c r="J66" s="73">
        <v>76.4</v>
      </c>
    </row>
    <row r="67" spans="2:10" ht="10.5" customHeight="1">
      <c r="B67" s="13"/>
      <c r="C67" s="13" t="s">
        <v>107</v>
      </c>
      <c r="E67" s="14">
        <v>3189</v>
      </c>
      <c r="F67" s="12">
        <v>1815</v>
      </c>
      <c r="G67" s="12">
        <v>1374</v>
      </c>
      <c r="H67" s="12">
        <v>349</v>
      </c>
      <c r="I67" s="12">
        <v>196885</v>
      </c>
      <c r="J67" s="73">
        <v>81.4</v>
      </c>
    </row>
    <row r="68" spans="2:10" ht="10.5" customHeight="1">
      <c r="B68" s="13"/>
      <c r="C68" s="13" t="s">
        <v>109</v>
      </c>
      <c r="E68" s="14">
        <v>3116</v>
      </c>
      <c r="F68" s="12">
        <v>1834</v>
      </c>
      <c r="G68" s="12">
        <v>1282</v>
      </c>
      <c r="H68" s="12">
        <v>219</v>
      </c>
      <c r="I68" s="12">
        <v>210652</v>
      </c>
      <c r="J68" s="73">
        <v>79.7</v>
      </c>
    </row>
    <row r="69" spans="2:10" ht="10.5" customHeight="1">
      <c r="B69" s="13"/>
      <c r="C69" s="13" t="s">
        <v>110</v>
      </c>
      <c r="E69" s="14">
        <v>3267</v>
      </c>
      <c r="F69" s="12">
        <v>2011</v>
      </c>
      <c r="G69" s="12">
        <v>1256</v>
      </c>
      <c r="H69" s="12">
        <v>234</v>
      </c>
      <c r="I69" s="12">
        <v>238004</v>
      </c>
      <c r="J69" s="73">
        <v>80.1</v>
      </c>
    </row>
    <row r="70" spans="2:10" ht="10.5" customHeight="1">
      <c r="B70" s="13"/>
      <c r="C70" s="13" t="s">
        <v>111</v>
      </c>
      <c r="E70" s="14">
        <v>465</v>
      </c>
      <c r="F70" s="12">
        <v>318</v>
      </c>
      <c r="G70" s="12">
        <v>147</v>
      </c>
      <c r="H70" s="12">
        <v>41</v>
      </c>
      <c r="I70" s="12">
        <v>42853</v>
      </c>
      <c r="J70" s="73">
        <v>88.9</v>
      </c>
    </row>
    <row r="71" spans="2:10" ht="9" customHeight="1">
      <c r="B71" s="13"/>
      <c r="C71" s="13"/>
      <c r="E71" s="14"/>
      <c r="F71" s="12"/>
      <c r="G71" s="12"/>
      <c r="H71" s="12"/>
      <c r="I71" s="12"/>
      <c r="J71" s="73"/>
    </row>
    <row r="72" spans="2:10" s="80" customFormat="1" ht="10.5" customHeight="1">
      <c r="B72" s="165" t="s">
        <v>344</v>
      </c>
      <c r="C72" s="165"/>
      <c r="E72" s="9">
        <f>SUM(E73:E75)</f>
        <v>8673</v>
      </c>
      <c r="F72" s="10">
        <f>SUM(F73:F75)</f>
        <v>5935</v>
      </c>
      <c r="G72" s="10">
        <f>SUM(G73:G75)</f>
        <v>2738</v>
      </c>
      <c r="H72" s="10">
        <f>SUM(H73:H75)</f>
        <v>1406</v>
      </c>
      <c r="I72" s="10">
        <f>SUM(I73:I75)</f>
        <v>652731</v>
      </c>
      <c r="J72" s="91">
        <v>88.1</v>
      </c>
    </row>
    <row r="73" spans="1:10" ht="10.5" customHeight="1">
      <c r="A73" s="84"/>
      <c r="B73" s="13"/>
      <c r="C73" s="13" t="s">
        <v>115</v>
      </c>
      <c r="E73" s="14">
        <v>5397</v>
      </c>
      <c r="F73" s="12">
        <v>3519</v>
      </c>
      <c r="G73" s="12">
        <v>1878</v>
      </c>
      <c r="H73" s="12">
        <v>905</v>
      </c>
      <c r="I73" s="12">
        <v>371055</v>
      </c>
      <c r="J73" s="73">
        <v>85.8</v>
      </c>
    </row>
    <row r="74" spans="2:10" ht="10.5" customHeight="1">
      <c r="B74" s="13"/>
      <c r="C74" s="13" t="s">
        <v>117</v>
      </c>
      <c r="E74" s="14">
        <v>1022</v>
      </c>
      <c r="F74" s="12">
        <v>705</v>
      </c>
      <c r="G74" s="12">
        <v>317</v>
      </c>
      <c r="H74" s="12">
        <v>175</v>
      </c>
      <c r="I74" s="12">
        <v>73187</v>
      </c>
      <c r="J74" s="73">
        <v>83.8</v>
      </c>
    </row>
    <row r="75" spans="2:10" ht="10.5" customHeight="1">
      <c r="B75" s="13"/>
      <c r="C75" s="13" t="s">
        <v>119</v>
      </c>
      <c r="E75" s="14">
        <v>2254</v>
      </c>
      <c r="F75" s="12">
        <v>1711</v>
      </c>
      <c r="G75" s="12">
        <v>543</v>
      </c>
      <c r="H75" s="12">
        <v>326</v>
      </c>
      <c r="I75" s="12">
        <v>208489</v>
      </c>
      <c r="J75" s="73">
        <v>94.2</v>
      </c>
    </row>
    <row r="76" ht="5.25" customHeight="1" thickBot="1">
      <c r="E76" s="87"/>
    </row>
    <row r="77" spans="1:10" ht="13.5" customHeight="1">
      <c r="A77" s="45" t="s">
        <v>416</v>
      </c>
      <c r="B77" s="88"/>
      <c r="C77" s="88"/>
      <c r="D77" s="88"/>
      <c r="E77" s="88"/>
      <c r="F77" s="88"/>
      <c r="G77" s="88"/>
      <c r="H77" s="88"/>
      <c r="I77" s="88"/>
      <c r="J77" s="88"/>
    </row>
    <row r="78" ht="17.25">
      <c r="F78" s="1" t="s">
        <v>417</v>
      </c>
    </row>
    <row r="79" ht="14.25">
      <c r="F79" s="25" t="s">
        <v>345</v>
      </c>
    </row>
    <row r="80" ht="14.25" thickBot="1">
      <c r="I80" s="6"/>
    </row>
    <row r="81" spans="1:10" ht="14.25" thickTop="1">
      <c r="A81" s="190" t="s">
        <v>265</v>
      </c>
      <c r="B81" s="190"/>
      <c r="C81" s="190"/>
      <c r="D81" s="190"/>
      <c r="E81" s="188" t="s">
        <v>277</v>
      </c>
      <c r="F81" s="34"/>
      <c r="G81" s="33"/>
      <c r="H81" s="188" t="s">
        <v>495</v>
      </c>
      <c r="I81" s="193" t="s">
        <v>489</v>
      </c>
      <c r="J81" s="188" t="s">
        <v>490</v>
      </c>
    </row>
    <row r="82" spans="1:10" ht="13.5">
      <c r="A82" s="191"/>
      <c r="B82" s="191"/>
      <c r="C82" s="191"/>
      <c r="D82" s="191"/>
      <c r="E82" s="189"/>
      <c r="F82" s="40" t="s">
        <v>339</v>
      </c>
      <c r="G82" s="41" t="s">
        <v>340</v>
      </c>
      <c r="H82" s="189"/>
      <c r="I82" s="194"/>
      <c r="J82" s="189"/>
    </row>
    <row r="83" spans="5:10" ht="10.5" customHeight="1">
      <c r="E83" s="42" t="s">
        <v>276</v>
      </c>
      <c r="F83" s="23" t="s">
        <v>491</v>
      </c>
      <c r="G83" s="23" t="s">
        <v>491</v>
      </c>
      <c r="H83" s="23" t="s">
        <v>491</v>
      </c>
      <c r="I83" s="23" t="s">
        <v>492</v>
      </c>
      <c r="J83" s="23" t="s">
        <v>493</v>
      </c>
    </row>
    <row r="84" spans="2:10" s="80" customFormat="1" ht="10.5" customHeight="1">
      <c r="B84" s="165" t="s">
        <v>346</v>
      </c>
      <c r="C84" s="165"/>
      <c r="E84" s="9">
        <f>SUM(E85:E89)</f>
        <v>4283</v>
      </c>
      <c r="F84" s="10">
        <f>SUM(F85:F89)</f>
        <v>3117</v>
      </c>
      <c r="G84" s="10">
        <f>SUM(G85:G89)</f>
        <v>1166</v>
      </c>
      <c r="H84" s="10">
        <f>SUM(H85:H89)</f>
        <v>573</v>
      </c>
      <c r="I84" s="10">
        <f>SUM(I85:I89)</f>
        <v>383275</v>
      </c>
      <c r="J84" s="92">
        <v>91.5</v>
      </c>
    </row>
    <row r="85" spans="1:10" ht="10.5" customHeight="1">
      <c r="A85" s="84"/>
      <c r="B85" s="13"/>
      <c r="C85" s="13" t="s">
        <v>23</v>
      </c>
      <c r="E85" s="14">
        <v>588</v>
      </c>
      <c r="F85" s="12">
        <v>446</v>
      </c>
      <c r="G85" s="12">
        <v>142</v>
      </c>
      <c r="H85" s="12">
        <v>57</v>
      </c>
      <c r="I85" s="12">
        <v>57653</v>
      </c>
      <c r="J85" s="51">
        <v>90</v>
      </c>
    </row>
    <row r="86" spans="2:10" ht="10.5" customHeight="1">
      <c r="B86" s="13"/>
      <c r="C86" s="13" t="s">
        <v>347</v>
      </c>
      <c r="E86" s="14">
        <v>396</v>
      </c>
      <c r="F86" s="12">
        <v>287</v>
      </c>
      <c r="G86" s="12">
        <v>109</v>
      </c>
      <c r="H86" s="12">
        <v>38</v>
      </c>
      <c r="I86" s="12">
        <v>39516</v>
      </c>
      <c r="J86" s="51">
        <v>97.4</v>
      </c>
    </row>
    <row r="87" spans="2:10" ht="10.5" customHeight="1">
      <c r="B87" s="13"/>
      <c r="C87" s="13" t="s">
        <v>24</v>
      </c>
      <c r="E87" s="14">
        <v>1782</v>
      </c>
      <c r="F87" s="12">
        <v>1228</v>
      </c>
      <c r="G87" s="12">
        <v>554</v>
      </c>
      <c r="H87" s="12">
        <v>339</v>
      </c>
      <c r="I87" s="12">
        <v>132469</v>
      </c>
      <c r="J87" s="51">
        <v>88.9</v>
      </c>
    </row>
    <row r="88" spans="2:10" ht="10.5" customHeight="1">
      <c r="B88" s="13"/>
      <c r="C88" s="13" t="s">
        <v>25</v>
      </c>
      <c r="E88" s="14">
        <v>982</v>
      </c>
      <c r="F88" s="12">
        <v>738</v>
      </c>
      <c r="G88" s="12">
        <v>244</v>
      </c>
      <c r="H88" s="12">
        <v>96</v>
      </c>
      <c r="I88" s="12">
        <v>93783</v>
      </c>
      <c r="J88" s="51">
        <v>90</v>
      </c>
    </row>
    <row r="89" spans="2:10" ht="10.5" customHeight="1">
      <c r="B89" s="13"/>
      <c r="C89" s="13" t="s">
        <v>26</v>
      </c>
      <c r="E89" s="14">
        <v>535</v>
      </c>
      <c r="F89" s="12">
        <v>418</v>
      </c>
      <c r="G89" s="12">
        <v>117</v>
      </c>
      <c r="H89" s="12">
        <v>43</v>
      </c>
      <c r="I89" s="12">
        <v>59854</v>
      </c>
      <c r="J89" s="51">
        <v>98.1</v>
      </c>
    </row>
    <row r="90" spans="2:10" ht="9" customHeight="1">
      <c r="B90" s="13"/>
      <c r="C90" s="13"/>
      <c r="E90" s="14"/>
      <c r="F90" s="12"/>
      <c r="G90" s="12"/>
      <c r="H90" s="12"/>
      <c r="I90" s="12"/>
      <c r="J90" s="51"/>
    </row>
    <row r="91" spans="2:10" s="80" customFormat="1" ht="10.5" customHeight="1">
      <c r="B91" s="165" t="s">
        <v>348</v>
      </c>
      <c r="C91" s="165"/>
      <c r="E91" s="9">
        <f>SUM(E92:E98)</f>
        <v>11191</v>
      </c>
      <c r="F91" s="10">
        <f>SUM(F92:F98)</f>
        <v>7724</v>
      </c>
      <c r="G91" s="10">
        <f>SUM(G92:G98)</f>
        <v>3467</v>
      </c>
      <c r="H91" s="10">
        <f>SUM(H92:H98)</f>
        <v>1259</v>
      </c>
      <c r="I91" s="10">
        <f>SUM(I92:I98)</f>
        <v>973010</v>
      </c>
      <c r="J91" s="92">
        <v>90.4</v>
      </c>
    </row>
    <row r="92" spans="1:10" ht="10.5" customHeight="1">
      <c r="A92" s="84"/>
      <c r="B92" s="13"/>
      <c r="C92" s="13" t="s">
        <v>30</v>
      </c>
      <c r="E92" s="14">
        <v>3846</v>
      </c>
      <c r="F92" s="12">
        <v>2747</v>
      </c>
      <c r="G92" s="12">
        <v>1099</v>
      </c>
      <c r="H92" s="12">
        <v>500</v>
      </c>
      <c r="I92" s="12">
        <v>331282</v>
      </c>
      <c r="J92" s="51">
        <v>86.9</v>
      </c>
    </row>
    <row r="93" spans="2:10" ht="10.5" customHeight="1">
      <c r="B93" s="13"/>
      <c r="C93" s="13" t="s">
        <v>32</v>
      </c>
      <c r="E93" s="14">
        <v>1649</v>
      </c>
      <c r="F93" s="12">
        <v>1104</v>
      </c>
      <c r="G93" s="12">
        <v>545</v>
      </c>
      <c r="H93" s="12">
        <v>233</v>
      </c>
      <c r="I93" s="12">
        <v>140211</v>
      </c>
      <c r="J93" s="51">
        <v>97.8</v>
      </c>
    </row>
    <row r="94" spans="2:10" ht="10.5" customHeight="1">
      <c r="B94" s="13"/>
      <c r="C94" s="13" t="s">
        <v>34</v>
      </c>
      <c r="E94" s="14">
        <v>2933</v>
      </c>
      <c r="F94" s="12">
        <v>1935</v>
      </c>
      <c r="G94" s="12">
        <v>998</v>
      </c>
      <c r="H94" s="12">
        <v>299</v>
      </c>
      <c r="I94" s="12">
        <v>242975</v>
      </c>
      <c r="J94" s="51">
        <v>89</v>
      </c>
    </row>
    <row r="95" spans="2:10" ht="10.5" customHeight="1">
      <c r="B95" s="13"/>
      <c r="C95" s="13" t="s">
        <v>36</v>
      </c>
      <c r="E95" s="14">
        <v>978</v>
      </c>
      <c r="F95" s="12">
        <v>746</v>
      </c>
      <c r="G95" s="12">
        <v>232</v>
      </c>
      <c r="H95" s="12">
        <v>55</v>
      </c>
      <c r="I95" s="12">
        <v>96271</v>
      </c>
      <c r="J95" s="51">
        <v>87.6</v>
      </c>
    </row>
    <row r="96" spans="2:10" ht="10.5" customHeight="1">
      <c r="B96" s="13"/>
      <c r="C96" s="13" t="s">
        <v>38</v>
      </c>
      <c r="E96" s="14">
        <v>998</v>
      </c>
      <c r="F96" s="12">
        <v>669</v>
      </c>
      <c r="G96" s="12">
        <v>329</v>
      </c>
      <c r="H96" s="12">
        <v>116</v>
      </c>
      <c r="I96" s="12">
        <v>88469</v>
      </c>
      <c r="J96" s="51">
        <v>96.9</v>
      </c>
    </row>
    <row r="97" spans="2:10" ht="10.5" customHeight="1">
      <c r="B97" s="13"/>
      <c r="C97" s="13" t="s">
        <v>40</v>
      </c>
      <c r="E97" s="14">
        <v>417</v>
      </c>
      <c r="F97" s="12">
        <v>278</v>
      </c>
      <c r="G97" s="12">
        <v>139</v>
      </c>
      <c r="H97" s="12">
        <v>31</v>
      </c>
      <c r="I97" s="12">
        <v>39022</v>
      </c>
      <c r="J97" s="51">
        <v>96.2</v>
      </c>
    </row>
    <row r="98" spans="2:10" ht="10.5" customHeight="1">
      <c r="B98" s="13"/>
      <c r="C98" s="13" t="s">
        <v>42</v>
      </c>
      <c r="E98" s="14">
        <v>370</v>
      </c>
      <c r="F98" s="12">
        <v>245</v>
      </c>
      <c r="G98" s="12">
        <v>125</v>
      </c>
      <c r="H98" s="12">
        <v>25</v>
      </c>
      <c r="I98" s="12">
        <v>34780</v>
      </c>
      <c r="J98" s="51">
        <v>95</v>
      </c>
    </row>
    <row r="99" spans="2:10" ht="9" customHeight="1">
      <c r="B99" s="13"/>
      <c r="C99" s="13"/>
      <c r="E99" s="14"/>
      <c r="F99" s="12"/>
      <c r="G99" s="12"/>
      <c r="H99" s="12"/>
      <c r="I99" s="12"/>
      <c r="J99" s="51"/>
    </row>
    <row r="100" spans="2:10" s="80" customFormat="1" ht="10.5" customHeight="1">
      <c r="B100" s="165" t="s">
        <v>268</v>
      </c>
      <c r="C100" s="165"/>
      <c r="E100" s="9">
        <f>SUM(E101:E107)</f>
        <v>13603</v>
      </c>
      <c r="F100" s="10">
        <f>SUM(F101:F107)</f>
        <v>9027</v>
      </c>
      <c r="G100" s="10">
        <f>SUM(G101:G107)</f>
        <v>4576</v>
      </c>
      <c r="H100" s="10">
        <f>SUM(H101:H107)</f>
        <v>1548</v>
      </c>
      <c r="I100" s="10">
        <f>SUM(I101:I107)</f>
        <v>1127273</v>
      </c>
      <c r="J100" s="92">
        <v>92.2</v>
      </c>
    </row>
    <row r="101" spans="2:10" ht="10.5" customHeight="1">
      <c r="B101" s="13"/>
      <c r="C101" s="13" t="s">
        <v>46</v>
      </c>
      <c r="E101" s="14">
        <v>2159</v>
      </c>
      <c r="F101" s="12">
        <v>1345</v>
      </c>
      <c r="G101" s="12">
        <v>814</v>
      </c>
      <c r="H101" s="12">
        <v>360</v>
      </c>
      <c r="I101" s="12">
        <v>145202</v>
      </c>
      <c r="J101" s="51">
        <v>93.1</v>
      </c>
    </row>
    <row r="102" spans="2:10" ht="10.5" customHeight="1">
      <c r="B102" s="13"/>
      <c r="C102" s="13" t="s">
        <v>48</v>
      </c>
      <c r="E102" s="14">
        <v>1462</v>
      </c>
      <c r="F102" s="12">
        <v>953</v>
      </c>
      <c r="G102" s="12">
        <v>509</v>
      </c>
      <c r="H102" s="12">
        <v>184</v>
      </c>
      <c r="I102" s="12">
        <v>116558</v>
      </c>
      <c r="J102" s="51">
        <v>92.5</v>
      </c>
    </row>
    <row r="103" spans="2:10" ht="10.5" customHeight="1">
      <c r="B103" s="13"/>
      <c r="C103" s="13" t="s">
        <v>50</v>
      </c>
      <c r="E103" s="14">
        <v>2531</v>
      </c>
      <c r="F103" s="12">
        <v>1546</v>
      </c>
      <c r="G103" s="12">
        <v>985</v>
      </c>
      <c r="H103" s="12">
        <v>235</v>
      </c>
      <c r="I103" s="12">
        <v>188876</v>
      </c>
      <c r="J103" s="51">
        <v>88.7</v>
      </c>
    </row>
    <row r="104" spans="2:10" ht="10.5" customHeight="1">
      <c r="B104" s="13"/>
      <c r="C104" s="13" t="s">
        <v>51</v>
      </c>
      <c r="E104" s="14">
        <v>1163</v>
      </c>
      <c r="F104" s="12">
        <v>790</v>
      </c>
      <c r="G104" s="12">
        <v>373</v>
      </c>
      <c r="H104" s="12">
        <v>137</v>
      </c>
      <c r="I104" s="12">
        <v>100628</v>
      </c>
      <c r="J104" s="51">
        <v>93.3</v>
      </c>
    </row>
    <row r="105" spans="2:10" ht="10.5" customHeight="1">
      <c r="B105" s="13"/>
      <c r="C105" s="13" t="s">
        <v>52</v>
      </c>
      <c r="E105" s="14">
        <v>3117</v>
      </c>
      <c r="F105" s="12">
        <v>2101</v>
      </c>
      <c r="G105" s="12">
        <v>1016</v>
      </c>
      <c r="H105" s="12">
        <v>332</v>
      </c>
      <c r="I105" s="12">
        <v>274291</v>
      </c>
      <c r="J105" s="51">
        <v>94.8</v>
      </c>
    </row>
    <row r="106" spans="2:10" ht="10.5" customHeight="1">
      <c r="B106" s="13"/>
      <c r="C106" s="13" t="s">
        <v>54</v>
      </c>
      <c r="E106" s="14">
        <v>2500</v>
      </c>
      <c r="F106" s="12">
        <v>1797</v>
      </c>
      <c r="G106" s="12">
        <v>703</v>
      </c>
      <c r="H106" s="12">
        <v>235</v>
      </c>
      <c r="I106" s="12">
        <v>235979</v>
      </c>
      <c r="J106" s="51">
        <v>90.9</v>
      </c>
    </row>
    <row r="107" spans="2:10" ht="10.5" customHeight="1">
      <c r="B107" s="13"/>
      <c r="C107" s="13" t="s">
        <v>56</v>
      </c>
      <c r="E107" s="14">
        <v>671</v>
      </c>
      <c r="F107" s="12">
        <v>495</v>
      </c>
      <c r="G107" s="12">
        <v>176</v>
      </c>
      <c r="H107" s="12">
        <v>65</v>
      </c>
      <c r="I107" s="12">
        <v>65739</v>
      </c>
      <c r="J107" s="51">
        <v>93</v>
      </c>
    </row>
    <row r="108" spans="2:10" ht="9" customHeight="1">
      <c r="B108" s="13"/>
      <c r="C108" s="13"/>
      <c r="E108" s="14"/>
      <c r="F108" s="12"/>
      <c r="G108" s="12"/>
      <c r="H108" s="12"/>
      <c r="I108" s="12"/>
      <c r="J108" s="51"/>
    </row>
    <row r="109" spans="2:10" s="80" customFormat="1" ht="10.5" customHeight="1">
      <c r="B109" s="165" t="s">
        <v>269</v>
      </c>
      <c r="C109" s="165"/>
      <c r="E109" s="9">
        <f>SUM(E110:E111)</f>
        <v>5224</v>
      </c>
      <c r="F109" s="10">
        <f>SUM(F110:F111)</f>
        <v>3038</v>
      </c>
      <c r="G109" s="10">
        <f>SUM(G110:G111)</f>
        <v>2186</v>
      </c>
      <c r="H109" s="10">
        <f>SUM(H110:H111)</f>
        <v>507</v>
      </c>
      <c r="I109" s="10">
        <f>SUM(I110:I111)</f>
        <v>355957</v>
      </c>
      <c r="J109" s="92">
        <v>82.8</v>
      </c>
    </row>
    <row r="110" spans="2:10" ht="10.5" customHeight="1">
      <c r="B110" s="13"/>
      <c r="C110" s="13" t="s">
        <v>59</v>
      </c>
      <c r="E110" s="14">
        <v>4780</v>
      </c>
      <c r="F110" s="12">
        <v>2755</v>
      </c>
      <c r="G110" s="12">
        <v>2025</v>
      </c>
      <c r="H110" s="12">
        <v>449</v>
      </c>
      <c r="I110" s="12">
        <v>322416</v>
      </c>
      <c r="J110" s="51">
        <v>82.6</v>
      </c>
    </row>
    <row r="111" spans="2:10" ht="10.5" customHeight="1">
      <c r="B111" s="13"/>
      <c r="C111" s="13" t="s">
        <v>60</v>
      </c>
      <c r="E111" s="14">
        <v>444</v>
      </c>
      <c r="F111" s="12">
        <v>283</v>
      </c>
      <c r="G111" s="12">
        <v>161</v>
      </c>
      <c r="H111" s="12">
        <v>58</v>
      </c>
      <c r="I111" s="12">
        <v>33541</v>
      </c>
      <c r="J111" s="51">
        <v>84.4</v>
      </c>
    </row>
    <row r="112" spans="2:10" ht="9" customHeight="1">
      <c r="B112" s="13"/>
      <c r="C112" s="13"/>
      <c r="E112" s="14"/>
      <c r="F112" s="12"/>
      <c r="G112" s="12"/>
      <c r="H112" s="12"/>
      <c r="I112" s="12"/>
      <c r="J112" s="51"/>
    </row>
    <row r="113" spans="2:10" s="80" customFormat="1" ht="10.5" customHeight="1">
      <c r="B113" s="165" t="s">
        <v>270</v>
      </c>
      <c r="C113" s="165"/>
      <c r="E113" s="9">
        <f>E114</f>
        <v>2785</v>
      </c>
      <c r="F113" s="10">
        <f>F114</f>
        <v>1886</v>
      </c>
      <c r="G113" s="10">
        <f>G114</f>
        <v>899</v>
      </c>
      <c r="H113" s="10">
        <f>H114</f>
        <v>330</v>
      </c>
      <c r="I113" s="10">
        <f>I114</f>
        <v>239707</v>
      </c>
      <c r="J113" s="92">
        <v>93</v>
      </c>
    </row>
    <row r="114" spans="2:10" ht="10.5" customHeight="1">
      <c r="B114" s="13"/>
      <c r="C114" s="13" t="s">
        <v>64</v>
      </c>
      <c r="E114" s="14">
        <v>2785</v>
      </c>
      <c r="F114" s="12">
        <v>1886</v>
      </c>
      <c r="G114" s="12">
        <v>899</v>
      </c>
      <c r="H114" s="12">
        <v>330</v>
      </c>
      <c r="I114" s="12">
        <v>239707</v>
      </c>
      <c r="J114" s="51">
        <v>93</v>
      </c>
    </row>
    <row r="115" spans="2:10" ht="9" customHeight="1">
      <c r="B115" s="13"/>
      <c r="C115" s="13"/>
      <c r="E115" s="14"/>
      <c r="F115" s="12"/>
      <c r="G115" s="12"/>
      <c r="H115" s="12"/>
      <c r="I115" s="12"/>
      <c r="J115" s="51"/>
    </row>
    <row r="116" spans="2:10" s="80" customFormat="1" ht="10.5" customHeight="1">
      <c r="B116" s="165" t="s">
        <v>271</v>
      </c>
      <c r="C116" s="165"/>
      <c r="E116" s="9">
        <f>SUM(E117:E127)</f>
        <v>9965</v>
      </c>
      <c r="F116" s="10">
        <f>SUM(F117:F127)</f>
        <v>6709</v>
      </c>
      <c r="G116" s="10">
        <f>SUM(G117:G127)</f>
        <v>3256</v>
      </c>
      <c r="H116" s="10">
        <f>SUM(H117:H127)</f>
        <v>867</v>
      </c>
      <c r="I116" s="10">
        <f>SUM(I117:I127)</f>
        <v>916685</v>
      </c>
      <c r="J116" s="92">
        <v>94.8</v>
      </c>
    </row>
    <row r="117" spans="2:10" ht="10.5" customHeight="1">
      <c r="B117" s="13"/>
      <c r="C117" s="13" t="s">
        <v>66</v>
      </c>
      <c r="E117" s="14">
        <v>1037</v>
      </c>
      <c r="F117" s="12">
        <v>655</v>
      </c>
      <c r="G117" s="12">
        <v>382</v>
      </c>
      <c r="H117" s="12">
        <v>98</v>
      </c>
      <c r="I117" s="12">
        <v>90865</v>
      </c>
      <c r="J117" s="51">
        <v>98.3</v>
      </c>
    </row>
    <row r="118" spans="2:10" ht="10.5" customHeight="1">
      <c r="B118" s="13"/>
      <c r="C118" s="13" t="s">
        <v>68</v>
      </c>
      <c r="E118" s="14">
        <v>165</v>
      </c>
      <c r="F118" s="12">
        <v>88</v>
      </c>
      <c r="G118" s="12">
        <v>77</v>
      </c>
      <c r="H118" s="12">
        <v>13</v>
      </c>
      <c r="I118" s="12">
        <v>12390</v>
      </c>
      <c r="J118" s="51">
        <v>97.8</v>
      </c>
    </row>
    <row r="119" spans="2:10" ht="10.5" customHeight="1">
      <c r="B119" s="13"/>
      <c r="C119" s="13" t="s">
        <v>69</v>
      </c>
      <c r="E119" s="14">
        <v>778</v>
      </c>
      <c r="F119" s="12">
        <v>546</v>
      </c>
      <c r="G119" s="12">
        <v>232</v>
      </c>
      <c r="H119" s="12">
        <v>47</v>
      </c>
      <c r="I119" s="12">
        <v>79651</v>
      </c>
      <c r="J119" s="51">
        <v>95.8</v>
      </c>
    </row>
    <row r="120" spans="2:10" ht="10.5" customHeight="1">
      <c r="B120" s="13"/>
      <c r="C120" s="13" t="s">
        <v>70</v>
      </c>
      <c r="E120" s="14">
        <v>1647</v>
      </c>
      <c r="F120" s="12">
        <v>1183</v>
      </c>
      <c r="G120" s="12">
        <v>464</v>
      </c>
      <c r="H120" s="12">
        <v>106</v>
      </c>
      <c r="I120" s="12">
        <v>163173</v>
      </c>
      <c r="J120" s="51">
        <v>90.6</v>
      </c>
    </row>
    <row r="121" spans="2:10" ht="10.5" customHeight="1">
      <c r="B121" s="13"/>
      <c r="C121" s="13" t="s">
        <v>72</v>
      </c>
      <c r="E121" s="14">
        <v>1498</v>
      </c>
      <c r="F121" s="12">
        <v>950</v>
      </c>
      <c r="G121" s="12">
        <v>548</v>
      </c>
      <c r="H121" s="12">
        <v>161</v>
      </c>
      <c r="I121" s="12">
        <v>124879</v>
      </c>
      <c r="J121" s="51">
        <v>94.1</v>
      </c>
    </row>
    <row r="122" spans="2:10" ht="10.5" customHeight="1">
      <c r="B122" s="13"/>
      <c r="C122" s="13" t="s">
        <v>74</v>
      </c>
      <c r="E122" s="14">
        <v>807</v>
      </c>
      <c r="F122" s="12">
        <v>586</v>
      </c>
      <c r="G122" s="12">
        <v>221</v>
      </c>
      <c r="H122" s="12">
        <v>74</v>
      </c>
      <c r="I122" s="12">
        <v>78874</v>
      </c>
      <c r="J122" s="51">
        <v>98.7</v>
      </c>
    </row>
    <row r="123" spans="2:10" ht="10.5" customHeight="1">
      <c r="B123" s="13"/>
      <c r="C123" s="13" t="s">
        <v>75</v>
      </c>
      <c r="E123" s="14">
        <v>1150</v>
      </c>
      <c r="F123" s="12">
        <v>759</v>
      </c>
      <c r="G123" s="12">
        <v>391</v>
      </c>
      <c r="H123" s="12">
        <v>112</v>
      </c>
      <c r="I123" s="12">
        <v>99677</v>
      </c>
      <c r="J123" s="51">
        <v>95.3</v>
      </c>
    </row>
    <row r="124" spans="2:10" ht="10.5" customHeight="1">
      <c r="B124" s="13"/>
      <c r="C124" s="13" t="s">
        <v>76</v>
      </c>
      <c r="E124" s="14">
        <v>987</v>
      </c>
      <c r="F124" s="12">
        <v>672</v>
      </c>
      <c r="G124" s="12">
        <v>315</v>
      </c>
      <c r="H124" s="12">
        <v>91</v>
      </c>
      <c r="I124" s="12">
        <v>94260</v>
      </c>
      <c r="J124" s="51">
        <v>95.7</v>
      </c>
    </row>
    <row r="125" spans="2:10" ht="10.5" customHeight="1">
      <c r="B125" s="13"/>
      <c r="C125" s="13" t="s">
        <v>78</v>
      </c>
      <c r="E125" s="14">
        <v>1322</v>
      </c>
      <c r="F125" s="12">
        <v>886</v>
      </c>
      <c r="G125" s="12">
        <v>436</v>
      </c>
      <c r="H125" s="12">
        <v>116</v>
      </c>
      <c r="I125" s="12">
        <v>119615</v>
      </c>
      <c r="J125" s="51">
        <v>94.5</v>
      </c>
    </row>
    <row r="126" spans="2:10" ht="10.5" customHeight="1">
      <c r="B126" s="13"/>
      <c r="C126" s="13" t="s">
        <v>80</v>
      </c>
      <c r="E126" s="14">
        <v>153</v>
      </c>
      <c r="F126" s="12">
        <v>100</v>
      </c>
      <c r="G126" s="12">
        <v>53</v>
      </c>
      <c r="H126" s="12">
        <v>13</v>
      </c>
      <c r="I126" s="12">
        <v>14417</v>
      </c>
      <c r="J126" s="51">
        <v>96.2</v>
      </c>
    </row>
    <row r="127" spans="2:10" ht="10.5" customHeight="1">
      <c r="B127" s="13"/>
      <c r="C127" s="13" t="s">
        <v>82</v>
      </c>
      <c r="E127" s="14">
        <v>421</v>
      </c>
      <c r="F127" s="12">
        <v>284</v>
      </c>
      <c r="G127" s="12">
        <v>137</v>
      </c>
      <c r="H127" s="12">
        <v>36</v>
      </c>
      <c r="I127" s="12">
        <v>38884</v>
      </c>
      <c r="J127" s="51">
        <v>94</v>
      </c>
    </row>
    <row r="128" spans="2:10" ht="9" customHeight="1">
      <c r="B128" s="13"/>
      <c r="C128" s="13"/>
      <c r="E128" s="14"/>
      <c r="F128" s="12"/>
      <c r="G128" s="12"/>
      <c r="H128" s="12"/>
      <c r="I128" s="12"/>
      <c r="J128" s="51"/>
    </row>
    <row r="129" spans="2:10" s="80" customFormat="1" ht="10.5" customHeight="1">
      <c r="B129" s="165" t="s">
        <v>272</v>
      </c>
      <c r="C129" s="165"/>
      <c r="E129" s="9">
        <f>SUM(E130:E134)</f>
        <v>8319</v>
      </c>
      <c r="F129" s="10">
        <f>SUM(F130:F134)</f>
        <v>5397</v>
      </c>
      <c r="G129" s="10">
        <f>SUM(G130:G134)</f>
        <v>2922</v>
      </c>
      <c r="H129" s="10">
        <f>SUM(H130:H134)</f>
        <v>937</v>
      </c>
      <c r="I129" s="10">
        <f>SUM(I130:I134)</f>
        <v>712954</v>
      </c>
      <c r="J129" s="92">
        <v>96.8</v>
      </c>
    </row>
    <row r="130" spans="2:10" ht="10.5" customHeight="1">
      <c r="B130" s="13"/>
      <c r="C130" s="13" t="s">
        <v>84</v>
      </c>
      <c r="E130" s="14">
        <v>2449</v>
      </c>
      <c r="F130" s="12">
        <v>1482</v>
      </c>
      <c r="G130" s="12">
        <v>967</v>
      </c>
      <c r="H130" s="12">
        <v>219</v>
      </c>
      <c r="I130" s="12">
        <v>206119</v>
      </c>
      <c r="J130" s="51">
        <v>99.8</v>
      </c>
    </row>
    <row r="131" spans="2:10" ht="10.5" customHeight="1">
      <c r="B131" s="13"/>
      <c r="C131" s="13" t="s">
        <v>86</v>
      </c>
      <c r="E131" s="14">
        <v>762</v>
      </c>
      <c r="F131" s="12">
        <v>437</v>
      </c>
      <c r="G131" s="12">
        <v>325</v>
      </c>
      <c r="H131" s="12">
        <v>44</v>
      </c>
      <c r="I131" s="12">
        <v>65198</v>
      </c>
      <c r="J131" s="51">
        <v>97.7</v>
      </c>
    </row>
    <row r="132" spans="2:10" ht="10.5" customHeight="1">
      <c r="B132" s="13"/>
      <c r="C132" s="13" t="s">
        <v>88</v>
      </c>
      <c r="E132" s="14">
        <v>3302</v>
      </c>
      <c r="F132" s="12">
        <v>2335</v>
      </c>
      <c r="G132" s="12">
        <v>967</v>
      </c>
      <c r="H132" s="12">
        <v>452</v>
      </c>
      <c r="I132" s="12">
        <v>291323</v>
      </c>
      <c r="J132" s="51">
        <v>94.7</v>
      </c>
    </row>
    <row r="133" spans="2:10" ht="10.5" customHeight="1">
      <c r="B133" s="13"/>
      <c r="C133" s="13" t="s">
        <v>90</v>
      </c>
      <c r="E133" s="14">
        <v>1509</v>
      </c>
      <c r="F133" s="12">
        <v>973</v>
      </c>
      <c r="G133" s="12">
        <v>536</v>
      </c>
      <c r="H133" s="12">
        <v>189</v>
      </c>
      <c r="I133" s="12">
        <v>127097</v>
      </c>
      <c r="J133" s="51">
        <v>96.2</v>
      </c>
    </row>
    <row r="134" spans="2:10" ht="10.5" customHeight="1">
      <c r="B134" s="13"/>
      <c r="C134" s="13" t="s">
        <v>92</v>
      </c>
      <c r="E134" s="14">
        <v>297</v>
      </c>
      <c r="F134" s="12">
        <v>170</v>
      </c>
      <c r="G134" s="12">
        <v>127</v>
      </c>
      <c r="H134" s="12">
        <v>33</v>
      </c>
      <c r="I134" s="12">
        <v>23217</v>
      </c>
      <c r="J134" s="51">
        <v>99.7</v>
      </c>
    </row>
    <row r="135" spans="2:10" ht="9" customHeight="1">
      <c r="B135" s="13"/>
      <c r="C135" s="13"/>
      <c r="E135" s="14"/>
      <c r="F135" s="12"/>
      <c r="G135" s="12"/>
      <c r="H135" s="12"/>
      <c r="I135" s="12"/>
      <c r="J135" s="51"/>
    </row>
    <row r="136" spans="2:10" s="80" customFormat="1" ht="10.5" customHeight="1">
      <c r="B136" s="165" t="s">
        <v>273</v>
      </c>
      <c r="C136" s="165"/>
      <c r="E136" s="9">
        <f>SUM(E137:E144)</f>
        <v>4371</v>
      </c>
      <c r="F136" s="10">
        <f>SUM(F137:F144)</f>
        <v>2994</v>
      </c>
      <c r="G136" s="10">
        <f>SUM(G137:G144)</f>
        <v>1377</v>
      </c>
      <c r="H136" s="10">
        <f>SUM(H137:H144)</f>
        <v>361</v>
      </c>
      <c r="I136" s="10">
        <f>SUM(I137:I144)</f>
        <v>428537</v>
      </c>
      <c r="J136" s="92">
        <v>98.5</v>
      </c>
    </row>
    <row r="137" spans="2:10" ht="10.5" customHeight="1">
      <c r="B137" s="13"/>
      <c r="C137" s="13" t="s">
        <v>96</v>
      </c>
      <c r="E137" s="14">
        <v>1118</v>
      </c>
      <c r="F137" s="12">
        <v>819</v>
      </c>
      <c r="G137" s="12">
        <v>299</v>
      </c>
      <c r="H137" s="12">
        <v>76</v>
      </c>
      <c r="I137" s="12">
        <v>119945</v>
      </c>
      <c r="J137" s="51">
        <v>98.2</v>
      </c>
    </row>
    <row r="138" spans="2:10" ht="10.5" customHeight="1">
      <c r="B138" s="13"/>
      <c r="C138" s="13" t="s">
        <v>98</v>
      </c>
      <c r="E138" s="14">
        <v>582</v>
      </c>
      <c r="F138" s="12">
        <v>413</v>
      </c>
      <c r="G138" s="12">
        <v>169</v>
      </c>
      <c r="H138" s="12">
        <v>46</v>
      </c>
      <c r="I138" s="12">
        <v>61737</v>
      </c>
      <c r="J138" s="51">
        <v>99.2</v>
      </c>
    </row>
    <row r="139" spans="2:10" ht="10.5" customHeight="1">
      <c r="B139" s="13"/>
      <c r="C139" s="13" t="s">
        <v>99</v>
      </c>
      <c r="E139" s="14">
        <v>294</v>
      </c>
      <c r="F139" s="12">
        <v>197</v>
      </c>
      <c r="G139" s="12">
        <v>97</v>
      </c>
      <c r="H139" s="12">
        <v>15</v>
      </c>
      <c r="I139" s="12">
        <v>27367</v>
      </c>
      <c r="J139" s="51">
        <v>98.9</v>
      </c>
    </row>
    <row r="140" spans="2:10" ht="10.5" customHeight="1">
      <c r="B140" s="13"/>
      <c r="C140" s="13" t="s">
        <v>100</v>
      </c>
      <c r="E140" s="14">
        <v>379</v>
      </c>
      <c r="F140" s="12">
        <v>241</v>
      </c>
      <c r="G140" s="12">
        <v>138</v>
      </c>
      <c r="H140" s="12">
        <v>16</v>
      </c>
      <c r="I140" s="12">
        <v>36851</v>
      </c>
      <c r="J140" s="51">
        <v>98.3</v>
      </c>
    </row>
    <row r="141" spans="2:10" ht="10.5" customHeight="1">
      <c r="B141" s="13"/>
      <c r="C141" s="13" t="s">
        <v>102</v>
      </c>
      <c r="E141" s="14">
        <v>569</v>
      </c>
      <c r="F141" s="12">
        <v>364</v>
      </c>
      <c r="G141" s="12">
        <v>205</v>
      </c>
      <c r="H141" s="12">
        <v>46</v>
      </c>
      <c r="I141" s="12">
        <v>51384</v>
      </c>
      <c r="J141" s="51">
        <v>97.9</v>
      </c>
    </row>
    <row r="142" spans="2:10" ht="10.5" customHeight="1">
      <c r="B142" s="13"/>
      <c r="C142" s="13" t="s">
        <v>104</v>
      </c>
      <c r="E142" s="14">
        <v>874</v>
      </c>
      <c r="F142" s="12">
        <v>591</v>
      </c>
      <c r="G142" s="12">
        <v>283</v>
      </c>
      <c r="H142" s="12">
        <v>91</v>
      </c>
      <c r="I142" s="12">
        <v>81855</v>
      </c>
      <c r="J142" s="51">
        <v>98.2</v>
      </c>
    </row>
    <row r="143" spans="2:10" ht="10.5" customHeight="1">
      <c r="B143" s="13"/>
      <c r="C143" s="13" t="s">
        <v>106</v>
      </c>
      <c r="E143" s="14">
        <v>413</v>
      </c>
      <c r="F143" s="12">
        <v>277</v>
      </c>
      <c r="G143" s="12">
        <v>136</v>
      </c>
      <c r="H143" s="12">
        <v>40</v>
      </c>
      <c r="I143" s="12">
        <v>39237</v>
      </c>
      <c r="J143" s="51">
        <v>99.4</v>
      </c>
    </row>
    <row r="144" spans="2:10" ht="10.5" customHeight="1">
      <c r="B144" s="13"/>
      <c r="C144" s="13" t="s">
        <v>108</v>
      </c>
      <c r="E144" s="14">
        <v>142</v>
      </c>
      <c r="F144" s="12">
        <v>92</v>
      </c>
      <c r="G144" s="12">
        <v>50</v>
      </c>
      <c r="H144" s="12">
        <v>31</v>
      </c>
      <c r="I144" s="12">
        <v>10161</v>
      </c>
      <c r="J144" s="51">
        <v>99.9</v>
      </c>
    </row>
    <row r="145" spans="2:10" ht="9" customHeight="1">
      <c r="B145" s="13"/>
      <c r="C145" s="13"/>
      <c r="E145" s="14"/>
      <c r="F145" s="12"/>
      <c r="G145" s="12"/>
      <c r="H145" s="12"/>
      <c r="I145" s="12"/>
      <c r="J145" s="51"/>
    </row>
    <row r="146" spans="2:10" s="80" customFormat="1" ht="10.5" customHeight="1">
      <c r="B146" s="165" t="s">
        <v>274</v>
      </c>
      <c r="C146" s="165"/>
      <c r="E146" s="9">
        <f>SUM(E147:E152)</f>
        <v>8162</v>
      </c>
      <c r="F146" s="10">
        <f>SUM(F147:F152)</f>
        <v>5155</v>
      </c>
      <c r="G146" s="10">
        <f>SUM(G147:G152)</f>
        <v>3007</v>
      </c>
      <c r="H146" s="10">
        <f>SUM(H147:H152)</f>
        <v>679</v>
      </c>
      <c r="I146" s="10">
        <f>SUM(I147:I152)</f>
        <v>724209</v>
      </c>
      <c r="J146" s="92">
        <v>97.6</v>
      </c>
    </row>
    <row r="147" spans="1:10" ht="10.5" customHeight="1">
      <c r="A147" s="84"/>
      <c r="B147" s="13"/>
      <c r="C147" s="13" t="s">
        <v>112</v>
      </c>
      <c r="E147" s="14">
        <v>3243</v>
      </c>
      <c r="F147" s="12">
        <v>2034</v>
      </c>
      <c r="G147" s="12">
        <v>1209</v>
      </c>
      <c r="H147" s="12">
        <v>303</v>
      </c>
      <c r="I147" s="12">
        <v>283822</v>
      </c>
      <c r="J147" s="51">
        <v>97.8</v>
      </c>
    </row>
    <row r="148" spans="2:10" ht="10.5" customHeight="1">
      <c r="B148" s="13"/>
      <c r="C148" s="13" t="s">
        <v>113</v>
      </c>
      <c r="E148" s="14">
        <v>1618</v>
      </c>
      <c r="F148" s="12">
        <v>1053</v>
      </c>
      <c r="G148" s="12">
        <v>565</v>
      </c>
      <c r="H148" s="12">
        <v>140</v>
      </c>
      <c r="I148" s="12">
        <v>150651</v>
      </c>
      <c r="J148" s="51">
        <v>99</v>
      </c>
    </row>
    <row r="149" spans="2:10" ht="10.5" customHeight="1">
      <c r="B149" s="13"/>
      <c r="C149" s="13" t="s">
        <v>114</v>
      </c>
      <c r="E149" s="14">
        <v>206</v>
      </c>
      <c r="F149" s="12">
        <v>144</v>
      </c>
      <c r="G149" s="12">
        <v>62</v>
      </c>
      <c r="H149" s="12">
        <v>12</v>
      </c>
      <c r="I149" s="12">
        <v>21309</v>
      </c>
      <c r="J149" s="51">
        <v>98.6</v>
      </c>
    </row>
    <row r="150" spans="2:10" ht="10.5" customHeight="1">
      <c r="B150" s="13"/>
      <c r="C150" s="13" t="s">
        <v>116</v>
      </c>
      <c r="E150" s="14">
        <v>158</v>
      </c>
      <c r="F150" s="12">
        <v>82</v>
      </c>
      <c r="G150" s="12">
        <v>76</v>
      </c>
      <c r="H150" s="12">
        <v>10</v>
      </c>
      <c r="I150" s="12">
        <v>10706</v>
      </c>
      <c r="J150" s="51">
        <v>99.9</v>
      </c>
    </row>
    <row r="151" spans="2:10" ht="10.5" customHeight="1">
      <c r="B151" s="13"/>
      <c r="C151" s="13" t="s">
        <v>118</v>
      </c>
      <c r="E151" s="14">
        <v>2091</v>
      </c>
      <c r="F151" s="12">
        <v>1281</v>
      </c>
      <c r="G151" s="12">
        <v>810</v>
      </c>
      <c r="H151" s="12">
        <v>159</v>
      </c>
      <c r="I151" s="12">
        <v>179402</v>
      </c>
      <c r="J151" s="51">
        <v>96.4</v>
      </c>
    </row>
    <row r="152" spans="2:10" ht="10.5" customHeight="1">
      <c r="B152" s="13"/>
      <c r="C152" s="13" t="s">
        <v>120</v>
      </c>
      <c r="E152" s="14">
        <v>846</v>
      </c>
      <c r="F152" s="12">
        <v>561</v>
      </c>
      <c r="G152" s="12">
        <v>285</v>
      </c>
      <c r="H152" s="12">
        <v>55</v>
      </c>
      <c r="I152" s="12">
        <v>78319</v>
      </c>
      <c r="J152" s="51">
        <v>96.7</v>
      </c>
    </row>
    <row r="153" spans="1:10" ht="6" customHeight="1" thickBot="1">
      <c r="A153" s="86"/>
      <c r="B153" s="86"/>
      <c r="C153" s="86"/>
      <c r="D153" s="86"/>
      <c r="E153" s="87"/>
      <c r="F153" s="86"/>
      <c r="G153" s="86"/>
      <c r="H153" s="86"/>
      <c r="I153" s="86"/>
      <c r="J153" s="86"/>
    </row>
    <row r="154" spans="1:10" ht="13.5">
      <c r="A154" s="78"/>
      <c r="B154" s="78"/>
      <c r="C154" s="78"/>
      <c r="D154" s="78"/>
      <c r="E154" s="78"/>
      <c r="F154" s="78"/>
      <c r="G154" s="78"/>
      <c r="H154" s="78"/>
      <c r="I154" s="78"/>
      <c r="J154" s="78"/>
    </row>
  </sheetData>
  <mergeCells count="30">
    <mergeCell ref="B136:C136"/>
    <mergeCell ref="B146:C146"/>
    <mergeCell ref="B109:C109"/>
    <mergeCell ref="B113:C113"/>
    <mergeCell ref="B116:C116"/>
    <mergeCell ref="B129:C129"/>
    <mergeCell ref="J81:J82"/>
    <mergeCell ref="B84:C84"/>
    <mergeCell ref="B91:C91"/>
    <mergeCell ref="B100:C100"/>
    <mergeCell ref="A81:D82"/>
    <mergeCell ref="E81:E82"/>
    <mergeCell ref="H81:H82"/>
    <mergeCell ref="I81:I82"/>
    <mergeCell ref="B47:C47"/>
    <mergeCell ref="B53:C53"/>
    <mergeCell ref="B63:C63"/>
    <mergeCell ref="B72:C72"/>
    <mergeCell ref="B28:C28"/>
    <mergeCell ref="B34:C34"/>
    <mergeCell ref="B39:C39"/>
    <mergeCell ref="B43:C43"/>
    <mergeCell ref="J4:J5"/>
    <mergeCell ref="B7:C7"/>
    <mergeCell ref="B9:C9"/>
    <mergeCell ref="B11:C11"/>
    <mergeCell ref="A4:D5"/>
    <mergeCell ref="E4:E5"/>
    <mergeCell ref="H4:H5"/>
    <mergeCell ref="I4:I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6"/>
  <sheetViews>
    <sheetView workbookViewId="0" topLeftCell="A69">
      <selection activeCell="A106" sqref="A106"/>
    </sheetView>
  </sheetViews>
  <sheetFormatPr defaultColWidth="9.00390625" defaultRowHeight="13.5"/>
  <cols>
    <col min="1" max="1" width="1.00390625" style="77" customWidth="1"/>
    <col min="2" max="2" width="2.00390625" style="77" customWidth="1"/>
    <col min="3" max="3" width="10.125" style="77" customWidth="1"/>
    <col min="4" max="4" width="1.00390625" style="77" customWidth="1"/>
    <col min="5" max="11" width="8.625" style="77" customWidth="1"/>
    <col min="12" max="12" width="12.625" style="77" customWidth="1"/>
    <col min="13" max="18" width="12.00390625" style="77" customWidth="1"/>
    <col min="19" max="19" width="15.00390625" style="77" customWidth="1"/>
    <col min="20" max="16384" width="9.00390625" style="77" customWidth="1"/>
  </cols>
  <sheetData>
    <row r="1" spans="1:10" ht="17.25">
      <c r="A1" s="75"/>
      <c r="B1" s="75"/>
      <c r="C1" s="75"/>
      <c r="D1" s="75"/>
      <c r="E1" s="75"/>
      <c r="F1" s="75"/>
      <c r="G1" s="75"/>
      <c r="H1" s="75"/>
      <c r="I1" s="75"/>
      <c r="J1" s="1" t="s">
        <v>264</v>
      </c>
    </row>
    <row r="2" ht="14.25">
      <c r="J2" s="25" t="s">
        <v>185</v>
      </c>
    </row>
    <row r="3" spans="18:19" ht="14.25" thickBot="1">
      <c r="R3" s="21"/>
      <c r="S3" s="23" t="s">
        <v>497</v>
      </c>
    </row>
    <row r="4" spans="1:19" ht="14.25" thickTop="1">
      <c r="A4" s="166" t="s">
        <v>218</v>
      </c>
      <c r="B4" s="166"/>
      <c r="C4" s="166"/>
      <c r="D4" s="166"/>
      <c r="E4" s="155" t="s">
        <v>247</v>
      </c>
      <c r="F4" s="156"/>
      <c r="G4" s="156"/>
      <c r="H4" s="156"/>
      <c r="I4" s="156"/>
      <c r="J4" s="156"/>
      <c r="K4" s="156"/>
      <c r="L4" s="151"/>
      <c r="M4" s="156" t="s">
        <v>248</v>
      </c>
      <c r="N4" s="156"/>
      <c r="O4" s="156"/>
      <c r="P4" s="156"/>
      <c r="Q4" s="156"/>
      <c r="R4" s="155" t="s">
        <v>249</v>
      </c>
      <c r="S4" s="156"/>
    </row>
    <row r="5" spans="1:19" ht="13.5">
      <c r="A5" s="167"/>
      <c r="B5" s="167"/>
      <c r="C5" s="167"/>
      <c r="D5" s="167"/>
      <c r="E5" s="157" t="s">
        <v>192</v>
      </c>
      <c r="F5" s="158"/>
      <c r="G5" s="158"/>
      <c r="H5" s="158"/>
      <c r="I5" s="158"/>
      <c r="J5" s="158"/>
      <c r="K5" s="159"/>
      <c r="L5" s="160" t="s">
        <v>186</v>
      </c>
      <c r="M5" s="162" t="s">
        <v>192</v>
      </c>
      <c r="N5" s="162"/>
      <c r="O5" s="162"/>
      <c r="P5" s="163"/>
      <c r="Q5" s="164" t="s">
        <v>186</v>
      </c>
      <c r="R5" s="164" t="s">
        <v>329</v>
      </c>
      <c r="S5" s="164" t="s">
        <v>496</v>
      </c>
    </row>
    <row r="6" spans="1:19" ht="13.5">
      <c r="A6" s="158"/>
      <c r="B6" s="158"/>
      <c r="C6" s="158"/>
      <c r="D6" s="158"/>
      <c r="E6" s="26" t="s">
        <v>187</v>
      </c>
      <c r="F6" s="26" t="s">
        <v>330</v>
      </c>
      <c r="G6" s="26" t="s">
        <v>250</v>
      </c>
      <c r="H6" s="26" t="s">
        <v>188</v>
      </c>
      <c r="I6" s="26" t="s">
        <v>189</v>
      </c>
      <c r="J6" s="26" t="s">
        <v>190</v>
      </c>
      <c r="K6" s="26" t="s">
        <v>191</v>
      </c>
      <c r="L6" s="161"/>
      <c r="M6" s="16" t="s">
        <v>251</v>
      </c>
      <c r="N6" s="26" t="s">
        <v>330</v>
      </c>
      <c r="O6" s="26" t="s">
        <v>252</v>
      </c>
      <c r="P6" s="29" t="s">
        <v>193</v>
      </c>
      <c r="Q6" s="157"/>
      <c r="R6" s="157"/>
      <c r="S6" s="157"/>
    </row>
    <row r="7" spans="5:19" ht="9.75" customHeight="1">
      <c r="E7" s="42" t="s">
        <v>253</v>
      </c>
      <c r="F7" s="43" t="s">
        <v>253</v>
      </c>
      <c r="G7" s="43" t="s">
        <v>253</v>
      </c>
      <c r="H7" s="43" t="s">
        <v>253</v>
      </c>
      <c r="I7" s="43" t="s">
        <v>253</v>
      </c>
      <c r="J7" s="43" t="s">
        <v>253</v>
      </c>
      <c r="K7" s="43" t="s">
        <v>253</v>
      </c>
      <c r="L7" s="23" t="s">
        <v>494</v>
      </c>
      <c r="M7" s="23" t="s">
        <v>254</v>
      </c>
      <c r="N7" s="23" t="s">
        <v>254</v>
      </c>
      <c r="O7" s="23" t="s">
        <v>254</v>
      </c>
      <c r="P7" s="23" t="s">
        <v>254</v>
      </c>
      <c r="Q7" s="23" t="s">
        <v>494</v>
      </c>
      <c r="R7" s="23" t="s">
        <v>254</v>
      </c>
      <c r="S7" s="23" t="s">
        <v>494</v>
      </c>
    </row>
    <row r="8" spans="2:19" s="80" customFormat="1" ht="10.5" customHeight="1">
      <c r="B8" s="165" t="s">
        <v>331</v>
      </c>
      <c r="C8" s="165"/>
      <c r="E8" s="9">
        <f>SUM(E10:E12)</f>
        <v>120429</v>
      </c>
      <c r="F8" s="10">
        <f aca="true" t="shared" si="0" ref="F8:S8">SUM(F10:F12)</f>
        <v>80562</v>
      </c>
      <c r="G8" s="10">
        <f t="shared" si="0"/>
        <v>35470</v>
      </c>
      <c r="H8" s="10">
        <f t="shared" si="0"/>
        <v>3166</v>
      </c>
      <c r="I8" s="10">
        <f t="shared" si="0"/>
        <v>45</v>
      </c>
      <c r="J8" s="10">
        <f t="shared" si="0"/>
        <v>1186</v>
      </c>
      <c r="K8" s="10" t="s">
        <v>204</v>
      </c>
      <c r="L8" s="89">
        <f t="shared" si="0"/>
        <v>49444087200</v>
      </c>
      <c r="M8" s="10">
        <f>SUM(N8:P8)</f>
        <v>233110</v>
      </c>
      <c r="N8" s="10">
        <f t="shared" si="0"/>
        <v>213136</v>
      </c>
      <c r="O8" s="10">
        <f t="shared" si="0"/>
        <v>18925</v>
      </c>
      <c r="P8" s="10">
        <f t="shared" si="0"/>
        <v>1049</v>
      </c>
      <c r="Q8" s="89">
        <f t="shared" si="0"/>
        <v>164390764400</v>
      </c>
      <c r="R8" s="90">
        <f t="shared" si="0"/>
        <v>2715</v>
      </c>
      <c r="S8" s="130">
        <f t="shared" si="0"/>
        <v>787292700</v>
      </c>
    </row>
    <row r="9" spans="2:19" s="80" customFormat="1" ht="7.5" customHeight="1">
      <c r="B9" s="81"/>
      <c r="C9" s="81"/>
      <c r="E9" s="9"/>
      <c r="F9" s="10"/>
      <c r="G9" s="10"/>
      <c r="H9" s="10"/>
      <c r="I9" s="10"/>
      <c r="J9" s="10"/>
      <c r="K9" s="10"/>
      <c r="L9" s="89"/>
      <c r="M9" s="10"/>
      <c r="N9" s="10"/>
      <c r="O9" s="10"/>
      <c r="P9" s="10"/>
      <c r="Q9" s="89"/>
      <c r="R9" s="10"/>
      <c r="S9" s="10"/>
    </row>
    <row r="10" spans="2:19" s="80" customFormat="1" ht="10.5" customHeight="1">
      <c r="B10" s="165" t="s">
        <v>455</v>
      </c>
      <c r="C10" s="165"/>
      <c r="E10" s="9">
        <f>SUM(E14:E27)</f>
        <v>64988</v>
      </c>
      <c r="F10" s="49">
        <f aca="true" t="shared" si="1" ref="F10:S10">SUM(F14:F27)</f>
        <v>42082</v>
      </c>
      <c r="G10" s="10">
        <f t="shared" si="1"/>
        <v>20610</v>
      </c>
      <c r="H10" s="10">
        <f t="shared" si="1"/>
        <v>1571</v>
      </c>
      <c r="I10" s="10">
        <f t="shared" si="1"/>
        <v>27</v>
      </c>
      <c r="J10" s="10">
        <f t="shared" si="1"/>
        <v>698</v>
      </c>
      <c r="K10" s="10" t="s">
        <v>204</v>
      </c>
      <c r="L10" s="89">
        <f t="shared" si="1"/>
        <v>25974108100</v>
      </c>
      <c r="M10" s="10">
        <f>SUM(N10:P10)</f>
        <v>141980</v>
      </c>
      <c r="N10" s="10">
        <f t="shared" si="1"/>
        <v>129735</v>
      </c>
      <c r="O10" s="10">
        <f t="shared" si="1"/>
        <v>11632</v>
      </c>
      <c r="P10" s="10">
        <f t="shared" si="1"/>
        <v>613</v>
      </c>
      <c r="Q10" s="89">
        <f t="shared" si="1"/>
        <v>98762863600</v>
      </c>
      <c r="R10" s="10">
        <f t="shared" si="1"/>
        <v>1521</v>
      </c>
      <c r="S10" s="10">
        <f t="shared" si="1"/>
        <v>420732300</v>
      </c>
    </row>
    <row r="11" spans="2:19" s="80" customFormat="1" ht="7.5" customHeight="1">
      <c r="B11" s="81"/>
      <c r="C11" s="81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9"/>
      <c r="R11" s="10"/>
      <c r="S11" s="10"/>
    </row>
    <row r="12" spans="2:19" s="80" customFormat="1" ht="10.5" customHeight="1">
      <c r="B12" s="165" t="s">
        <v>456</v>
      </c>
      <c r="C12" s="165"/>
      <c r="E12" s="9">
        <f>SUM(E29,E35,E40,E44,E48,E54,E64,E73,E86,E93,E102,E111,E118,E131,E148,E115,E138)</f>
        <v>55441</v>
      </c>
      <c r="F12" s="10">
        <f aca="true" t="shared" si="2" ref="F12:S12">SUM(F29,F35,F40,F44,F48,F54,F64,F73,F86,F93,F102,F111,F118,F131,F148,F115,F138)</f>
        <v>38480</v>
      </c>
      <c r="G12" s="10">
        <f t="shared" si="2"/>
        <v>14860</v>
      </c>
      <c r="H12" s="10">
        <f t="shared" si="2"/>
        <v>1595</v>
      </c>
      <c r="I12" s="10">
        <f t="shared" si="2"/>
        <v>18</v>
      </c>
      <c r="J12" s="10">
        <f t="shared" si="2"/>
        <v>488</v>
      </c>
      <c r="K12" s="10" t="s">
        <v>204</v>
      </c>
      <c r="L12" s="89">
        <f t="shared" si="2"/>
        <v>23469979100</v>
      </c>
      <c r="M12" s="10">
        <f>SUM(N12:P12)</f>
        <v>91130</v>
      </c>
      <c r="N12" s="10">
        <f t="shared" si="2"/>
        <v>83401</v>
      </c>
      <c r="O12" s="10">
        <f t="shared" si="2"/>
        <v>7293</v>
      </c>
      <c r="P12" s="10">
        <f t="shared" si="2"/>
        <v>436</v>
      </c>
      <c r="Q12" s="89">
        <f t="shared" si="2"/>
        <v>65627900800</v>
      </c>
      <c r="R12" s="10">
        <f t="shared" si="2"/>
        <v>1194</v>
      </c>
      <c r="S12" s="10">
        <f t="shared" si="2"/>
        <v>366560400</v>
      </c>
    </row>
    <row r="13" spans="1:19" ht="7.5" customHeight="1">
      <c r="A13" s="84"/>
      <c r="B13" s="13"/>
      <c r="C13" s="13"/>
      <c r="E13" s="14"/>
      <c r="F13" s="12"/>
      <c r="G13" s="12"/>
      <c r="H13" s="12"/>
      <c r="I13" s="12"/>
      <c r="J13" s="12"/>
      <c r="K13" s="12"/>
      <c r="L13" s="74"/>
      <c r="M13" s="12"/>
      <c r="N13" s="12"/>
      <c r="O13" s="12"/>
      <c r="P13" s="12"/>
      <c r="Q13" s="74"/>
      <c r="R13" s="12"/>
      <c r="S13" s="12"/>
    </row>
    <row r="14" spans="2:19" ht="10.5" customHeight="1">
      <c r="B14" s="13"/>
      <c r="C14" s="13" t="s">
        <v>255</v>
      </c>
      <c r="E14" s="14">
        <v>19446</v>
      </c>
      <c r="F14" s="12">
        <v>13236</v>
      </c>
      <c r="G14" s="12">
        <v>5448</v>
      </c>
      <c r="H14" s="12">
        <v>497</v>
      </c>
      <c r="I14" s="12">
        <v>4</v>
      </c>
      <c r="J14" s="12">
        <v>261</v>
      </c>
      <c r="K14" s="12" t="s">
        <v>256</v>
      </c>
      <c r="L14" s="74">
        <v>7720304400</v>
      </c>
      <c r="M14" s="10">
        <f aca="true" t="shared" si="3" ref="M14:M27">SUM(N14:P14)</f>
        <v>44531</v>
      </c>
      <c r="N14" s="12">
        <v>40546</v>
      </c>
      <c r="O14" s="12">
        <v>3773</v>
      </c>
      <c r="P14" s="12">
        <v>212</v>
      </c>
      <c r="Q14" s="74">
        <v>30039732100</v>
      </c>
      <c r="R14" s="12">
        <v>502</v>
      </c>
      <c r="S14" s="12">
        <v>135384600</v>
      </c>
    </row>
    <row r="15" spans="2:19" ht="10.5" customHeight="1">
      <c r="B15" s="13"/>
      <c r="C15" s="13" t="s">
        <v>28</v>
      </c>
      <c r="E15" s="14">
        <v>6056</v>
      </c>
      <c r="F15" s="12">
        <v>3950</v>
      </c>
      <c r="G15" s="12">
        <v>1937</v>
      </c>
      <c r="H15" s="12">
        <v>122</v>
      </c>
      <c r="I15" s="12" t="s">
        <v>498</v>
      </c>
      <c r="J15" s="12">
        <v>47</v>
      </c>
      <c r="K15" s="12" t="s">
        <v>256</v>
      </c>
      <c r="L15" s="74">
        <v>2302928000</v>
      </c>
      <c r="M15" s="10">
        <f t="shared" si="3"/>
        <v>15530</v>
      </c>
      <c r="N15" s="12">
        <v>14295</v>
      </c>
      <c r="O15" s="12">
        <v>1154</v>
      </c>
      <c r="P15" s="12">
        <v>81</v>
      </c>
      <c r="Q15" s="74">
        <v>10536634200</v>
      </c>
      <c r="R15" s="12">
        <v>153</v>
      </c>
      <c r="S15" s="12">
        <v>40645900</v>
      </c>
    </row>
    <row r="16" spans="2:19" ht="10.5" customHeight="1">
      <c r="B16" s="13"/>
      <c r="C16" s="13" t="s">
        <v>29</v>
      </c>
      <c r="E16" s="14">
        <v>4372</v>
      </c>
      <c r="F16" s="12">
        <v>2860</v>
      </c>
      <c r="G16" s="12">
        <v>1334</v>
      </c>
      <c r="H16" s="12">
        <v>133</v>
      </c>
      <c r="I16" s="12">
        <v>2</v>
      </c>
      <c r="J16" s="12">
        <v>43</v>
      </c>
      <c r="K16" s="12" t="s">
        <v>256</v>
      </c>
      <c r="L16" s="74">
        <v>1930965200</v>
      </c>
      <c r="M16" s="10">
        <f t="shared" si="3"/>
        <v>7858</v>
      </c>
      <c r="N16" s="12">
        <v>7037</v>
      </c>
      <c r="O16" s="12">
        <v>779</v>
      </c>
      <c r="P16" s="12">
        <v>42</v>
      </c>
      <c r="Q16" s="74">
        <v>5886959200</v>
      </c>
      <c r="R16" s="12">
        <v>71</v>
      </c>
      <c r="S16" s="12">
        <v>20437000</v>
      </c>
    </row>
    <row r="17" spans="2:19" ht="10.5" customHeight="1">
      <c r="B17" s="13"/>
      <c r="C17" s="13" t="s">
        <v>31</v>
      </c>
      <c r="E17" s="14">
        <v>3891</v>
      </c>
      <c r="F17" s="12">
        <v>2354</v>
      </c>
      <c r="G17" s="12">
        <v>1427</v>
      </c>
      <c r="H17" s="12">
        <v>71</v>
      </c>
      <c r="I17" s="12">
        <v>3</v>
      </c>
      <c r="J17" s="12">
        <v>36</v>
      </c>
      <c r="K17" s="12" t="s">
        <v>256</v>
      </c>
      <c r="L17" s="74">
        <v>1589412600</v>
      </c>
      <c r="M17" s="10">
        <f t="shared" si="3"/>
        <v>9336</v>
      </c>
      <c r="N17" s="12">
        <v>8606</v>
      </c>
      <c r="O17" s="12">
        <v>703</v>
      </c>
      <c r="P17" s="12">
        <v>27</v>
      </c>
      <c r="Q17" s="74">
        <v>6704892700</v>
      </c>
      <c r="R17" s="12">
        <v>74</v>
      </c>
      <c r="S17" s="12">
        <v>20273500</v>
      </c>
    </row>
    <row r="18" spans="2:19" ht="10.5" customHeight="1">
      <c r="B18" s="13"/>
      <c r="C18" s="13" t="s">
        <v>33</v>
      </c>
      <c r="E18" s="14">
        <v>3856</v>
      </c>
      <c r="F18" s="12">
        <v>2669</v>
      </c>
      <c r="G18" s="12">
        <v>1049</v>
      </c>
      <c r="H18" s="12">
        <v>90</v>
      </c>
      <c r="I18" s="12" t="s">
        <v>498</v>
      </c>
      <c r="J18" s="12">
        <v>48</v>
      </c>
      <c r="K18" s="12" t="s">
        <v>256</v>
      </c>
      <c r="L18" s="74">
        <v>1525835800</v>
      </c>
      <c r="M18" s="10">
        <f t="shared" si="3"/>
        <v>7336</v>
      </c>
      <c r="N18" s="12">
        <v>6507</v>
      </c>
      <c r="O18" s="12">
        <v>806</v>
      </c>
      <c r="P18" s="12">
        <v>23</v>
      </c>
      <c r="Q18" s="74">
        <v>5178850500</v>
      </c>
      <c r="R18" s="12">
        <v>82</v>
      </c>
      <c r="S18" s="12">
        <v>27520200</v>
      </c>
    </row>
    <row r="19" spans="2:19" ht="10.5" customHeight="1">
      <c r="B19" s="13"/>
      <c r="C19" s="13" t="s">
        <v>35</v>
      </c>
      <c r="E19" s="14">
        <v>3171</v>
      </c>
      <c r="F19" s="12">
        <v>2000</v>
      </c>
      <c r="G19" s="12">
        <v>1086</v>
      </c>
      <c r="H19" s="12">
        <v>63</v>
      </c>
      <c r="I19" s="12">
        <v>2</v>
      </c>
      <c r="J19" s="12">
        <v>20</v>
      </c>
      <c r="K19" s="12" t="s">
        <v>256</v>
      </c>
      <c r="L19" s="74">
        <v>1304771300</v>
      </c>
      <c r="M19" s="10">
        <f t="shared" si="3"/>
        <v>6474</v>
      </c>
      <c r="N19" s="12">
        <v>5976</v>
      </c>
      <c r="O19" s="12">
        <v>480</v>
      </c>
      <c r="P19" s="12">
        <v>18</v>
      </c>
      <c r="Q19" s="74">
        <v>4549697800</v>
      </c>
      <c r="R19" s="12">
        <v>94</v>
      </c>
      <c r="S19" s="12">
        <v>25862700</v>
      </c>
    </row>
    <row r="20" spans="2:19" ht="10.5" customHeight="1">
      <c r="B20" s="13"/>
      <c r="C20" s="13" t="s">
        <v>37</v>
      </c>
      <c r="E20" s="14">
        <v>2226</v>
      </c>
      <c r="F20" s="12">
        <v>1475</v>
      </c>
      <c r="G20" s="12">
        <v>657</v>
      </c>
      <c r="H20" s="12">
        <v>74</v>
      </c>
      <c r="I20" s="12">
        <v>1</v>
      </c>
      <c r="J20" s="12">
        <v>19</v>
      </c>
      <c r="K20" s="12" t="s">
        <v>256</v>
      </c>
      <c r="L20" s="74">
        <v>868496300</v>
      </c>
      <c r="M20" s="10">
        <f t="shared" si="3"/>
        <v>3262</v>
      </c>
      <c r="N20" s="12">
        <v>2987</v>
      </c>
      <c r="O20" s="12">
        <v>258</v>
      </c>
      <c r="P20" s="12">
        <v>17</v>
      </c>
      <c r="Q20" s="74">
        <v>2327402700</v>
      </c>
      <c r="R20" s="12">
        <v>50</v>
      </c>
      <c r="S20" s="12">
        <v>16389400</v>
      </c>
    </row>
    <row r="21" spans="2:19" ht="10.5" customHeight="1">
      <c r="B21" s="13"/>
      <c r="C21" s="13" t="s">
        <v>39</v>
      </c>
      <c r="E21" s="14">
        <v>2287</v>
      </c>
      <c r="F21" s="12">
        <v>1264</v>
      </c>
      <c r="G21" s="12">
        <v>943</v>
      </c>
      <c r="H21" s="12">
        <v>52</v>
      </c>
      <c r="I21" s="12" t="s">
        <v>498</v>
      </c>
      <c r="J21" s="12">
        <v>28</v>
      </c>
      <c r="K21" s="12" t="s">
        <v>256</v>
      </c>
      <c r="L21" s="74">
        <v>926608600</v>
      </c>
      <c r="M21" s="10">
        <f t="shared" si="3"/>
        <v>4892</v>
      </c>
      <c r="N21" s="12">
        <v>4469</v>
      </c>
      <c r="O21" s="12">
        <v>415</v>
      </c>
      <c r="P21" s="12">
        <v>8</v>
      </c>
      <c r="Q21" s="74">
        <v>3703243600</v>
      </c>
      <c r="R21" s="12">
        <v>55</v>
      </c>
      <c r="S21" s="12">
        <v>14849400</v>
      </c>
    </row>
    <row r="22" spans="2:19" ht="10.5" customHeight="1">
      <c r="B22" s="13"/>
      <c r="C22" s="13" t="s">
        <v>41</v>
      </c>
      <c r="E22" s="14">
        <v>3214</v>
      </c>
      <c r="F22" s="12">
        <v>2364</v>
      </c>
      <c r="G22" s="12">
        <v>670</v>
      </c>
      <c r="H22" s="12">
        <v>120</v>
      </c>
      <c r="I22" s="12">
        <v>4</v>
      </c>
      <c r="J22" s="12">
        <v>56</v>
      </c>
      <c r="K22" s="12" t="s">
        <v>256</v>
      </c>
      <c r="L22" s="74">
        <v>1287542600</v>
      </c>
      <c r="M22" s="10">
        <f t="shared" si="3"/>
        <v>7081</v>
      </c>
      <c r="N22" s="12">
        <v>6311</v>
      </c>
      <c r="O22" s="12">
        <v>703</v>
      </c>
      <c r="P22" s="12">
        <v>67</v>
      </c>
      <c r="Q22" s="74">
        <v>4588113200</v>
      </c>
      <c r="R22" s="12">
        <v>64</v>
      </c>
      <c r="S22" s="12">
        <v>18688400</v>
      </c>
    </row>
    <row r="23" spans="2:19" ht="10.5" customHeight="1">
      <c r="B23" s="13"/>
      <c r="C23" s="13" t="s">
        <v>43</v>
      </c>
      <c r="E23" s="14">
        <v>2553</v>
      </c>
      <c r="F23" s="12">
        <v>1550</v>
      </c>
      <c r="G23" s="12">
        <v>934</v>
      </c>
      <c r="H23" s="12">
        <v>49</v>
      </c>
      <c r="I23" s="12" t="s">
        <v>498</v>
      </c>
      <c r="J23" s="12">
        <v>20</v>
      </c>
      <c r="K23" s="12" t="s">
        <v>256</v>
      </c>
      <c r="L23" s="74">
        <v>1039682800</v>
      </c>
      <c r="M23" s="10">
        <f t="shared" si="3"/>
        <v>4203</v>
      </c>
      <c r="N23" s="12">
        <v>3848</v>
      </c>
      <c r="O23" s="12">
        <v>337</v>
      </c>
      <c r="P23" s="12">
        <v>18</v>
      </c>
      <c r="Q23" s="74">
        <v>3071771600</v>
      </c>
      <c r="R23" s="12">
        <v>65</v>
      </c>
      <c r="S23" s="12">
        <v>20819200</v>
      </c>
    </row>
    <row r="24" spans="2:19" ht="10.5" customHeight="1">
      <c r="B24" s="13"/>
      <c r="C24" s="13" t="s">
        <v>44</v>
      </c>
      <c r="E24" s="14">
        <v>2605</v>
      </c>
      <c r="F24" s="12">
        <v>1655</v>
      </c>
      <c r="G24" s="12">
        <v>878</v>
      </c>
      <c r="H24" s="12">
        <v>52</v>
      </c>
      <c r="I24" s="12">
        <v>1</v>
      </c>
      <c r="J24" s="12">
        <v>19</v>
      </c>
      <c r="K24" s="12" t="s">
        <v>256</v>
      </c>
      <c r="L24" s="74">
        <v>1119612700</v>
      </c>
      <c r="M24" s="10">
        <f t="shared" si="3"/>
        <v>4520</v>
      </c>
      <c r="N24" s="12">
        <v>4180</v>
      </c>
      <c r="O24" s="12">
        <v>329</v>
      </c>
      <c r="P24" s="12">
        <v>11</v>
      </c>
      <c r="Q24" s="74">
        <v>3256325200</v>
      </c>
      <c r="R24" s="12">
        <v>74</v>
      </c>
      <c r="S24" s="12">
        <v>18897500</v>
      </c>
    </row>
    <row r="25" spans="2:19" ht="10.5" customHeight="1">
      <c r="B25" s="13"/>
      <c r="C25" s="13" t="s">
        <v>45</v>
      </c>
      <c r="E25" s="14">
        <v>3400</v>
      </c>
      <c r="F25" s="12">
        <v>1904</v>
      </c>
      <c r="G25" s="12">
        <v>1389</v>
      </c>
      <c r="H25" s="12">
        <v>62</v>
      </c>
      <c r="I25" s="12">
        <v>2</v>
      </c>
      <c r="J25" s="12">
        <v>43</v>
      </c>
      <c r="K25" s="12" t="s">
        <v>256</v>
      </c>
      <c r="L25" s="74">
        <v>1363405300</v>
      </c>
      <c r="M25" s="10">
        <f t="shared" si="3"/>
        <v>7643</v>
      </c>
      <c r="N25" s="12">
        <v>7085</v>
      </c>
      <c r="O25" s="12">
        <v>538</v>
      </c>
      <c r="P25" s="12">
        <v>20</v>
      </c>
      <c r="Q25" s="74">
        <v>5599805700</v>
      </c>
      <c r="R25" s="12">
        <v>72</v>
      </c>
      <c r="S25" s="12">
        <v>18207400</v>
      </c>
    </row>
    <row r="26" spans="2:19" ht="10.5" customHeight="1">
      <c r="B26" s="13"/>
      <c r="C26" s="13" t="s">
        <v>47</v>
      </c>
      <c r="E26" s="14">
        <v>4987</v>
      </c>
      <c r="F26" s="12">
        <v>3206</v>
      </c>
      <c r="G26" s="12">
        <v>1607</v>
      </c>
      <c r="H26" s="12">
        <v>128</v>
      </c>
      <c r="I26" s="12">
        <v>4</v>
      </c>
      <c r="J26" s="12">
        <v>42</v>
      </c>
      <c r="K26" s="12" t="s">
        <v>256</v>
      </c>
      <c r="L26" s="74">
        <v>1883783900</v>
      </c>
      <c r="M26" s="10">
        <f t="shared" si="3"/>
        <v>12212</v>
      </c>
      <c r="N26" s="12">
        <v>11253</v>
      </c>
      <c r="O26" s="12">
        <v>906</v>
      </c>
      <c r="P26" s="12">
        <v>53</v>
      </c>
      <c r="Q26" s="74">
        <v>8316081100</v>
      </c>
      <c r="R26" s="12">
        <v>91</v>
      </c>
      <c r="S26" s="12">
        <v>22311300</v>
      </c>
    </row>
    <row r="27" spans="2:19" ht="10.5" customHeight="1">
      <c r="B27" s="13"/>
      <c r="C27" s="13" t="s">
        <v>49</v>
      </c>
      <c r="E27" s="14">
        <v>2924</v>
      </c>
      <c r="F27" s="12">
        <v>1595</v>
      </c>
      <c r="G27" s="12">
        <v>1251</v>
      </c>
      <c r="H27" s="12">
        <v>58</v>
      </c>
      <c r="I27" s="12">
        <v>4</v>
      </c>
      <c r="J27" s="12">
        <v>16</v>
      </c>
      <c r="K27" s="12" t="s">
        <v>256</v>
      </c>
      <c r="L27" s="74">
        <v>1110758600</v>
      </c>
      <c r="M27" s="10">
        <f t="shared" si="3"/>
        <v>7102</v>
      </c>
      <c r="N27" s="12">
        <v>6635</v>
      </c>
      <c r="O27" s="12">
        <v>451</v>
      </c>
      <c r="P27" s="12">
        <v>16</v>
      </c>
      <c r="Q27" s="74">
        <v>5003354000</v>
      </c>
      <c r="R27" s="12">
        <v>74</v>
      </c>
      <c r="S27" s="12">
        <v>20445800</v>
      </c>
    </row>
    <row r="28" spans="2:19" ht="7.5" customHeight="1">
      <c r="B28" s="13"/>
      <c r="C28" s="13"/>
      <c r="E28" s="14"/>
      <c r="F28" s="12"/>
      <c r="G28" s="12"/>
      <c r="H28" s="12"/>
      <c r="I28" s="12"/>
      <c r="J28" s="12"/>
      <c r="K28" s="12"/>
      <c r="L28" s="74"/>
      <c r="M28" s="12"/>
      <c r="N28" s="12"/>
      <c r="O28" s="12"/>
      <c r="P28" s="12"/>
      <c r="Q28" s="74"/>
      <c r="R28" s="12"/>
      <c r="S28" s="12"/>
    </row>
    <row r="29" spans="2:19" s="80" customFormat="1" ht="10.5" customHeight="1">
      <c r="B29" s="165" t="s">
        <v>257</v>
      </c>
      <c r="C29" s="165"/>
      <c r="E29" s="9">
        <f>SUM(E30:E33)</f>
        <v>2857</v>
      </c>
      <c r="F29" s="10">
        <f>SUM(F30:F33)</f>
        <v>2088</v>
      </c>
      <c r="G29" s="10">
        <f>SUM(G30:G33)</f>
        <v>646</v>
      </c>
      <c r="H29" s="10">
        <v>72</v>
      </c>
      <c r="I29" s="10" t="s">
        <v>411</v>
      </c>
      <c r="J29" s="10">
        <v>51</v>
      </c>
      <c r="K29" s="10" t="s">
        <v>212</v>
      </c>
      <c r="L29" s="89">
        <f aca="true" t="shared" si="4" ref="L29:Q29">SUM(L30:L33)</f>
        <v>1142639100</v>
      </c>
      <c r="M29" s="10">
        <f t="shared" si="4"/>
        <v>6414</v>
      </c>
      <c r="N29" s="10">
        <f t="shared" si="4"/>
        <v>5947</v>
      </c>
      <c r="O29" s="10">
        <f t="shared" si="4"/>
        <v>445</v>
      </c>
      <c r="P29" s="10">
        <f t="shared" si="4"/>
        <v>22</v>
      </c>
      <c r="Q29" s="89">
        <f t="shared" si="4"/>
        <v>4246319800</v>
      </c>
      <c r="R29" s="10">
        <f>SUM(R30:R33)</f>
        <v>49</v>
      </c>
      <c r="S29" s="10">
        <f>SUM(S30:S33)</f>
        <v>14497500</v>
      </c>
    </row>
    <row r="30" spans="2:19" ht="10.5" customHeight="1">
      <c r="B30" s="13"/>
      <c r="C30" s="13" t="s">
        <v>258</v>
      </c>
      <c r="E30" s="14">
        <v>537</v>
      </c>
      <c r="F30" s="12">
        <v>408</v>
      </c>
      <c r="G30" s="12">
        <v>107</v>
      </c>
      <c r="H30" s="12">
        <v>13</v>
      </c>
      <c r="I30" s="12" t="s">
        <v>411</v>
      </c>
      <c r="J30" s="12">
        <v>9</v>
      </c>
      <c r="K30" s="12" t="s">
        <v>498</v>
      </c>
      <c r="L30" s="74">
        <v>204980600</v>
      </c>
      <c r="M30" s="12">
        <f>SUM(N30:P30)</f>
        <v>986</v>
      </c>
      <c r="N30" s="12">
        <v>920</v>
      </c>
      <c r="O30" s="12">
        <v>63</v>
      </c>
      <c r="P30" s="12">
        <v>3</v>
      </c>
      <c r="Q30" s="74">
        <v>624351500</v>
      </c>
      <c r="R30" s="12">
        <v>12</v>
      </c>
      <c r="S30" s="12">
        <v>4120000</v>
      </c>
    </row>
    <row r="31" spans="2:19" ht="10.5" customHeight="1">
      <c r="B31" s="13"/>
      <c r="C31" s="13" t="s">
        <v>55</v>
      </c>
      <c r="E31" s="14">
        <v>687</v>
      </c>
      <c r="F31" s="12">
        <v>500</v>
      </c>
      <c r="G31" s="12">
        <v>160</v>
      </c>
      <c r="H31" s="12">
        <v>15</v>
      </c>
      <c r="I31" s="12" t="s">
        <v>411</v>
      </c>
      <c r="J31" s="12">
        <v>12</v>
      </c>
      <c r="K31" s="12" t="s">
        <v>498</v>
      </c>
      <c r="L31" s="74">
        <v>275887800</v>
      </c>
      <c r="M31" s="12">
        <f>SUM(N31:P31)</f>
        <v>1812</v>
      </c>
      <c r="N31" s="12">
        <v>1696</v>
      </c>
      <c r="O31" s="12">
        <v>110</v>
      </c>
      <c r="P31" s="12">
        <v>6</v>
      </c>
      <c r="Q31" s="74">
        <v>1200829900</v>
      </c>
      <c r="R31" s="12">
        <v>18</v>
      </c>
      <c r="S31" s="12">
        <v>4610100</v>
      </c>
    </row>
    <row r="32" spans="2:19" ht="10.5" customHeight="1">
      <c r="B32" s="13"/>
      <c r="C32" s="13" t="s">
        <v>57</v>
      </c>
      <c r="E32" s="14">
        <v>1120</v>
      </c>
      <c r="F32" s="12">
        <v>797</v>
      </c>
      <c r="G32" s="12">
        <v>270</v>
      </c>
      <c r="H32" s="12">
        <v>33</v>
      </c>
      <c r="I32" s="12" t="s">
        <v>411</v>
      </c>
      <c r="J32" s="12">
        <v>20</v>
      </c>
      <c r="K32" s="12" t="s">
        <v>498</v>
      </c>
      <c r="L32" s="74">
        <v>456591100</v>
      </c>
      <c r="M32" s="12">
        <f>SUM(N32:P32)</f>
        <v>2488</v>
      </c>
      <c r="N32" s="12">
        <v>2289</v>
      </c>
      <c r="O32" s="12">
        <v>189</v>
      </c>
      <c r="P32" s="12">
        <v>10</v>
      </c>
      <c r="Q32" s="74">
        <v>1680733400</v>
      </c>
      <c r="R32" s="12">
        <v>13</v>
      </c>
      <c r="S32" s="12">
        <v>4120000</v>
      </c>
    </row>
    <row r="33" spans="2:19" ht="10.5" customHeight="1">
      <c r="B33" s="13"/>
      <c r="C33" s="13" t="s">
        <v>58</v>
      </c>
      <c r="E33" s="14">
        <v>513</v>
      </c>
      <c r="F33" s="12">
        <v>383</v>
      </c>
      <c r="G33" s="12">
        <v>109</v>
      </c>
      <c r="H33" s="12">
        <v>11</v>
      </c>
      <c r="I33" s="12" t="s">
        <v>411</v>
      </c>
      <c r="J33" s="12">
        <v>10</v>
      </c>
      <c r="K33" s="12" t="s">
        <v>498</v>
      </c>
      <c r="L33" s="74">
        <v>205179600</v>
      </c>
      <c r="M33" s="12">
        <f>SUM(N33:P33)</f>
        <v>1128</v>
      </c>
      <c r="N33" s="12">
        <v>1042</v>
      </c>
      <c r="O33" s="12">
        <v>83</v>
      </c>
      <c r="P33" s="12">
        <v>3</v>
      </c>
      <c r="Q33" s="74">
        <v>740405000</v>
      </c>
      <c r="R33" s="12">
        <v>6</v>
      </c>
      <c r="S33" s="12">
        <v>1647400</v>
      </c>
    </row>
    <row r="34" spans="2:19" ht="7.5" customHeight="1">
      <c r="B34" s="13"/>
      <c r="C34" s="13"/>
      <c r="E34" s="14"/>
      <c r="F34" s="12"/>
      <c r="G34" s="12"/>
      <c r="H34" s="12"/>
      <c r="I34" s="12"/>
      <c r="J34" s="12"/>
      <c r="K34" s="10"/>
      <c r="L34" s="74"/>
      <c r="M34" s="12"/>
      <c r="N34" s="12"/>
      <c r="O34" s="12"/>
      <c r="P34" s="12"/>
      <c r="Q34" s="74"/>
      <c r="R34" s="12"/>
      <c r="S34" s="12"/>
    </row>
    <row r="35" spans="2:19" s="80" customFormat="1" ht="10.5" customHeight="1">
      <c r="B35" s="165" t="s">
        <v>259</v>
      </c>
      <c r="C35" s="165"/>
      <c r="E35" s="9">
        <f>SUM(E36:E38)</f>
        <v>2658</v>
      </c>
      <c r="F35" s="10">
        <f>SUM(F36:F38)</f>
        <v>2081</v>
      </c>
      <c r="G35" s="10">
        <f>SUM(G36:G38)</f>
        <v>424</v>
      </c>
      <c r="H35" s="10">
        <f>SUM(H36:H38)</f>
        <v>120</v>
      </c>
      <c r="I35" s="10" t="s">
        <v>411</v>
      </c>
      <c r="J35" s="10">
        <f>SUM(J36:J38)</f>
        <v>33</v>
      </c>
      <c r="K35" s="10" t="s">
        <v>205</v>
      </c>
      <c r="L35" s="89">
        <f aca="true" t="shared" si="5" ref="L35:S35">SUM(L36:L38)</f>
        <v>1085728600</v>
      </c>
      <c r="M35" s="10">
        <f t="shared" si="5"/>
        <v>4636</v>
      </c>
      <c r="N35" s="10">
        <f t="shared" si="5"/>
        <v>4312</v>
      </c>
      <c r="O35" s="10">
        <f t="shared" si="5"/>
        <v>304</v>
      </c>
      <c r="P35" s="10">
        <f t="shared" si="5"/>
        <v>20</v>
      </c>
      <c r="Q35" s="89">
        <f t="shared" si="5"/>
        <v>3004272000</v>
      </c>
      <c r="R35" s="10">
        <f t="shared" si="5"/>
        <v>45</v>
      </c>
      <c r="S35" s="10">
        <f t="shared" si="5"/>
        <v>11940200</v>
      </c>
    </row>
    <row r="36" spans="2:19" ht="10.5" customHeight="1">
      <c r="B36" s="13"/>
      <c r="C36" s="13" t="s">
        <v>61</v>
      </c>
      <c r="E36" s="14">
        <v>1051</v>
      </c>
      <c r="F36" s="12">
        <v>861</v>
      </c>
      <c r="G36" s="12">
        <v>135</v>
      </c>
      <c r="H36" s="12">
        <v>40</v>
      </c>
      <c r="I36" s="12" t="s">
        <v>411</v>
      </c>
      <c r="J36" s="12">
        <v>15</v>
      </c>
      <c r="K36" s="12" t="s">
        <v>498</v>
      </c>
      <c r="L36" s="74">
        <v>437806000</v>
      </c>
      <c r="M36" s="12">
        <f>SUM(N36:P36)</f>
        <v>1708</v>
      </c>
      <c r="N36" s="12">
        <v>1580</v>
      </c>
      <c r="O36" s="12">
        <v>119</v>
      </c>
      <c r="P36" s="12">
        <v>9</v>
      </c>
      <c r="Q36" s="74">
        <v>1071804200</v>
      </c>
      <c r="R36" s="12">
        <v>15</v>
      </c>
      <c r="S36" s="12">
        <v>4342600</v>
      </c>
    </row>
    <row r="37" spans="2:19" ht="10.5" customHeight="1">
      <c r="B37" s="13"/>
      <c r="C37" s="13" t="s">
        <v>62</v>
      </c>
      <c r="E37" s="14">
        <v>684</v>
      </c>
      <c r="F37" s="12">
        <v>543</v>
      </c>
      <c r="G37" s="12">
        <v>84</v>
      </c>
      <c r="H37" s="12">
        <v>47</v>
      </c>
      <c r="I37" s="12" t="s">
        <v>411</v>
      </c>
      <c r="J37" s="12">
        <v>10</v>
      </c>
      <c r="K37" s="12" t="s">
        <v>498</v>
      </c>
      <c r="L37" s="74">
        <v>290297400</v>
      </c>
      <c r="M37" s="12">
        <f>SUM(N37:P37)</f>
        <v>1064</v>
      </c>
      <c r="N37" s="12">
        <v>999</v>
      </c>
      <c r="O37" s="12">
        <v>63</v>
      </c>
      <c r="P37" s="12">
        <v>2</v>
      </c>
      <c r="Q37" s="74">
        <v>665033100</v>
      </c>
      <c r="R37" s="12">
        <v>18</v>
      </c>
      <c r="S37" s="12">
        <v>5187900</v>
      </c>
    </row>
    <row r="38" spans="2:19" ht="10.5" customHeight="1">
      <c r="B38" s="13"/>
      <c r="C38" s="13" t="s">
        <v>63</v>
      </c>
      <c r="E38" s="14">
        <v>923</v>
      </c>
      <c r="F38" s="12">
        <v>677</v>
      </c>
      <c r="G38" s="12">
        <v>205</v>
      </c>
      <c r="H38" s="12">
        <v>33</v>
      </c>
      <c r="I38" s="12" t="s">
        <v>411</v>
      </c>
      <c r="J38" s="12">
        <v>8</v>
      </c>
      <c r="K38" s="12" t="s">
        <v>498</v>
      </c>
      <c r="L38" s="74">
        <v>357625200</v>
      </c>
      <c r="M38" s="12">
        <f>SUM(N38:P38)</f>
        <v>1864</v>
      </c>
      <c r="N38" s="12">
        <v>1733</v>
      </c>
      <c r="O38" s="12">
        <v>122</v>
      </c>
      <c r="P38" s="12">
        <v>9</v>
      </c>
      <c r="Q38" s="74">
        <v>1267434700</v>
      </c>
      <c r="R38" s="12">
        <v>12</v>
      </c>
      <c r="S38" s="12">
        <v>2409700</v>
      </c>
    </row>
    <row r="39" spans="2:19" ht="7.5" customHeight="1">
      <c r="B39" s="13"/>
      <c r="C39" s="13"/>
      <c r="E39" s="14"/>
      <c r="F39" s="12"/>
      <c r="G39" s="12"/>
      <c r="H39" s="12"/>
      <c r="I39" s="12"/>
      <c r="J39" s="12"/>
      <c r="K39" s="10"/>
      <c r="L39" s="74"/>
      <c r="M39" s="12"/>
      <c r="N39" s="12"/>
      <c r="O39" s="12"/>
      <c r="P39" s="12"/>
      <c r="Q39" s="74"/>
      <c r="R39" s="12"/>
      <c r="S39" s="12"/>
    </row>
    <row r="40" spans="2:19" s="80" customFormat="1" ht="10.5" customHeight="1">
      <c r="B40" s="165" t="s">
        <v>260</v>
      </c>
      <c r="C40" s="165"/>
      <c r="E40" s="9">
        <f aca="true" t="shared" si="6" ref="E40:J40">SUM(E41:E42)</f>
        <v>2926</v>
      </c>
      <c r="F40" s="10">
        <f t="shared" si="6"/>
        <v>2008</v>
      </c>
      <c r="G40" s="10">
        <f t="shared" si="6"/>
        <v>803</v>
      </c>
      <c r="H40" s="10">
        <f t="shared" si="6"/>
        <v>91</v>
      </c>
      <c r="I40" s="10">
        <f t="shared" si="6"/>
        <v>1</v>
      </c>
      <c r="J40" s="10">
        <f t="shared" si="6"/>
        <v>23</v>
      </c>
      <c r="K40" s="10" t="s">
        <v>213</v>
      </c>
      <c r="L40" s="89">
        <f aca="true" t="shared" si="7" ref="L40:S40">SUM(L41:L42)</f>
        <v>1123557500</v>
      </c>
      <c r="M40" s="10">
        <f t="shared" si="7"/>
        <v>4803</v>
      </c>
      <c r="N40" s="10">
        <f t="shared" si="7"/>
        <v>4388</v>
      </c>
      <c r="O40" s="10">
        <f t="shared" si="7"/>
        <v>403</v>
      </c>
      <c r="P40" s="10">
        <f t="shared" si="7"/>
        <v>12</v>
      </c>
      <c r="Q40" s="89">
        <f t="shared" si="7"/>
        <v>3258319700</v>
      </c>
      <c r="R40" s="10">
        <f t="shared" si="7"/>
        <v>53</v>
      </c>
      <c r="S40" s="10">
        <f t="shared" si="7"/>
        <v>17409000</v>
      </c>
    </row>
    <row r="41" spans="2:19" ht="10.5" customHeight="1">
      <c r="B41" s="13"/>
      <c r="C41" s="13" t="s">
        <v>65</v>
      </c>
      <c r="E41" s="14">
        <v>2106</v>
      </c>
      <c r="F41" s="12">
        <v>1477</v>
      </c>
      <c r="G41" s="12">
        <v>520</v>
      </c>
      <c r="H41" s="12">
        <v>86</v>
      </c>
      <c r="I41" s="12">
        <v>1</v>
      </c>
      <c r="J41" s="12">
        <v>22</v>
      </c>
      <c r="K41" s="12" t="s">
        <v>498</v>
      </c>
      <c r="L41" s="74">
        <v>808027100</v>
      </c>
      <c r="M41" s="12">
        <f>SUM(N41:P41)</f>
        <v>3788</v>
      </c>
      <c r="N41" s="12">
        <v>3478</v>
      </c>
      <c r="O41" s="12">
        <v>298</v>
      </c>
      <c r="P41" s="12">
        <v>12</v>
      </c>
      <c r="Q41" s="74">
        <v>2479171300</v>
      </c>
      <c r="R41" s="12">
        <v>41</v>
      </c>
      <c r="S41" s="12">
        <v>12951500</v>
      </c>
    </row>
    <row r="42" spans="2:19" ht="10.5" customHeight="1">
      <c r="B42" s="13"/>
      <c r="C42" s="13" t="s">
        <v>67</v>
      </c>
      <c r="E42" s="14">
        <v>820</v>
      </c>
      <c r="F42" s="12">
        <v>531</v>
      </c>
      <c r="G42" s="12">
        <v>283</v>
      </c>
      <c r="H42" s="12">
        <v>5</v>
      </c>
      <c r="I42" s="12" t="s">
        <v>411</v>
      </c>
      <c r="J42" s="12">
        <v>1</v>
      </c>
      <c r="K42" s="12" t="s">
        <v>498</v>
      </c>
      <c r="L42" s="74">
        <v>315530400</v>
      </c>
      <c r="M42" s="12">
        <f>SUM(N42:P42)</f>
        <v>1015</v>
      </c>
      <c r="N42" s="12">
        <v>910</v>
      </c>
      <c r="O42" s="12">
        <v>105</v>
      </c>
      <c r="P42" s="12" t="s">
        <v>411</v>
      </c>
      <c r="Q42" s="74">
        <v>779148400</v>
      </c>
      <c r="R42" s="12">
        <v>12</v>
      </c>
      <c r="S42" s="12">
        <v>4457500</v>
      </c>
    </row>
    <row r="43" spans="2:19" ht="7.5" customHeight="1">
      <c r="B43" s="13"/>
      <c r="C43" s="13"/>
      <c r="E43" s="14"/>
      <c r="F43" s="12"/>
      <c r="G43" s="12"/>
      <c r="H43" s="12"/>
      <c r="I43" s="12"/>
      <c r="J43" s="12"/>
      <c r="K43" s="10"/>
      <c r="L43" s="74"/>
      <c r="M43" s="12"/>
      <c r="N43" s="12"/>
      <c r="O43" s="12"/>
      <c r="P43" s="12"/>
      <c r="Q43" s="74"/>
      <c r="R43" s="12"/>
      <c r="S43" s="12"/>
    </row>
    <row r="44" spans="2:19" s="80" customFormat="1" ht="10.5" customHeight="1">
      <c r="B44" s="165" t="s">
        <v>261</v>
      </c>
      <c r="C44" s="165"/>
      <c r="E44" s="9">
        <f>SUM(E45:E46)</f>
        <v>1981</v>
      </c>
      <c r="F44" s="10">
        <f>SUM(F45:F46)</f>
        <v>1150</v>
      </c>
      <c r="G44" s="10">
        <f>SUM(G45:G46)</f>
        <v>766</v>
      </c>
      <c r="H44" s="10">
        <f>SUM(H45:H46)</f>
        <v>48</v>
      </c>
      <c r="I44" s="10" t="s">
        <v>411</v>
      </c>
      <c r="J44" s="10">
        <f>SUM(J45:J46)</f>
        <v>17</v>
      </c>
      <c r="K44" s="10" t="s">
        <v>200</v>
      </c>
      <c r="L44" s="89">
        <f aca="true" t="shared" si="8" ref="L44:S44">SUM(L45:L46)</f>
        <v>745080800</v>
      </c>
      <c r="M44" s="10">
        <f t="shared" si="8"/>
        <v>3992</v>
      </c>
      <c r="N44" s="10">
        <f t="shared" si="8"/>
        <v>3640</v>
      </c>
      <c r="O44" s="10">
        <f t="shared" si="8"/>
        <v>341</v>
      </c>
      <c r="P44" s="10">
        <f t="shared" si="8"/>
        <v>11</v>
      </c>
      <c r="Q44" s="89">
        <f t="shared" si="8"/>
        <v>2798226300</v>
      </c>
      <c r="R44" s="10">
        <f t="shared" si="8"/>
        <v>67</v>
      </c>
      <c r="S44" s="10">
        <f t="shared" si="8"/>
        <v>21403800</v>
      </c>
    </row>
    <row r="45" spans="2:19" ht="10.5" customHeight="1">
      <c r="B45" s="13"/>
      <c r="C45" s="13" t="s">
        <v>71</v>
      </c>
      <c r="E45" s="14">
        <v>1430</v>
      </c>
      <c r="F45" s="12">
        <v>814</v>
      </c>
      <c r="G45" s="12">
        <v>573</v>
      </c>
      <c r="H45" s="12">
        <v>33</v>
      </c>
      <c r="I45" s="12" t="s">
        <v>411</v>
      </c>
      <c r="J45" s="12">
        <v>10</v>
      </c>
      <c r="K45" s="12" t="s">
        <v>498</v>
      </c>
      <c r="L45" s="74">
        <v>516783700</v>
      </c>
      <c r="M45" s="12">
        <f>SUM(N45:P45)</f>
        <v>2869</v>
      </c>
      <c r="N45" s="12">
        <v>2603</v>
      </c>
      <c r="O45" s="12">
        <v>255</v>
      </c>
      <c r="P45" s="12">
        <v>11</v>
      </c>
      <c r="Q45" s="74">
        <v>2014618900</v>
      </c>
      <c r="R45" s="12">
        <v>40</v>
      </c>
      <c r="S45" s="12">
        <v>13457300</v>
      </c>
    </row>
    <row r="46" spans="2:19" ht="10.5" customHeight="1">
      <c r="B46" s="13"/>
      <c r="C46" s="13" t="s">
        <v>73</v>
      </c>
      <c r="E46" s="14">
        <v>551</v>
      </c>
      <c r="F46" s="12">
        <v>336</v>
      </c>
      <c r="G46" s="12">
        <v>193</v>
      </c>
      <c r="H46" s="12">
        <v>15</v>
      </c>
      <c r="I46" s="12" t="s">
        <v>411</v>
      </c>
      <c r="J46" s="12">
        <v>7</v>
      </c>
      <c r="K46" s="12" t="s">
        <v>498</v>
      </c>
      <c r="L46" s="74">
        <v>228297100</v>
      </c>
      <c r="M46" s="12">
        <f>SUM(N46:P46)</f>
        <v>1123</v>
      </c>
      <c r="N46" s="12">
        <v>1037</v>
      </c>
      <c r="O46" s="12">
        <v>86</v>
      </c>
      <c r="P46" s="12" t="s">
        <v>411</v>
      </c>
      <c r="Q46" s="74">
        <v>783607400</v>
      </c>
      <c r="R46" s="12">
        <v>27</v>
      </c>
      <c r="S46" s="12">
        <v>7946500</v>
      </c>
    </row>
    <row r="47" spans="2:19" ht="7.5" customHeight="1">
      <c r="B47" s="13"/>
      <c r="C47" s="13"/>
      <c r="E47" s="14"/>
      <c r="F47" s="12"/>
      <c r="G47" s="12"/>
      <c r="H47" s="12"/>
      <c r="I47" s="12"/>
      <c r="J47" s="12"/>
      <c r="K47" s="10"/>
      <c r="L47" s="74"/>
      <c r="M47" s="12"/>
      <c r="N47" s="12"/>
      <c r="O47" s="12"/>
      <c r="P47" s="12"/>
      <c r="Q47" s="74"/>
      <c r="R47" s="12"/>
      <c r="S47" s="12"/>
    </row>
    <row r="48" spans="2:19" s="80" customFormat="1" ht="10.5" customHeight="1">
      <c r="B48" s="165" t="s">
        <v>332</v>
      </c>
      <c r="C48" s="165"/>
      <c r="E48" s="9">
        <f aca="true" t="shared" si="9" ref="E48:J48">SUM(E49:E52)</f>
        <v>2814</v>
      </c>
      <c r="F48" s="10">
        <f t="shared" si="9"/>
        <v>1999</v>
      </c>
      <c r="G48" s="10">
        <f t="shared" si="9"/>
        <v>654</v>
      </c>
      <c r="H48" s="10">
        <f t="shared" si="9"/>
        <v>119</v>
      </c>
      <c r="I48" s="10">
        <f t="shared" si="9"/>
        <v>1</v>
      </c>
      <c r="J48" s="10">
        <f t="shared" si="9"/>
        <v>41</v>
      </c>
      <c r="K48" s="10" t="s">
        <v>208</v>
      </c>
      <c r="L48" s="89">
        <f aca="true" t="shared" si="10" ref="L48:S48">SUM(L49:L52)</f>
        <v>1149356800</v>
      </c>
      <c r="M48" s="10">
        <f t="shared" si="10"/>
        <v>5236</v>
      </c>
      <c r="N48" s="10">
        <f t="shared" si="10"/>
        <v>4792</v>
      </c>
      <c r="O48" s="10">
        <f t="shared" si="10"/>
        <v>413</v>
      </c>
      <c r="P48" s="10">
        <f t="shared" si="10"/>
        <v>31</v>
      </c>
      <c r="Q48" s="89">
        <f t="shared" si="10"/>
        <v>3630194900</v>
      </c>
      <c r="R48" s="10">
        <f t="shared" si="10"/>
        <v>53</v>
      </c>
      <c r="S48" s="10">
        <f t="shared" si="10"/>
        <v>14901600</v>
      </c>
    </row>
    <row r="49" spans="2:19" ht="10.5" customHeight="1">
      <c r="B49" s="13"/>
      <c r="C49" s="13" t="s">
        <v>77</v>
      </c>
      <c r="E49" s="14">
        <v>1009</v>
      </c>
      <c r="F49" s="12">
        <v>637</v>
      </c>
      <c r="G49" s="12">
        <v>334</v>
      </c>
      <c r="H49" s="12">
        <v>31</v>
      </c>
      <c r="I49" s="12" t="s">
        <v>411</v>
      </c>
      <c r="J49" s="12">
        <v>7</v>
      </c>
      <c r="K49" s="12" t="s">
        <v>498</v>
      </c>
      <c r="L49" s="74">
        <v>398295400</v>
      </c>
      <c r="M49" s="12">
        <f>SUM(N49:P49)</f>
        <v>2059</v>
      </c>
      <c r="N49" s="12">
        <v>1903</v>
      </c>
      <c r="O49" s="12">
        <v>147</v>
      </c>
      <c r="P49" s="12">
        <v>9</v>
      </c>
      <c r="Q49" s="74">
        <v>1500661800</v>
      </c>
      <c r="R49" s="12">
        <v>25</v>
      </c>
      <c r="S49" s="12">
        <v>6759800</v>
      </c>
    </row>
    <row r="50" spans="2:19" ht="10.5" customHeight="1">
      <c r="B50" s="13"/>
      <c r="C50" s="13" t="s">
        <v>79</v>
      </c>
      <c r="E50" s="14">
        <v>699</v>
      </c>
      <c r="F50" s="12">
        <v>541</v>
      </c>
      <c r="G50" s="12">
        <v>95</v>
      </c>
      <c r="H50" s="12">
        <v>46</v>
      </c>
      <c r="I50" s="12" t="s">
        <v>411</v>
      </c>
      <c r="J50" s="12">
        <v>17</v>
      </c>
      <c r="K50" s="12" t="s">
        <v>498</v>
      </c>
      <c r="L50" s="74">
        <v>301773200</v>
      </c>
      <c r="M50" s="12">
        <f>SUM(N50:P50)</f>
        <v>1060</v>
      </c>
      <c r="N50" s="12">
        <v>953</v>
      </c>
      <c r="O50" s="12">
        <v>102</v>
      </c>
      <c r="P50" s="12">
        <v>5</v>
      </c>
      <c r="Q50" s="74">
        <v>705192400</v>
      </c>
      <c r="R50" s="12">
        <v>7</v>
      </c>
      <c r="S50" s="12">
        <v>1965300</v>
      </c>
    </row>
    <row r="51" spans="2:19" ht="10.5" customHeight="1">
      <c r="B51" s="13"/>
      <c r="C51" s="13" t="s">
        <v>81</v>
      </c>
      <c r="E51" s="14">
        <v>818</v>
      </c>
      <c r="F51" s="12">
        <v>636</v>
      </c>
      <c r="G51" s="12">
        <v>137</v>
      </c>
      <c r="H51" s="12">
        <v>32</v>
      </c>
      <c r="I51" s="12">
        <v>1</v>
      </c>
      <c r="J51" s="12">
        <v>12</v>
      </c>
      <c r="K51" s="12" t="s">
        <v>498</v>
      </c>
      <c r="L51" s="74">
        <v>335911500</v>
      </c>
      <c r="M51" s="12">
        <f>SUM(N51:P51)</f>
        <v>1489</v>
      </c>
      <c r="N51" s="12">
        <v>1364</v>
      </c>
      <c r="O51" s="12">
        <v>110</v>
      </c>
      <c r="P51" s="12">
        <v>15</v>
      </c>
      <c r="Q51" s="74">
        <v>994509900</v>
      </c>
      <c r="R51" s="12">
        <v>17</v>
      </c>
      <c r="S51" s="12">
        <v>5764500</v>
      </c>
    </row>
    <row r="52" spans="2:19" ht="10.5" customHeight="1">
      <c r="B52" s="13"/>
      <c r="C52" s="13" t="s">
        <v>83</v>
      </c>
      <c r="E52" s="14">
        <v>288</v>
      </c>
      <c r="F52" s="12">
        <v>185</v>
      </c>
      <c r="G52" s="12">
        <v>88</v>
      </c>
      <c r="H52" s="12">
        <v>10</v>
      </c>
      <c r="I52" s="12" t="s">
        <v>411</v>
      </c>
      <c r="J52" s="12">
        <v>5</v>
      </c>
      <c r="K52" s="12" t="s">
        <v>498</v>
      </c>
      <c r="L52" s="74">
        <v>113376700</v>
      </c>
      <c r="M52" s="12">
        <f>SUM(N52:P52)</f>
        <v>628</v>
      </c>
      <c r="N52" s="12">
        <v>572</v>
      </c>
      <c r="O52" s="12">
        <v>54</v>
      </c>
      <c r="P52" s="12">
        <v>2</v>
      </c>
      <c r="Q52" s="74">
        <v>429830800</v>
      </c>
      <c r="R52" s="12">
        <v>4</v>
      </c>
      <c r="S52" s="12">
        <v>412000</v>
      </c>
    </row>
    <row r="53" spans="2:19" ht="7.5" customHeight="1">
      <c r="B53" s="13"/>
      <c r="C53" s="13"/>
      <c r="E53" s="14"/>
      <c r="F53" s="12"/>
      <c r="G53" s="12"/>
      <c r="H53" s="12"/>
      <c r="I53" s="12"/>
      <c r="J53" s="12"/>
      <c r="K53" s="10"/>
      <c r="L53" s="74"/>
      <c r="M53" s="12"/>
      <c r="N53" s="12"/>
      <c r="O53" s="12"/>
      <c r="P53" s="12"/>
      <c r="Q53" s="74"/>
      <c r="R53" s="12"/>
      <c r="S53" s="12"/>
    </row>
    <row r="54" spans="2:19" s="80" customFormat="1" ht="10.5" customHeight="1">
      <c r="B54" s="165" t="s">
        <v>262</v>
      </c>
      <c r="C54" s="165"/>
      <c r="E54" s="9">
        <f aca="true" t="shared" si="11" ref="E54:J54">SUM(E55:E62)</f>
        <v>4828</v>
      </c>
      <c r="F54" s="10">
        <f t="shared" si="11"/>
        <v>3053</v>
      </c>
      <c r="G54" s="10">
        <f t="shared" si="11"/>
        <v>1634</v>
      </c>
      <c r="H54" s="10">
        <f t="shared" si="11"/>
        <v>94</v>
      </c>
      <c r="I54" s="10">
        <f t="shared" si="11"/>
        <v>1</v>
      </c>
      <c r="J54" s="10">
        <f t="shared" si="11"/>
        <v>46</v>
      </c>
      <c r="K54" s="10" t="s">
        <v>411</v>
      </c>
      <c r="L54" s="89">
        <f aca="true" t="shared" si="12" ref="L54:S54">SUM(L55:L62)</f>
        <v>1786979000</v>
      </c>
      <c r="M54" s="10">
        <f t="shared" si="12"/>
        <v>8483</v>
      </c>
      <c r="N54" s="10">
        <f t="shared" si="12"/>
        <v>7757</v>
      </c>
      <c r="O54" s="10">
        <f t="shared" si="12"/>
        <v>681</v>
      </c>
      <c r="P54" s="10">
        <f t="shared" si="12"/>
        <v>45</v>
      </c>
      <c r="Q54" s="89">
        <f t="shared" si="12"/>
        <v>6033492300</v>
      </c>
      <c r="R54" s="10">
        <f t="shared" si="12"/>
        <v>132</v>
      </c>
      <c r="S54" s="10">
        <f t="shared" si="12"/>
        <v>39160100</v>
      </c>
    </row>
    <row r="55" spans="2:19" ht="10.5" customHeight="1">
      <c r="B55" s="13"/>
      <c r="C55" s="13" t="s">
        <v>85</v>
      </c>
      <c r="E55" s="14">
        <v>1307</v>
      </c>
      <c r="F55" s="12">
        <v>817</v>
      </c>
      <c r="G55" s="12">
        <v>448</v>
      </c>
      <c r="H55" s="12">
        <v>30</v>
      </c>
      <c r="I55" s="12" t="s">
        <v>411</v>
      </c>
      <c r="J55" s="12">
        <v>12</v>
      </c>
      <c r="K55" s="12" t="s">
        <v>498</v>
      </c>
      <c r="L55" s="74">
        <v>478893600</v>
      </c>
      <c r="M55" s="12">
        <f aca="true" t="shared" si="13" ref="M55:M62">SUM(N55:P55)</f>
        <v>2260</v>
      </c>
      <c r="N55" s="12">
        <v>2059</v>
      </c>
      <c r="O55" s="12">
        <v>190</v>
      </c>
      <c r="P55" s="12">
        <v>11</v>
      </c>
      <c r="Q55" s="74">
        <v>1602288400</v>
      </c>
      <c r="R55" s="12">
        <v>35</v>
      </c>
      <c r="S55" s="12">
        <v>11988900</v>
      </c>
    </row>
    <row r="56" spans="2:19" ht="10.5" customHeight="1">
      <c r="B56" s="13"/>
      <c r="C56" s="13" t="s">
        <v>87</v>
      </c>
      <c r="E56" s="14">
        <v>367</v>
      </c>
      <c r="F56" s="12">
        <v>257</v>
      </c>
      <c r="G56" s="12">
        <v>98</v>
      </c>
      <c r="H56" s="12">
        <v>5</v>
      </c>
      <c r="I56" s="12" t="s">
        <v>411</v>
      </c>
      <c r="J56" s="12">
        <v>7</v>
      </c>
      <c r="K56" s="12" t="s">
        <v>498</v>
      </c>
      <c r="L56" s="74">
        <v>145782600</v>
      </c>
      <c r="M56" s="12">
        <f t="shared" si="13"/>
        <v>590</v>
      </c>
      <c r="N56" s="12">
        <v>532</v>
      </c>
      <c r="O56" s="12">
        <v>58</v>
      </c>
      <c r="P56" s="12" t="s">
        <v>498</v>
      </c>
      <c r="Q56" s="74">
        <v>428052800</v>
      </c>
      <c r="R56" s="12">
        <v>7</v>
      </c>
      <c r="S56" s="12">
        <v>1635900</v>
      </c>
    </row>
    <row r="57" spans="2:19" ht="10.5" customHeight="1">
      <c r="B57" s="13"/>
      <c r="C57" s="13" t="s">
        <v>89</v>
      </c>
      <c r="E57" s="14">
        <v>1204</v>
      </c>
      <c r="F57" s="12">
        <v>804</v>
      </c>
      <c r="G57" s="12">
        <v>364</v>
      </c>
      <c r="H57" s="12">
        <v>21</v>
      </c>
      <c r="I57" s="12">
        <v>1</v>
      </c>
      <c r="J57" s="12">
        <v>14</v>
      </c>
      <c r="K57" s="12" t="s">
        <v>498</v>
      </c>
      <c r="L57" s="74">
        <v>450768300</v>
      </c>
      <c r="M57" s="12">
        <f t="shared" si="13"/>
        <v>2324</v>
      </c>
      <c r="N57" s="12">
        <v>2118</v>
      </c>
      <c r="O57" s="12">
        <v>192</v>
      </c>
      <c r="P57" s="12">
        <v>14</v>
      </c>
      <c r="Q57" s="74">
        <v>1621184200</v>
      </c>
      <c r="R57" s="12">
        <v>24</v>
      </c>
      <c r="S57" s="12">
        <v>5271000</v>
      </c>
    </row>
    <row r="58" spans="2:19" ht="10.5" customHeight="1">
      <c r="B58" s="13"/>
      <c r="C58" s="13" t="s">
        <v>91</v>
      </c>
      <c r="E58" s="14">
        <v>1257</v>
      </c>
      <c r="F58" s="12">
        <v>744</v>
      </c>
      <c r="G58" s="12">
        <v>478</v>
      </c>
      <c r="H58" s="12">
        <v>27</v>
      </c>
      <c r="I58" s="12" t="s">
        <v>411</v>
      </c>
      <c r="J58" s="12">
        <v>8</v>
      </c>
      <c r="K58" s="12" t="s">
        <v>498</v>
      </c>
      <c r="L58" s="74">
        <v>451520400</v>
      </c>
      <c r="M58" s="12">
        <f t="shared" si="13"/>
        <v>2403</v>
      </c>
      <c r="N58" s="12">
        <v>2194</v>
      </c>
      <c r="O58" s="12">
        <v>191</v>
      </c>
      <c r="P58" s="12">
        <v>18</v>
      </c>
      <c r="Q58" s="74">
        <v>1687149200</v>
      </c>
      <c r="R58" s="12">
        <v>37</v>
      </c>
      <c r="S58" s="12">
        <v>9465300</v>
      </c>
    </row>
    <row r="59" spans="2:19" ht="10.5" customHeight="1">
      <c r="B59" s="13"/>
      <c r="C59" s="13" t="s">
        <v>93</v>
      </c>
      <c r="E59" s="14">
        <v>289</v>
      </c>
      <c r="F59" s="12">
        <v>187</v>
      </c>
      <c r="G59" s="12">
        <v>98</v>
      </c>
      <c r="H59" s="12">
        <v>2</v>
      </c>
      <c r="I59" s="12" t="s">
        <v>411</v>
      </c>
      <c r="J59" s="12">
        <v>2</v>
      </c>
      <c r="K59" s="12" t="s">
        <v>498</v>
      </c>
      <c r="L59" s="74">
        <v>104186100</v>
      </c>
      <c r="M59" s="12">
        <f t="shared" si="13"/>
        <v>355</v>
      </c>
      <c r="N59" s="12">
        <v>337</v>
      </c>
      <c r="O59" s="12">
        <v>18</v>
      </c>
      <c r="P59" s="12" t="s">
        <v>411</v>
      </c>
      <c r="Q59" s="74">
        <v>260321300</v>
      </c>
      <c r="R59" s="12">
        <v>9</v>
      </c>
      <c r="S59" s="12">
        <v>3613300</v>
      </c>
    </row>
    <row r="60" spans="2:19" ht="10.5" customHeight="1">
      <c r="B60" s="13"/>
      <c r="C60" s="13" t="s">
        <v>94</v>
      </c>
      <c r="E60" s="14">
        <v>236</v>
      </c>
      <c r="F60" s="12">
        <v>124</v>
      </c>
      <c r="G60" s="12">
        <v>104</v>
      </c>
      <c r="H60" s="12">
        <v>6</v>
      </c>
      <c r="I60" s="12" t="s">
        <v>411</v>
      </c>
      <c r="J60" s="12">
        <v>2</v>
      </c>
      <c r="K60" s="12" t="s">
        <v>498</v>
      </c>
      <c r="L60" s="74">
        <v>86124300</v>
      </c>
      <c r="M60" s="12">
        <f t="shared" si="13"/>
        <v>281</v>
      </c>
      <c r="N60" s="12">
        <v>262</v>
      </c>
      <c r="O60" s="12">
        <v>19</v>
      </c>
      <c r="P60" s="12" t="s">
        <v>413</v>
      </c>
      <c r="Q60" s="74">
        <v>227274800</v>
      </c>
      <c r="R60" s="12">
        <v>14</v>
      </c>
      <c r="S60" s="12">
        <v>5220400</v>
      </c>
    </row>
    <row r="61" spans="2:19" ht="10.5" customHeight="1">
      <c r="B61" s="13"/>
      <c r="C61" s="13" t="s">
        <v>95</v>
      </c>
      <c r="E61" s="14">
        <v>43</v>
      </c>
      <c r="F61" s="12">
        <v>27</v>
      </c>
      <c r="G61" s="12">
        <v>15</v>
      </c>
      <c r="H61" s="12" t="s">
        <v>411</v>
      </c>
      <c r="I61" s="12" t="s">
        <v>411</v>
      </c>
      <c r="J61" s="12">
        <v>1</v>
      </c>
      <c r="K61" s="12" t="s">
        <v>498</v>
      </c>
      <c r="L61" s="74">
        <v>17437400</v>
      </c>
      <c r="M61" s="12">
        <f t="shared" si="13"/>
        <v>79</v>
      </c>
      <c r="N61" s="12">
        <v>72</v>
      </c>
      <c r="O61" s="12">
        <v>5</v>
      </c>
      <c r="P61" s="12">
        <v>2</v>
      </c>
      <c r="Q61" s="74">
        <v>61944600</v>
      </c>
      <c r="R61" s="12">
        <v>3</v>
      </c>
      <c r="S61" s="12">
        <v>824000</v>
      </c>
    </row>
    <row r="62" spans="2:19" ht="10.5" customHeight="1">
      <c r="B62" s="13"/>
      <c r="C62" s="13" t="s">
        <v>97</v>
      </c>
      <c r="E62" s="14">
        <v>125</v>
      </c>
      <c r="F62" s="12">
        <v>93</v>
      </c>
      <c r="G62" s="12">
        <v>29</v>
      </c>
      <c r="H62" s="12">
        <v>3</v>
      </c>
      <c r="I62" s="12" t="s">
        <v>411</v>
      </c>
      <c r="J62" s="12" t="s">
        <v>411</v>
      </c>
      <c r="K62" s="12" t="s">
        <v>498</v>
      </c>
      <c r="L62" s="74">
        <v>52266300</v>
      </c>
      <c r="M62" s="12">
        <f t="shared" si="13"/>
        <v>191</v>
      </c>
      <c r="N62" s="12">
        <v>183</v>
      </c>
      <c r="O62" s="12">
        <v>8</v>
      </c>
      <c r="P62" s="12" t="s">
        <v>411</v>
      </c>
      <c r="Q62" s="74">
        <v>145277000</v>
      </c>
      <c r="R62" s="12">
        <v>3</v>
      </c>
      <c r="S62" s="12">
        <v>1141300</v>
      </c>
    </row>
    <row r="63" spans="2:19" ht="7.5" customHeight="1">
      <c r="B63" s="13"/>
      <c r="C63" s="13"/>
      <c r="E63" s="14"/>
      <c r="F63" s="12"/>
      <c r="G63" s="12"/>
      <c r="H63" s="12"/>
      <c r="I63" s="12"/>
      <c r="J63" s="12"/>
      <c r="K63" s="10"/>
      <c r="L63" s="74"/>
      <c r="M63" s="12"/>
      <c r="N63" s="12"/>
      <c r="O63" s="12"/>
      <c r="P63" s="12"/>
      <c r="Q63" s="74"/>
      <c r="R63" s="12"/>
      <c r="S63" s="12"/>
    </row>
    <row r="64" spans="2:19" s="80" customFormat="1" ht="10.5" customHeight="1">
      <c r="B64" s="165" t="s">
        <v>263</v>
      </c>
      <c r="C64" s="165"/>
      <c r="E64" s="9">
        <f aca="true" t="shared" si="14" ref="E64:J64">SUM(E65:E71)</f>
        <v>4364</v>
      </c>
      <c r="F64" s="10">
        <f t="shared" si="14"/>
        <v>3001</v>
      </c>
      <c r="G64" s="10">
        <f t="shared" si="14"/>
        <v>1193</v>
      </c>
      <c r="H64" s="10">
        <f t="shared" si="14"/>
        <v>128</v>
      </c>
      <c r="I64" s="10">
        <f t="shared" si="14"/>
        <v>2</v>
      </c>
      <c r="J64" s="10">
        <f t="shared" si="14"/>
        <v>40</v>
      </c>
      <c r="K64" s="10" t="s">
        <v>214</v>
      </c>
      <c r="L64" s="89">
        <f aca="true" t="shared" si="15" ref="L64:S64">SUM(L65:L71)</f>
        <v>1770835200</v>
      </c>
      <c r="M64" s="10">
        <f t="shared" si="15"/>
        <v>8643</v>
      </c>
      <c r="N64" s="10">
        <f t="shared" si="15"/>
        <v>7916</v>
      </c>
      <c r="O64" s="10">
        <f t="shared" si="15"/>
        <v>666</v>
      </c>
      <c r="P64" s="10">
        <f t="shared" si="15"/>
        <v>61</v>
      </c>
      <c r="Q64" s="89">
        <f t="shared" si="15"/>
        <v>5992767300</v>
      </c>
      <c r="R64" s="10">
        <f t="shared" si="15"/>
        <v>97</v>
      </c>
      <c r="S64" s="10">
        <f t="shared" si="15"/>
        <v>26091700</v>
      </c>
    </row>
    <row r="65" spans="1:19" ht="10.5" customHeight="1">
      <c r="A65" s="84"/>
      <c r="B65" s="13"/>
      <c r="C65" s="13" t="s">
        <v>101</v>
      </c>
      <c r="E65" s="14">
        <v>592</v>
      </c>
      <c r="F65" s="12">
        <v>402</v>
      </c>
      <c r="G65" s="12">
        <v>160</v>
      </c>
      <c r="H65" s="12">
        <v>22</v>
      </c>
      <c r="I65" s="12">
        <v>2</v>
      </c>
      <c r="J65" s="12">
        <v>6</v>
      </c>
      <c r="K65" s="12" t="s">
        <v>498</v>
      </c>
      <c r="L65" s="74">
        <v>248561900</v>
      </c>
      <c r="M65" s="12">
        <f aca="true" t="shared" si="16" ref="M65:M71">SUM(N65:P65)</f>
        <v>1472</v>
      </c>
      <c r="N65" s="12">
        <v>1350</v>
      </c>
      <c r="O65" s="12">
        <v>110</v>
      </c>
      <c r="P65" s="12">
        <v>12</v>
      </c>
      <c r="Q65" s="74">
        <v>1020466900</v>
      </c>
      <c r="R65" s="12">
        <v>23</v>
      </c>
      <c r="S65" s="12">
        <v>5402900</v>
      </c>
    </row>
    <row r="66" spans="2:19" ht="10.5" customHeight="1">
      <c r="B66" s="13"/>
      <c r="C66" s="13" t="s">
        <v>103</v>
      </c>
      <c r="E66" s="14">
        <v>698</v>
      </c>
      <c r="F66" s="12">
        <v>504</v>
      </c>
      <c r="G66" s="12">
        <v>169</v>
      </c>
      <c r="H66" s="12">
        <v>20</v>
      </c>
      <c r="I66" s="12" t="s">
        <v>411</v>
      </c>
      <c r="J66" s="12">
        <v>5</v>
      </c>
      <c r="K66" s="12" t="s">
        <v>498</v>
      </c>
      <c r="L66" s="74">
        <v>294766200</v>
      </c>
      <c r="M66" s="12">
        <f t="shared" si="16"/>
        <v>895</v>
      </c>
      <c r="N66" s="12">
        <v>827</v>
      </c>
      <c r="O66" s="12">
        <v>65</v>
      </c>
      <c r="P66" s="12">
        <v>3</v>
      </c>
      <c r="Q66" s="74">
        <v>643960500</v>
      </c>
      <c r="R66" s="12">
        <v>15</v>
      </c>
      <c r="S66" s="12">
        <v>4866200</v>
      </c>
    </row>
    <row r="67" spans="2:19" ht="10.5" customHeight="1">
      <c r="B67" s="13"/>
      <c r="C67" s="13" t="s">
        <v>105</v>
      </c>
      <c r="E67" s="14">
        <v>1064</v>
      </c>
      <c r="F67" s="12">
        <v>688</v>
      </c>
      <c r="G67" s="12">
        <v>337</v>
      </c>
      <c r="H67" s="12">
        <v>25</v>
      </c>
      <c r="I67" s="12" t="s">
        <v>411</v>
      </c>
      <c r="J67" s="12">
        <v>14</v>
      </c>
      <c r="K67" s="12" t="s">
        <v>498</v>
      </c>
      <c r="L67" s="74">
        <v>401910000</v>
      </c>
      <c r="M67" s="12">
        <f t="shared" si="16"/>
        <v>2593</v>
      </c>
      <c r="N67" s="12">
        <v>2341</v>
      </c>
      <c r="O67" s="12">
        <v>222</v>
      </c>
      <c r="P67" s="12">
        <v>30</v>
      </c>
      <c r="Q67" s="74">
        <v>1764517400</v>
      </c>
      <c r="R67" s="12">
        <v>27</v>
      </c>
      <c r="S67" s="12">
        <v>6814600</v>
      </c>
    </row>
    <row r="68" spans="2:19" ht="10.5" customHeight="1">
      <c r="B68" s="13"/>
      <c r="C68" s="13" t="s">
        <v>107</v>
      </c>
      <c r="E68" s="14">
        <v>478</v>
      </c>
      <c r="F68" s="12">
        <v>311</v>
      </c>
      <c r="G68" s="12">
        <v>154</v>
      </c>
      <c r="H68" s="12">
        <v>11</v>
      </c>
      <c r="I68" s="12" t="s">
        <v>498</v>
      </c>
      <c r="J68" s="12">
        <v>2</v>
      </c>
      <c r="K68" s="12" t="s">
        <v>498</v>
      </c>
      <c r="L68" s="74">
        <v>185720000</v>
      </c>
      <c r="M68" s="12">
        <f t="shared" si="16"/>
        <v>991</v>
      </c>
      <c r="N68" s="12">
        <v>925</v>
      </c>
      <c r="O68" s="12">
        <v>60</v>
      </c>
      <c r="P68" s="12">
        <v>6</v>
      </c>
      <c r="Q68" s="74">
        <v>672320800</v>
      </c>
      <c r="R68" s="12">
        <v>7</v>
      </c>
      <c r="S68" s="12">
        <v>1354500</v>
      </c>
    </row>
    <row r="69" spans="2:19" ht="10.5" customHeight="1">
      <c r="B69" s="13"/>
      <c r="C69" s="13" t="s">
        <v>109</v>
      </c>
      <c r="E69" s="14">
        <v>516</v>
      </c>
      <c r="F69" s="12">
        <v>362</v>
      </c>
      <c r="G69" s="12">
        <v>137</v>
      </c>
      <c r="H69" s="12">
        <v>15</v>
      </c>
      <c r="I69" s="12" t="s">
        <v>411</v>
      </c>
      <c r="J69" s="12">
        <v>2</v>
      </c>
      <c r="K69" s="12" t="s">
        <v>498</v>
      </c>
      <c r="L69" s="74">
        <v>207275000</v>
      </c>
      <c r="M69" s="12">
        <f t="shared" si="16"/>
        <v>1125</v>
      </c>
      <c r="N69" s="12">
        <v>1024</v>
      </c>
      <c r="O69" s="12">
        <v>95</v>
      </c>
      <c r="P69" s="12">
        <v>6</v>
      </c>
      <c r="Q69" s="74">
        <v>772999300</v>
      </c>
      <c r="R69" s="12">
        <v>9</v>
      </c>
      <c r="S69" s="12">
        <v>3423900</v>
      </c>
    </row>
    <row r="70" spans="2:19" ht="10.5" customHeight="1">
      <c r="B70" s="13"/>
      <c r="C70" s="13" t="s">
        <v>110</v>
      </c>
      <c r="E70" s="14">
        <v>673</v>
      </c>
      <c r="F70" s="12">
        <v>479</v>
      </c>
      <c r="G70" s="12">
        <v>158</v>
      </c>
      <c r="H70" s="12">
        <v>27</v>
      </c>
      <c r="I70" s="12" t="s">
        <v>411</v>
      </c>
      <c r="J70" s="12">
        <v>9</v>
      </c>
      <c r="K70" s="12" t="s">
        <v>498</v>
      </c>
      <c r="L70" s="74">
        <v>284100900</v>
      </c>
      <c r="M70" s="12">
        <f t="shared" si="16"/>
        <v>1135</v>
      </c>
      <c r="N70" s="12">
        <v>1057</v>
      </c>
      <c r="O70" s="12">
        <v>74</v>
      </c>
      <c r="P70" s="12">
        <v>4</v>
      </c>
      <c r="Q70" s="74">
        <v>800976800</v>
      </c>
      <c r="R70" s="12">
        <v>10</v>
      </c>
      <c r="S70" s="12">
        <v>2181700</v>
      </c>
    </row>
    <row r="71" spans="2:19" ht="10.5" customHeight="1">
      <c r="B71" s="13"/>
      <c r="C71" s="13" t="s">
        <v>111</v>
      </c>
      <c r="E71" s="14">
        <v>343</v>
      </c>
      <c r="F71" s="12">
        <v>255</v>
      </c>
      <c r="G71" s="12">
        <v>78</v>
      </c>
      <c r="H71" s="12">
        <v>8</v>
      </c>
      <c r="I71" s="12" t="s">
        <v>411</v>
      </c>
      <c r="J71" s="12">
        <v>2</v>
      </c>
      <c r="K71" s="12" t="s">
        <v>498</v>
      </c>
      <c r="L71" s="74">
        <v>148501200</v>
      </c>
      <c r="M71" s="12">
        <f t="shared" si="16"/>
        <v>432</v>
      </c>
      <c r="N71" s="12">
        <v>392</v>
      </c>
      <c r="O71" s="12">
        <v>40</v>
      </c>
      <c r="P71" s="12" t="s">
        <v>411</v>
      </c>
      <c r="Q71" s="74">
        <v>317525600</v>
      </c>
      <c r="R71" s="12">
        <v>6</v>
      </c>
      <c r="S71" s="12">
        <v>2047900</v>
      </c>
    </row>
    <row r="72" spans="2:19" ht="8.25" customHeight="1">
      <c r="B72" s="13"/>
      <c r="C72" s="13"/>
      <c r="E72" s="14"/>
      <c r="F72" s="12"/>
      <c r="G72" s="12"/>
      <c r="H72" s="12"/>
      <c r="I72" s="12"/>
      <c r="J72" s="12"/>
      <c r="K72" s="10"/>
      <c r="L72" s="74"/>
      <c r="M72" s="12"/>
      <c r="N72" s="12"/>
      <c r="O72" s="12"/>
      <c r="P72" s="12"/>
      <c r="Q72" s="74"/>
      <c r="R72" s="12"/>
      <c r="S72" s="12"/>
    </row>
    <row r="73" spans="2:19" s="80" customFormat="1" ht="10.5" customHeight="1">
      <c r="B73" s="165" t="s">
        <v>333</v>
      </c>
      <c r="C73" s="165"/>
      <c r="E73" s="9">
        <f aca="true" t="shared" si="17" ref="E73:J73">SUM(E74:E76)</f>
        <v>2176</v>
      </c>
      <c r="F73" s="10">
        <f t="shared" si="17"/>
        <v>1487</v>
      </c>
      <c r="G73" s="10">
        <f t="shared" si="17"/>
        <v>586</v>
      </c>
      <c r="H73" s="10">
        <f t="shared" si="17"/>
        <v>81</v>
      </c>
      <c r="I73" s="10">
        <f t="shared" si="17"/>
        <v>2</v>
      </c>
      <c r="J73" s="10">
        <f t="shared" si="17"/>
        <v>20</v>
      </c>
      <c r="K73" s="10" t="s">
        <v>211</v>
      </c>
      <c r="L73" s="89">
        <f aca="true" t="shared" si="18" ref="L73:S73">SUM(L74:L76)</f>
        <v>839625200</v>
      </c>
      <c r="M73" s="10">
        <f t="shared" si="18"/>
        <v>4052</v>
      </c>
      <c r="N73" s="10">
        <f t="shared" si="18"/>
        <v>3570</v>
      </c>
      <c r="O73" s="10">
        <f t="shared" si="18"/>
        <v>464</v>
      </c>
      <c r="P73" s="10">
        <f t="shared" si="18"/>
        <v>18</v>
      </c>
      <c r="Q73" s="89">
        <f t="shared" si="18"/>
        <v>2736276200</v>
      </c>
      <c r="R73" s="10">
        <f t="shared" si="18"/>
        <v>48</v>
      </c>
      <c r="S73" s="10">
        <f t="shared" si="18"/>
        <v>17015700</v>
      </c>
    </row>
    <row r="74" spans="1:19" ht="10.5" customHeight="1">
      <c r="A74" s="84"/>
      <c r="B74" s="13"/>
      <c r="C74" s="13" t="s">
        <v>115</v>
      </c>
      <c r="E74" s="14">
        <v>998</v>
      </c>
      <c r="F74" s="12">
        <v>655</v>
      </c>
      <c r="G74" s="12">
        <v>289</v>
      </c>
      <c r="H74" s="12">
        <v>42</v>
      </c>
      <c r="I74" s="12">
        <v>2</v>
      </c>
      <c r="J74" s="12">
        <v>10</v>
      </c>
      <c r="K74" s="12" t="s">
        <v>498</v>
      </c>
      <c r="L74" s="74">
        <v>384912100</v>
      </c>
      <c r="M74" s="12">
        <f>SUM(N74:P74)</f>
        <v>2091</v>
      </c>
      <c r="N74" s="12">
        <v>1851</v>
      </c>
      <c r="O74" s="12">
        <v>234</v>
      </c>
      <c r="P74" s="12">
        <v>6</v>
      </c>
      <c r="Q74" s="74">
        <v>1407850500</v>
      </c>
      <c r="R74" s="12">
        <v>22</v>
      </c>
      <c r="S74" s="12">
        <v>8462600</v>
      </c>
    </row>
    <row r="75" spans="2:19" ht="10.5" customHeight="1">
      <c r="B75" s="13"/>
      <c r="C75" s="13" t="s">
        <v>117</v>
      </c>
      <c r="E75" s="14">
        <v>277</v>
      </c>
      <c r="F75" s="12">
        <v>186</v>
      </c>
      <c r="G75" s="12">
        <v>78</v>
      </c>
      <c r="H75" s="12">
        <v>8</v>
      </c>
      <c r="I75" s="12" t="s">
        <v>498</v>
      </c>
      <c r="J75" s="12">
        <v>5</v>
      </c>
      <c r="K75" s="12" t="s">
        <v>498</v>
      </c>
      <c r="L75" s="74">
        <v>113911300</v>
      </c>
      <c r="M75" s="12">
        <f>SUM(N75:P75)</f>
        <v>487</v>
      </c>
      <c r="N75" s="12">
        <v>353</v>
      </c>
      <c r="O75" s="12">
        <v>131</v>
      </c>
      <c r="P75" s="12">
        <v>3</v>
      </c>
      <c r="Q75" s="74">
        <v>358092100</v>
      </c>
      <c r="R75" s="12">
        <v>7</v>
      </c>
      <c r="S75" s="12">
        <v>2472000</v>
      </c>
    </row>
    <row r="76" spans="2:19" ht="10.5" customHeight="1">
      <c r="B76" s="13"/>
      <c r="C76" s="13" t="s">
        <v>119</v>
      </c>
      <c r="E76" s="14">
        <v>901</v>
      </c>
      <c r="F76" s="12">
        <v>646</v>
      </c>
      <c r="G76" s="12">
        <v>219</v>
      </c>
      <c r="H76" s="12">
        <v>31</v>
      </c>
      <c r="I76" s="12" t="s">
        <v>411</v>
      </c>
      <c r="J76" s="12">
        <v>5</v>
      </c>
      <c r="K76" s="12" t="s">
        <v>498</v>
      </c>
      <c r="L76" s="74">
        <v>340801800</v>
      </c>
      <c r="M76" s="12">
        <f>SUM(N76:P76)</f>
        <v>1474</v>
      </c>
      <c r="N76" s="12">
        <v>1366</v>
      </c>
      <c r="O76" s="12">
        <v>99</v>
      </c>
      <c r="P76" s="12">
        <v>9</v>
      </c>
      <c r="Q76" s="74">
        <v>970333600</v>
      </c>
      <c r="R76" s="12">
        <v>19</v>
      </c>
      <c r="S76" s="12">
        <v>6081100</v>
      </c>
    </row>
    <row r="77" ht="6" customHeight="1" thickBot="1">
      <c r="E77" s="79"/>
    </row>
    <row r="78" spans="1:19" ht="13.5">
      <c r="A78" s="45" t="s">
        <v>416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ht="17.25">
      <c r="J79" s="1" t="s">
        <v>264</v>
      </c>
    </row>
    <row r="80" ht="14.25">
      <c r="J80" s="25" t="s">
        <v>334</v>
      </c>
    </row>
    <row r="81" ht="14.25" thickBot="1"/>
    <row r="82" spans="1:19" ht="14.25" thickTop="1">
      <c r="A82" s="166" t="s">
        <v>265</v>
      </c>
      <c r="B82" s="166"/>
      <c r="C82" s="166"/>
      <c r="D82" s="166"/>
      <c r="E82" s="155" t="s">
        <v>266</v>
      </c>
      <c r="F82" s="156"/>
      <c r="G82" s="156"/>
      <c r="H82" s="156"/>
      <c r="I82" s="156"/>
      <c r="J82" s="156"/>
      <c r="K82" s="156"/>
      <c r="L82" s="151"/>
      <c r="M82" s="156" t="s">
        <v>248</v>
      </c>
      <c r="N82" s="156"/>
      <c r="O82" s="156"/>
      <c r="P82" s="156"/>
      <c r="Q82" s="156"/>
      <c r="R82" s="155" t="s">
        <v>249</v>
      </c>
      <c r="S82" s="156"/>
    </row>
    <row r="83" spans="1:19" ht="13.5">
      <c r="A83" s="167"/>
      <c r="B83" s="167"/>
      <c r="C83" s="167"/>
      <c r="D83" s="167"/>
      <c r="E83" s="157" t="s">
        <v>192</v>
      </c>
      <c r="F83" s="158"/>
      <c r="G83" s="158"/>
      <c r="H83" s="158"/>
      <c r="I83" s="158"/>
      <c r="J83" s="158"/>
      <c r="K83" s="159"/>
      <c r="L83" s="160" t="s">
        <v>186</v>
      </c>
      <c r="M83" s="162" t="s">
        <v>192</v>
      </c>
      <c r="N83" s="162"/>
      <c r="O83" s="162"/>
      <c r="P83" s="163"/>
      <c r="Q83" s="164" t="s">
        <v>186</v>
      </c>
      <c r="R83" s="164" t="s">
        <v>329</v>
      </c>
      <c r="S83" s="164" t="s">
        <v>496</v>
      </c>
    </row>
    <row r="84" spans="1:19" ht="13.5">
      <c r="A84" s="158"/>
      <c r="B84" s="158"/>
      <c r="C84" s="158"/>
      <c r="D84" s="158"/>
      <c r="E84" s="26" t="s">
        <v>187</v>
      </c>
      <c r="F84" s="26" t="s">
        <v>330</v>
      </c>
      <c r="G84" s="26" t="s">
        <v>250</v>
      </c>
      <c r="H84" s="26" t="s">
        <v>188</v>
      </c>
      <c r="I84" s="26" t="s">
        <v>189</v>
      </c>
      <c r="J84" s="26" t="s">
        <v>190</v>
      </c>
      <c r="K84" s="26" t="s">
        <v>191</v>
      </c>
      <c r="L84" s="161"/>
      <c r="M84" s="16" t="s">
        <v>251</v>
      </c>
      <c r="N84" s="26" t="s">
        <v>330</v>
      </c>
      <c r="O84" s="26" t="s">
        <v>252</v>
      </c>
      <c r="P84" s="29" t="s">
        <v>193</v>
      </c>
      <c r="Q84" s="157"/>
      <c r="R84" s="157"/>
      <c r="S84" s="157"/>
    </row>
    <row r="85" spans="5:19" ht="9.75" customHeight="1">
      <c r="E85" s="42" t="s">
        <v>253</v>
      </c>
      <c r="F85" s="43" t="s">
        <v>253</v>
      </c>
      <c r="G85" s="43" t="s">
        <v>253</v>
      </c>
      <c r="H85" s="43" t="s">
        <v>253</v>
      </c>
      <c r="I85" s="43" t="s">
        <v>253</v>
      </c>
      <c r="J85" s="43" t="s">
        <v>253</v>
      </c>
      <c r="K85" s="43" t="s">
        <v>253</v>
      </c>
      <c r="L85" s="23" t="s">
        <v>494</v>
      </c>
      <c r="M85" s="23" t="s">
        <v>254</v>
      </c>
      <c r="N85" s="23" t="s">
        <v>254</v>
      </c>
      <c r="O85" s="23" t="s">
        <v>254</v>
      </c>
      <c r="P85" s="23" t="s">
        <v>254</v>
      </c>
      <c r="Q85" s="23" t="s">
        <v>494</v>
      </c>
      <c r="R85" s="23" t="s">
        <v>254</v>
      </c>
      <c r="S85" s="23" t="s">
        <v>494</v>
      </c>
    </row>
    <row r="86" spans="2:19" s="80" customFormat="1" ht="10.5" customHeight="1">
      <c r="B86" s="165" t="s">
        <v>335</v>
      </c>
      <c r="C86" s="165"/>
      <c r="E86" s="9">
        <f aca="true" t="shared" si="19" ref="E86:J86">SUM(E87:E91)</f>
        <v>2128</v>
      </c>
      <c r="F86" s="10">
        <f t="shared" si="19"/>
        <v>1483</v>
      </c>
      <c r="G86" s="10">
        <f t="shared" si="19"/>
        <v>566</v>
      </c>
      <c r="H86" s="10">
        <f t="shared" si="19"/>
        <v>68</v>
      </c>
      <c r="I86" s="10">
        <f t="shared" si="19"/>
        <v>2</v>
      </c>
      <c r="J86" s="10">
        <f t="shared" si="19"/>
        <v>9</v>
      </c>
      <c r="K86" s="10" t="s">
        <v>202</v>
      </c>
      <c r="L86" s="89">
        <f aca="true" t="shared" si="20" ref="L86:S86">SUM(L87:L91)</f>
        <v>893935400</v>
      </c>
      <c r="M86" s="10">
        <f t="shared" si="20"/>
        <v>2915</v>
      </c>
      <c r="N86" s="10">
        <f t="shared" si="20"/>
        <v>2474</v>
      </c>
      <c r="O86" s="10">
        <f t="shared" si="20"/>
        <v>428</v>
      </c>
      <c r="P86" s="10">
        <f t="shared" si="20"/>
        <v>13</v>
      </c>
      <c r="Q86" s="89">
        <f t="shared" si="20"/>
        <v>2176522000</v>
      </c>
      <c r="R86" s="10">
        <f t="shared" si="20"/>
        <v>33</v>
      </c>
      <c r="S86" s="89">
        <f t="shared" si="20"/>
        <v>10747700</v>
      </c>
    </row>
    <row r="87" spans="1:19" ht="10.5" customHeight="1">
      <c r="A87" s="84"/>
      <c r="B87" s="13"/>
      <c r="C87" s="13" t="s">
        <v>23</v>
      </c>
      <c r="E87" s="14">
        <v>294</v>
      </c>
      <c r="F87" s="12">
        <v>188</v>
      </c>
      <c r="G87" s="12">
        <v>98</v>
      </c>
      <c r="H87" s="12">
        <v>7</v>
      </c>
      <c r="I87" s="12">
        <v>1</v>
      </c>
      <c r="J87" s="12" t="s">
        <v>411</v>
      </c>
      <c r="K87" s="12" t="s">
        <v>267</v>
      </c>
      <c r="L87" s="74">
        <v>119526200</v>
      </c>
      <c r="M87" s="12">
        <f>SUM(N87:P87)</f>
        <v>386</v>
      </c>
      <c r="N87" s="12">
        <v>335</v>
      </c>
      <c r="O87" s="12">
        <v>51</v>
      </c>
      <c r="P87" s="12" t="s">
        <v>411</v>
      </c>
      <c r="Q87" s="74">
        <v>285091700</v>
      </c>
      <c r="R87" s="12">
        <v>8</v>
      </c>
      <c r="S87" s="12">
        <v>2480900</v>
      </c>
    </row>
    <row r="88" spans="2:19" ht="10.5" customHeight="1">
      <c r="B88" s="13"/>
      <c r="C88" s="13" t="s">
        <v>336</v>
      </c>
      <c r="E88" s="14">
        <v>321</v>
      </c>
      <c r="F88" s="12">
        <v>222</v>
      </c>
      <c r="G88" s="12">
        <v>85</v>
      </c>
      <c r="H88" s="12">
        <v>10</v>
      </c>
      <c r="I88" s="12">
        <v>1</v>
      </c>
      <c r="J88" s="12">
        <v>3</v>
      </c>
      <c r="K88" s="12" t="s">
        <v>203</v>
      </c>
      <c r="L88" s="74">
        <v>152925700</v>
      </c>
      <c r="M88" s="12">
        <f>SUM(N88:P88)</f>
        <v>385</v>
      </c>
      <c r="N88" s="12">
        <v>349</v>
      </c>
      <c r="O88" s="12">
        <v>32</v>
      </c>
      <c r="P88" s="12">
        <v>4</v>
      </c>
      <c r="Q88" s="74">
        <v>293450700</v>
      </c>
      <c r="R88" s="12">
        <v>4</v>
      </c>
      <c r="S88" s="12">
        <v>1236000</v>
      </c>
    </row>
    <row r="89" spans="2:19" ht="10.5" customHeight="1">
      <c r="B89" s="13"/>
      <c r="C89" s="13" t="s">
        <v>24</v>
      </c>
      <c r="E89" s="14">
        <v>594</v>
      </c>
      <c r="F89" s="12">
        <v>371</v>
      </c>
      <c r="G89" s="12">
        <v>199</v>
      </c>
      <c r="H89" s="12">
        <v>22</v>
      </c>
      <c r="I89" s="12" t="s">
        <v>411</v>
      </c>
      <c r="J89" s="12">
        <v>2</v>
      </c>
      <c r="K89" s="12" t="s">
        <v>203</v>
      </c>
      <c r="L89" s="74">
        <v>220382100</v>
      </c>
      <c r="M89" s="12">
        <f>SUM(N89:P89)</f>
        <v>970</v>
      </c>
      <c r="N89" s="12">
        <v>708</v>
      </c>
      <c r="O89" s="12">
        <v>261</v>
      </c>
      <c r="P89" s="12">
        <v>1</v>
      </c>
      <c r="Q89" s="74">
        <v>737543200</v>
      </c>
      <c r="R89" s="12">
        <v>8</v>
      </c>
      <c r="S89" s="12">
        <v>1769500</v>
      </c>
    </row>
    <row r="90" spans="2:19" ht="10.5" customHeight="1">
      <c r="B90" s="13"/>
      <c r="C90" s="13" t="s">
        <v>25</v>
      </c>
      <c r="E90" s="14">
        <v>583</v>
      </c>
      <c r="F90" s="12">
        <v>442</v>
      </c>
      <c r="G90" s="12">
        <v>121</v>
      </c>
      <c r="H90" s="12">
        <v>16</v>
      </c>
      <c r="I90" s="12" t="s">
        <v>411</v>
      </c>
      <c r="J90" s="12">
        <v>4</v>
      </c>
      <c r="K90" s="12" t="s">
        <v>203</v>
      </c>
      <c r="L90" s="74">
        <v>256075400</v>
      </c>
      <c r="M90" s="12">
        <f>SUM(N90:P90)</f>
        <v>711</v>
      </c>
      <c r="N90" s="12">
        <v>655</v>
      </c>
      <c r="O90" s="12">
        <v>50</v>
      </c>
      <c r="P90" s="12">
        <v>6</v>
      </c>
      <c r="Q90" s="74">
        <v>518737300</v>
      </c>
      <c r="R90" s="12">
        <v>11</v>
      </c>
      <c r="S90" s="12">
        <v>4437300</v>
      </c>
    </row>
    <row r="91" spans="2:19" ht="10.5" customHeight="1">
      <c r="B91" s="13"/>
      <c r="C91" s="13" t="s">
        <v>26</v>
      </c>
      <c r="E91" s="14">
        <v>336</v>
      </c>
      <c r="F91" s="12">
        <v>260</v>
      </c>
      <c r="G91" s="12">
        <v>63</v>
      </c>
      <c r="H91" s="12">
        <v>13</v>
      </c>
      <c r="I91" s="12" t="s">
        <v>411</v>
      </c>
      <c r="J91" s="12" t="s">
        <v>411</v>
      </c>
      <c r="K91" s="12" t="s">
        <v>203</v>
      </c>
      <c r="L91" s="74">
        <v>145026000</v>
      </c>
      <c r="M91" s="12">
        <f>SUM(N91:P91)</f>
        <v>463</v>
      </c>
      <c r="N91" s="12">
        <v>427</v>
      </c>
      <c r="O91" s="12">
        <v>34</v>
      </c>
      <c r="P91" s="12">
        <v>2</v>
      </c>
      <c r="Q91" s="74">
        <v>341699100</v>
      </c>
      <c r="R91" s="12">
        <v>2</v>
      </c>
      <c r="S91" s="12">
        <v>824000</v>
      </c>
    </row>
    <row r="92" spans="2:19" ht="6" customHeight="1">
      <c r="B92" s="13"/>
      <c r="C92" s="13"/>
      <c r="E92" s="14"/>
      <c r="F92" s="12"/>
      <c r="G92" s="12"/>
      <c r="H92" s="12"/>
      <c r="I92" s="12"/>
      <c r="J92" s="12"/>
      <c r="K92" s="12"/>
      <c r="L92" s="74"/>
      <c r="M92" s="12"/>
      <c r="N92" s="12"/>
      <c r="O92" s="12"/>
      <c r="P92" s="12"/>
      <c r="Q92" s="74"/>
      <c r="R92" s="12"/>
      <c r="S92" s="12"/>
    </row>
    <row r="93" spans="2:19" s="80" customFormat="1" ht="10.5" customHeight="1">
      <c r="B93" s="165" t="s">
        <v>337</v>
      </c>
      <c r="C93" s="165"/>
      <c r="E93" s="9">
        <f aca="true" t="shared" si="21" ref="E93:J93">SUM(E94:E100)</f>
        <v>5605</v>
      </c>
      <c r="F93" s="10">
        <f t="shared" si="21"/>
        <v>4190</v>
      </c>
      <c r="G93" s="10">
        <f t="shared" si="21"/>
        <v>1187</v>
      </c>
      <c r="H93" s="10">
        <f t="shared" si="21"/>
        <v>184</v>
      </c>
      <c r="I93" s="10">
        <f t="shared" si="21"/>
        <v>3</v>
      </c>
      <c r="J93" s="10">
        <f t="shared" si="21"/>
        <v>41</v>
      </c>
      <c r="K93" s="10" t="s">
        <v>204</v>
      </c>
      <c r="L93" s="89">
        <f aca="true" t="shared" si="22" ref="L93:S93">SUM(L94:L100)</f>
        <v>2450288700</v>
      </c>
      <c r="M93" s="10">
        <f t="shared" si="22"/>
        <v>7730</v>
      </c>
      <c r="N93" s="10">
        <f t="shared" si="22"/>
        <v>7070</v>
      </c>
      <c r="O93" s="10">
        <f t="shared" si="22"/>
        <v>615</v>
      </c>
      <c r="P93" s="10">
        <f t="shared" si="22"/>
        <v>45</v>
      </c>
      <c r="Q93" s="89">
        <f t="shared" si="22"/>
        <v>5599436900</v>
      </c>
      <c r="R93" s="10">
        <f t="shared" si="22"/>
        <v>115</v>
      </c>
      <c r="S93" s="10">
        <f t="shared" si="22"/>
        <v>37100100</v>
      </c>
    </row>
    <row r="94" spans="1:19" ht="10.5" customHeight="1">
      <c r="A94" s="84"/>
      <c r="B94" s="13"/>
      <c r="C94" s="13" t="s">
        <v>30</v>
      </c>
      <c r="E94" s="14">
        <v>1829</v>
      </c>
      <c r="F94" s="12">
        <v>1373</v>
      </c>
      <c r="G94" s="12">
        <v>389</v>
      </c>
      <c r="H94" s="12">
        <v>55</v>
      </c>
      <c r="I94" s="12">
        <v>1</v>
      </c>
      <c r="J94" s="12">
        <v>11</v>
      </c>
      <c r="K94" s="12" t="s">
        <v>204</v>
      </c>
      <c r="L94" s="74">
        <v>811293600</v>
      </c>
      <c r="M94" s="12">
        <f aca="true" t="shared" si="23" ref="M94:M100">SUM(N94:P94)</f>
        <v>2804</v>
      </c>
      <c r="N94" s="12">
        <v>2579</v>
      </c>
      <c r="O94" s="12">
        <v>212</v>
      </c>
      <c r="P94" s="12">
        <v>13</v>
      </c>
      <c r="Q94" s="74">
        <v>2013647400</v>
      </c>
      <c r="R94" s="12">
        <v>38</v>
      </c>
      <c r="S94" s="12">
        <v>10064300</v>
      </c>
    </row>
    <row r="95" spans="2:19" ht="10.5" customHeight="1">
      <c r="B95" s="13"/>
      <c r="C95" s="13" t="s">
        <v>32</v>
      </c>
      <c r="E95" s="14">
        <v>809</v>
      </c>
      <c r="F95" s="12">
        <v>584</v>
      </c>
      <c r="G95" s="12">
        <v>203</v>
      </c>
      <c r="H95" s="12">
        <v>21</v>
      </c>
      <c r="I95" s="12" t="s">
        <v>411</v>
      </c>
      <c r="J95" s="12">
        <v>1</v>
      </c>
      <c r="K95" s="12" t="s">
        <v>204</v>
      </c>
      <c r="L95" s="74">
        <v>337338700</v>
      </c>
      <c r="M95" s="12">
        <f t="shared" si="23"/>
        <v>1007</v>
      </c>
      <c r="N95" s="12">
        <v>905</v>
      </c>
      <c r="O95" s="12">
        <v>98</v>
      </c>
      <c r="P95" s="12">
        <v>4</v>
      </c>
      <c r="Q95" s="74">
        <v>717160200</v>
      </c>
      <c r="R95" s="12">
        <v>22</v>
      </c>
      <c r="S95" s="12">
        <v>7828000</v>
      </c>
    </row>
    <row r="96" spans="2:19" ht="10.5" customHeight="1">
      <c r="B96" s="13"/>
      <c r="C96" s="13" t="s">
        <v>34</v>
      </c>
      <c r="E96" s="14">
        <v>1314</v>
      </c>
      <c r="F96" s="12">
        <v>974</v>
      </c>
      <c r="G96" s="12">
        <v>274</v>
      </c>
      <c r="H96" s="12">
        <v>51</v>
      </c>
      <c r="I96" s="12">
        <v>1</v>
      </c>
      <c r="J96" s="12">
        <v>14</v>
      </c>
      <c r="K96" s="12" t="s">
        <v>204</v>
      </c>
      <c r="L96" s="74">
        <v>573736100</v>
      </c>
      <c r="M96" s="12">
        <f t="shared" si="23"/>
        <v>1822</v>
      </c>
      <c r="N96" s="12">
        <v>1678</v>
      </c>
      <c r="O96" s="12">
        <v>132</v>
      </c>
      <c r="P96" s="12">
        <v>12</v>
      </c>
      <c r="Q96" s="74">
        <v>1333440500</v>
      </c>
      <c r="R96" s="12">
        <v>20</v>
      </c>
      <c r="S96" s="12">
        <v>6307900</v>
      </c>
    </row>
    <row r="97" spans="2:19" ht="10.5" customHeight="1">
      <c r="B97" s="13"/>
      <c r="C97" s="13" t="s">
        <v>36</v>
      </c>
      <c r="E97" s="14">
        <v>411</v>
      </c>
      <c r="F97" s="12">
        <v>326</v>
      </c>
      <c r="G97" s="12">
        <v>59</v>
      </c>
      <c r="H97" s="12">
        <v>16</v>
      </c>
      <c r="I97" s="12" t="s">
        <v>411</v>
      </c>
      <c r="J97" s="12">
        <v>10</v>
      </c>
      <c r="K97" s="12" t="s">
        <v>204</v>
      </c>
      <c r="L97" s="74">
        <v>179856800</v>
      </c>
      <c r="M97" s="12">
        <f t="shared" si="23"/>
        <v>565</v>
      </c>
      <c r="N97" s="12">
        <v>516</v>
      </c>
      <c r="O97" s="12">
        <v>44</v>
      </c>
      <c r="P97" s="12">
        <v>5</v>
      </c>
      <c r="Q97" s="74">
        <v>397364200</v>
      </c>
      <c r="R97" s="12">
        <v>12</v>
      </c>
      <c r="S97" s="12">
        <v>4342600</v>
      </c>
    </row>
    <row r="98" spans="2:19" ht="10.5" customHeight="1">
      <c r="B98" s="13"/>
      <c r="C98" s="13" t="s">
        <v>38</v>
      </c>
      <c r="E98" s="14">
        <v>559</v>
      </c>
      <c r="F98" s="12">
        <v>370</v>
      </c>
      <c r="G98" s="12">
        <v>161</v>
      </c>
      <c r="H98" s="12">
        <v>24</v>
      </c>
      <c r="I98" s="12">
        <v>1</v>
      </c>
      <c r="J98" s="12">
        <v>3</v>
      </c>
      <c r="K98" s="12" t="s">
        <v>204</v>
      </c>
      <c r="L98" s="74">
        <v>219386300</v>
      </c>
      <c r="M98" s="12">
        <f t="shared" si="23"/>
        <v>747</v>
      </c>
      <c r="N98" s="12">
        <v>679</v>
      </c>
      <c r="O98" s="12">
        <v>65</v>
      </c>
      <c r="P98" s="12">
        <v>3</v>
      </c>
      <c r="Q98" s="74">
        <v>545707600</v>
      </c>
      <c r="R98" s="12">
        <v>6</v>
      </c>
      <c r="S98" s="12">
        <v>1965300</v>
      </c>
    </row>
    <row r="99" spans="2:19" ht="10.5" customHeight="1">
      <c r="B99" s="13"/>
      <c r="C99" s="13" t="s">
        <v>40</v>
      </c>
      <c r="E99" s="14">
        <v>305</v>
      </c>
      <c r="F99" s="12">
        <v>260</v>
      </c>
      <c r="G99" s="12">
        <v>36</v>
      </c>
      <c r="H99" s="12">
        <v>7</v>
      </c>
      <c r="I99" s="12" t="s">
        <v>411</v>
      </c>
      <c r="J99" s="12">
        <v>2</v>
      </c>
      <c r="K99" s="12" t="s">
        <v>204</v>
      </c>
      <c r="L99" s="74">
        <v>143565200</v>
      </c>
      <c r="M99" s="12">
        <f t="shared" si="23"/>
        <v>364</v>
      </c>
      <c r="N99" s="12">
        <v>327</v>
      </c>
      <c r="O99" s="12">
        <v>29</v>
      </c>
      <c r="P99" s="12">
        <v>8</v>
      </c>
      <c r="Q99" s="74">
        <v>271247500</v>
      </c>
      <c r="R99" s="12">
        <v>5</v>
      </c>
      <c r="S99" s="12">
        <v>2060000</v>
      </c>
    </row>
    <row r="100" spans="2:19" ht="10.5" customHeight="1">
      <c r="B100" s="13"/>
      <c r="C100" s="13" t="s">
        <v>42</v>
      </c>
      <c r="E100" s="14">
        <v>378</v>
      </c>
      <c r="F100" s="12">
        <v>303</v>
      </c>
      <c r="G100" s="12">
        <v>65</v>
      </c>
      <c r="H100" s="12">
        <v>10</v>
      </c>
      <c r="I100" s="12" t="s">
        <v>411</v>
      </c>
      <c r="J100" s="12" t="s">
        <v>411</v>
      </c>
      <c r="K100" s="12" t="s">
        <v>204</v>
      </c>
      <c r="L100" s="74">
        <v>185112000</v>
      </c>
      <c r="M100" s="12">
        <f t="shared" si="23"/>
        <v>421</v>
      </c>
      <c r="N100" s="12">
        <v>386</v>
      </c>
      <c r="O100" s="12">
        <v>35</v>
      </c>
      <c r="P100" s="12" t="s">
        <v>411</v>
      </c>
      <c r="Q100" s="74">
        <v>320869500</v>
      </c>
      <c r="R100" s="12">
        <v>12</v>
      </c>
      <c r="S100" s="12">
        <v>4532000</v>
      </c>
    </row>
    <row r="101" spans="2:19" ht="6" customHeight="1">
      <c r="B101" s="13"/>
      <c r="C101" s="13"/>
      <c r="E101" s="14"/>
      <c r="F101" s="12"/>
      <c r="G101" s="12"/>
      <c r="H101" s="12"/>
      <c r="I101" s="12"/>
      <c r="J101" s="12"/>
      <c r="K101" s="12"/>
      <c r="L101" s="74"/>
      <c r="M101" s="12"/>
      <c r="N101" s="12"/>
      <c r="O101" s="12"/>
      <c r="P101" s="12"/>
      <c r="Q101" s="74"/>
      <c r="R101" s="12"/>
      <c r="S101" s="12"/>
    </row>
    <row r="102" spans="2:19" s="80" customFormat="1" ht="10.5" customHeight="1">
      <c r="B102" s="165" t="s">
        <v>268</v>
      </c>
      <c r="C102" s="165"/>
      <c r="E102" s="9">
        <f aca="true" t="shared" si="24" ref="E102:J102">SUM(E103:E109)</f>
        <v>5658</v>
      </c>
      <c r="F102" s="10">
        <f t="shared" si="24"/>
        <v>3961</v>
      </c>
      <c r="G102" s="10">
        <f t="shared" si="24"/>
        <v>1513</v>
      </c>
      <c r="H102" s="10">
        <f t="shared" si="24"/>
        <v>142</v>
      </c>
      <c r="I102" s="10">
        <f t="shared" si="24"/>
        <v>1</v>
      </c>
      <c r="J102" s="10">
        <f t="shared" si="24"/>
        <v>41</v>
      </c>
      <c r="K102" s="10" t="s">
        <v>205</v>
      </c>
      <c r="L102" s="89">
        <f aca="true" t="shared" si="25" ref="L102:S102">SUM(L103:L109)</f>
        <v>2578983600</v>
      </c>
      <c r="M102" s="10">
        <f t="shared" si="25"/>
        <v>8315</v>
      </c>
      <c r="N102" s="10">
        <f t="shared" si="25"/>
        <v>7567</v>
      </c>
      <c r="O102" s="10">
        <f t="shared" si="25"/>
        <v>697</v>
      </c>
      <c r="P102" s="10">
        <f t="shared" si="25"/>
        <v>51</v>
      </c>
      <c r="Q102" s="89">
        <f t="shared" si="25"/>
        <v>6313398200</v>
      </c>
      <c r="R102" s="10">
        <f t="shared" si="25"/>
        <v>134</v>
      </c>
      <c r="S102" s="10">
        <f t="shared" si="25"/>
        <v>44241200</v>
      </c>
    </row>
    <row r="103" spans="2:19" ht="10.5" customHeight="1">
      <c r="B103" s="13"/>
      <c r="C103" s="13" t="s">
        <v>46</v>
      </c>
      <c r="E103" s="14">
        <v>390</v>
      </c>
      <c r="F103" s="12">
        <v>254</v>
      </c>
      <c r="G103" s="12">
        <v>128</v>
      </c>
      <c r="H103" s="12">
        <v>6</v>
      </c>
      <c r="I103" s="12" t="s">
        <v>411</v>
      </c>
      <c r="J103" s="12">
        <v>2</v>
      </c>
      <c r="K103" s="12" t="s">
        <v>205</v>
      </c>
      <c r="L103" s="74">
        <v>153783200</v>
      </c>
      <c r="M103" s="12">
        <f aca="true" t="shared" si="26" ref="M103:M109">SUM(N103:P103)</f>
        <v>728</v>
      </c>
      <c r="N103" s="12">
        <v>657</v>
      </c>
      <c r="O103" s="12">
        <v>64</v>
      </c>
      <c r="P103" s="12">
        <v>7</v>
      </c>
      <c r="Q103" s="74">
        <v>524667800</v>
      </c>
      <c r="R103" s="12">
        <v>6</v>
      </c>
      <c r="S103" s="12">
        <v>1648000</v>
      </c>
    </row>
    <row r="104" spans="2:19" ht="10.5" customHeight="1">
      <c r="B104" s="13"/>
      <c r="C104" s="13" t="s">
        <v>48</v>
      </c>
      <c r="E104" s="14">
        <v>455</v>
      </c>
      <c r="F104" s="12">
        <v>342</v>
      </c>
      <c r="G104" s="12">
        <v>98</v>
      </c>
      <c r="H104" s="12">
        <v>9</v>
      </c>
      <c r="I104" s="12" t="s">
        <v>411</v>
      </c>
      <c r="J104" s="12">
        <v>6</v>
      </c>
      <c r="K104" s="12" t="s">
        <v>205</v>
      </c>
      <c r="L104" s="74">
        <v>206462300</v>
      </c>
      <c r="M104" s="12">
        <f t="shared" si="26"/>
        <v>667</v>
      </c>
      <c r="N104" s="12">
        <v>620</v>
      </c>
      <c r="O104" s="12">
        <v>47</v>
      </c>
      <c r="P104" s="12" t="s">
        <v>498</v>
      </c>
      <c r="Q104" s="74">
        <v>499393300</v>
      </c>
      <c r="R104" s="12">
        <v>10</v>
      </c>
      <c r="S104" s="12">
        <v>3708000</v>
      </c>
    </row>
    <row r="105" spans="2:19" ht="10.5" customHeight="1">
      <c r="B105" s="13"/>
      <c r="C105" s="13" t="s">
        <v>50</v>
      </c>
      <c r="E105" s="14">
        <v>785</v>
      </c>
      <c r="F105" s="12">
        <v>490</v>
      </c>
      <c r="G105" s="12">
        <v>268</v>
      </c>
      <c r="H105" s="12">
        <v>24</v>
      </c>
      <c r="I105" s="12">
        <v>1</v>
      </c>
      <c r="J105" s="12">
        <v>2</v>
      </c>
      <c r="K105" s="12" t="s">
        <v>205</v>
      </c>
      <c r="L105" s="74">
        <v>329604600</v>
      </c>
      <c r="M105" s="12">
        <f t="shared" si="26"/>
        <v>1317</v>
      </c>
      <c r="N105" s="12">
        <v>1198</v>
      </c>
      <c r="O105" s="12">
        <v>111</v>
      </c>
      <c r="P105" s="12">
        <v>8</v>
      </c>
      <c r="Q105" s="74">
        <v>970471800</v>
      </c>
      <c r="R105" s="12">
        <v>20</v>
      </c>
      <c r="S105" s="12">
        <v>6497300</v>
      </c>
    </row>
    <row r="106" spans="2:19" ht="10.5" customHeight="1">
      <c r="B106" s="13"/>
      <c r="C106" s="13" t="s">
        <v>51</v>
      </c>
      <c r="E106" s="14">
        <v>641</v>
      </c>
      <c r="F106" s="12">
        <v>405</v>
      </c>
      <c r="G106" s="12">
        <v>222</v>
      </c>
      <c r="H106" s="12">
        <v>10</v>
      </c>
      <c r="I106" s="12" t="s">
        <v>411</v>
      </c>
      <c r="J106" s="12">
        <v>4</v>
      </c>
      <c r="K106" s="12" t="s">
        <v>205</v>
      </c>
      <c r="L106" s="74">
        <v>266468400</v>
      </c>
      <c r="M106" s="12">
        <f t="shared" si="26"/>
        <v>854</v>
      </c>
      <c r="N106" s="12">
        <v>791</v>
      </c>
      <c r="O106" s="12">
        <v>59</v>
      </c>
      <c r="P106" s="12">
        <v>4</v>
      </c>
      <c r="Q106" s="74">
        <v>642867700</v>
      </c>
      <c r="R106" s="12">
        <v>14</v>
      </c>
      <c r="S106" s="12">
        <v>4768900</v>
      </c>
    </row>
    <row r="107" spans="2:19" ht="10.5" customHeight="1">
      <c r="B107" s="13"/>
      <c r="C107" s="13" t="s">
        <v>52</v>
      </c>
      <c r="E107" s="14">
        <v>1474</v>
      </c>
      <c r="F107" s="12">
        <v>975</v>
      </c>
      <c r="G107" s="12">
        <v>456</v>
      </c>
      <c r="H107" s="12">
        <v>30</v>
      </c>
      <c r="I107" s="12" t="s">
        <v>411</v>
      </c>
      <c r="J107" s="12">
        <v>13</v>
      </c>
      <c r="K107" s="12" t="s">
        <v>205</v>
      </c>
      <c r="L107" s="74">
        <v>658294200</v>
      </c>
      <c r="M107" s="12">
        <f t="shared" si="26"/>
        <v>2166</v>
      </c>
      <c r="N107" s="12">
        <v>1961</v>
      </c>
      <c r="O107" s="12">
        <v>192</v>
      </c>
      <c r="P107" s="12">
        <v>13</v>
      </c>
      <c r="Q107" s="74">
        <v>1690113200</v>
      </c>
      <c r="R107" s="12">
        <v>25</v>
      </c>
      <c r="S107" s="12">
        <v>8190300</v>
      </c>
    </row>
    <row r="108" spans="2:19" ht="10.5" customHeight="1">
      <c r="B108" s="13"/>
      <c r="C108" s="13" t="s">
        <v>54</v>
      </c>
      <c r="E108" s="14">
        <v>1486</v>
      </c>
      <c r="F108" s="12">
        <v>1143</v>
      </c>
      <c r="G108" s="12">
        <v>287</v>
      </c>
      <c r="H108" s="12">
        <v>47</v>
      </c>
      <c r="I108" s="12" t="s">
        <v>411</v>
      </c>
      <c r="J108" s="12">
        <v>9</v>
      </c>
      <c r="K108" s="12" t="s">
        <v>205</v>
      </c>
      <c r="L108" s="74">
        <v>731723500</v>
      </c>
      <c r="M108" s="12">
        <f t="shared" si="26"/>
        <v>2036</v>
      </c>
      <c r="N108" s="12">
        <v>1830</v>
      </c>
      <c r="O108" s="12">
        <v>189</v>
      </c>
      <c r="P108" s="12">
        <v>17</v>
      </c>
      <c r="Q108" s="74">
        <v>1558364100</v>
      </c>
      <c r="R108" s="12">
        <v>46</v>
      </c>
      <c r="S108" s="12">
        <v>14896700</v>
      </c>
    </row>
    <row r="109" spans="2:19" ht="10.5" customHeight="1">
      <c r="B109" s="13"/>
      <c r="C109" s="13" t="s">
        <v>56</v>
      </c>
      <c r="E109" s="14">
        <v>427</v>
      </c>
      <c r="F109" s="12">
        <v>352</v>
      </c>
      <c r="G109" s="12">
        <v>54</v>
      </c>
      <c r="H109" s="12">
        <v>16</v>
      </c>
      <c r="I109" s="12" t="s">
        <v>411</v>
      </c>
      <c r="J109" s="12">
        <v>5</v>
      </c>
      <c r="K109" s="12" t="s">
        <v>205</v>
      </c>
      <c r="L109" s="74">
        <v>232647400</v>
      </c>
      <c r="M109" s="12">
        <f t="shared" si="26"/>
        <v>547</v>
      </c>
      <c r="N109" s="12">
        <v>510</v>
      </c>
      <c r="O109" s="12">
        <v>35</v>
      </c>
      <c r="P109" s="12">
        <v>2</v>
      </c>
      <c r="Q109" s="74">
        <v>427520300</v>
      </c>
      <c r="R109" s="12">
        <v>13</v>
      </c>
      <c r="S109" s="12">
        <v>4532000</v>
      </c>
    </row>
    <row r="110" spans="2:19" ht="6" customHeight="1">
      <c r="B110" s="13"/>
      <c r="C110" s="13"/>
      <c r="E110" s="14"/>
      <c r="F110" s="12"/>
      <c r="G110" s="12"/>
      <c r="H110" s="12"/>
      <c r="I110" s="12"/>
      <c r="J110" s="12"/>
      <c r="K110" s="12"/>
      <c r="L110" s="74"/>
      <c r="M110" s="12"/>
      <c r="N110" s="12"/>
      <c r="O110" s="12"/>
      <c r="P110" s="12"/>
      <c r="Q110" s="74"/>
      <c r="R110" s="12"/>
      <c r="S110" s="12"/>
    </row>
    <row r="111" spans="2:19" s="80" customFormat="1" ht="10.5" customHeight="1">
      <c r="B111" s="165" t="s">
        <v>269</v>
      </c>
      <c r="C111" s="165"/>
      <c r="E111" s="9">
        <f>SUM(E112:E113)</f>
        <v>1232</v>
      </c>
      <c r="F111" s="10">
        <f>SUM(F112:F113)</f>
        <v>697</v>
      </c>
      <c r="G111" s="10">
        <f>SUM(G112:G113)</f>
        <v>510</v>
      </c>
      <c r="H111" s="10">
        <f>SUM(H112:H113)</f>
        <v>20</v>
      </c>
      <c r="I111" s="10" t="s">
        <v>411</v>
      </c>
      <c r="J111" s="10">
        <f>SUM(J112:J113)</f>
        <v>5</v>
      </c>
      <c r="K111" s="10" t="s">
        <v>205</v>
      </c>
      <c r="L111" s="89">
        <f aca="true" t="shared" si="27" ref="L111:S111">SUM(L112:L113)</f>
        <v>486147700</v>
      </c>
      <c r="M111" s="10">
        <f t="shared" si="27"/>
        <v>2311</v>
      </c>
      <c r="N111" s="10">
        <f t="shared" si="27"/>
        <v>2139</v>
      </c>
      <c r="O111" s="10">
        <f t="shared" si="27"/>
        <v>158</v>
      </c>
      <c r="P111" s="10">
        <f t="shared" si="27"/>
        <v>14</v>
      </c>
      <c r="Q111" s="89">
        <f t="shared" si="27"/>
        <v>1686620800</v>
      </c>
      <c r="R111" s="10">
        <f t="shared" si="27"/>
        <v>37</v>
      </c>
      <c r="S111" s="10">
        <f t="shared" si="27"/>
        <v>11111700</v>
      </c>
    </row>
    <row r="112" spans="2:19" ht="10.5" customHeight="1">
      <c r="B112" s="13"/>
      <c r="C112" s="13" t="s">
        <v>59</v>
      </c>
      <c r="E112" s="14">
        <v>1119</v>
      </c>
      <c r="F112" s="12">
        <v>617</v>
      </c>
      <c r="G112" s="12">
        <v>480</v>
      </c>
      <c r="H112" s="12">
        <v>18</v>
      </c>
      <c r="I112" s="12" t="s">
        <v>411</v>
      </c>
      <c r="J112" s="12">
        <v>4</v>
      </c>
      <c r="K112" s="12" t="s">
        <v>205</v>
      </c>
      <c r="L112" s="74">
        <v>433355000</v>
      </c>
      <c r="M112" s="12">
        <f>SUM(N112:P112)</f>
        <v>2066</v>
      </c>
      <c r="N112" s="12">
        <v>1907</v>
      </c>
      <c r="O112" s="12">
        <v>146</v>
      </c>
      <c r="P112" s="12">
        <v>13</v>
      </c>
      <c r="Q112" s="74">
        <v>1497920700</v>
      </c>
      <c r="R112" s="12">
        <v>30</v>
      </c>
      <c r="S112" s="12">
        <v>8906100</v>
      </c>
    </row>
    <row r="113" spans="2:19" ht="10.5" customHeight="1">
      <c r="B113" s="13"/>
      <c r="C113" s="13" t="s">
        <v>60</v>
      </c>
      <c r="E113" s="14">
        <v>113</v>
      </c>
      <c r="F113" s="12">
        <v>80</v>
      </c>
      <c r="G113" s="12">
        <v>30</v>
      </c>
      <c r="H113" s="12">
        <v>2</v>
      </c>
      <c r="I113" s="12" t="s">
        <v>411</v>
      </c>
      <c r="J113" s="12">
        <v>1</v>
      </c>
      <c r="K113" s="12" t="s">
        <v>205</v>
      </c>
      <c r="L113" s="74">
        <v>52792700</v>
      </c>
      <c r="M113" s="12">
        <f>SUM(N113:P113)</f>
        <v>245</v>
      </c>
      <c r="N113" s="12">
        <v>232</v>
      </c>
      <c r="O113" s="12">
        <v>12</v>
      </c>
      <c r="P113" s="12">
        <v>1</v>
      </c>
      <c r="Q113" s="74">
        <v>188700100</v>
      </c>
      <c r="R113" s="12">
        <v>7</v>
      </c>
      <c r="S113" s="12">
        <v>2205600</v>
      </c>
    </row>
    <row r="114" spans="2:19" ht="6" customHeight="1">
      <c r="B114" s="13"/>
      <c r="C114" s="13"/>
      <c r="E114" s="14"/>
      <c r="F114" s="12"/>
      <c r="G114" s="12"/>
      <c r="H114" s="12"/>
      <c r="I114" s="12"/>
      <c r="J114" s="12"/>
      <c r="K114" s="12"/>
      <c r="L114" s="74"/>
      <c r="M114" s="12"/>
      <c r="N114" s="12"/>
      <c r="O114" s="12"/>
      <c r="P114" s="12"/>
      <c r="Q114" s="74"/>
      <c r="R114" s="12"/>
      <c r="S114" s="12"/>
    </row>
    <row r="115" spans="2:19" s="80" customFormat="1" ht="10.5" customHeight="1">
      <c r="B115" s="165" t="s">
        <v>270</v>
      </c>
      <c r="C115" s="165"/>
      <c r="E115" s="9">
        <f>SUM(E116)</f>
        <v>561</v>
      </c>
      <c r="F115" s="10">
        <f>SUM(F116)</f>
        <v>331</v>
      </c>
      <c r="G115" s="10">
        <f>SUM(G116)</f>
        <v>215</v>
      </c>
      <c r="H115" s="10">
        <f>SUM(H116)</f>
        <v>8</v>
      </c>
      <c r="I115" s="10" t="s">
        <v>411</v>
      </c>
      <c r="J115" s="10">
        <f>SUM(J116)</f>
        <v>7</v>
      </c>
      <c r="K115" s="10" t="s">
        <v>206</v>
      </c>
      <c r="L115" s="89">
        <f aca="true" t="shared" si="28" ref="L115:S115">SUM(L116)</f>
        <v>227337700</v>
      </c>
      <c r="M115" s="10">
        <f t="shared" si="28"/>
        <v>1409</v>
      </c>
      <c r="N115" s="10">
        <f t="shared" si="28"/>
        <v>1304</v>
      </c>
      <c r="O115" s="10">
        <f t="shared" si="28"/>
        <v>97</v>
      </c>
      <c r="P115" s="10">
        <f t="shared" si="28"/>
        <v>8</v>
      </c>
      <c r="Q115" s="89">
        <f t="shared" si="28"/>
        <v>1043564300</v>
      </c>
      <c r="R115" s="10">
        <f t="shared" si="28"/>
        <v>8</v>
      </c>
      <c r="S115" s="10">
        <f t="shared" si="28"/>
        <v>2228300</v>
      </c>
    </row>
    <row r="116" spans="2:19" ht="10.5" customHeight="1">
      <c r="B116" s="13"/>
      <c r="C116" s="13" t="s">
        <v>64</v>
      </c>
      <c r="E116" s="14">
        <v>561</v>
      </c>
      <c r="F116" s="12">
        <v>331</v>
      </c>
      <c r="G116" s="12">
        <v>215</v>
      </c>
      <c r="H116" s="12">
        <v>8</v>
      </c>
      <c r="I116" s="12" t="s">
        <v>410</v>
      </c>
      <c r="J116" s="12">
        <v>7</v>
      </c>
      <c r="K116" s="12" t="s">
        <v>405</v>
      </c>
      <c r="L116" s="74">
        <v>227337700</v>
      </c>
      <c r="M116" s="12">
        <f>SUM(N116:P116)</f>
        <v>1409</v>
      </c>
      <c r="N116" s="12">
        <v>1304</v>
      </c>
      <c r="O116" s="12">
        <v>97</v>
      </c>
      <c r="P116" s="12">
        <v>8</v>
      </c>
      <c r="Q116" s="74">
        <v>1043564300</v>
      </c>
      <c r="R116" s="12">
        <v>8</v>
      </c>
      <c r="S116" s="12">
        <v>2228300</v>
      </c>
    </row>
    <row r="117" spans="2:19" ht="6" customHeight="1">
      <c r="B117" s="13"/>
      <c r="C117" s="13"/>
      <c r="E117" s="14"/>
      <c r="F117" s="12"/>
      <c r="G117" s="12"/>
      <c r="H117" s="12"/>
      <c r="I117" s="12"/>
      <c r="J117" s="12"/>
      <c r="K117" s="12"/>
      <c r="L117" s="74"/>
      <c r="M117" s="12"/>
      <c r="N117" s="12"/>
      <c r="O117" s="12"/>
      <c r="P117" s="12"/>
      <c r="Q117" s="74"/>
      <c r="R117" s="12"/>
      <c r="S117" s="12"/>
    </row>
    <row r="118" spans="2:19" s="80" customFormat="1" ht="10.5" customHeight="1">
      <c r="B118" s="165" t="s">
        <v>271</v>
      </c>
      <c r="C118" s="165"/>
      <c r="E118" s="9">
        <f>SUM(E119:E129)</f>
        <v>5059</v>
      </c>
      <c r="F118" s="10">
        <f>SUM(F119:F129)</f>
        <v>3470</v>
      </c>
      <c r="G118" s="10">
        <f>SUM(G119:G129)</f>
        <v>1437</v>
      </c>
      <c r="H118" s="10">
        <f>SUM(H119:H129)</f>
        <v>119</v>
      </c>
      <c r="I118" s="10" t="s">
        <v>411</v>
      </c>
      <c r="J118" s="10">
        <f>SUM(J119:J129)</f>
        <v>33</v>
      </c>
      <c r="K118" s="10" t="s">
        <v>207</v>
      </c>
      <c r="L118" s="89">
        <f aca="true" t="shared" si="29" ref="L118:S118">SUM(L119:L129)</f>
        <v>2238981100</v>
      </c>
      <c r="M118" s="10">
        <f t="shared" si="29"/>
        <v>7362</v>
      </c>
      <c r="N118" s="10">
        <f t="shared" si="29"/>
        <v>6866</v>
      </c>
      <c r="O118" s="10">
        <f t="shared" si="29"/>
        <v>453</v>
      </c>
      <c r="P118" s="10">
        <f t="shared" si="29"/>
        <v>43</v>
      </c>
      <c r="Q118" s="89">
        <f t="shared" si="29"/>
        <v>5570590500</v>
      </c>
      <c r="R118" s="10">
        <f t="shared" si="29"/>
        <v>99</v>
      </c>
      <c r="S118" s="10">
        <f t="shared" si="29"/>
        <v>31526100</v>
      </c>
    </row>
    <row r="119" spans="2:19" ht="10.5" customHeight="1">
      <c r="B119" s="13"/>
      <c r="C119" s="13" t="s">
        <v>66</v>
      </c>
      <c r="E119" s="14">
        <v>517</v>
      </c>
      <c r="F119" s="12">
        <v>353</v>
      </c>
      <c r="G119" s="12">
        <v>152</v>
      </c>
      <c r="H119" s="12">
        <v>11</v>
      </c>
      <c r="I119" s="12" t="s">
        <v>411</v>
      </c>
      <c r="J119" s="12">
        <v>1</v>
      </c>
      <c r="K119" s="12" t="s">
        <v>207</v>
      </c>
      <c r="L119" s="74">
        <v>230819600</v>
      </c>
      <c r="M119" s="12">
        <f aca="true" t="shared" si="30" ref="M119:M129">SUM(N119:P119)</f>
        <v>870</v>
      </c>
      <c r="N119" s="12">
        <v>813</v>
      </c>
      <c r="O119" s="12">
        <v>54</v>
      </c>
      <c r="P119" s="12">
        <v>3</v>
      </c>
      <c r="Q119" s="74">
        <v>635474700</v>
      </c>
      <c r="R119" s="12">
        <v>20</v>
      </c>
      <c r="S119" s="12">
        <v>7321300</v>
      </c>
    </row>
    <row r="120" spans="2:19" ht="10.5" customHeight="1">
      <c r="B120" s="13"/>
      <c r="C120" s="13" t="s">
        <v>68</v>
      </c>
      <c r="E120" s="14">
        <v>101</v>
      </c>
      <c r="F120" s="12">
        <v>64</v>
      </c>
      <c r="G120" s="12">
        <v>35</v>
      </c>
      <c r="H120" s="12">
        <v>2</v>
      </c>
      <c r="I120" s="12" t="s">
        <v>411</v>
      </c>
      <c r="J120" s="12" t="s">
        <v>411</v>
      </c>
      <c r="K120" s="12" t="s">
        <v>207</v>
      </c>
      <c r="L120" s="74">
        <v>43647500</v>
      </c>
      <c r="M120" s="12">
        <f t="shared" si="30"/>
        <v>166</v>
      </c>
      <c r="N120" s="12">
        <v>157</v>
      </c>
      <c r="O120" s="12">
        <v>9</v>
      </c>
      <c r="P120" s="12" t="s">
        <v>411</v>
      </c>
      <c r="Q120" s="74">
        <v>130450000</v>
      </c>
      <c r="R120" s="12">
        <v>4</v>
      </c>
      <c r="S120" s="12">
        <v>1553300</v>
      </c>
    </row>
    <row r="121" spans="2:19" ht="10.5" customHeight="1">
      <c r="B121" s="13"/>
      <c r="C121" s="13" t="s">
        <v>69</v>
      </c>
      <c r="E121" s="14">
        <v>430</v>
      </c>
      <c r="F121" s="12">
        <v>360</v>
      </c>
      <c r="G121" s="12">
        <v>56</v>
      </c>
      <c r="H121" s="12">
        <v>10</v>
      </c>
      <c r="I121" s="12" t="s">
        <v>411</v>
      </c>
      <c r="J121" s="12">
        <v>4</v>
      </c>
      <c r="K121" s="12" t="s">
        <v>207</v>
      </c>
      <c r="L121" s="74">
        <v>219053400</v>
      </c>
      <c r="M121" s="12">
        <f t="shared" si="30"/>
        <v>579</v>
      </c>
      <c r="N121" s="12">
        <v>544</v>
      </c>
      <c r="O121" s="12">
        <v>35</v>
      </c>
      <c r="P121" s="12" t="s">
        <v>411</v>
      </c>
      <c r="Q121" s="74">
        <v>440803500</v>
      </c>
      <c r="R121" s="12">
        <v>7</v>
      </c>
      <c r="S121" s="12">
        <v>1648000</v>
      </c>
    </row>
    <row r="122" spans="2:19" ht="10.5" customHeight="1">
      <c r="B122" s="13"/>
      <c r="C122" s="13" t="s">
        <v>70</v>
      </c>
      <c r="E122" s="14">
        <v>699</v>
      </c>
      <c r="F122" s="12">
        <v>519</v>
      </c>
      <c r="G122" s="12">
        <v>157</v>
      </c>
      <c r="H122" s="12">
        <v>20</v>
      </c>
      <c r="I122" s="12" t="s">
        <v>411</v>
      </c>
      <c r="J122" s="12">
        <v>3</v>
      </c>
      <c r="K122" s="12" t="s">
        <v>207</v>
      </c>
      <c r="L122" s="74">
        <v>288829400</v>
      </c>
      <c r="M122" s="12">
        <f t="shared" si="30"/>
        <v>1010</v>
      </c>
      <c r="N122" s="12">
        <v>943</v>
      </c>
      <c r="O122" s="12">
        <v>58</v>
      </c>
      <c r="P122" s="12">
        <v>9</v>
      </c>
      <c r="Q122" s="74">
        <v>729664600</v>
      </c>
      <c r="R122" s="12">
        <v>11</v>
      </c>
      <c r="S122" s="12">
        <v>4120000</v>
      </c>
    </row>
    <row r="123" spans="2:19" ht="10.5" customHeight="1">
      <c r="B123" s="13"/>
      <c r="C123" s="13" t="s">
        <v>72</v>
      </c>
      <c r="E123" s="14">
        <v>654</v>
      </c>
      <c r="F123" s="12">
        <v>483</v>
      </c>
      <c r="G123" s="12">
        <v>150</v>
      </c>
      <c r="H123" s="12">
        <v>16</v>
      </c>
      <c r="I123" s="12" t="s">
        <v>498</v>
      </c>
      <c r="J123" s="12">
        <v>5</v>
      </c>
      <c r="K123" s="12" t="s">
        <v>207</v>
      </c>
      <c r="L123" s="74">
        <v>307170500</v>
      </c>
      <c r="M123" s="12">
        <f t="shared" si="30"/>
        <v>968</v>
      </c>
      <c r="N123" s="12">
        <v>894</v>
      </c>
      <c r="O123" s="12">
        <v>68</v>
      </c>
      <c r="P123" s="12">
        <v>6</v>
      </c>
      <c r="Q123" s="74">
        <v>708491500</v>
      </c>
      <c r="R123" s="12">
        <v>11</v>
      </c>
      <c r="S123" s="12">
        <v>2694600</v>
      </c>
    </row>
    <row r="124" spans="2:19" ht="10.5" customHeight="1">
      <c r="B124" s="13"/>
      <c r="C124" s="13" t="s">
        <v>74</v>
      </c>
      <c r="E124" s="14">
        <v>424</v>
      </c>
      <c r="F124" s="12">
        <v>315</v>
      </c>
      <c r="G124" s="12">
        <v>90</v>
      </c>
      <c r="H124" s="12">
        <v>13</v>
      </c>
      <c r="I124" s="12" t="s">
        <v>411</v>
      </c>
      <c r="J124" s="12">
        <v>6</v>
      </c>
      <c r="K124" s="12" t="s">
        <v>207</v>
      </c>
      <c r="L124" s="74">
        <v>208826600</v>
      </c>
      <c r="M124" s="12">
        <f t="shared" si="30"/>
        <v>510</v>
      </c>
      <c r="N124" s="12">
        <v>464</v>
      </c>
      <c r="O124" s="12">
        <v>37</v>
      </c>
      <c r="P124" s="12">
        <v>9</v>
      </c>
      <c r="Q124" s="74">
        <v>396413900</v>
      </c>
      <c r="R124" s="12">
        <v>4</v>
      </c>
      <c r="S124" s="12">
        <v>494600</v>
      </c>
    </row>
    <row r="125" spans="2:19" ht="10.5" customHeight="1">
      <c r="B125" s="13"/>
      <c r="C125" s="13" t="s">
        <v>75</v>
      </c>
      <c r="E125" s="14">
        <v>574</v>
      </c>
      <c r="F125" s="12">
        <v>344</v>
      </c>
      <c r="G125" s="12">
        <v>213</v>
      </c>
      <c r="H125" s="12">
        <v>13</v>
      </c>
      <c r="I125" s="12" t="s">
        <v>411</v>
      </c>
      <c r="J125" s="12">
        <v>4</v>
      </c>
      <c r="K125" s="12" t="s">
        <v>207</v>
      </c>
      <c r="L125" s="74">
        <v>236899000</v>
      </c>
      <c r="M125" s="12">
        <f t="shared" si="30"/>
        <v>792</v>
      </c>
      <c r="N125" s="12">
        <v>748</v>
      </c>
      <c r="O125" s="12">
        <v>43</v>
      </c>
      <c r="P125" s="12">
        <v>1</v>
      </c>
      <c r="Q125" s="74">
        <v>592395200</v>
      </c>
      <c r="R125" s="12">
        <v>9</v>
      </c>
      <c r="S125" s="12">
        <v>3613300</v>
      </c>
    </row>
    <row r="126" spans="2:19" ht="10.5" customHeight="1">
      <c r="B126" s="13"/>
      <c r="C126" s="13" t="s">
        <v>76</v>
      </c>
      <c r="E126" s="14">
        <v>498</v>
      </c>
      <c r="F126" s="12">
        <v>298</v>
      </c>
      <c r="G126" s="12">
        <v>184</v>
      </c>
      <c r="H126" s="12">
        <v>14</v>
      </c>
      <c r="I126" s="12" t="s">
        <v>411</v>
      </c>
      <c r="J126" s="12">
        <v>2</v>
      </c>
      <c r="K126" s="12" t="s">
        <v>207</v>
      </c>
      <c r="L126" s="74">
        <v>192128900</v>
      </c>
      <c r="M126" s="12">
        <f t="shared" si="30"/>
        <v>786</v>
      </c>
      <c r="N126" s="12">
        <v>723</v>
      </c>
      <c r="O126" s="12">
        <v>61</v>
      </c>
      <c r="P126" s="12">
        <v>2</v>
      </c>
      <c r="Q126" s="74">
        <v>618323000</v>
      </c>
      <c r="R126" s="12">
        <v>2</v>
      </c>
      <c r="S126" s="12">
        <v>824000</v>
      </c>
    </row>
    <row r="127" spans="2:19" ht="10.5" customHeight="1">
      <c r="B127" s="13"/>
      <c r="C127" s="13" t="s">
        <v>78</v>
      </c>
      <c r="E127" s="14">
        <v>576</v>
      </c>
      <c r="F127" s="12">
        <v>354</v>
      </c>
      <c r="G127" s="12">
        <v>207</v>
      </c>
      <c r="H127" s="12">
        <v>9</v>
      </c>
      <c r="I127" s="12" t="s">
        <v>411</v>
      </c>
      <c r="J127" s="12">
        <v>6</v>
      </c>
      <c r="K127" s="12" t="s">
        <v>207</v>
      </c>
      <c r="L127" s="74">
        <v>241844800</v>
      </c>
      <c r="M127" s="12">
        <f t="shared" si="30"/>
        <v>971</v>
      </c>
      <c r="N127" s="12">
        <v>902</v>
      </c>
      <c r="O127" s="12">
        <v>58</v>
      </c>
      <c r="P127" s="12">
        <v>11</v>
      </c>
      <c r="Q127" s="74">
        <v>755966900</v>
      </c>
      <c r="R127" s="12">
        <v>19</v>
      </c>
      <c r="S127" s="12">
        <v>5643700</v>
      </c>
    </row>
    <row r="128" spans="2:19" ht="10.5" customHeight="1">
      <c r="B128" s="13"/>
      <c r="C128" s="13" t="s">
        <v>80</v>
      </c>
      <c r="E128" s="14">
        <v>160</v>
      </c>
      <c r="F128" s="12">
        <v>116</v>
      </c>
      <c r="G128" s="12">
        <v>40</v>
      </c>
      <c r="H128" s="12">
        <v>4</v>
      </c>
      <c r="I128" s="12" t="s">
        <v>411</v>
      </c>
      <c r="J128" s="12" t="s">
        <v>411</v>
      </c>
      <c r="K128" s="12" t="s">
        <v>207</v>
      </c>
      <c r="L128" s="74">
        <v>77747100</v>
      </c>
      <c r="M128" s="12">
        <f t="shared" si="30"/>
        <v>194</v>
      </c>
      <c r="N128" s="12">
        <v>187</v>
      </c>
      <c r="O128" s="12">
        <v>7</v>
      </c>
      <c r="P128" s="12" t="s">
        <v>411</v>
      </c>
      <c r="Q128" s="74">
        <v>156464300</v>
      </c>
      <c r="R128" s="12">
        <v>2</v>
      </c>
      <c r="S128" s="12">
        <v>824000</v>
      </c>
    </row>
    <row r="129" spans="2:19" ht="10.5" customHeight="1">
      <c r="B129" s="13"/>
      <c r="C129" s="13" t="s">
        <v>82</v>
      </c>
      <c r="E129" s="14">
        <v>426</v>
      </c>
      <c r="F129" s="12">
        <v>264</v>
      </c>
      <c r="G129" s="12">
        <v>153</v>
      </c>
      <c r="H129" s="12">
        <v>7</v>
      </c>
      <c r="I129" s="12" t="s">
        <v>411</v>
      </c>
      <c r="J129" s="12">
        <v>2</v>
      </c>
      <c r="K129" s="12" t="s">
        <v>207</v>
      </c>
      <c r="L129" s="74">
        <v>192014300</v>
      </c>
      <c r="M129" s="12">
        <f t="shared" si="30"/>
        <v>516</v>
      </c>
      <c r="N129" s="12">
        <v>491</v>
      </c>
      <c r="O129" s="12">
        <v>23</v>
      </c>
      <c r="P129" s="12">
        <v>2</v>
      </c>
      <c r="Q129" s="74">
        <v>406142900</v>
      </c>
      <c r="R129" s="12">
        <v>10</v>
      </c>
      <c r="S129" s="12">
        <v>2789300</v>
      </c>
    </row>
    <row r="130" spans="2:19" ht="6" customHeight="1">
      <c r="B130" s="13"/>
      <c r="C130" s="13"/>
      <c r="E130" s="14"/>
      <c r="F130" s="12"/>
      <c r="G130" s="12"/>
      <c r="H130" s="12"/>
      <c r="I130" s="12"/>
      <c r="J130" s="12"/>
      <c r="K130" s="12"/>
      <c r="L130" s="74"/>
      <c r="M130" s="12"/>
      <c r="N130" s="12"/>
      <c r="O130" s="12"/>
      <c r="P130" s="12"/>
      <c r="Q130" s="74"/>
      <c r="R130" s="12"/>
      <c r="S130" s="12"/>
    </row>
    <row r="131" spans="2:19" s="80" customFormat="1" ht="10.5" customHeight="1">
      <c r="B131" s="165" t="s">
        <v>272</v>
      </c>
      <c r="C131" s="165"/>
      <c r="E131" s="9">
        <f aca="true" t="shared" si="31" ref="E131:J131">SUM(E132:E136)</f>
        <v>4247</v>
      </c>
      <c r="F131" s="10">
        <f t="shared" si="31"/>
        <v>2934</v>
      </c>
      <c r="G131" s="10">
        <f t="shared" si="31"/>
        <v>1147</v>
      </c>
      <c r="H131" s="10">
        <f t="shared" si="31"/>
        <v>128</v>
      </c>
      <c r="I131" s="10">
        <f t="shared" si="31"/>
        <v>3</v>
      </c>
      <c r="J131" s="10">
        <f t="shared" si="31"/>
        <v>35</v>
      </c>
      <c r="K131" s="10" t="s">
        <v>209</v>
      </c>
      <c r="L131" s="89">
        <f aca="true" t="shared" si="32" ref="L131:S131">SUM(L132:L136)</f>
        <v>1964399900</v>
      </c>
      <c r="M131" s="10">
        <f t="shared" si="32"/>
        <v>5905</v>
      </c>
      <c r="N131" s="10">
        <f t="shared" si="32"/>
        <v>5417</v>
      </c>
      <c r="O131" s="10">
        <f t="shared" si="32"/>
        <v>476</v>
      </c>
      <c r="P131" s="10">
        <f t="shared" si="32"/>
        <v>12</v>
      </c>
      <c r="Q131" s="89">
        <f t="shared" si="32"/>
        <v>4627542700</v>
      </c>
      <c r="R131" s="10">
        <f t="shared" si="32"/>
        <v>81</v>
      </c>
      <c r="S131" s="10">
        <f t="shared" si="32"/>
        <v>24808700</v>
      </c>
    </row>
    <row r="132" spans="2:19" ht="10.5" customHeight="1">
      <c r="B132" s="13"/>
      <c r="C132" s="13" t="s">
        <v>84</v>
      </c>
      <c r="E132" s="14">
        <v>1201</v>
      </c>
      <c r="F132" s="12">
        <v>839</v>
      </c>
      <c r="G132" s="12">
        <v>315</v>
      </c>
      <c r="H132" s="12">
        <v>37</v>
      </c>
      <c r="I132" s="12" t="s">
        <v>411</v>
      </c>
      <c r="J132" s="12">
        <v>10</v>
      </c>
      <c r="K132" s="12" t="s">
        <v>209</v>
      </c>
      <c r="L132" s="74">
        <v>580613200</v>
      </c>
      <c r="M132" s="12">
        <f>SUM(N132:P132)</f>
        <v>1549</v>
      </c>
      <c r="N132" s="12">
        <v>1420</v>
      </c>
      <c r="O132" s="12">
        <v>127</v>
      </c>
      <c r="P132" s="12">
        <v>2</v>
      </c>
      <c r="Q132" s="74">
        <v>1233754800</v>
      </c>
      <c r="R132" s="12">
        <v>28</v>
      </c>
      <c r="S132" s="12">
        <v>7851100</v>
      </c>
    </row>
    <row r="133" spans="2:19" ht="10.5" customHeight="1">
      <c r="B133" s="13"/>
      <c r="C133" s="13" t="s">
        <v>86</v>
      </c>
      <c r="E133" s="14">
        <v>478</v>
      </c>
      <c r="F133" s="12">
        <v>332</v>
      </c>
      <c r="G133" s="12">
        <v>130</v>
      </c>
      <c r="H133" s="12">
        <v>7</v>
      </c>
      <c r="I133" s="12">
        <v>1</v>
      </c>
      <c r="J133" s="12">
        <v>8</v>
      </c>
      <c r="K133" s="12" t="s">
        <v>209</v>
      </c>
      <c r="L133" s="74">
        <v>220590400</v>
      </c>
      <c r="M133" s="12">
        <f>SUM(N133:P133)</f>
        <v>657</v>
      </c>
      <c r="N133" s="12">
        <v>616</v>
      </c>
      <c r="O133" s="12">
        <v>41</v>
      </c>
      <c r="P133" s="12" t="s">
        <v>411</v>
      </c>
      <c r="Q133" s="74">
        <v>527025100</v>
      </c>
      <c r="R133" s="12">
        <v>13</v>
      </c>
      <c r="S133" s="12">
        <v>4025300</v>
      </c>
    </row>
    <row r="134" spans="2:19" ht="10.5" customHeight="1">
      <c r="B134" s="13"/>
      <c r="C134" s="13" t="s">
        <v>88</v>
      </c>
      <c r="E134" s="14">
        <v>1393</v>
      </c>
      <c r="F134" s="12">
        <v>949</v>
      </c>
      <c r="G134" s="12">
        <v>392</v>
      </c>
      <c r="H134" s="12">
        <v>40</v>
      </c>
      <c r="I134" s="12">
        <v>2</v>
      </c>
      <c r="J134" s="12">
        <v>10</v>
      </c>
      <c r="K134" s="12" t="s">
        <v>209</v>
      </c>
      <c r="L134" s="74">
        <v>628406000</v>
      </c>
      <c r="M134" s="12">
        <f>SUM(N134:P134)</f>
        <v>2167</v>
      </c>
      <c r="N134" s="12">
        <v>1978</v>
      </c>
      <c r="O134" s="12">
        <v>181</v>
      </c>
      <c r="P134" s="12">
        <v>8</v>
      </c>
      <c r="Q134" s="74">
        <v>1678602100</v>
      </c>
      <c r="R134" s="12">
        <v>19</v>
      </c>
      <c r="S134" s="12">
        <v>6402600</v>
      </c>
    </row>
    <row r="135" spans="2:19" ht="10.5" customHeight="1">
      <c r="B135" s="13"/>
      <c r="C135" s="13" t="s">
        <v>90</v>
      </c>
      <c r="E135" s="14">
        <v>966</v>
      </c>
      <c r="F135" s="12">
        <v>650</v>
      </c>
      <c r="G135" s="12">
        <v>272</v>
      </c>
      <c r="H135" s="12">
        <v>38</v>
      </c>
      <c r="I135" s="12" t="s">
        <v>411</v>
      </c>
      <c r="J135" s="12">
        <v>6</v>
      </c>
      <c r="K135" s="12" t="s">
        <v>209</v>
      </c>
      <c r="L135" s="74">
        <v>427792000</v>
      </c>
      <c r="M135" s="12">
        <f>SUM(N135:P135)</f>
        <v>1281</v>
      </c>
      <c r="N135" s="12">
        <v>1175</v>
      </c>
      <c r="O135" s="12">
        <v>104</v>
      </c>
      <c r="P135" s="12">
        <v>2</v>
      </c>
      <c r="Q135" s="74">
        <v>986642300</v>
      </c>
      <c r="R135" s="12">
        <v>19</v>
      </c>
      <c r="S135" s="12">
        <v>6117700</v>
      </c>
    </row>
    <row r="136" spans="2:19" ht="10.5" customHeight="1">
      <c r="B136" s="13"/>
      <c r="C136" s="13" t="s">
        <v>92</v>
      </c>
      <c r="E136" s="14">
        <v>209</v>
      </c>
      <c r="F136" s="12">
        <v>164</v>
      </c>
      <c r="G136" s="12">
        <v>38</v>
      </c>
      <c r="H136" s="12">
        <v>6</v>
      </c>
      <c r="I136" s="12" t="s">
        <v>411</v>
      </c>
      <c r="J136" s="12">
        <v>1</v>
      </c>
      <c r="K136" s="12" t="s">
        <v>209</v>
      </c>
      <c r="L136" s="74">
        <v>106998300</v>
      </c>
      <c r="M136" s="12">
        <f>SUM(N136:P136)</f>
        <v>251</v>
      </c>
      <c r="N136" s="12">
        <v>228</v>
      </c>
      <c r="O136" s="12">
        <v>23</v>
      </c>
      <c r="P136" s="12" t="s">
        <v>411</v>
      </c>
      <c r="Q136" s="74">
        <v>201518400</v>
      </c>
      <c r="R136" s="12">
        <v>2</v>
      </c>
      <c r="S136" s="12">
        <v>412000</v>
      </c>
    </row>
    <row r="137" spans="2:19" ht="6" customHeight="1">
      <c r="B137" s="13"/>
      <c r="C137" s="13"/>
      <c r="E137" s="14"/>
      <c r="F137" s="12"/>
      <c r="G137" s="12"/>
      <c r="H137" s="12"/>
      <c r="I137" s="12"/>
      <c r="J137" s="12"/>
      <c r="K137" s="12"/>
      <c r="L137" s="74"/>
      <c r="M137" s="12"/>
      <c r="N137" s="12"/>
      <c r="O137" s="12"/>
      <c r="P137" s="12"/>
      <c r="Q137" s="74"/>
      <c r="R137" s="12"/>
      <c r="S137" s="12"/>
    </row>
    <row r="138" spans="2:19" s="80" customFormat="1" ht="10.5" customHeight="1">
      <c r="B138" s="165" t="s">
        <v>273</v>
      </c>
      <c r="C138" s="165"/>
      <c r="E138" s="9">
        <f>SUM(E139:E146)</f>
        <v>2195</v>
      </c>
      <c r="F138" s="10">
        <f>SUM(F139:F146)</f>
        <v>1708</v>
      </c>
      <c r="G138" s="10">
        <f>SUM(G139:G146)</f>
        <v>388</v>
      </c>
      <c r="H138" s="10">
        <f>SUM(H139:H146)</f>
        <v>72</v>
      </c>
      <c r="I138" s="10" t="s">
        <v>210</v>
      </c>
      <c r="J138" s="10">
        <f>SUM(J139:J146)</f>
        <v>27</v>
      </c>
      <c r="K138" s="10" t="s">
        <v>210</v>
      </c>
      <c r="L138" s="89">
        <f aca="true" t="shared" si="33" ref="L138:S138">SUM(L139:L146)</f>
        <v>1080723000</v>
      </c>
      <c r="M138" s="10">
        <f t="shared" si="33"/>
        <v>2853</v>
      </c>
      <c r="N138" s="10">
        <f t="shared" si="33"/>
        <v>2639</v>
      </c>
      <c r="O138" s="10">
        <f t="shared" si="33"/>
        <v>198</v>
      </c>
      <c r="P138" s="10">
        <f t="shared" si="33"/>
        <v>16</v>
      </c>
      <c r="Q138" s="89">
        <f t="shared" si="33"/>
        <v>2195064200</v>
      </c>
      <c r="R138" s="10">
        <f t="shared" si="33"/>
        <v>42</v>
      </c>
      <c r="S138" s="10">
        <f t="shared" si="33"/>
        <v>13600100</v>
      </c>
    </row>
    <row r="139" spans="2:19" ht="10.5" customHeight="1">
      <c r="B139" s="13"/>
      <c r="C139" s="13" t="s">
        <v>96</v>
      </c>
      <c r="E139" s="14">
        <v>536</v>
      </c>
      <c r="F139" s="12">
        <v>446</v>
      </c>
      <c r="G139" s="12">
        <v>70</v>
      </c>
      <c r="H139" s="12">
        <v>11</v>
      </c>
      <c r="I139" s="12" t="s">
        <v>210</v>
      </c>
      <c r="J139" s="12">
        <v>9</v>
      </c>
      <c r="K139" s="12" t="s">
        <v>210</v>
      </c>
      <c r="L139" s="74">
        <v>275635400</v>
      </c>
      <c r="M139" s="12">
        <f aca="true" t="shared" si="34" ref="M139:M146">SUM(N139:P139)</f>
        <v>645</v>
      </c>
      <c r="N139" s="12">
        <v>593</v>
      </c>
      <c r="O139" s="12">
        <v>52</v>
      </c>
      <c r="P139" s="12" t="s">
        <v>498</v>
      </c>
      <c r="Q139" s="74">
        <v>488751300</v>
      </c>
      <c r="R139" s="12">
        <v>5</v>
      </c>
      <c r="S139" s="12">
        <v>1648000</v>
      </c>
    </row>
    <row r="140" spans="2:19" ht="10.5" customHeight="1">
      <c r="B140" s="13"/>
      <c r="C140" s="13" t="s">
        <v>98</v>
      </c>
      <c r="E140" s="14">
        <v>267</v>
      </c>
      <c r="F140" s="12">
        <v>196</v>
      </c>
      <c r="G140" s="12">
        <v>58</v>
      </c>
      <c r="H140" s="12">
        <v>11</v>
      </c>
      <c r="I140" s="12" t="s">
        <v>210</v>
      </c>
      <c r="J140" s="12">
        <v>2</v>
      </c>
      <c r="K140" s="12" t="s">
        <v>210</v>
      </c>
      <c r="L140" s="74">
        <v>133417000</v>
      </c>
      <c r="M140" s="12">
        <f t="shared" si="34"/>
        <v>348</v>
      </c>
      <c r="N140" s="12">
        <v>324</v>
      </c>
      <c r="O140" s="12">
        <v>24</v>
      </c>
      <c r="P140" s="12" t="s">
        <v>498</v>
      </c>
      <c r="Q140" s="74">
        <v>281628300</v>
      </c>
      <c r="R140" s="12">
        <v>5</v>
      </c>
      <c r="S140" s="12">
        <v>1870600</v>
      </c>
    </row>
    <row r="141" spans="2:19" ht="10.5" customHeight="1">
      <c r="B141" s="13"/>
      <c r="C141" s="13" t="s">
        <v>99</v>
      </c>
      <c r="E141" s="14">
        <v>156</v>
      </c>
      <c r="F141" s="12">
        <v>139</v>
      </c>
      <c r="G141" s="12">
        <v>11</v>
      </c>
      <c r="H141" s="12">
        <v>3</v>
      </c>
      <c r="I141" s="12" t="s">
        <v>210</v>
      </c>
      <c r="J141" s="12">
        <v>3</v>
      </c>
      <c r="K141" s="12" t="s">
        <v>210</v>
      </c>
      <c r="L141" s="74">
        <v>78809800</v>
      </c>
      <c r="M141" s="12">
        <f t="shared" si="34"/>
        <v>246</v>
      </c>
      <c r="N141" s="12">
        <v>229</v>
      </c>
      <c r="O141" s="12">
        <v>17</v>
      </c>
      <c r="P141" s="12" t="s">
        <v>411</v>
      </c>
      <c r="Q141" s="74">
        <v>184903200</v>
      </c>
      <c r="R141" s="12">
        <v>1</v>
      </c>
      <c r="S141" s="12">
        <v>412000</v>
      </c>
    </row>
    <row r="142" spans="2:19" ht="10.5" customHeight="1">
      <c r="B142" s="13"/>
      <c r="C142" s="13" t="s">
        <v>100</v>
      </c>
      <c r="E142" s="14">
        <v>187</v>
      </c>
      <c r="F142" s="12">
        <v>169</v>
      </c>
      <c r="G142" s="12">
        <v>12</v>
      </c>
      <c r="H142" s="12">
        <v>5</v>
      </c>
      <c r="I142" s="12" t="s">
        <v>210</v>
      </c>
      <c r="J142" s="12">
        <v>1</v>
      </c>
      <c r="K142" s="12" t="s">
        <v>210</v>
      </c>
      <c r="L142" s="74">
        <v>97959200</v>
      </c>
      <c r="M142" s="12">
        <f t="shared" si="34"/>
        <v>261</v>
      </c>
      <c r="N142" s="12">
        <v>244</v>
      </c>
      <c r="O142" s="12">
        <v>17</v>
      </c>
      <c r="P142" s="12" t="s">
        <v>498</v>
      </c>
      <c r="Q142" s="74">
        <v>193404700</v>
      </c>
      <c r="R142" s="12">
        <v>3</v>
      </c>
      <c r="S142" s="12">
        <v>412000</v>
      </c>
    </row>
    <row r="143" spans="2:19" ht="10.5" customHeight="1">
      <c r="B143" s="13"/>
      <c r="C143" s="13" t="s">
        <v>102</v>
      </c>
      <c r="E143" s="14">
        <v>204</v>
      </c>
      <c r="F143" s="12">
        <v>129</v>
      </c>
      <c r="G143" s="12">
        <v>69</v>
      </c>
      <c r="H143" s="12">
        <v>5</v>
      </c>
      <c r="I143" s="12" t="s">
        <v>210</v>
      </c>
      <c r="J143" s="12">
        <v>1</v>
      </c>
      <c r="K143" s="12" t="s">
        <v>210</v>
      </c>
      <c r="L143" s="74">
        <v>90807700</v>
      </c>
      <c r="M143" s="12">
        <f t="shared" si="34"/>
        <v>309</v>
      </c>
      <c r="N143" s="12">
        <v>293</v>
      </c>
      <c r="O143" s="12">
        <v>16</v>
      </c>
      <c r="P143" s="12" t="s">
        <v>411</v>
      </c>
      <c r="Q143" s="74">
        <v>245311900</v>
      </c>
      <c r="R143" s="12">
        <v>6</v>
      </c>
      <c r="S143" s="12">
        <v>1808300</v>
      </c>
    </row>
    <row r="144" spans="2:19" ht="10.5" customHeight="1">
      <c r="B144" s="13"/>
      <c r="C144" s="13" t="s">
        <v>104</v>
      </c>
      <c r="E144" s="14">
        <v>442</v>
      </c>
      <c r="F144" s="12">
        <v>309</v>
      </c>
      <c r="G144" s="12">
        <v>110</v>
      </c>
      <c r="H144" s="12">
        <v>19</v>
      </c>
      <c r="I144" s="12" t="s">
        <v>210</v>
      </c>
      <c r="J144" s="12">
        <v>4</v>
      </c>
      <c r="K144" s="12" t="s">
        <v>210</v>
      </c>
      <c r="L144" s="74">
        <v>207799200</v>
      </c>
      <c r="M144" s="12">
        <f t="shared" si="34"/>
        <v>561</v>
      </c>
      <c r="N144" s="12">
        <v>520</v>
      </c>
      <c r="O144" s="12">
        <v>37</v>
      </c>
      <c r="P144" s="12">
        <v>4</v>
      </c>
      <c r="Q144" s="74">
        <v>441543900</v>
      </c>
      <c r="R144" s="12">
        <v>16</v>
      </c>
      <c r="S144" s="12">
        <v>5166600</v>
      </c>
    </row>
    <row r="145" spans="2:19" ht="10.5" customHeight="1">
      <c r="B145" s="13"/>
      <c r="C145" s="13" t="s">
        <v>106</v>
      </c>
      <c r="E145" s="14">
        <v>302</v>
      </c>
      <c r="F145" s="12">
        <v>236</v>
      </c>
      <c r="G145" s="12">
        <v>48</v>
      </c>
      <c r="H145" s="12">
        <v>13</v>
      </c>
      <c r="I145" s="12" t="s">
        <v>210</v>
      </c>
      <c r="J145" s="12">
        <v>5</v>
      </c>
      <c r="K145" s="12" t="s">
        <v>210</v>
      </c>
      <c r="L145" s="74">
        <v>151508700</v>
      </c>
      <c r="M145" s="12">
        <f t="shared" si="34"/>
        <v>330</v>
      </c>
      <c r="N145" s="12">
        <v>297</v>
      </c>
      <c r="O145" s="12">
        <v>21</v>
      </c>
      <c r="P145" s="12">
        <v>12</v>
      </c>
      <c r="Q145" s="74">
        <v>259934900</v>
      </c>
      <c r="R145" s="12">
        <v>5</v>
      </c>
      <c r="S145" s="12">
        <v>1870600</v>
      </c>
    </row>
    <row r="146" spans="2:19" ht="10.5" customHeight="1">
      <c r="B146" s="13"/>
      <c r="C146" s="13" t="s">
        <v>108</v>
      </c>
      <c r="E146" s="14">
        <v>101</v>
      </c>
      <c r="F146" s="12">
        <v>84</v>
      </c>
      <c r="G146" s="12">
        <v>10</v>
      </c>
      <c r="H146" s="12">
        <v>5</v>
      </c>
      <c r="I146" s="12" t="s">
        <v>210</v>
      </c>
      <c r="J146" s="12">
        <v>2</v>
      </c>
      <c r="K146" s="12" t="s">
        <v>210</v>
      </c>
      <c r="L146" s="74">
        <v>44786000</v>
      </c>
      <c r="M146" s="12">
        <f t="shared" si="34"/>
        <v>153</v>
      </c>
      <c r="N146" s="12">
        <v>139</v>
      </c>
      <c r="O146" s="12">
        <v>14</v>
      </c>
      <c r="P146" s="12" t="s">
        <v>411</v>
      </c>
      <c r="Q146" s="74">
        <v>99586000</v>
      </c>
      <c r="R146" s="12">
        <v>1</v>
      </c>
      <c r="S146" s="12">
        <v>412000</v>
      </c>
    </row>
    <row r="147" spans="2:19" ht="6" customHeight="1">
      <c r="B147" s="13"/>
      <c r="C147" s="13"/>
      <c r="E147" s="14"/>
      <c r="F147" s="12"/>
      <c r="G147" s="12"/>
      <c r="H147" s="12"/>
      <c r="I147" s="12"/>
      <c r="J147" s="12"/>
      <c r="K147" s="12"/>
      <c r="L147" s="74"/>
      <c r="M147" s="12"/>
      <c r="N147" s="12"/>
      <c r="O147" s="12"/>
      <c r="P147" s="12"/>
      <c r="Q147" s="74"/>
      <c r="R147" s="12"/>
      <c r="S147" s="12"/>
    </row>
    <row r="148" spans="2:19" s="80" customFormat="1" ht="10.5" customHeight="1">
      <c r="B148" s="165" t="s">
        <v>274</v>
      </c>
      <c r="C148" s="165"/>
      <c r="E148" s="9">
        <f aca="true" t="shared" si="35" ref="E148:J148">SUM(E149:E154)</f>
        <v>4152</v>
      </c>
      <c r="F148" s="10">
        <f t="shared" si="35"/>
        <v>2839</v>
      </c>
      <c r="G148" s="10">
        <f t="shared" si="35"/>
        <v>1191</v>
      </c>
      <c r="H148" s="10">
        <f t="shared" si="35"/>
        <v>101</v>
      </c>
      <c r="I148" s="10">
        <f t="shared" si="35"/>
        <v>2</v>
      </c>
      <c r="J148" s="10">
        <f t="shared" si="35"/>
        <v>19</v>
      </c>
      <c r="K148" s="10" t="s">
        <v>213</v>
      </c>
      <c r="L148" s="89">
        <f>SUM(L149:L154)</f>
        <v>1905379800</v>
      </c>
      <c r="M148" s="10">
        <f aca="true" t="shared" si="36" ref="M148:S148">SUM(M149:M154)</f>
        <v>6071</v>
      </c>
      <c r="N148" s="10">
        <f t="shared" si="36"/>
        <v>5603</v>
      </c>
      <c r="O148" s="10">
        <f t="shared" si="36"/>
        <v>454</v>
      </c>
      <c r="P148" s="10">
        <f t="shared" si="36"/>
        <v>14</v>
      </c>
      <c r="Q148" s="89">
        <f t="shared" si="36"/>
        <v>4715292700</v>
      </c>
      <c r="R148" s="10">
        <f t="shared" si="36"/>
        <v>101</v>
      </c>
      <c r="S148" s="10">
        <f t="shared" si="36"/>
        <v>28776900</v>
      </c>
    </row>
    <row r="149" spans="1:19" ht="10.5" customHeight="1">
      <c r="A149" s="84"/>
      <c r="B149" s="13"/>
      <c r="C149" s="13" t="s">
        <v>112</v>
      </c>
      <c r="E149" s="14">
        <v>1475</v>
      </c>
      <c r="F149" s="12">
        <v>966</v>
      </c>
      <c r="G149" s="12">
        <v>468</v>
      </c>
      <c r="H149" s="12">
        <v>35</v>
      </c>
      <c r="I149" s="12" t="s">
        <v>413</v>
      </c>
      <c r="J149" s="12">
        <v>6</v>
      </c>
      <c r="K149" s="12" t="s">
        <v>213</v>
      </c>
      <c r="L149" s="74">
        <v>626321100</v>
      </c>
      <c r="M149" s="12">
        <f aca="true" t="shared" si="37" ref="M149:M154">SUM(N149:P149)</f>
        <v>2135</v>
      </c>
      <c r="N149" s="12">
        <v>1977</v>
      </c>
      <c r="O149" s="12">
        <v>153</v>
      </c>
      <c r="P149" s="12">
        <v>5</v>
      </c>
      <c r="Q149" s="74">
        <v>1643862200</v>
      </c>
      <c r="R149" s="12">
        <v>41</v>
      </c>
      <c r="S149" s="12">
        <v>12358400</v>
      </c>
    </row>
    <row r="150" spans="2:19" ht="10.5" customHeight="1">
      <c r="B150" s="13"/>
      <c r="C150" s="13" t="s">
        <v>113</v>
      </c>
      <c r="E150" s="14">
        <v>750</v>
      </c>
      <c r="F150" s="12">
        <v>516</v>
      </c>
      <c r="G150" s="12">
        <v>212</v>
      </c>
      <c r="H150" s="12">
        <v>16</v>
      </c>
      <c r="I150" s="12" t="s">
        <v>411</v>
      </c>
      <c r="J150" s="12">
        <v>6</v>
      </c>
      <c r="K150" s="12" t="s">
        <v>213</v>
      </c>
      <c r="L150" s="74">
        <v>342438000</v>
      </c>
      <c r="M150" s="12">
        <f t="shared" si="37"/>
        <v>965</v>
      </c>
      <c r="N150" s="12">
        <v>850</v>
      </c>
      <c r="O150" s="12">
        <v>115</v>
      </c>
      <c r="P150" s="12" t="s">
        <v>498</v>
      </c>
      <c r="Q150" s="74">
        <v>768564900</v>
      </c>
      <c r="R150" s="12">
        <v>15</v>
      </c>
      <c r="S150" s="12">
        <v>5071900</v>
      </c>
    </row>
    <row r="151" spans="2:19" ht="10.5" customHeight="1">
      <c r="B151" s="13"/>
      <c r="C151" s="13" t="s">
        <v>114</v>
      </c>
      <c r="E151" s="14">
        <v>174</v>
      </c>
      <c r="F151" s="12">
        <v>117</v>
      </c>
      <c r="G151" s="12">
        <v>55</v>
      </c>
      <c r="H151" s="12">
        <v>2</v>
      </c>
      <c r="I151" s="12" t="s">
        <v>411</v>
      </c>
      <c r="J151" s="12" t="s">
        <v>498</v>
      </c>
      <c r="K151" s="12" t="s">
        <v>213</v>
      </c>
      <c r="L151" s="74">
        <v>74340600</v>
      </c>
      <c r="M151" s="12">
        <f t="shared" si="37"/>
        <v>229</v>
      </c>
      <c r="N151" s="12">
        <v>218</v>
      </c>
      <c r="O151" s="12">
        <v>11</v>
      </c>
      <c r="P151" s="12" t="s">
        <v>411</v>
      </c>
      <c r="Q151" s="74">
        <v>187388100</v>
      </c>
      <c r="R151" s="12">
        <v>3</v>
      </c>
      <c r="S151" s="12">
        <v>1236000</v>
      </c>
    </row>
    <row r="152" spans="2:19" ht="10.5" customHeight="1">
      <c r="B152" s="13"/>
      <c r="C152" s="13" t="s">
        <v>116</v>
      </c>
      <c r="E152" s="14">
        <v>132</v>
      </c>
      <c r="F152" s="12">
        <v>91</v>
      </c>
      <c r="G152" s="12">
        <v>36</v>
      </c>
      <c r="H152" s="12">
        <v>5</v>
      </c>
      <c r="I152" s="12" t="s">
        <v>411</v>
      </c>
      <c r="J152" s="12" t="s">
        <v>498</v>
      </c>
      <c r="K152" s="12" t="s">
        <v>213</v>
      </c>
      <c r="L152" s="74">
        <v>64848000</v>
      </c>
      <c r="M152" s="12">
        <f t="shared" si="37"/>
        <v>184</v>
      </c>
      <c r="N152" s="12">
        <v>171</v>
      </c>
      <c r="O152" s="12">
        <v>11</v>
      </c>
      <c r="P152" s="12">
        <v>2</v>
      </c>
      <c r="Q152" s="74">
        <v>148296200</v>
      </c>
      <c r="R152" s="12">
        <v>3</v>
      </c>
      <c r="S152" s="12" t="s">
        <v>498</v>
      </c>
    </row>
    <row r="153" spans="2:19" ht="10.5" customHeight="1">
      <c r="B153" s="13"/>
      <c r="C153" s="13" t="s">
        <v>118</v>
      </c>
      <c r="E153" s="14">
        <v>1183</v>
      </c>
      <c r="F153" s="12">
        <v>774</v>
      </c>
      <c r="G153" s="12">
        <v>376</v>
      </c>
      <c r="H153" s="12">
        <v>27</v>
      </c>
      <c r="I153" s="12">
        <v>1</v>
      </c>
      <c r="J153" s="12">
        <v>5</v>
      </c>
      <c r="K153" s="12" t="s">
        <v>213</v>
      </c>
      <c r="L153" s="74">
        <v>551371700</v>
      </c>
      <c r="M153" s="12">
        <f t="shared" si="37"/>
        <v>1935</v>
      </c>
      <c r="N153" s="12">
        <v>1810</v>
      </c>
      <c r="O153" s="12">
        <v>121</v>
      </c>
      <c r="P153" s="12">
        <v>4</v>
      </c>
      <c r="Q153" s="74">
        <v>1468891100</v>
      </c>
      <c r="R153" s="12">
        <v>32</v>
      </c>
      <c r="S153" s="12">
        <v>7638600</v>
      </c>
    </row>
    <row r="154" spans="2:19" ht="10.5" customHeight="1">
      <c r="B154" s="13"/>
      <c r="C154" s="13" t="s">
        <v>120</v>
      </c>
      <c r="E154" s="14">
        <v>438</v>
      </c>
      <c r="F154" s="12">
        <v>375</v>
      </c>
      <c r="G154" s="12">
        <v>44</v>
      </c>
      <c r="H154" s="12">
        <v>16</v>
      </c>
      <c r="I154" s="12">
        <v>1</v>
      </c>
      <c r="J154" s="12">
        <v>2</v>
      </c>
      <c r="K154" s="12" t="s">
        <v>213</v>
      </c>
      <c r="L154" s="74">
        <v>246060400</v>
      </c>
      <c r="M154" s="12">
        <f t="shared" si="37"/>
        <v>623</v>
      </c>
      <c r="N154" s="12">
        <v>577</v>
      </c>
      <c r="O154" s="12">
        <v>43</v>
      </c>
      <c r="P154" s="12">
        <v>3</v>
      </c>
      <c r="Q154" s="74">
        <v>498290200</v>
      </c>
      <c r="R154" s="12">
        <v>7</v>
      </c>
      <c r="S154" s="12">
        <v>2472000</v>
      </c>
    </row>
    <row r="155" ht="6" customHeight="1" thickBot="1">
      <c r="E155" s="87"/>
    </row>
    <row r="156" spans="1:19" ht="13.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</row>
  </sheetData>
  <mergeCells count="40">
    <mergeCell ref="R82:S82"/>
    <mergeCell ref="E83:K83"/>
    <mergeCell ref="L83:L84"/>
    <mergeCell ref="M83:P83"/>
    <mergeCell ref="Q83:Q84"/>
    <mergeCell ref="R83:R84"/>
    <mergeCell ref="S83:S84"/>
    <mergeCell ref="M4:Q4"/>
    <mergeCell ref="R4:S4"/>
    <mergeCell ref="M5:P5"/>
    <mergeCell ref="Q5:Q6"/>
    <mergeCell ref="R5:R6"/>
    <mergeCell ref="S5:S6"/>
    <mergeCell ref="B138:C138"/>
    <mergeCell ref="B148:C148"/>
    <mergeCell ref="A4:D6"/>
    <mergeCell ref="E4:L4"/>
    <mergeCell ref="E5:K5"/>
    <mergeCell ref="L5:L6"/>
    <mergeCell ref="A82:D84"/>
    <mergeCell ref="E82:L82"/>
    <mergeCell ref="B111:C111"/>
    <mergeCell ref="B115:C115"/>
    <mergeCell ref="B64:C64"/>
    <mergeCell ref="B73:C73"/>
    <mergeCell ref="B118:C118"/>
    <mergeCell ref="B131:C131"/>
    <mergeCell ref="B86:C86"/>
    <mergeCell ref="B93:C93"/>
    <mergeCell ref="B102:C102"/>
    <mergeCell ref="B8:C8"/>
    <mergeCell ref="B10:C10"/>
    <mergeCell ref="B12:C12"/>
    <mergeCell ref="M82:Q82"/>
    <mergeCell ref="B29:C29"/>
    <mergeCell ref="B35:C35"/>
    <mergeCell ref="B40:C40"/>
    <mergeCell ref="B44:C44"/>
    <mergeCell ref="B48:C48"/>
    <mergeCell ref="B54:C5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6" sqref="A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9.00390625" style="77" customWidth="1"/>
    <col min="3" max="3" width="1.00390625" style="77" customWidth="1"/>
    <col min="4" max="7" width="7.875" style="77" customWidth="1"/>
    <col min="8" max="8" width="1.00390625" style="77" customWidth="1"/>
    <col min="9" max="9" width="9.00390625" style="77" customWidth="1"/>
    <col min="10" max="10" width="1.00390625" style="77" customWidth="1"/>
    <col min="11" max="16384" width="9.00390625" style="77" customWidth="1"/>
  </cols>
  <sheetData>
    <row r="1" spans="1:6" ht="17.25">
      <c r="A1" s="75"/>
      <c r="B1" s="75"/>
      <c r="C1" s="75"/>
      <c r="D1" s="75"/>
      <c r="E1" s="75"/>
      <c r="F1" s="1" t="s">
        <v>378</v>
      </c>
    </row>
    <row r="2" ht="9" customHeight="1"/>
    <row r="3" ht="14.25" thickBot="1">
      <c r="A3" s="21" t="s">
        <v>364</v>
      </c>
    </row>
    <row r="4" spans="1:10" ht="14.25" thickTop="1">
      <c r="A4" s="195" t="s">
        <v>20</v>
      </c>
      <c r="B4" s="195"/>
      <c r="C4" s="195"/>
      <c r="D4" s="197" t="s">
        <v>419</v>
      </c>
      <c r="E4" s="178"/>
      <c r="F4" s="197" t="s">
        <v>420</v>
      </c>
      <c r="G4" s="178"/>
      <c r="H4" s="69"/>
      <c r="I4" s="68"/>
      <c r="J4" s="68"/>
    </row>
    <row r="5" spans="1:10" ht="13.5">
      <c r="A5" s="196"/>
      <c r="B5" s="196"/>
      <c r="C5" s="196"/>
      <c r="D5" s="67" t="s">
        <v>141</v>
      </c>
      <c r="E5" s="67" t="s">
        <v>142</v>
      </c>
      <c r="F5" s="67" t="s">
        <v>143</v>
      </c>
      <c r="G5" s="67" t="s">
        <v>142</v>
      </c>
      <c r="H5" s="70"/>
      <c r="I5" s="68"/>
      <c r="J5" s="68"/>
    </row>
    <row r="6" spans="4:10" ht="6" customHeight="1">
      <c r="D6" s="93"/>
      <c r="H6" s="114"/>
      <c r="I6" s="78"/>
      <c r="J6" s="78"/>
    </row>
    <row r="7" spans="2:10" ht="13.5">
      <c r="B7" s="81" t="s">
        <v>379</v>
      </c>
      <c r="C7" s="80"/>
      <c r="D7" s="115">
        <f>D9+D11</f>
        <v>3079</v>
      </c>
      <c r="E7" s="116">
        <f>E9+E11</f>
        <v>239132</v>
      </c>
      <c r="F7" s="116">
        <f>F9+F11</f>
        <v>110</v>
      </c>
      <c r="G7" s="116">
        <f>G9+G11</f>
        <v>3372</v>
      </c>
      <c r="H7" s="114"/>
      <c r="I7" s="78"/>
      <c r="J7" s="78"/>
    </row>
    <row r="8" spans="2:10" ht="6" customHeight="1">
      <c r="B8" s="81"/>
      <c r="C8" s="80"/>
      <c r="D8" s="115"/>
      <c r="E8" s="116"/>
      <c r="F8" s="116"/>
      <c r="G8" s="116"/>
      <c r="H8" s="114"/>
      <c r="I8" s="78"/>
      <c r="J8" s="78"/>
    </row>
    <row r="9" spans="2:10" ht="13.5">
      <c r="B9" s="81" t="s">
        <v>457</v>
      </c>
      <c r="C9" s="80"/>
      <c r="D9" s="115">
        <f>SUM(D13:D26)</f>
        <v>1677</v>
      </c>
      <c r="E9" s="116">
        <f>SUM(E13:E26)</f>
        <v>115772</v>
      </c>
      <c r="F9" s="116">
        <f>SUM(F13:F26)</f>
        <v>35</v>
      </c>
      <c r="G9" s="116">
        <f>SUM(G13:G26)</f>
        <v>1003</v>
      </c>
      <c r="H9" s="114"/>
      <c r="I9" s="78"/>
      <c r="J9" s="78"/>
    </row>
    <row r="10" spans="2:10" ht="6" customHeight="1">
      <c r="B10" s="81"/>
      <c r="C10" s="80"/>
      <c r="D10" s="115"/>
      <c r="E10" s="116"/>
      <c r="F10" s="116"/>
      <c r="G10" s="116"/>
      <c r="H10" s="114"/>
      <c r="I10" s="78"/>
      <c r="J10" s="78"/>
    </row>
    <row r="11" spans="2:10" ht="13.5">
      <c r="B11" s="81" t="s">
        <v>456</v>
      </c>
      <c r="C11" s="80"/>
      <c r="D11" s="115">
        <f>SUM(D35:D51)</f>
        <v>1402</v>
      </c>
      <c r="E11" s="116">
        <f>SUM(E35:E51)</f>
        <v>123360</v>
      </c>
      <c r="F11" s="116">
        <f>SUM(F35:F51)</f>
        <v>75</v>
      </c>
      <c r="G11" s="116">
        <f>SUM(G35:G51)</f>
        <v>2369</v>
      </c>
      <c r="H11" s="114"/>
      <c r="I11" s="78"/>
      <c r="J11" s="78"/>
    </row>
    <row r="12" spans="2:10" ht="6" customHeight="1">
      <c r="B12" s="13"/>
      <c r="D12" s="60"/>
      <c r="E12" s="59"/>
      <c r="F12" s="59"/>
      <c r="G12" s="59"/>
      <c r="H12" s="114"/>
      <c r="I12" s="78"/>
      <c r="J12" s="78"/>
    </row>
    <row r="13" spans="2:10" ht="15.75" customHeight="1">
      <c r="B13" s="13" t="s">
        <v>380</v>
      </c>
      <c r="D13" s="65">
        <v>551</v>
      </c>
      <c r="E13" s="66">
        <v>34293</v>
      </c>
      <c r="F13" s="57" t="s">
        <v>411</v>
      </c>
      <c r="G13" s="57" t="s">
        <v>410</v>
      </c>
      <c r="H13" s="114"/>
      <c r="I13" s="11"/>
      <c r="J13" s="78"/>
    </row>
    <row r="14" spans="2:10" ht="15.75" customHeight="1">
      <c r="B14" s="13" t="s">
        <v>28</v>
      </c>
      <c r="D14" s="65">
        <v>236</v>
      </c>
      <c r="E14" s="66">
        <v>15967</v>
      </c>
      <c r="F14" s="57">
        <v>23</v>
      </c>
      <c r="G14" s="57">
        <v>605</v>
      </c>
      <c r="H14" s="114"/>
      <c r="I14" s="11"/>
      <c r="J14" s="78"/>
    </row>
    <row r="15" spans="2:10" ht="15.75" customHeight="1">
      <c r="B15" s="13" t="s">
        <v>29</v>
      </c>
      <c r="D15" s="65">
        <v>92</v>
      </c>
      <c r="E15" s="66">
        <v>7562</v>
      </c>
      <c r="F15" s="57" t="s">
        <v>411</v>
      </c>
      <c r="G15" s="57" t="s">
        <v>410</v>
      </c>
      <c r="H15" s="114"/>
      <c r="I15" s="11"/>
      <c r="J15" s="78"/>
    </row>
    <row r="16" spans="2:10" ht="15.75" customHeight="1">
      <c r="B16" s="13" t="s">
        <v>31</v>
      </c>
      <c r="D16" s="65">
        <v>69</v>
      </c>
      <c r="E16" s="66">
        <v>4215</v>
      </c>
      <c r="F16" s="57">
        <v>1</v>
      </c>
      <c r="G16" s="57">
        <v>33</v>
      </c>
      <c r="H16" s="114"/>
      <c r="I16" s="11"/>
      <c r="J16" s="78"/>
    </row>
    <row r="17" spans="2:10" ht="15.75" customHeight="1">
      <c r="B17" s="13" t="s">
        <v>33</v>
      </c>
      <c r="D17" s="65">
        <v>55</v>
      </c>
      <c r="E17" s="66">
        <v>4644</v>
      </c>
      <c r="F17" s="57" t="s">
        <v>411</v>
      </c>
      <c r="G17" s="57" t="s">
        <v>410</v>
      </c>
      <c r="H17" s="114"/>
      <c r="I17" s="11"/>
      <c r="J17" s="78"/>
    </row>
    <row r="18" spans="2:10" ht="15.75" customHeight="1">
      <c r="B18" s="13" t="s">
        <v>35</v>
      </c>
      <c r="D18" s="65">
        <v>79</v>
      </c>
      <c r="E18" s="66">
        <v>5479</v>
      </c>
      <c r="F18" s="57" t="s">
        <v>411</v>
      </c>
      <c r="G18" s="57" t="s">
        <v>410</v>
      </c>
      <c r="H18" s="114"/>
      <c r="I18" s="11"/>
      <c r="J18" s="78"/>
    </row>
    <row r="19" spans="2:10" ht="15.75" customHeight="1">
      <c r="B19" s="13" t="s">
        <v>37</v>
      </c>
      <c r="D19" s="65">
        <v>58</v>
      </c>
      <c r="E19" s="66">
        <v>3745</v>
      </c>
      <c r="F19" s="57" t="s">
        <v>411</v>
      </c>
      <c r="G19" s="57" t="s">
        <v>410</v>
      </c>
      <c r="H19" s="114"/>
      <c r="I19" s="11"/>
      <c r="J19" s="78"/>
    </row>
    <row r="20" spans="2:10" ht="15.75" customHeight="1">
      <c r="B20" s="13" t="s">
        <v>39</v>
      </c>
      <c r="D20" s="65">
        <v>46</v>
      </c>
      <c r="E20" s="66">
        <v>3183</v>
      </c>
      <c r="F20" s="57" t="s">
        <v>411</v>
      </c>
      <c r="G20" s="57" t="s">
        <v>410</v>
      </c>
      <c r="H20" s="114"/>
      <c r="I20" s="11"/>
      <c r="J20" s="78"/>
    </row>
    <row r="21" spans="2:10" ht="15.75" customHeight="1">
      <c r="B21" s="13" t="s">
        <v>41</v>
      </c>
      <c r="D21" s="65">
        <v>105</v>
      </c>
      <c r="E21" s="66">
        <v>8854</v>
      </c>
      <c r="F21" s="57">
        <v>10</v>
      </c>
      <c r="G21" s="57">
        <v>322</v>
      </c>
      <c r="H21" s="114"/>
      <c r="I21" s="11"/>
      <c r="J21" s="78"/>
    </row>
    <row r="22" spans="2:10" ht="15.75" customHeight="1">
      <c r="B22" s="13" t="s">
        <v>43</v>
      </c>
      <c r="D22" s="65">
        <v>53</v>
      </c>
      <c r="E22" s="66">
        <v>3741</v>
      </c>
      <c r="F22" s="57" t="s">
        <v>411</v>
      </c>
      <c r="G22" s="57" t="s">
        <v>410</v>
      </c>
      <c r="H22" s="114"/>
      <c r="I22" s="11"/>
      <c r="J22" s="78"/>
    </row>
    <row r="23" spans="2:10" ht="15.75" customHeight="1">
      <c r="B23" s="13" t="s">
        <v>44</v>
      </c>
      <c r="D23" s="65">
        <v>48</v>
      </c>
      <c r="E23" s="66">
        <v>3082</v>
      </c>
      <c r="F23" s="57" t="s">
        <v>411</v>
      </c>
      <c r="G23" s="57" t="s">
        <v>410</v>
      </c>
      <c r="H23" s="114"/>
      <c r="I23" s="11"/>
      <c r="J23" s="78"/>
    </row>
    <row r="24" spans="2:10" ht="15.75" customHeight="1">
      <c r="B24" s="13" t="s">
        <v>45</v>
      </c>
      <c r="D24" s="65">
        <v>69</v>
      </c>
      <c r="E24" s="66">
        <v>4674</v>
      </c>
      <c r="F24" s="57" t="s">
        <v>411</v>
      </c>
      <c r="G24" s="57" t="s">
        <v>410</v>
      </c>
      <c r="H24" s="114"/>
      <c r="I24" s="11"/>
      <c r="J24" s="78"/>
    </row>
    <row r="25" spans="2:10" ht="15.75" customHeight="1">
      <c r="B25" s="13" t="s">
        <v>47</v>
      </c>
      <c r="D25" s="65">
        <v>153</v>
      </c>
      <c r="E25" s="66">
        <v>11070</v>
      </c>
      <c r="F25" s="57" t="s">
        <v>411</v>
      </c>
      <c r="G25" s="57" t="s">
        <v>410</v>
      </c>
      <c r="H25" s="114"/>
      <c r="I25" s="78"/>
      <c r="J25" s="78"/>
    </row>
    <row r="26" spans="2:10" ht="15.75" customHeight="1">
      <c r="B26" s="13" t="s">
        <v>49</v>
      </c>
      <c r="D26" s="65">
        <v>63</v>
      </c>
      <c r="E26" s="66">
        <v>5263</v>
      </c>
      <c r="F26" s="66">
        <v>1</v>
      </c>
      <c r="G26" s="66">
        <v>43</v>
      </c>
      <c r="H26" s="114"/>
      <c r="I26" s="78"/>
      <c r="J26" s="78"/>
    </row>
    <row r="27" spans="4:10" ht="6" customHeight="1" thickBot="1">
      <c r="D27" s="52"/>
      <c r="E27" s="46"/>
      <c r="F27" s="46"/>
      <c r="G27" s="46"/>
      <c r="H27" s="117"/>
      <c r="I27" s="78"/>
      <c r="J27" s="78"/>
    </row>
    <row r="28" spans="1:10" ht="13.5">
      <c r="A28" s="45" t="s">
        <v>381</v>
      </c>
      <c r="B28" s="88"/>
      <c r="C28" s="88"/>
      <c r="D28" s="88"/>
      <c r="E28" s="88"/>
      <c r="F28" s="88"/>
      <c r="G28" s="88"/>
      <c r="H28" s="88"/>
      <c r="I28" s="78"/>
      <c r="J28" s="78"/>
    </row>
    <row r="29" spans="5:7" ht="14.25" thickBot="1">
      <c r="E29" s="21"/>
      <c r="G29" s="23" t="s">
        <v>467</v>
      </c>
    </row>
    <row r="30" spans="1:10" ht="14.25" thickTop="1">
      <c r="A30" s="195" t="s">
        <v>218</v>
      </c>
      <c r="B30" s="195"/>
      <c r="C30" s="198"/>
      <c r="D30" s="197" t="s">
        <v>419</v>
      </c>
      <c r="E30" s="178"/>
      <c r="F30" s="197" t="s">
        <v>420</v>
      </c>
      <c r="G30" s="178"/>
      <c r="H30" s="68"/>
      <c r="I30" s="68"/>
      <c r="J30" s="68"/>
    </row>
    <row r="31" spans="1:10" ht="13.5">
      <c r="A31" s="196"/>
      <c r="B31" s="196"/>
      <c r="C31" s="199"/>
      <c r="D31" s="67" t="s">
        <v>141</v>
      </c>
      <c r="E31" s="67" t="s">
        <v>142</v>
      </c>
      <c r="F31" s="67" t="s">
        <v>143</v>
      </c>
      <c r="G31" s="67" t="s">
        <v>142</v>
      </c>
      <c r="H31" s="68"/>
      <c r="I31" s="68"/>
      <c r="J31" s="68"/>
    </row>
    <row r="32" spans="1:4" ht="6" customHeight="1">
      <c r="A32" s="78"/>
      <c r="B32" s="78"/>
      <c r="C32" s="111"/>
      <c r="D32" s="93"/>
    </row>
    <row r="33" spans="1:4" ht="6.75" customHeight="1">
      <c r="A33" s="78"/>
      <c r="B33" s="78"/>
      <c r="C33" s="111"/>
      <c r="D33" s="79"/>
    </row>
    <row r="34" spans="1:4" ht="4.5" customHeight="1">
      <c r="A34" s="78"/>
      <c r="B34" s="78"/>
      <c r="C34" s="111"/>
      <c r="D34" s="79"/>
    </row>
    <row r="35" spans="1:7" ht="15.75" customHeight="1">
      <c r="A35" s="78"/>
      <c r="B35" s="11" t="s">
        <v>437</v>
      </c>
      <c r="C35" s="111"/>
      <c r="D35" s="65">
        <v>104</v>
      </c>
      <c r="E35" s="66">
        <v>7557</v>
      </c>
      <c r="F35" s="66">
        <v>4</v>
      </c>
      <c r="G35" s="66">
        <v>127</v>
      </c>
    </row>
    <row r="36" spans="1:7" ht="15.75" customHeight="1">
      <c r="A36" s="78"/>
      <c r="B36" s="11" t="s">
        <v>438</v>
      </c>
      <c r="C36" s="111"/>
      <c r="D36" s="65">
        <v>77</v>
      </c>
      <c r="E36" s="66">
        <v>7488</v>
      </c>
      <c r="F36" s="66">
        <v>10</v>
      </c>
      <c r="G36" s="66">
        <v>353</v>
      </c>
    </row>
    <row r="37" spans="1:7" ht="15.75" customHeight="1">
      <c r="A37" s="78"/>
      <c r="B37" s="11" t="s">
        <v>439</v>
      </c>
      <c r="C37" s="111"/>
      <c r="D37" s="65">
        <v>102</v>
      </c>
      <c r="E37" s="66">
        <v>8973</v>
      </c>
      <c r="F37" s="57" t="s">
        <v>411</v>
      </c>
      <c r="G37" s="57" t="s">
        <v>411</v>
      </c>
    </row>
    <row r="38" spans="1:7" ht="15.75" customHeight="1">
      <c r="A38" s="78"/>
      <c r="B38" s="11" t="s">
        <v>440</v>
      </c>
      <c r="C38" s="111"/>
      <c r="D38" s="65">
        <v>51</v>
      </c>
      <c r="E38" s="66">
        <v>6266</v>
      </c>
      <c r="F38" s="66">
        <v>6</v>
      </c>
      <c r="G38" s="66">
        <v>149</v>
      </c>
    </row>
    <row r="39" spans="1:7" ht="15.75" customHeight="1">
      <c r="A39" s="78"/>
      <c r="B39" s="11" t="s">
        <v>441</v>
      </c>
      <c r="C39" s="111"/>
      <c r="D39" s="65">
        <v>107</v>
      </c>
      <c r="E39" s="66">
        <v>8890</v>
      </c>
      <c r="F39" s="66">
        <v>4</v>
      </c>
      <c r="G39" s="66">
        <v>122</v>
      </c>
    </row>
    <row r="40" spans="1:7" ht="15.75" customHeight="1">
      <c r="A40" s="78"/>
      <c r="B40" s="11" t="s">
        <v>442</v>
      </c>
      <c r="C40" s="111"/>
      <c r="D40" s="65">
        <v>148</v>
      </c>
      <c r="E40" s="66">
        <v>13921</v>
      </c>
      <c r="F40" s="57">
        <v>1</v>
      </c>
      <c r="G40" s="57">
        <v>22</v>
      </c>
    </row>
    <row r="41" spans="1:7" ht="15.75" customHeight="1">
      <c r="A41" s="78"/>
      <c r="B41" s="11" t="s">
        <v>443</v>
      </c>
      <c r="C41" s="111"/>
      <c r="D41" s="65">
        <v>106</v>
      </c>
      <c r="E41" s="66">
        <v>9791</v>
      </c>
      <c r="F41" s="66">
        <v>1</v>
      </c>
      <c r="G41" s="66">
        <v>37</v>
      </c>
    </row>
    <row r="42" spans="1:7" ht="15.75" customHeight="1">
      <c r="A42" s="78"/>
      <c r="B42" s="11" t="s">
        <v>453</v>
      </c>
      <c r="C42" s="111"/>
      <c r="D42" s="65">
        <v>52</v>
      </c>
      <c r="E42" s="66">
        <v>4428</v>
      </c>
      <c r="F42" s="66">
        <v>2</v>
      </c>
      <c r="G42" s="66">
        <v>49</v>
      </c>
    </row>
    <row r="43" spans="1:7" ht="15.75" customHeight="1">
      <c r="A43" s="78"/>
      <c r="B43" s="11" t="s">
        <v>444</v>
      </c>
      <c r="C43" s="111"/>
      <c r="D43" s="65">
        <v>30</v>
      </c>
      <c r="E43" s="66">
        <v>2836</v>
      </c>
      <c r="F43" s="57" t="s">
        <v>411</v>
      </c>
      <c r="G43" s="57" t="s">
        <v>411</v>
      </c>
    </row>
    <row r="44" spans="1:7" ht="15.75" customHeight="1">
      <c r="A44" s="78"/>
      <c r="B44" s="11" t="s">
        <v>445</v>
      </c>
      <c r="C44" s="111"/>
      <c r="D44" s="65">
        <v>130</v>
      </c>
      <c r="E44" s="66">
        <v>8823</v>
      </c>
      <c r="F44" s="57">
        <v>8</v>
      </c>
      <c r="G44" s="57">
        <v>257</v>
      </c>
    </row>
    <row r="45" spans="1:7" ht="15.75" customHeight="1">
      <c r="A45" s="78"/>
      <c r="B45" s="11" t="s">
        <v>446</v>
      </c>
      <c r="C45" s="111"/>
      <c r="D45" s="65">
        <v>96</v>
      </c>
      <c r="E45" s="66">
        <v>11309</v>
      </c>
      <c r="F45" s="57" t="s">
        <v>411</v>
      </c>
      <c r="G45" s="57" t="s">
        <v>411</v>
      </c>
    </row>
    <row r="46" spans="1:7" ht="15.75" customHeight="1">
      <c r="A46" s="78"/>
      <c r="B46" s="11" t="s">
        <v>447</v>
      </c>
      <c r="C46" s="111"/>
      <c r="D46" s="65">
        <v>37</v>
      </c>
      <c r="E46" s="66">
        <v>2260</v>
      </c>
      <c r="F46" s="57" t="s">
        <v>411</v>
      </c>
      <c r="G46" s="57" t="s">
        <v>411</v>
      </c>
    </row>
    <row r="47" spans="1:7" ht="15.75" customHeight="1">
      <c r="A47" s="78"/>
      <c r="B47" s="11" t="s">
        <v>448</v>
      </c>
      <c r="C47" s="111"/>
      <c r="D47" s="65">
        <v>22</v>
      </c>
      <c r="E47" s="66">
        <v>1292</v>
      </c>
      <c r="F47" s="57" t="s">
        <v>411</v>
      </c>
      <c r="G47" s="57" t="s">
        <v>411</v>
      </c>
    </row>
    <row r="48" spans="1:7" ht="15.75" customHeight="1">
      <c r="A48" s="78"/>
      <c r="B48" s="11" t="s">
        <v>449</v>
      </c>
      <c r="C48" s="111"/>
      <c r="D48" s="65">
        <v>131</v>
      </c>
      <c r="E48" s="66">
        <v>11349</v>
      </c>
      <c r="F48" s="57">
        <v>17</v>
      </c>
      <c r="G48" s="57">
        <v>561</v>
      </c>
    </row>
    <row r="49" spans="1:7" ht="15.75" customHeight="1">
      <c r="A49" s="78"/>
      <c r="B49" s="11" t="s">
        <v>450</v>
      </c>
      <c r="C49" s="111"/>
      <c r="D49" s="65">
        <v>83</v>
      </c>
      <c r="E49" s="66">
        <v>6418</v>
      </c>
      <c r="F49" s="57" t="s">
        <v>411</v>
      </c>
      <c r="G49" s="57" t="s">
        <v>411</v>
      </c>
    </row>
    <row r="50" spans="1:7" ht="15.75" customHeight="1">
      <c r="A50" s="78"/>
      <c r="B50" s="11" t="s">
        <v>451</v>
      </c>
      <c r="C50" s="111"/>
      <c r="D50" s="65">
        <v>44</v>
      </c>
      <c r="E50" s="66">
        <v>4018</v>
      </c>
      <c r="F50" s="57">
        <v>8</v>
      </c>
      <c r="G50" s="57">
        <v>227</v>
      </c>
    </row>
    <row r="51" spans="1:7" ht="15.75" customHeight="1">
      <c r="A51" s="78"/>
      <c r="B51" s="11" t="s">
        <v>452</v>
      </c>
      <c r="C51" s="111"/>
      <c r="D51" s="65">
        <v>82</v>
      </c>
      <c r="E51" s="66">
        <v>7741</v>
      </c>
      <c r="F51" s="57">
        <v>14</v>
      </c>
      <c r="G51" s="57">
        <v>465</v>
      </c>
    </row>
    <row r="52" spans="1:4" ht="6" customHeight="1" thickBot="1">
      <c r="A52" s="86"/>
      <c r="B52" s="86"/>
      <c r="C52" s="113"/>
      <c r="D52" s="79"/>
    </row>
    <row r="53" spans="1:7" ht="13.5">
      <c r="A53" s="88"/>
      <c r="B53" s="88"/>
      <c r="C53" s="88"/>
      <c r="D53" s="88"/>
      <c r="E53" s="88"/>
      <c r="F53" s="88"/>
      <c r="G53" s="88"/>
    </row>
  </sheetData>
  <mergeCells count="6">
    <mergeCell ref="A4:C5"/>
    <mergeCell ref="D4:E4"/>
    <mergeCell ref="F4:G4"/>
    <mergeCell ref="A30:C31"/>
    <mergeCell ref="D30:E30"/>
    <mergeCell ref="F30:G30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0.6171875" style="77" customWidth="1"/>
    <col min="2" max="2" width="7.50390625" style="77" customWidth="1"/>
    <col min="3" max="3" width="5.125" style="77" customWidth="1"/>
    <col min="4" max="4" width="0.6171875" style="77" customWidth="1"/>
    <col min="5" max="8" width="7.50390625" style="77" customWidth="1"/>
    <col min="9" max="9" width="0.875" style="77" customWidth="1"/>
    <col min="10" max="10" width="11.00390625" style="77" customWidth="1"/>
    <col min="11" max="11" width="0.875" style="77" customWidth="1"/>
    <col min="12" max="15" width="7.50390625" style="77" customWidth="1"/>
    <col min="16" max="16384" width="9.00390625" style="77" customWidth="1"/>
  </cols>
  <sheetData>
    <row r="1" spans="1:6" ht="17.25">
      <c r="A1" s="75"/>
      <c r="B1" s="75"/>
      <c r="C1" s="75"/>
      <c r="D1" s="75"/>
      <c r="E1" s="1" t="s">
        <v>395</v>
      </c>
      <c r="F1" s="1"/>
    </row>
    <row r="3" spans="1:2" ht="14.25" thickBot="1">
      <c r="A3" s="21" t="s">
        <v>396</v>
      </c>
      <c r="B3" s="46"/>
    </row>
    <row r="4" spans="1:15" ht="14.25" thickTop="1">
      <c r="A4" s="166" t="s">
        <v>20</v>
      </c>
      <c r="B4" s="149"/>
      <c r="C4" s="149"/>
      <c r="D4" s="150"/>
      <c r="E4" s="155" t="s">
        <v>152</v>
      </c>
      <c r="F4" s="156"/>
      <c r="G4" s="155" t="s">
        <v>153</v>
      </c>
      <c r="H4" s="156"/>
      <c r="I4" s="148" t="s">
        <v>397</v>
      </c>
      <c r="J4" s="149"/>
      <c r="K4" s="150"/>
      <c r="L4" s="155" t="s">
        <v>152</v>
      </c>
      <c r="M4" s="156"/>
      <c r="N4" s="155" t="s">
        <v>153</v>
      </c>
      <c r="O4" s="156"/>
    </row>
    <row r="5" spans="1:15" ht="13.5">
      <c r="A5" s="146"/>
      <c r="B5" s="146"/>
      <c r="C5" s="146"/>
      <c r="D5" s="147"/>
      <c r="E5" s="26" t="s">
        <v>398</v>
      </c>
      <c r="F5" s="29" t="s">
        <v>399</v>
      </c>
      <c r="G5" s="26" t="s">
        <v>398</v>
      </c>
      <c r="H5" s="26" t="s">
        <v>399</v>
      </c>
      <c r="I5" s="168"/>
      <c r="J5" s="146"/>
      <c r="K5" s="147"/>
      <c r="L5" s="26" t="s">
        <v>398</v>
      </c>
      <c r="M5" s="26" t="s">
        <v>399</v>
      </c>
      <c r="N5" s="26" t="s">
        <v>398</v>
      </c>
      <c r="O5" s="26" t="s">
        <v>399</v>
      </c>
    </row>
    <row r="6" spans="1:11" ht="6" customHeight="1">
      <c r="A6" s="100"/>
      <c r="B6" s="100"/>
      <c r="C6" s="100"/>
      <c r="D6" s="100"/>
      <c r="E6" s="93"/>
      <c r="I6" s="120"/>
      <c r="J6" s="121"/>
      <c r="K6" s="122"/>
    </row>
    <row r="7" spans="1:15" ht="17.25" customHeight="1">
      <c r="A7" s="100"/>
      <c r="B7" s="28" t="s">
        <v>461</v>
      </c>
      <c r="C7" s="23" t="s">
        <v>466</v>
      </c>
      <c r="D7" s="100"/>
      <c r="E7" s="14">
        <v>386</v>
      </c>
      <c r="F7" s="12">
        <v>144977</v>
      </c>
      <c r="G7" s="12">
        <v>17</v>
      </c>
      <c r="H7" s="12">
        <v>11283</v>
      </c>
      <c r="I7" s="123"/>
      <c r="J7" s="11" t="s">
        <v>400</v>
      </c>
      <c r="K7" s="124"/>
      <c r="L7" s="12">
        <v>14</v>
      </c>
      <c r="M7" s="12">
        <v>6586</v>
      </c>
      <c r="N7" s="12" t="s">
        <v>415</v>
      </c>
      <c r="O7" s="12" t="s">
        <v>415</v>
      </c>
    </row>
    <row r="8" spans="1:15" ht="17.25" customHeight="1">
      <c r="A8" s="100"/>
      <c r="B8" s="31" t="s">
        <v>462</v>
      </c>
      <c r="C8" s="23">
        <v>1997</v>
      </c>
      <c r="D8" s="100"/>
      <c r="E8" s="14">
        <v>317</v>
      </c>
      <c r="F8" s="12">
        <v>128084</v>
      </c>
      <c r="G8" s="12">
        <v>12</v>
      </c>
      <c r="H8" s="12">
        <v>6574</v>
      </c>
      <c r="I8" s="123"/>
      <c r="J8" s="11" t="s">
        <v>401</v>
      </c>
      <c r="K8" s="124"/>
      <c r="L8" s="12" t="s">
        <v>415</v>
      </c>
      <c r="M8" s="12" t="s">
        <v>415</v>
      </c>
      <c r="N8" s="12" t="s">
        <v>415</v>
      </c>
      <c r="O8" s="12" t="s">
        <v>415</v>
      </c>
    </row>
    <row r="9" spans="1:15" ht="17.25" customHeight="1">
      <c r="A9" s="100"/>
      <c r="B9" s="31" t="s">
        <v>463</v>
      </c>
      <c r="C9" s="23">
        <v>1998</v>
      </c>
      <c r="D9" s="100"/>
      <c r="E9" s="14">
        <v>346</v>
      </c>
      <c r="F9" s="12">
        <v>135806</v>
      </c>
      <c r="G9" s="12">
        <v>11</v>
      </c>
      <c r="H9" s="12">
        <v>7218</v>
      </c>
      <c r="I9" s="123"/>
      <c r="J9" s="11" t="s">
        <v>155</v>
      </c>
      <c r="K9" s="124"/>
      <c r="L9" s="12" t="s">
        <v>415</v>
      </c>
      <c r="M9" s="12" t="s">
        <v>415</v>
      </c>
      <c r="N9" s="12" t="s">
        <v>415</v>
      </c>
      <c r="O9" s="12" t="s">
        <v>415</v>
      </c>
    </row>
    <row r="10" spans="1:15" ht="17.25" customHeight="1">
      <c r="A10" s="100"/>
      <c r="B10" s="31" t="s">
        <v>464</v>
      </c>
      <c r="C10" s="23">
        <v>1999</v>
      </c>
      <c r="D10" s="100"/>
      <c r="E10" s="14">
        <v>348</v>
      </c>
      <c r="F10" s="12">
        <v>146213</v>
      </c>
      <c r="G10" s="12">
        <v>16</v>
      </c>
      <c r="H10" s="12">
        <v>8802</v>
      </c>
      <c r="I10" s="123"/>
      <c r="J10" s="11" t="s">
        <v>156</v>
      </c>
      <c r="K10" s="124"/>
      <c r="L10" s="12">
        <v>2</v>
      </c>
      <c r="M10" s="12">
        <v>695</v>
      </c>
      <c r="N10" s="12" t="s">
        <v>415</v>
      </c>
      <c r="O10" s="12" t="s">
        <v>415</v>
      </c>
    </row>
    <row r="11" spans="1:15" ht="17.25" customHeight="1">
      <c r="A11" s="100"/>
      <c r="B11" s="94" t="s">
        <v>465</v>
      </c>
      <c r="C11" s="95">
        <v>2000</v>
      </c>
      <c r="D11" s="125"/>
      <c r="E11" s="9">
        <f>SUM(E13:E16,L7:L15)</f>
        <v>326</v>
      </c>
      <c r="F11" s="10">
        <f>SUM(F13:F16,M7:M15)</f>
        <v>141674</v>
      </c>
      <c r="G11" s="10">
        <f>SUM(G13:G16,N7:N15)</f>
        <v>13</v>
      </c>
      <c r="H11" s="10">
        <f>SUM(H13:H16,O7:O15)</f>
        <v>7492</v>
      </c>
      <c r="I11" s="123"/>
      <c r="J11" s="11" t="s">
        <v>157</v>
      </c>
      <c r="K11" s="124"/>
      <c r="L11" s="55" t="s">
        <v>415</v>
      </c>
      <c r="M11" s="55" t="s">
        <v>415</v>
      </c>
      <c r="N11" s="12" t="s">
        <v>415</v>
      </c>
      <c r="O11" s="12" t="s">
        <v>415</v>
      </c>
    </row>
    <row r="12" spans="1:15" ht="17.25" customHeight="1">
      <c r="A12" s="100"/>
      <c r="B12" s="100"/>
      <c r="C12" s="100"/>
      <c r="D12" s="100"/>
      <c r="E12" s="14"/>
      <c r="F12" s="12"/>
      <c r="G12" s="12"/>
      <c r="H12" s="12"/>
      <c r="I12" s="123"/>
      <c r="J12" s="11" t="s">
        <v>158</v>
      </c>
      <c r="K12" s="124"/>
      <c r="L12" s="12">
        <v>3</v>
      </c>
      <c r="M12" s="12">
        <v>750</v>
      </c>
      <c r="N12" s="12" t="s">
        <v>415</v>
      </c>
      <c r="O12" s="12" t="s">
        <v>415</v>
      </c>
    </row>
    <row r="13" spans="1:15" ht="17.25" customHeight="1">
      <c r="A13" s="100"/>
      <c r="B13" s="169" t="s">
        <v>375</v>
      </c>
      <c r="C13" s="169"/>
      <c r="D13" s="100"/>
      <c r="E13" s="54" t="s">
        <v>411</v>
      </c>
      <c r="F13" s="131" t="s">
        <v>411</v>
      </c>
      <c r="G13" s="131" t="s">
        <v>411</v>
      </c>
      <c r="H13" s="132" t="s">
        <v>411</v>
      </c>
      <c r="I13" s="123"/>
      <c r="J13" s="11" t="s">
        <v>159</v>
      </c>
      <c r="K13" s="124"/>
      <c r="L13" s="12">
        <v>35</v>
      </c>
      <c r="M13" s="12">
        <v>8965</v>
      </c>
      <c r="N13" s="12">
        <v>1</v>
      </c>
      <c r="O13" s="12">
        <v>380</v>
      </c>
    </row>
    <row r="14" spans="1:15" ht="17.25" customHeight="1">
      <c r="A14" s="100"/>
      <c r="B14" s="169" t="s">
        <v>376</v>
      </c>
      <c r="C14" s="169"/>
      <c r="D14" s="100"/>
      <c r="E14" s="54" t="s">
        <v>411</v>
      </c>
      <c r="F14" s="131" t="s">
        <v>411</v>
      </c>
      <c r="G14" s="131" t="s">
        <v>411</v>
      </c>
      <c r="H14" s="131" t="s">
        <v>411</v>
      </c>
      <c r="I14" s="123"/>
      <c r="J14" s="11" t="s">
        <v>160</v>
      </c>
      <c r="K14" s="124"/>
      <c r="L14" s="12" t="s">
        <v>415</v>
      </c>
      <c r="M14" s="12" t="s">
        <v>415</v>
      </c>
      <c r="N14" s="12">
        <v>1</v>
      </c>
      <c r="O14" s="12">
        <v>300</v>
      </c>
    </row>
    <row r="15" spans="1:15" ht="17.25" customHeight="1">
      <c r="A15" s="100"/>
      <c r="B15" s="169" t="s">
        <v>154</v>
      </c>
      <c r="C15" s="169"/>
      <c r="D15" s="100"/>
      <c r="E15" s="14">
        <v>267</v>
      </c>
      <c r="F15" s="12">
        <v>123070</v>
      </c>
      <c r="G15" s="12">
        <v>11</v>
      </c>
      <c r="H15" s="12">
        <v>6812</v>
      </c>
      <c r="I15" s="123"/>
      <c r="J15" s="11" t="s">
        <v>161</v>
      </c>
      <c r="K15" s="124"/>
      <c r="L15" s="12">
        <v>1</v>
      </c>
      <c r="M15" s="12">
        <v>56</v>
      </c>
      <c r="N15" s="12" t="s">
        <v>415</v>
      </c>
      <c r="O15" s="12" t="s">
        <v>415</v>
      </c>
    </row>
    <row r="16" spans="1:15" ht="17.25" customHeight="1">
      <c r="A16" s="100"/>
      <c r="B16" s="169" t="s">
        <v>402</v>
      </c>
      <c r="C16" s="169"/>
      <c r="D16" s="100"/>
      <c r="E16" s="14">
        <v>4</v>
      </c>
      <c r="F16" s="12">
        <v>1552</v>
      </c>
      <c r="G16" s="12" t="s">
        <v>415</v>
      </c>
      <c r="H16" s="12" t="s">
        <v>415</v>
      </c>
      <c r="I16" s="123"/>
      <c r="J16" s="126"/>
      <c r="K16" s="124"/>
      <c r="L16" s="12"/>
      <c r="M16" s="12"/>
      <c r="N16" s="12"/>
      <c r="O16" s="12"/>
    </row>
    <row r="17" spans="1:15" ht="6" customHeight="1" thickBot="1">
      <c r="A17" s="100"/>
      <c r="B17" s="100"/>
      <c r="C17" s="100"/>
      <c r="D17" s="100"/>
      <c r="E17" s="30"/>
      <c r="F17" s="5"/>
      <c r="G17" s="5"/>
      <c r="H17" s="5"/>
      <c r="I17" s="127"/>
      <c r="J17" s="128"/>
      <c r="K17" s="129"/>
      <c r="L17" s="5"/>
      <c r="M17" s="5"/>
      <c r="N17" s="5"/>
      <c r="O17" s="5"/>
    </row>
    <row r="18" spans="1:15" ht="13.5">
      <c r="A18" s="45" t="s">
        <v>377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</sheetData>
  <mergeCells count="10">
    <mergeCell ref="B16:C16"/>
    <mergeCell ref="I4:K5"/>
    <mergeCell ref="A4:D5"/>
    <mergeCell ref="N4:O4"/>
    <mergeCell ref="B13:C13"/>
    <mergeCell ref="B14:C14"/>
    <mergeCell ref="E4:F4"/>
    <mergeCell ref="G4:H4"/>
    <mergeCell ref="L4:M4"/>
    <mergeCell ref="B15:C1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F7" sqref="F7"/>
    </sheetView>
  </sheetViews>
  <sheetFormatPr defaultColWidth="9.00390625" defaultRowHeight="13.5"/>
  <cols>
    <col min="1" max="1" width="1.00390625" style="77" customWidth="1"/>
    <col min="2" max="2" width="7.50390625" style="77" customWidth="1"/>
    <col min="3" max="3" width="5.50390625" style="77" customWidth="1"/>
    <col min="4" max="4" width="0.875" style="77" customWidth="1"/>
    <col min="5" max="9" width="12.00390625" style="77" customWidth="1"/>
    <col min="10" max="10" width="11.75390625" style="77" customWidth="1"/>
    <col min="11" max="16384" width="9.00390625" style="77" customWidth="1"/>
  </cols>
  <sheetData>
    <row r="1" spans="1:6" ht="17.25">
      <c r="A1" s="75"/>
      <c r="B1" s="75"/>
      <c r="C1" s="75"/>
      <c r="D1" s="75"/>
      <c r="E1" s="75"/>
      <c r="F1" s="1" t="s">
        <v>394</v>
      </c>
    </row>
    <row r="3" spans="1:8" s="46" customFormat="1" ht="11.25" thickBot="1">
      <c r="A3" s="21" t="s">
        <v>194</v>
      </c>
      <c r="H3" s="21" t="s">
        <v>371</v>
      </c>
    </row>
    <row r="4" spans="1:10" ht="14.25" thickTop="1">
      <c r="A4" s="166" t="s">
        <v>278</v>
      </c>
      <c r="B4" s="166"/>
      <c r="C4" s="166"/>
      <c r="D4" s="166"/>
      <c r="E4" s="200" t="s">
        <v>372</v>
      </c>
      <c r="F4" s="200" t="s">
        <v>162</v>
      </c>
      <c r="G4" s="142" t="s">
        <v>163</v>
      </c>
      <c r="H4" s="17"/>
      <c r="I4" s="18"/>
      <c r="J4" s="142" t="s">
        <v>164</v>
      </c>
    </row>
    <row r="5" spans="1:10" ht="13.5">
      <c r="A5" s="158"/>
      <c r="B5" s="158"/>
      <c r="C5" s="158"/>
      <c r="D5" s="158"/>
      <c r="E5" s="161"/>
      <c r="F5" s="161"/>
      <c r="G5" s="157"/>
      <c r="H5" s="19" t="s">
        <v>165</v>
      </c>
      <c r="I5" s="19" t="s">
        <v>166</v>
      </c>
      <c r="J5" s="157"/>
    </row>
    <row r="6" ht="6" customHeight="1">
      <c r="E6" s="93"/>
    </row>
    <row r="7" spans="5:10" ht="15" customHeight="1">
      <c r="E7" s="79"/>
      <c r="F7" s="23" t="s">
        <v>373</v>
      </c>
      <c r="G7" s="23" t="s">
        <v>374</v>
      </c>
      <c r="H7" s="23" t="s">
        <v>374</v>
      </c>
      <c r="I7" s="23" t="s">
        <v>374</v>
      </c>
      <c r="J7" s="23" t="s">
        <v>387</v>
      </c>
    </row>
    <row r="8" spans="2:10" ht="17.25" customHeight="1">
      <c r="B8" s="28" t="s">
        <v>461</v>
      </c>
      <c r="C8" s="23" t="s">
        <v>466</v>
      </c>
      <c r="E8" s="14">
        <v>26634</v>
      </c>
      <c r="F8" s="12">
        <v>366594</v>
      </c>
      <c r="G8" s="12">
        <v>5756908</v>
      </c>
      <c r="H8" s="12">
        <v>3104088</v>
      </c>
      <c r="I8" s="12">
        <v>2652820</v>
      </c>
      <c r="J8" s="12">
        <v>87908019</v>
      </c>
    </row>
    <row r="9" spans="2:10" ht="17.25" customHeight="1">
      <c r="B9" s="31" t="s">
        <v>462</v>
      </c>
      <c r="C9" s="23">
        <v>1997</v>
      </c>
      <c r="E9" s="14">
        <v>26959</v>
      </c>
      <c r="F9" s="12">
        <v>365056</v>
      </c>
      <c r="G9" s="12">
        <v>5890282</v>
      </c>
      <c r="H9" s="12">
        <v>3162680</v>
      </c>
      <c r="I9" s="12">
        <v>2727602</v>
      </c>
      <c r="J9" s="12">
        <v>83296357</v>
      </c>
    </row>
    <row r="10" spans="2:10" ht="17.25" customHeight="1">
      <c r="B10" s="31" t="s">
        <v>463</v>
      </c>
      <c r="C10" s="23">
        <v>1998</v>
      </c>
      <c r="E10" s="14">
        <v>26830</v>
      </c>
      <c r="F10" s="12">
        <v>358181</v>
      </c>
      <c r="G10" s="12">
        <v>6103747</v>
      </c>
      <c r="H10" s="12">
        <v>3207843</v>
      </c>
      <c r="I10" s="12">
        <v>2895904</v>
      </c>
      <c r="J10" s="12">
        <v>80378195</v>
      </c>
    </row>
    <row r="11" spans="2:10" ht="17.25" customHeight="1">
      <c r="B11" s="31" t="s">
        <v>464</v>
      </c>
      <c r="C11" s="23">
        <v>1999</v>
      </c>
      <c r="E11" s="14">
        <v>26660</v>
      </c>
      <c r="F11" s="12">
        <v>353635</v>
      </c>
      <c r="G11" s="12">
        <v>6089025</v>
      </c>
      <c r="H11" s="12">
        <v>3185290</v>
      </c>
      <c r="I11" s="12">
        <v>2903735</v>
      </c>
      <c r="J11" s="12">
        <v>78616679</v>
      </c>
    </row>
    <row r="12" spans="2:10" s="80" customFormat="1" ht="17.25" customHeight="1">
      <c r="B12" s="94" t="s">
        <v>465</v>
      </c>
      <c r="C12" s="95">
        <v>2000</v>
      </c>
      <c r="E12" s="9">
        <v>26423</v>
      </c>
      <c r="F12" s="10">
        <v>349081</v>
      </c>
      <c r="G12" s="10">
        <v>6251363</v>
      </c>
      <c r="H12" s="10">
        <v>3249073</v>
      </c>
      <c r="I12" s="10">
        <v>3002290</v>
      </c>
      <c r="J12" s="10">
        <v>78395801</v>
      </c>
    </row>
    <row r="13" s="84" customFormat="1" ht="6" customHeight="1" thickBot="1">
      <c r="E13" s="96"/>
    </row>
    <row r="14" spans="1:10" ht="13.5">
      <c r="A14" s="45" t="s">
        <v>416</v>
      </c>
      <c r="B14" s="47"/>
      <c r="C14" s="88"/>
      <c r="D14" s="88"/>
      <c r="E14" s="88"/>
      <c r="F14" s="88"/>
      <c r="G14" s="88"/>
      <c r="H14" s="88"/>
      <c r="I14" s="88"/>
      <c r="J14" s="88"/>
    </row>
  </sheetData>
  <mergeCells count="5">
    <mergeCell ref="J4:J5"/>
    <mergeCell ref="A4:D5"/>
    <mergeCell ref="E4:E5"/>
    <mergeCell ref="F4:F5"/>
    <mergeCell ref="G4:G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A1">
      <selection activeCell="J8" sqref="J8:L8"/>
    </sheetView>
  </sheetViews>
  <sheetFormatPr defaultColWidth="9.00390625" defaultRowHeight="13.5"/>
  <cols>
    <col min="1" max="1" width="1.00390625" style="77" customWidth="1"/>
    <col min="2" max="2" width="10.875" style="77" customWidth="1"/>
    <col min="3" max="3" width="7.50390625" style="77" customWidth="1"/>
    <col min="4" max="4" width="1.00390625" style="77" customWidth="1"/>
    <col min="5" max="5" width="9.125" style="77" customWidth="1"/>
    <col min="6" max="6" width="0.875" style="77" customWidth="1"/>
    <col min="7" max="12" width="9.375" style="77" customWidth="1"/>
    <col min="13" max="16384" width="9.00390625" style="77" customWidth="1"/>
  </cols>
  <sheetData>
    <row r="1" spans="1:5" ht="17.25">
      <c r="A1" s="75"/>
      <c r="B1" s="75"/>
      <c r="C1" s="75"/>
      <c r="D1" s="75"/>
      <c r="E1" s="1" t="s">
        <v>171</v>
      </c>
    </row>
    <row r="2" ht="13.5">
      <c r="A2" s="21" t="s">
        <v>382</v>
      </c>
    </row>
    <row r="3" spans="5:12" ht="15" thickBot="1">
      <c r="E3" s="25" t="s">
        <v>365</v>
      </c>
      <c r="L3" s="72">
        <v>36250</v>
      </c>
    </row>
    <row r="4" spans="1:12" ht="20.25" customHeight="1" thickTop="1">
      <c r="A4" s="156" t="s">
        <v>278</v>
      </c>
      <c r="B4" s="156"/>
      <c r="C4" s="156"/>
      <c r="D4" s="156"/>
      <c r="E4" s="156"/>
      <c r="F4" s="156"/>
      <c r="G4" s="155" t="s">
        <v>383</v>
      </c>
      <c r="H4" s="156"/>
      <c r="I4" s="151"/>
      <c r="J4" s="156" t="s">
        <v>162</v>
      </c>
      <c r="K4" s="156"/>
      <c r="L4" s="156"/>
    </row>
    <row r="5" spans="2:12" ht="15" customHeight="1">
      <c r="B5" s="208"/>
      <c r="C5" s="208"/>
      <c r="D5" s="6"/>
      <c r="E5" s="6"/>
      <c r="G5" s="93"/>
      <c r="L5" s="23" t="s">
        <v>366</v>
      </c>
    </row>
    <row r="6" spans="2:12" ht="18" customHeight="1">
      <c r="B6" s="180" t="s">
        <v>476</v>
      </c>
      <c r="C6" s="180"/>
      <c r="D6" s="21"/>
      <c r="E6" s="23" t="s">
        <v>478</v>
      </c>
      <c r="G6" s="201">
        <v>27782</v>
      </c>
      <c r="H6" s="207"/>
      <c r="I6" s="207"/>
      <c r="J6" s="207">
        <v>463057</v>
      </c>
      <c r="K6" s="207"/>
      <c r="L6" s="207"/>
    </row>
    <row r="7" spans="2:12" ht="18" customHeight="1">
      <c r="B7" s="180" t="s">
        <v>406</v>
      </c>
      <c r="C7" s="180"/>
      <c r="D7" s="21"/>
      <c r="E7" s="23">
        <v>1997</v>
      </c>
      <c r="G7" s="201">
        <v>28108</v>
      </c>
      <c r="H7" s="207"/>
      <c r="I7" s="207"/>
      <c r="J7" s="207">
        <v>458781</v>
      </c>
      <c r="K7" s="207"/>
      <c r="L7" s="207"/>
    </row>
    <row r="8" spans="2:12" ht="18" customHeight="1">
      <c r="B8" s="180" t="s">
        <v>407</v>
      </c>
      <c r="C8" s="180"/>
      <c r="D8" s="21"/>
      <c r="E8" s="23">
        <v>1998</v>
      </c>
      <c r="G8" s="201">
        <v>27962</v>
      </c>
      <c r="H8" s="207"/>
      <c r="I8" s="207"/>
      <c r="J8" s="207">
        <v>447411</v>
      </c>
      <c r="K8" s="207"/>
      <c r="L8" s="207"/>
    </row>
    <row r="9" spans="2:12" ht="18" customHeight="1">
      <c r="B9" s="180" t="s">
        <v>408</v>
      </c>
      <c r="C9" s="180"/>
      <c r="D9" s="21"/>
      <c r="E9" s="23">
        <v>1999</v>
      </c>
      <c r="G9" s="201">
        <v>27761</v>
      </c>
      <c r="H9" s="207"/>
      <c r="I9" s="207"/>
      <c r="J9" s="207">
        <v>439159</v>
      </c>
      <c r="K9" s="207"/>
      <c r="L9" s="207"/>
    </row>
    <row r="10" spans="2:12" s="80" customFormat="1" ht="18" customHeight="1">
      <c r="B10" s="186" t="s">
        <v>477</v>
      </c>
      <c r="C10" s="186"/>
      <c r="D10" s="99"/>
      <c r="E10" s="95">
        <v>2000</v>
      </c>
      <c r="G10" s="203">
        <v>27503</v>
      </c>
      <c r="H10" s="204"/>
      <c r="I10" s="204"/>
      <c r="J10" s="204">
        <v>430680</v>
      </c>
      <c r="K10" s="204"/>
      <c r="L10" s="204"/>
    </row>
    <row r="11" s="84" customFormat="1" ht="5.25" customHeight="1" thickBot="1">
      <c r="G11" s="96"/>
    </row>
    <row r="12" spans="1:12" s="46" customFormat="1" ht="12.75" customHeight="1">
      <c r="A12" s="45" t="s">
        <v>416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2" ht="13.5">
      <c r="A13" s="3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3.5">
      <c r="A14" s="3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14.25">
      <c r="A15" s="32"/>
      <c r="B15" s="78"/>
      <c r="C15" s="78"/>
      <c r="D15" s="78"/>
      <c r="E15" s="25" t="s">
        <v>367</v>
      </c>
      <c r="F15" s="78"/>
      <c r="G15" s="78"/>
      <c r="H15" s="78"/>
      <c r="I15" s="78"/>
      <c r="J15" s="78"/>
      <c r="K15" s="78"/>
      <c r="L15" s="78"/>
    </row>
    <row r="16" ht="14.25" thickBot="1">
      <c r="A16" s="21" t="s">
        <v>384</v>
      </c>
    </row>
    <row r="17" spans="1:12" ht="18" customHeight="1" thickTop="1">
      <c r="A17" s="154" t="s">
        <v>385</v>
      </c>
      <c r="B17" s="154"/>
      <c r="C17" s="154"/>
      <c r="D17" s="154"/>
      <c r="E17" s="155" t="s">
        <v>386</v>
      </c>
      <c r="F17" s="156"/>
      <c r="G17" s="156"/>
      <c r="H17" s="156"/>
      <c r="I17" s="156"/>
      <c r="J17" s="156"/>
      <c r="K17" s="151"/>
      <c r="L17" s="142" t="s">
        <v>172</v>
      </c>
    </row>
    <row r="18" spans="1:12" ht="18" customHeight="1">
      <c r="A18" s="140"/>
      <c r="B18" s="140"/>
      <c r="C18" s="140"/>
      <c r="D18" s="140"/>
      <c r="E18" s="157" t="s">
        <v>173</v>
      </c>
      <c r="F18" s="158"/>
      <c r="G18" s="26" t="s">
        <v>174</v>
      </c>
      <c r="H18" s="26" t="s">
        <v>175</v>
      </c>
      <c r="I18" s="26" t="s">
        <v>176</v>
      </c>
      <c r="J18" s="26" t="s">
        <v>177</v>
      </c>
      <c r="K18" s="26" t="s">
        <v>178</v>
      </c>
      <c r="L18" s="157"/>
    </row>
    <row r="19" spans="5:12" ht="13.5">
      <c r="E19" s="205" t="s">
        <v>368</v>
      </c>
      <c r="F19" s="206"/>
      <c r="G19" s="43" t="s">
        <v>368</v>
      </c>
      <c r="H19" s="43" t="s">
        <v>368</v>
      </c>
      <c r="I19" s="43" t="s">
        <v>368</v>
      </c>
      <c r="J19" s="43" t="s">
        <v>368</v>
      </c>
      <c r="K19" s="43" t="s">
        <v>368</v>
      </c>
      <c r="L19" s="43" t="s">
        <v>387</v>
      </c>
    </row>
    <row r="20" spans="2:12" ht="18" customHeight="1">
      <c r="B20" s="28" t="s">
        <v>479</v>
      </c>
      <c r="C20" s="23" t="s">
        <v>475</v>
      </c>
      <c r="E20" s="201">
        <v>116240</v>
      </c>
      <c r="F20" s="202"/>
      <c r="G20" s="12">
        <v>50271</v>
      </c>
      <c r="H20" s="12">
        <v>42336</v>
      </c>
      <c r="I20" s="12">
        <v>17310</v>
      </c>
      <c r="J20" s="12">
        <v>2636</v>
      </c>
      <c r="K20" s="12">
        <v>3687</v>
      </c>
      <c r="L20" s="12">
        <v>1094</v>
      </c>
    </row>
    <row r="21" spans="2:12" ht="18" customHeight="1">
      <c r="B21" s="31" t="s">
        <v>480</v>
      </c>
      <c r="C21" s="23">
        <v>1997</v>
      </c>
      <c r="E21" s="201">
        <v>111615</v>
      </c>
      <c r="F21" s="202"/>
      <c r="G21" s="12">
        <v>48172</v>
      </c>
      <c r="H21" s="12">
        <v>40697</v>
      </c>
      <c r="I21" s="12">
        <v>16678</v>
      </c>
      <c r="J21" s="12">
        <v>2533</v>
      </c>
      <c r="K21" s="12">
        <v>3535</v>
      </c>
      <c r="L21" s="12">
        <v>1091</v>
      </c>
    </row>
    <row r="22" spans="2:12" ht="18" customHeight="1">
      <c r="B22" s="31" t="s">
        <v>481</v>
      </c>
      <c r="C22" s="23">
        <v>1998</v>
      </c>
      <c r="E22" s="201">
        <v>106771</v>
      </c>
      <c r="F22" s="202"/>
      <c r="G22" s="12">
        <v>45973</v>
      </c>
      <c r="H22" s="12">
        <v>38926</v>
      </c>
      <c r="I22" s="12">
        <v>16043</v>
      </c>
      <c r="J22" s="12">
        <v>2438</v>
      </c>
      <c r="K22" s="12">
        <v>3391</v>
      </c>
      <c r="L22" s="12">
        <v>1107</v>
      </c>
    </row>
    <row r="23" spans="2:12" ht="18" customHeight="1">
      <c r="B23" s="31" t="s">
        <v>482</v>
      </c>
      <c r="C23" s="23">
        <v>1999</v>
      </c>
      <c r="E23" s="201">
        <v>102006</v>
      </c>
      <c r="F23" s="202"/>
      <c r="G23" s="12">
        <v>43788</v>
      </c>
      <c r="H23" s="12">
        <v>37176</v>
      </c>
      <c r="I23" s="12">
        <v>15479</v>
      </c>
      <c r="J23" s="12">
        <v>2330</v>
      </c>
      <c r="K23" s="12">
        <v>3233</v>
      </c>
      <c r="L23" s="12">
        <v>1110</v>
      </c>
    </row>
    <row r="24" spans="2:12" s="80" customFormat="1" ht="18" customHeight="1">
      <c r="B24" s="94" t="s">
        <v>483</v>
      </c>
      <c r="C24" s="95">
        <v>2000</v>
      </c>
      <c r="E24" s="203">
        <v>97284</v>
      </c>
      <c r="F24" s="209"/>
      <c r="G24" s="10">
        <v>41652</v>
      </c>
      <c r="H24" s="10">
        <v>35382</v>
      </c>
      <c r="I24" s="10">
        <v>14924</v>
      </c>
      <c r="J24" s="10">
        <v>2225</v>
      </c>
      <c r="K24" s="10">
        <v>3101</v>
      </c>
      <c r="L24" s="10">
        <v>1108</v>
      </c>
    </row>
    <row r="25" spans="5:6" s="84" customFormat="1" ht="6" customHeight="1" thickBot="1">
      <c r="E25" s="96"/>
      <c r="F25" s="118"/>
    </row>
    <row r="26" spans="1:12" s="84" customFormat="1" ht="13.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8" ht="14.25" thickBot="1">
      <c r="A28" s="21" t="s">
        <v>388</v>
      </c>
    </row>
    <row r="29" spans="1:12" ht="14.25" thickTop="1">
      <c r="A29" s="154" t="s">
        <v>278</v>
      </c>
      <c r="B29" s="154"/>
      <c r="C29" s="154"/>
      <c r="D29" s="210"/>
      <c r="E29" s="227" t="s">
        <v>389</v>
      </c>
      <c r="F29" s="228"/>
      <c r="G29" s="228"/>
      <c r="H29" s="228"/>
      <c r="I29" s="228"/>
      <c r="J29" s="228"/>
      <c r="K29" s="229"/>
      <c r="L29" s="224" t="s">
        <v>179</v>
      </c>
    </row>
    <row r="30" spans="1:12" ht="5.25" customHeight="1">
      <c r="A30" s="211"/>
      <c r="B30" s="211"/>
      <c r="C30" s="211"/>
      <c r="D30" s="212"/>
      <c r="E30" s="215" t="s">
        <v>173</v>
      </c>
      <c r="F30" s="216"/>
      <c r="G30" s="230" t="s">
        <v>390</v>
      </c>
      <c r="H30" s="35"/>
      <c r="I30" s="35"/>
      <c r="J30" s="221" t="s">
        <v>369</v>
      </c>
      <c r="K30" s="221" t="s">
        <v>391</v>
      </c>
      <c r="L30" s="225"/>
    </row>
    <row r="31" spans="1:12" ht="12" customHeight="1">
      <c r="A31" s="211"/>
      <c r="B31" s="211"/>
      <c r="C31" s="211"/>
      <c r="D31" s="212"/>
      <c r="E31" s="217"/>
      <c r="F31" s="218"/>
      <c r="G31" s="230"/>
      <c r="H31" s="36" t="s">
        <v>370</v>
      </c>
      <c r="I31" s="37" t="s">
        <v>370</v>
      </c>
      <c r="J31" s="222"/>
      <c r="K31" s="222"/>
      <c r="L31" s="225"/>
    </row>
    <row r="32" spans="1:12" ht="12" customHeight="1">
      <c r="A32" s="213"/>
      <c r="B32" s="213"/>
      <c r="C32" s="213"/>
      <c r="D32" s="214"/>
      <c r="E32" s="219"/>
      <c r="F32" s="220"/>
      <c r="G32" s="38" t="s">
        <v>181</v>
      </c>
      <c r="H32" s="38" t="s">
        <v>180</v>
      </c>
      <c r="I32" s="39" t="s">
        <v>392</v>
      </c>
      <c r="J32" s="223"/>
      <c r="K32" s="223"/>
      <c r="L32" s="226"/>
    </row>
    <row r="33" spans="5:12" ht="13.5">
      <c r="E33" s="205" t="s">
        <v>393</v>
      </c>
      <c r="F33" s="206"/>
      <c r="G33" s="43" t="s">
        <v>393</v>
      </c>
      <c r="H33" s="43" t="s">
        <v>393</v>
      </c>
      <c r="I33" s="43" t="s">
        <v>393</v>
      </c>
      <c r="J33" s="43" t="s">
        <v>393</v>
      </c>
      <c r="K33" s="43" t="s">
        <v>393</v>
      </c>
      <c r="L33" s="43" t="s">
        <v>387</v>
      </c>
    </row>
    <row r="34" spans="2:12" ht="18" customHeight="1">
      <c r="B34" s="28" t="s">
        <v>479</v>
      </c>
      <c r="C34" s="23" t="s">
        <v>475</v>
      </c>
      <c r="E34" s="201">
        <v>171530</v>
      </c>
      <c r="F34" s="202"/>
      <c r="G34" s="12">
        <v>135805</v>
      </c>
      <c r="H34" s="12">
        <v>73564</v>
      </c>
      <c r="I34" s="12">
        <v>62241</v>
      </c>
      <c r="J34" s="12">
        <v>32183</v>
      </c>
      <c r="K34" s="12">
        <v>3542</v>
      </c>
      <c r="L34" s="12">
        <v>983</v>
      </c>
    </row>
    <row r="35" spans="2:12" ht="18" customHeight="1">
      <c r="B35" s="31" t="s">
        <v>484</v>
      </c>
      <c r="C35" s="23">
        <v>1997</v>
      </c>
      <c r="E35" s="201">
        <v>193107</v>
      </c>
      <c r="F35" s="202"/>
      <c r="G35" s="12">
        <v>153748</v>
      </c>
      <c r="H35" s="12">
        <v>89022</v>
      </c>
      <c r="I35" s="12">
        <v>64726</v>
      </c>
      <c r="J35" s="12">
        <v>35493</v>
      </c>
      <c r="K35" s="12">
        <v>3866</v>
      </c>
      <c r="L35" s="12">
        <v>963</v>
      </c>
    </row>
    <row r="36" spans="2:12" ht="18" customHeight="1">
      <c r="B36" s="31" t="s">
        <v>485</v>
      </c>
      <c r="C36" s="23">
        <v>1998</v>
      </c>
      <c r="E36" s="201">
        <v>212766</v>
      </c>
      <c r="F36" s="202"/>
      <c r="G36" s="12">
        <v>169809</v>
      </c>
      <c r="H36" s="12">
        <v>103248</v>
      </c>
      <c r="I36" s="12">
        <v>66561</v>
      </c>
      <c r="J36" s="12">
        <v>38811</v>
      </c>
      <c r="K36" s="12">
        <v>4146</v>
      </c>
      <c r="L36" s="12">
        <v>965</v>
      </c>
    </row>
    <row r="37" spans="2:12" ht="18" customHeight="1">
      <c r="B37" s="31" t="s">
        <v>486</v>
      </c>
      <c r="C37" s="23">
        <v>1999</v>
      </c>
      <c r="E37" s="201">
        <v>233043</v>
      </c>
      <c r="F37" s="202"/>
      <c r="G37" s="12">
        <v>186079</v>
      </c>
      <c r="H37" s="12">
        <v>118354</v>
      </c>
      <c r="I37" s="12">
        <v>67725</v>
      </c>
      <c r="J37" s="12">
        <v>42506</v>
      </c>
      <c r="K37" s="12">
        <v>4458</v>
      </c>
      <c r="L37" s="12">
        <v>954</v>
      </c>
    </row>
    <row r="38" spans="2:12" s="80" customFormat="1" ht="18" customHeight="1">
      <c r="B38" s="94" t="s">
        <v>487</v>
      </c>
      <c r="C38" s="95">
        <v>2000</v>
      </c>
      <c r="E38" s="203">
        <v>254239</v>
      </c>
      <c r="F38" s="209"/>
      <c r="G38" s="10">
        <v>203728</v>
      </c>
      <c r="H38" s="10">
        <v>133548</v>
      </c>
      <c r="I38" s="10">
        <v>70180</v>
      </c>
      <c r="J38" s="10">
        <v>45778</v>
      </c>
      <c r="K38" s="10">
        <v>4733</v>
      </c>
      <c r="L38" s="10">
        <v>939</v>
      </c>
    </row>
    <row r="39" spans="5:7" s="84" customFormat="1" ht="6" customHeight="1" thickBot="1">
      <c r="E39" s="96"/>
      <c r="F39" s="118"/>
      <c r="G39" s="84" t="s">
        <v>285</v>
      </c>
    </row>
    <row r="40" spans="1:12" ht="13.5">
      <c r="A40" s="45" t="s">
        <v>416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</sheetData>
  <mergeCells count="42">
    <mergeCell ref="L29:L32"/>
    <mergeCell ref="E33:F33"/>
    <mergeCell ref="E38:F38"/>
    <mergeCell ref="E34:F34"/>
    <mergeCell ref="E35:F35"/>
    <mergeCell ref="E36:F36"/>
    <mergeCell ref="E37:F37"/>
    <mergeCell ref="E29:K29"/>
    <mergeCell ref="G30:G31"/>
    <mergeCell ref="A29:D32"/>
    <mergeCell ref="E30:F32"/>
    <mergeCell ref="J30:J32"/>
    <mergeCell ref="K30:K32"/>
    <mergeCell ref="E21:F21"/>
    <mergeCell ref="E22:F22"/>
    <mergeCell ref="E23:F23"/>
    <mergeCell ref="E24:F24"/>
    <mergeCell ref="J8:L8"/>
    <mergeCell ref="J7:L7"/>
    <mergeCell ref="J6:L6"/>
    <mergeCell ref="L17:L18"/>
    <mergeCell ref="J9:L9"/>
    <mergeCell ref="J4:L4"/>
    <mergeCell ref="B5:C5"/>
    <mergeCell ref="B6:C6"/>
    <mergeCell ref="B7:C7"/>
    <mergeCell ref="G6:I6"/>
    <mergeCell ref="A4:F4"/>
    <mergeCell ref="G4:I4"/>
    <mergeCell ref="B8:C8"/>
    <mergeCell ref="B9:C9"/>
    <mergeCell ref="G7:I7"/>
    <mergeCell ref="G8:I8"/>
    <mergeCell ref="G9:I9"/>
    <mergeCell ref="E20:F20"/>
    <mergeCell ref="A17:D18"/>
    <mergeCell ref="B10:C10"/>
    <mergeCell ref="G10:I10"/>
    <mergeCell ref="E17:K17"/>
    <mergeCell ref="J10:L10"/>
    <mergeCell ref="E18:F18"/>
    <mergeCell ref="E19:F19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1.625" style="77" customWidth="1"/>
    <col min="3" max="3" width="23.50390625" style="77" customWidth="1"/>
    <col min="4" max="4" width="1.00390625" style="77" customWidth="1"/>
    <col min="5" max="9" width="13.25390625" style="77" customWidth="1"/>
    <col min="10" max="16384" width="9.00390625" style="77" customWidth="1"/>
  </cols>
  <sheetData>
    <row r="1" spans="1:9" ht="21">
      <c r="A1" s="75"/>
      <c r="B1" s="75"/>
      <c r="C1" s="75"/>
      <c r="D1" s="75"/>
      <c r="E1" s="76" t="s">
        <v>215</v>
      </c>
      <c r="I1" s="77" t="s">
        <v>216</v>
      </c>
    </row>
    <row r="2" ht="30" customHeight="1">
      <c r="E2" s="1" t="s">
        <v>217</v>
      </c>
    </row>
    <row r="3" spans="8:9" ht="15" customHeight="1" thickBot="1">
      <c r="H3" s="21"/>
      <c r="I3" s="23" t="s">
        <v>458</v>
      </c>
    </row>
    <row r="4" spans="1:9" s="78" customFormat="1" ht="27" customHeight="1" thickTop="1">
      <c r="A4" s="154" t="s">
        <v>218</v>
      </c>
      <c r="B4" s="154"/>
      <c r="C4" s="154"/>
      <c r="D4" s="154"/>
      <c r="E4" s="152" t="s">
        <v>219</v>
      </c>
      <c r="F4" s="2"/>
      <c r="G4" s="2"/>
      <c r="H4" s="152" t="s">
        <v>0</v>
      </c>
      <c r="I4" s="152" t="s">
        <v>409</v>
      </c>
    </row>
    <row r="5" spans="1:9" s="78" customFormat="1" ht="27" customHeight="1">
      <c r="A5" s="140"/>
      <c r="B5" s="140"/>
      <c r="C5" s="140"/>
      <c r="D5" s="140"/>
      <c r="E5" s="141"/>
      <c r="F5" s="3" t="s">
        <v>1</v>
      </c>
      <c r="G5" s="4" t="s">
        <v>2</v>
      </c>
      <c r="H5" s="141"/>
      <c r="I5" s="153"/>
    </row>
    <row r="6" spans="5:9" ht="15" customHeight="1">
      <c r="E6" s="79"/>
      <c r="H6" s="23" t="s">
        <v>220</v>
      </c>
      <c r="I6" s="23" t="s">
        <v>220</v>
      </c>
    </row>
    <row r="7" spans="2:9" s="80" customFormat="1" ht="11.25" customHeight="1">
      <c r="B7" s="165" t="s">
        <v>197</v>
      </c>
      <c r="C7" s="165"/>
      <c r="E7" s="82">
        <f>SUM(E9,E12,E22,E32,E40,E56,E59,E62)</f>
        <v>1125</v>
      </c>
      <c r="F7" s="83">
        <f>SUM(F9,F12,F22,F32,F40,F56,F59,F62)</f>
        <v>544</v>
      </c>
      <c r="G7" s="83">
        <f>SUM(G9,G12,G22,G32,G40,G56,G59,G62)</f>
        <v>581</v>
      </c>
      <c r="H7" s="83">
        <f>SUM(H9,H12,H22,H32,H40,H56,H59,H62)</f>
        <v>53119</v>
      </c>
      <c r="I7" s="83">
        <f>SUM(I9,I12,I22,I32,I40,I56,I59,I62)</f>
        <v>16079</v>
      </c>
    </row>
    <row r="8" spans="1:9" ht="13.5" customHeight="1">
      <c r="A8" s="84"/>
      <c r="B8" s="44"/>
      <c r="C8" s="44"/>
      <c r="E8" s="56"/>
      <c r="F8" s="57"/>
      <c r="G8" s="57"/>
      <c r="H8" s="57"/>
      <c r="I8" s="57"/>
    </row>
    <row r="9" spans="2:9" s="80" customFormat="1" ht="11.25" customHeight="1">
      <c r="B9" s="165" t="s">
        <v>221</v>
      </c>
      <c r="C9" s="165"/>
      <c r="E9" s="82">
        <v>1</v>
      </c>
      <c r="F9" s="85" t="s">
        <v>410</v>
      </c>
      <c r="G9" s="85">
        <v>1</v>
      </c>
      <c r="H9" s="85">
        <v>70</v>
      </c>
      <c r="I9" s="85">
        <v>27</v>
      </c>
    </row>
    <row r="10" spans="1:9" ht="11.25" customHeight="1">
      <c r="A10" s="84"/>
      <c r="B10" s="44"/>
      <c r="C10" s="44" t="s">
        <v>3</v>
      </c>
      <c r="E10" s="56">
        <v>1</v>
      </c>
      <c r="F10" s="57" t="s">
        <v>410</v>
      </c>
      <c r="G10" s="57">
        <v>1</v>
      </c>
      <c r="H10" s="57">
        <v>70</v>
      </c>
      <c r="I10" s="57">
        <v>27</v>
      </c>
    </row>
    <row r="11" spans="2:9" ht="13.5" customHeight="1">
      <c r="B11" s="44"/>
      <c r="C11" s="44"/>
      <c r="E11" s="56"/>
      <c r="F11" s="57"/>
      <c r="G11" s="57"/>
      <c r="H11" s="57"/>
      <c r="I11" s="57"/>
    </row>
    <row r="12" spans="2:9" s="80" customFormat="1" ht="11.25" customHeight="1">
      <c r="B12" s="165" t="s">
        <v>198</v>
      </c>
      <c r="C12" s="165"/>
      <c r="E12" s="82">
        <f>SUM(E13:E20)</f>
        <v>458</v>
      </c>
      <c r="F12" s="83">
        <f>SUM(F13:F20)</f>
        <v>140</v>
      </c>
      <c r="G12" s="83">
        <f>SUM(G13:G20)</f>
        <v>318</v>
      </c>
      <c r="H12" s="83">
        <f>SUM(H13:H20)</f>
        <v>5684</v>
      </c>
      <c r="I12" s="83">
        <f>SUM(I13:I20)</f>
        <v>4641</v>
      </c>
    </row>
    <row r="13" spans="1:9" ht="11.25" customHeight="1">
      <c r="A13" s="84"/>
      <c r="B13" s="44"/>
      <c r="C13" s="44" t="s">
        <v>4</v>
      </c>
      <c r="E13" s="56">
        <v>21</v>
      </c>
      <c r="F13" s="57">
        <v>16</v>
      </c>
      <c r="G13" s="57">
        <v>5</v>
      </c>
      <c r="H13" s="57">
        <v>1190</v>
      </c>
      <c r="I13" s="57">
        <v>386</v>
      </c>
    </row>
    <row r="14" spans="2:9" ht="11.25" customHeight="1">
      <c r="B14" s="44"/>
      <c r="C14" s="44" t="s">
        <v>326</v>
      </c>
      <c r="E14" s="56">
        <v>54</v>
      </c>
      <c r="F14" s="57">
        <v>8</v>
      </c>
      <c r="G14" s="57">
        <v>46</v>
      </c>
      <c r="H14" s="57">
        <v>3775</v>
      </c>
      <c r="I14" s="57">
        <v>2063</v>
      </c>
    </row>
    <row r="15" spans="2:9" ht="11.25" customHeight="1">
      <c r="B15" s="44"/>
      <c r="C15" s="44" t="s">
        <v>5</v>
      </c>
      <c r="E15" s="56">
        <v>22</v>
      </c>
      <c r="F15" s="57">
        <v>1</v>
      </c>
      <c r="G15" s="57">
        <v>21</v>
      </c>
      <c r="H15" s="57">
        <v>719</v>
      </c>
      <c r="I15" s="57">
        <v>135</v>
      </c>
    </row>
    <row r="16" spans="2:9" ht="11.25" customHeight="1">
      <c r="B16" s="44"/>
      <c r="C16" s="44" t="s">
        <v>222</v>
      </c>
      <c r="E16" s="56">
        <v>143</v>
      </c>
      <c r="F16" s="57">
        <v>30</v>
      </c>
      <c r="G16" s="57">
        <v>113</v>
      </c>
      <c r="H16" s="57" t="s">
        <v>411</v>
      </c>
      <c r="I16" s="57">
        <v>1290</v>
      </c>
    </row>
    <row r="17" spans="2:9" ht="11.25" customHeight="1">
      <c r="B17" s="44"/>
      <c r="C17" s="44" t="s">
        <v>196</v>
      </c>
      <c r="E17" s="56">
        <v>69</v>
      </c>
      <c r="F17" s="57">
        <v>45</v>
      </c>
      <c r="G17" s="57">
        <v>24</v>
      </c>
      <c r="H17" s="57" t="s">
        <v>411</v>
      </c>
      <c r="I17" s="57">
        <v>280</v>
      </c>
    </row>
    <row r="18" spans="2:9" ht="11.25" customHeight="1">
      <c r="B18" s="44"/>
      <c r="C18" s="44" t="s">
        <v>223</v>
      </c>
      <c r="E18" s="56">
        <v>3</v>
      </c>
      <c r="F18" s="57">
        <v>2</v>
      </c>
      <c r="G18" s="57">
        <v>1</v>
      </c>
      <c r="H18" s="57" t="s">
        <v>411</v>
      </c>
      <c r="I18" s="57">
        <v>28</v>
      </c>
    </row>
    <row r="19" spans="2:9" ht="11.25" customHeight="1">
      <c r="B19" s="44"/>
      <c r="C19" s="44" t="s">
        <v>459</v>
      </c>
      <c r="E19" s="56">
        <v>20</v>
      </c>
      <c r="F19" s="57">
        <v>13</v>
      </c>
      <c r="G19" s="57">
        <v>7</v>
      </c>
      <c r="H19" s="57" t="s">
        <v>411</v>
      </c>
      <c r="I19" s="57">
        <v>43</v>
      </c>
    </row>
    <row r="20" spans="2:9" ht="11.25" customHeight="1">
      <c r="B20" s="44"/>
      <c r="C20" s="44" t="s">
        <v>224</v>
      </c>
      <c r="E20" s="56">
        <v>126</v>
      </c>
      <c r="F20" s="57">
        <v>25</v>
      </c>
      <c r="G20" s="57">
        <v>101</v>
      </c>
      <c r="H20" s="57" t="s">
        <v>411</v>
      </c>
      <c r="I20" s="57">
        <v>416</v>
      </c>
    </row>
    <row r="21" spans="2:9" ht="13.5" customHeight="1">
      <c r="B21" s="44"/>
      <c r="C21" s="44"/>
      <c r="E21" s="56"/>
      <c r="F21" s="57"/>
      <c r="G21" s="57"/>
      <c r="H21" s="57"/>
      <c r="I21" s="57"/>
    </row>
    <row r="22" spans="2:9" s="80" customFormat="1" ht="11.25" customHeight="1">
      <c r="B22" s="165" t="s">
        <v>225</v>
      </c>
      <c r="C22" s="165"/>
      <c r="E22" s="82">
        <f>SUM(E23:E30)</f>
        <v>17</v>
      </c>
      <c r="F22" s="83">
        <f>SUM(F23:F30)</f>
        <v>1</v>
      </c>
      <c r="G22" s="83">
        <f>SUM(G23:G30)</f>
        <v>16</v>
      </c>
      <c r="H22" s="83">
        <f>SUM(H23:H30)</f>
        <v>412</v>
      </c>
      <c r="I22" s="83">
        <f>SUM(I23:I30)</f>
        <v>288</v>
      </c>
    </row>
    <row r="23" spans="2:9" ht="11.25" customHeight="1">
      <c r="B23" s="44"/>
      <c r="C23" s="44" t="s">
        <v>226</v>
      </c>
      <c r="E23" s="56">
        <v>1</v>
      </c>
      <c r="F23" s="57">
        <v>1</v>
      </c>
      <c r="G23" s="57" t="s">
        <v>410</v>
      </c>
      <c r="H23" s="57">
        <v>30</v>
      </c>
      <c r="I23" s="57">
        <v>18</v>
      </c>
    </row>
    <row r="24" spans="2:9" ht="11.25" customHeight="1">
      <c r="B24" s="44"/>
      <c r="C24" s="44" t="s">
        <v>227</v>
      </c>
      <c r="E24" s="56">
        <v>4</v>
      </c>
      <c r="F24" s="57" t="s">
        <v>411</v>
      </c>
      <c r="G24" s="57">
        <v>4</v>
      </c>
      <c r="H24" s="57">
        <v>272</v>
      </c>
      <c r="I24" s="57">
        <v>175</v>
      </c>
    </row>
    <row r="25" spans="2:9" ht="11.25" customHeight="1">
      <c r="B25" s="44"/>
      <c r="C25" s="44" t="s">
        <v>228</v>
      </c>
      <c r="E25" s="56">
        <v>1</v>
      </c>
      <c r="F25" s="57" t="s">
        <v>410</v>
      </c>
      <c r="G25" s="57">
        <v>1</v>
      </c>
      <c r="H25" s="57">
        <v>40</v>
      </c>
      <c r="I25" s="57">
        <v>14</v>
      </c>
    </row>
    <row r="26" spans="2:9" ht="11.25" customHeight="1">
      <c r="B26" s="44"/>
      <c r="C26" s="44" t="s">
        <v>229</v>
      </c>
      <c r="E26" s="56">
        <v>1</v>
      </c>
      <c r="F26" s="57" t="s">
        <v>410</v>
      </c>
      <c r="G26" s="57">
        <v>1</v>
      </c>
      <c r="H26" s="57">
        <v>50</v>
      </c>
      <c r="I26" s="57">
        <v>19</v>
      </c>
    </row>
    <row r="27" spans="2:9" ht="11.25" customHeight="1">
      <c r="B27" s="44"/>
      <c r="C27" s="44" t="s">
        <v>6</v>
      </c>
      <c r="E27" s="56">
        <v>1</v>
      </c>
      <c r="F27" s="57" t="s">
        <v>410</v>
      </c>
      <c r="G27" s="57">
        <v>1</v>
      </c>
      <c r="H27" s="57" t="s">
        <v>411</v>
      </c>
      <c r="I27" s="57">
        <v>10</v>
      </c>
    </row>
    <row r="28" spans="2:9" ht="11.25" customHeight="1">
      <c r="B28" s="44"/>
      <c r="C28" s="44" t="s">
        <v>7</v>
      </c>
      <c r="E28" s="56">
        <v>1</v>
      </c>
      <c r="F28" s="57" t="s">
        <v>410</v>
      </c>
      <c r="G28" s="57">
        <v>1</v>
      </c>
      <c r="H28" s="57">
        <v>20</v>
      </c>
      <c r="I28" s="57">
        <v>6</v>
      </c>
    </row>
    <row r="29" spans="2:9" ht="11.25" customHeight="1">
      <c r="B29" s="44"/>
      <c r="C29" s="44" t="s">
        <v>8</v>
      </c>
      <c r="E29" s="56">
        <v>4</v>
      </c>
      <c r="F29" s="57" t="s">
        <v>410</v>
      </c>
      <c r="G29" s="57">
        <v>4</v>
      </c>
      <c r="H29" s="57" t="s">
        <v>411</v>
      </c>
      <c r="I29" s="57">
        <v>26</v>
      </c>
    </row>
    <row r="30" spans="2:9" ht="11.25" customHeight="1">
      <c r="B30" s="44"/>
      <c r="C30" s="44" t="s">
        <v>230</v>
      </c>
      <c r="E30" s="56">
        <v>4</v>
      </c>
      <c r="F30" s="57" t="s">
        <v>410</v>
      </c>
      <c r="G30" s="57">
        <v>4</v>
      </c>
      <c r="H30" s="57" t="s">
        <v>411</v>
      </c>
      <c r="I30" s="57">
        <v>20</v>
      </c>
    </row>
    <row r="31" spans="2:9" ht="13.5" customHeight="1">
      <c r="B31" s="44"/>
      <c r="C31" s="44"/>
      <c r="E31" s="56"/>
      <c r="F31" s="57"/>
      <c r="G31" s="57"/>
      <c r="H31" s="57"/>
      <c r="I31" s="57"/>
    </row>
    <row r="32" spans="2:9" s="80" customFormat="1" ht="11.25" customHeight="1">
      <c r="B32" s="165" t="s">
        <v>231</v>
      </c>
      <c r="C32" s="165"/>
      <c r="E32" s="82">
        <f>SUM(E33:E38)</f>
        <v>45</v>
      </c>
      <c r="F32" s="83">
        <f>SUM(F33:F38)</f>
        <v>3</v>
      </c>
      <c r="G32" s="83">
        <f>SUM(G33:G38)</f>
        <v>42</v>
      </c>
      <c r="H32" s="83">
        <f>SUM(H33:H38)</f>
        <v>2617</v>
      </c>
      <c r="I32" s="83">
        <f>SUM(I33:I38)</f>
        <v>1216</v>
      </c>
    </row>
    <row r="33" spans="2:9" ht="11.25" customHeight="1">
      <c r="B33" s="44"/>
      <c r="C33" s="44" t="s">
        <v>199</v>
      </c>
      <c r="E33" s="56">
        <v>27</v>
      </c>
      <c r="F33" s="57">
        <v>2</v>
      </c>
      <c r="G33" s="57">
        <v>25</v>
      </c>
      <c r="H33" s="57">
        <v>1846</v>
      </c>
      <c r="I33" s="57">
        <v>932</v>
      </c>
    </row>
    <row r="34" spans="2:9" ht="11.25" customHeight="1">
      <c r="B34" s="44"/>
      <c r="C34" s="44" t="s">
        <v>327</v>
      </c>
      <c r="E34" s="56">
        <v>2</v>
      </c>
      <c r="F34" s="57" t="s">
        <v>411</v>
      </c>
      <c r="G34" s="57">
        <v>2</v>
      </c>
      <c r="H34" s="57">
        <v>75</v>
      </c>
      <c r="I34" s="57">
        <v>29</v>
      </c>
    </row>
    <row r="35" spans="2:9" ht="11.25" customHeight="1">
      <c r="B35" s="44"/>
      <c r="C35" s="44" t="s">
        <v>232</v>
      </c>
      <c r="E35" s="56">
        <v>5</v>
      </c>
      <c r="F35" s="57">
        <v>1</v>
      </c>
      <c r="G35" s="57">
        <v>4</v>
      </c>
      <c r="H35" s="57">
        <v>399</v>
      </c>
      <c r="I35" s="57">
        <v>141</v>
      </c>
    </row>
    <row r="36" spans="2:9" ht="11.25" customHeight="1">
      <c r="B36" s="44"/>
      <c r="C36" s="44" t="s">
        <v>233</v>
      </c>
      <c r="E36" s="56">
        <v>7</v>
      </c>
      <c r="F36" s="57" t="s">
        <v>411</v>
      </c>
      <c r="G36" s="57">
        <v>7</v>
      </c>
      <c r="H36" s="57">
        <v>237</v>
      </c>
      <c r="I36" s="57">
        <v>99</v>
      </c>
    </row>
    <row r="37" spans="2:9" ht="11.25" customHeight="1">
      <c r="B37" s="44"/>
      <c r="C37" s="44" t="s">
        <v>234</v>
      </c>
      <c r="E37" s="56">
        <v>2</v>
      </c>
      <c r="F37" s="57" t="s">
        <v>411</v>
      </c>
      <c r="G37" s="57">
        <v>2</v>
      </c>
      <c r="H37" s="57">
        <v>40</v>
      </c>
      <c r="I37" s="57">
        <v>11</v>
      </c>
    </row>
    <row r="38" spans="2:9" ht="11.25" customHeight="1">
      <c r="B38" s="44"/>
      <c r="C38" s="44" t="s">
        <v>235</v>
      </c>
      <c r="E38" s="56">
        <v>2</v>
      </c>
      <c r="F38" s="57" t="s">
        <v>411</v>
      </c>
      <c r="G38" s="57">
        <v>2</v>
      </c>
      <c r="H38" s="57">
        <v>20</v>
      </c>
      <c r="I38" s="57">
        <v>4</v>
      </c>
    </row>
    <row r="39" spans="2:9" ht="13.5" customHeight="1">
      <c r="B39" s="44"/>
      <c r="C39" s="44"/>
      <c r="E39" s="56"/>
      <c r="F39" s="57"/>
      <c r="G39" s="57"/>
      <c r="H39" s="57"/>
      <c r="I39" s="57"/>
    </row>
    <row r="40" spans="2:9" s="80" customFormat="1" ht="11.25" customHeight="1">
      <c r="B40" s="165" t="s">
        <v>236</v>
      </c>
      <c r="C40" s="165"/>
      <c r="E40" s="82">
        <f>SUM(E41:E54)</f>
        <v>564</v>
      </c>
      <c r="F40" s="83">
        <f>SUM(F41:F54)</f>
        <v>370</v>
      </c>
      <c r="G40" s="83">
        <f>SUM(G41:G54)</f>
        <v>194</v>
      </c>
      <c r="H40" s="83">
        <f>SUM(H41:H54)</f>
        <v>43896</v>
      </c>
      <c r="I40" s="83">
        <f>SUM(I41:I54)</f>
        <v>9757</v>
      </c>
    </row>
    <row r="41" spans="2:9" ht="11.25" customHeight="1">
      <c r="B41" s="44"/>
      <c r="C41" s="44" t="s">
        <v>9</v>
      </c>
      <c r="E41" s="56">
        <v>6</v>
      </c>
      <c r="F41" s="57">
        <v>6</v>
      </c>
      <c r="G41" s="57" t="s">
        <v>411</v>
      </c>
      <c r="H41" s="57">
        <v>59</v>
      </c>
      <c r="I41" s="57">
        <v>2888</v>
      </c>
    </row>
    <row r="42" spans="2:9" ht="11.25" customHeight="1">
      <c r="B42" s="44"/>
      <c r="C42" s="44" t="s">
        <v>237</v>
      </c>
      <c r="E42" s="56">
        <v>1</v>
      </c>
      <c r="F42" s="57" t="s">
        <v>411</v>
      </c>
      <c r="G42" s="57">
        <v>1</v>
      </c>
      <c r="H42" s="57">
        <v>30</v>
      </c>
      <c r="I42" s="57">
        <v>28</v>
      </c>
    </row>
    <row r="43" spans="2:9" ht="11.25" customHeight="1">
      <c r="B43" s="44"/>
      <c r="C43" s="44" t="s">
        <v>238</v>
      </c>
      <c r="E43" s="56">
        <v>5</v>
      </c>
      <c r="F43" s="57" t="s">
        <v>411</v>
      </c>
      <c r="G43" s="57">
        <v>5</v>
      </c>
      <c r="H43" s="57">
        <v>86</v>
      </c>
      <c r="I43" s="57">
        <v>32</v>
      </c>
    </row>
    <row r="44" spans="2:9" ht="11.25" customHeight="1">
      <c r="B44" s="44"/>
      <c r="C44" s="44" t="s">
        <v>10</v>
      </c>
      <c r="E44" s="56">
        <v>453</v>
      </c>
      <c r="F44" s="57">
        <v>331</v>
      </c>
      <c r="G44" s="57">
        <v>122</v>
      </c>
      <c r="H44" s="57">
        <v>42521</v>
      </c>
      <c r="I44" s="57">
        <v>6037</v>
      </c>
    </row>
    <row r="45" spans="2:9" ht="11.25" customHeight="1">
      <c r="B45" s="44"/>
      <c r="C45" s="44" t="s">
        <v>11</v>
      </c>
      <c r="E45" s="56">
        <v>12</v>
      </c>
      <c r="F45" s="57">
        <v>11</v>
      </c>
      <c r="G45" s="57">
        <v>1</v>
      </c>
      <c r="H45" s="57" t="s">
        <v>411</v>
      </c>
      <c r="I45" s="57">
        <v>46</v>
      </c>
    </row>
    <row r="46" spans="2:9" ht="11.25" customHeight="1">
      <c r="B46" s="44"/>
      <c r="C46" s="44" t="s">
        <v>12</v>
      </c>
      <c r="E46" s="56">
        <v>67</v>
      </c>
      <c r="F46" s="57">
        <v>18</v>
      </c>
      <c r="G46" s="57">
        <v>49</v>
      </c>
      <c r="H46" s="57" t="s">
        <v>411</v>
      </c>
      <c r="I46" s="57">
        <v>226</v>
      </c>
    </row>
    <row r="47" spans="2:9" ht="11.25" customHeight="1">
      <c r="B47" s="44"/>
      <c r="C47" s="44" t="s">
        <v>239</v>
      </c>
      <c r="E47" s="56">
        <v>10</v>
      </c>
      <c r="F47" s="57" t="s">
        <v>411</v>
      </c>
      <c r="G47" s="57">
        <v>10</v>
      </c>
      <c r="H47" s="57">
        <v>600</v>
      </c>
      <c r="I47" s="57">
        <v>208</v>
      </c>
    </row>
    <row r="48" spans="2:9" ht="11.25" customHeight="1">
      <c r="B48" s="44"/>
      <c r="C48" s="44" t="s">
        <v>240</v>
      </c>
      <c r="E48" s="56">
        <v>3</v>
      </c>
      <c r="F48" s="57" t="s">
        <v>410</v>
      </c>
      <c r="G48" s="57">
        <v>3</v>
      </c>
      <c r="H48" s="57">
        <v>220</v>
      </c>
      <c r="I48" s="57">
        <v>112</v>
      </c>
    </row>
    <row r="49" spans="2:9" ht="11.25" customHeight="1">
      <c r="B49" s="44"/>
      <c r="C49" s="44" t="s">
        <v>241</v>
      </c>
      <c r="E49" s="56">
        <v>2</v>
      </c>
      <c r="F49" s="57">
        <v>1</v>
      </c>
      <c r="G49" s="57">
        <v>1</v>
      </c>
      <c r="H49" s="57">
        <v>75</v>
      </c>
      <c r="I49" s="57">
        <v>34</v>
      </c>
    </row>
    <row r="50" spans="2:9" ht="11.25" customHeight="1">
      <c r="B50" s="44"/>
      <c r="C50" s="44" t="s">
        <v>242</v>
      </c>
      <c r="E50" s="56">
        <v>1</v>
      </c>
      <c r="F50" s="57" t="s">
        <v>410</v>
      </c>
      <c r="G50" s="57">
        <v>1</v>
      </c>
      <c r="H50" s="57">
        <v>40</v>
      </c>
      <c r="I50" s="57">
        <v>16</v>
      </c>
    </row>
    <row r="51" spans="2:9" ht="11.25" customHeight="1">
      <c r="B51" s="44"/>
      <c r="C51" s="44" t="s">
        <v>412</v>
      </c>
      <c r="E51" s="56" t="s">
        <v>411</v>
      </c>
      <c r="F51" s="57" t="s">
        <v>411</v>
      </c>
      <c r="G51" s="57" t="s">
        <v>411</v>
      </c>
      <c r="H51" s="57" t="s">
        <v>411</v>
      </c>
      <c r="I51" s="57" t="s">
        <v>411</v>
      </c>
    </row>
    <row r="52" spans="2:9" ht="11.25" customHeight="1">
      <c r="B52" s="44"/>
      <c r="C52" s="44" t="s">
        <v>243</v>
      </c>
      <c r="E52" s="56">
        <v>1</v>
      </c>
      <c r="F52" s="57">
        <v>1</v>
      </c>
      <c r="G52" s="57" t="s">
        <v>411</v>
      </c>
      <c r="H52" s="57">
        <v>145</v>
      </c>
      <c r="I52" s="57">
        <v>72</v>
      </c>
    </row>
    <row r="53" spans="2:9" ht="11.25" customHeight="1">
      <c r="B53" s="44"/>
      <c r="C53" s="44" t="s">
        <v>328</v>
      </c>
      <c r="E53" s="56">
        <v>2</v>
      </c>
      <c r="F53" s="57">
        <v>1</v>
      </c>
      <c r="G53" s="57">
        <v>1</v>
      </c>
      <c r="H53" s="57">
        <v>70</v>
      </c>
      <c r="I53" s="57">
        <v>30</v>
      </c>
    </row>
    <row r="54" spans="2:9" ht="11.25" customHeight="1">
      <c r="B54" s="44"/>
      <c r="C54" s="44" t="s">
        <v>244</v>
      </c>
      <c r="E54" s="56">
        <v>1</v>
      </c>
      <c r="F54" s="57">
        <v>1</v>
      </c>
      <c r="G54" s="57" t="s">
        <v>411</v>
      </c>
      <c r="H54" s="57">
        <v>50</v>
      </c>
      <c r="I54" s="57">
        <v>28</v>
      </c>
    </row>
    <row r="55" spans="2:9" ht="13.5" customHeight="1">
      <c r="B55" s="44"/>
      <c r="C55" s="44"/>
      <c r="E55" s="56"/>
      <c r="F55" s="57"/>
      <c r="G55" s="57"/>
      <c r="H55" s="57"/>
      <c r="I55" s="57"/>
    </row>
    <row r="56" spans="2:9" s="80" customFormat="1" ht="11.25" customHeight="1">
      <c r="B56" s="165" t="s">
        <v>245</v>
      </c>
      <c r="C56" s="165"/>
      <c r="E56" s="82">
        <v>4</v>
      </c>
      <c r="F56" s="85" t="s">
        <v>411</v>
      </c>
      <c r="G56" s="85">
        <v>4</v>
      </c>
      <c r="H56" s="85" t="s">
        <v>411</v>
      </c>
      <c r="I56" s="85">
        <v>11</v>
      </c>
    </row>
    <row r="57" spans="2:9" ht="11.25" customHeight="1">
      <c r="B57" s="44"/>
      <c r="C57" s="44" t="s">
        <v>246</v>
      </c>
      <c r="E57" s="56">
        <v>4</v>
      </c>
      <c r="F57" s="57" t="s">
        <v>411</v>
      </c>
      <c r="G57" s="57">
        <v>4</v>
      </c>
      <c r="H57" s="57" t="s">
        <v>411</v>
      </c>
      <c r="I57" s="57">
        <v>11</v>
      </c>
    </row>
    <row r="58" spans="2:9" ht="13.5" customHeight="1">
      <c r="B58" s="44"/>
      <c r="C58" s="44"/>
      <c r="E58" s="56"/>
      <c r="F58" s="57"/>
      <c r="G58" s="57"/>
      <c r="H58" s="57"/>
      <c r="I58" s="57"/>
    </row>
    <row r="59" spans="2:9" s="80" customFormat="1" ht="11.25" customHeight="1">
      <c r="B59" s="165" t="s">
        <v>13</v>
      </c>
      <c r="C59" s="165"/>
      <c r="E59" s="82">
        <v>1</v>
      </c>
      <c r="F59" s="85" t="s">
        <v>411</v>
      </c>
      <c r="G59" s="85">
        <v>1</v>
      </c>
      <c r="H59" s="85">
        <v>20</v>
      </c>
      <c r="I59" s="85">
        <v>8</v>
      </c>
    </row>
    <row r="60" spans="2:9" ht="11.25" customHeight="1">
      <c r="B60" s="44"/>
      <c r="C60" s="44" t="s">
        <v>13</v>
      </c>
      <c r="E60" s="56">
        <v>1</v>
      </c>
      <c r="F60" s="57" t="s">
        <v>411</v>
      </c>
      <c r="G60" s="57">
        <v>1</v>
      </c>
      <c r="H60" s="57">
        <v>20</v>
      </c>
      <c r="I60" s="57">
        <v>8</v>
      </c>
    </row>
    <row r="61" spans="2:9" ht="13.5" customHeight="1">
      <c r="B61" s="44"/>
      <c r="C61" s="44"/>
      <c r="E61" s="56"/>
      <c r="F61" s="57"/>
      <c r="G61" s="57"/>
      <c r="H61" s="57"/>
      <c r="I61" s="57"/>
    </row>
    <row r="62" spans="2:9" s="80" customFormat="1" ht="11.25" customHeight="1">
      <c r="B62" s="165" t="s">
        <v>201</v>
      </c>
      <c r="C62" s="165"/>
      <c r="E62" s="82">
        <f>SUM(E63:E68)</f>
        <v>35</v>
      </c>
      <c r="F62" s="85">
        <f>SUM(F63:F68)</f>
        <v>30</v>
      </c>
      <c r="G62" s="85">
        <f>SUM(G63:G68)</f>
        <v>5</v>
      </c>
      <c r="H62" s="85">
        <f>SUM(H63:H68)</f>
        <v>420</v>
      </c>
      <c r="I62" s="85">
        <f>SUM(I63:I68)</f>
        <v>131</v>
      </c>
    </row>
    <row r="63" spans="2:9" ht="11.25" customHeight="1">
      <c r="B63" s="44"/>
      <c r="C63" s="44" t="s">
        <v>14</v>
      </c>
      <c r="E63" s="56">
        <v>16</v>
      </c>
      <c r="F63" s="57">
        <v>16</v>
      </c>
      <c r="G63" s="57" t="s">
        <v>411</v>
      </c>
      <c r="H63" s="57">
        <v>420</v>
      </c>
      <c r="I63" s="57">
        <v>62</v>
      </c>
    </row>
    <row r="64" spans="2:9" ht="11.25" customHeight="1">
      <c r="B64" s="44"/>
      <c r="C64" s="44" t="s">
        <v>15</v>
      </c>
      <c r="E64" s="56">
        <v>6</v>
      </c>
      <c r="F64" s="57">
        <v>6</v>
      </c>
      <c r="G64" s="57" t="s">
        <v>411</v>
      </c>
      <c r="H64" s="57" t="s">
        <v>411</v>
      </c>
      <c r="I64" s="57">
        <v>16</v>
      </c>
    </row>
    <row r="65" spans="2:9" ht="11.25" customHeight="1">
      <c r="B65" s="44"/>
      <c r="C65" s="44" t="s">
        <v>16</v>
      </c>
      <c r="E65" s="56">
        <v>8</v>
      </c>
      <c r="F65" s="57">
        <v>3</v>
      </c>
      <c r="G65" s="57">
        <v>5</v>
      </c>
      <c r="H65" s="57" t="s">
        <v>411</v>
      </c>
      <c r="I65" s="57">
        <v>53</v>
      </c>
    </row>
    <row r="66" spans="2:9" ht="11.25" customHeight="1">
      <c r="B66" s="44"/>
      <c r="C66" s="44" t="s">
        <v>17</v>
      </c>
      <c r="E66" s="56" t="s">
        <v>411</v>
      </c>
      <c r="F66" s="57" t="s">
        <v>411</v>
      </c>
      <c r="G66" s="57" t="s">
        <v>411</v>
      </c>
      <c r="H66" s="57" t="s">
        <v>411</v>
      </c>
      <c r="I66" s="57" t="s">
        <v>411</v>
      </c>
    </row>
    <row r="67" spans="2:9" ht="11.25" customHeight="1">
      <c r="B67" s="44"/>
      <c r="C67" s="44" t="s">
        <v>18</v>
      </c>
      <c r="E67" s="56">
        <v>1</v>
      </c>
      <c r="F67" s="57">
        <v>1</v>
      </c>
      <c r="G67" s="57" t="s">
        <v>411</v>
      </c>
      <c r="H67" s="57" t="s">
        <v>411</v>
      </c>
      <c r="I67" s="57" t="s">
        <v>411</v>
      </c>
    </row>
    <row r="68" spans="2:9" ht="11.25" customHeight="1">
      <c r="B68" s="44"/>
      <c r="C68" s="44" t="s">
        <v>19</v>
      </c>
      <c r="E68" s="56">
        <v>4</v>
      </c>
      <c r="F68" s="57">
        <v>4</v>
      </c>
      <c r="G68" s="57" t="s">
        <v>411</v>
      </c>
      <c r="H68" s="57" t="s">
        <v>411</v>
      </c>
      <c r="I68" s="57" t="s">
        <v>411</v>
      </c>
    </row>
    <row r="69" spans="4:9" ht="6.75" customHeight="1" thickBot="1">
      <c r="D69" s="86"/>
      <c r="E69" s="87"/>
      <c r="F69" s="86"/>
      <c r="G69" s="86"/>
      <c r="H69" s="86"/>
      <c r="I69" s="86"/>
    </row>
    <row r="70" spans="1:9" ht="13.5">
      <c r="A70" s="45" t="s">
        <v>404</v>
      </c>
      <c r="B70" s="88"/>
      <c r="C70" s="88"/>
      <c r="D70" s="78"/>
      <c r="E70" s="78"/>
      <c r="F70" s="78"/>
      <c r="G70" s="78"/>
      <c r="H70" s="78"/>
      <c r="I70" s="78"/>
    </row>
  </sheetData>
  <mergeCells count="13">
    <mergeCell ref="I4:I5"/>
    <mergeCell ref="B40:C40"/>
    <mergeCell ref="B56:C56"/>
    <mergeCell ref="B59:C59"/>
    <mergeCell ref="A4:D5"/>
    <mergeCell ref="E4:E5"/>
    <mergeCell ref="H4:H5"/>
    <mergeCell ref="B7:C7"/>
    <mergeCell ref="B62:C62"/>
    <mergeCell ref="B9:C9"/>
    <mergeCell ref="B12:C12"/>
    <mergeCell ref="B22:C22"/>
    <mergeCell ref="B32:C32"/>
  </mergeCells>
  <printOptions/>
  <pageMargins left="0.7874015748031497" right="0.7874015748031497" top="0.6692913385826772" bottom="0.6692913385826772" header="0.5118110236220472" footer="0.5118110236220472"/>
  <pageSetup horizontalDpi="360" verticalDpi="36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1.875" style="77" customWidth="1"/>
    <col min="3" max="3" width="10.50390625" style="77" customWidth="1"/>
    <col min="4" max="4" width="1.00390625" style="77" customWidth="1"/>
    <col min="5" max="7" width="9.625" style="77" customWidth="1"/>
    <col min="8" max="8" width="0.74609375" style="77" customWidth="1"/>
    <col min="9" max="9" width="1.00390625" style="77" customWidth="1"/>
    <col min="10" max="10" width="1.875" style="77" customWidth="1"/>
    <col min="11" max="11" width="10.375" style="77" customWidth="1"/>
    <col min="12" max="12" width="1.00390625" style="77" customWidth="1"/>
    <col min="13" max="15" width="9.625" style="77" customWidth="1"/>
    <col min="16" max="16384" width="9.00390625" style="77" customWidth="1"/>
  </cols>
  <sheetData>
    <row r="1" spans="1:6" ht="17.25">
      <c r="A1" s="75"/>
      <c r="B1" s="75"/>
      <c r="C1" s="75"/>
      <c r="D1" s="75"/>
      <c r="E1" s="75"/>
      <c r="F1" s="1" t="s">
        <v>354</v>
      </c>
    </row>
    <row r="2" s="46" customFormat="1" ht="12" customHeight="1">
      <c r="A2" s="21" t="s">
        <v>355</v>
      </c>
    </row>
    <row r="3" spans="1:15" s="46" customFormat="1" ht="12" customHeight="1" thickBot="1">
      <c r="A3" s="21" t="s">
        <v>414</v>
      </c>
      <c r="M3" s="21"/>
      <c r="O3" s="23" t="s">
        <v>460</v>
      </c>
    </row>
    <row r="4" spans="1:15" ht="9" customHeight="1" thickTop="1">
      <c r="A4" s="166" t="s">
        <v>218</v>
      </c>
      <c r="B4" s="166"/>
      <c r="C4" s="166"/>
      <c r="D4" s="145"/>
      <c r="E4" s="142" t="s">
        <v>21</v>
      </c>
      <c r="F4" s="7"/>
      <c r="G4" s="7"/>
      <c r="H4" s="61"/>
      <c r="I4" s="148" t="s">
        <v>22</v>
      </c>
      <c r="J4" s="149"/>
      <c r="K4" s="149"/>
      <c r="L4" s="150"/>
      <c r="M4" s="142" t="s">
        <v>21</v>
      </c>
      <c r="N4" s="7"/>
      <c r="O4" s="7"/>
    </row>
    <row r="5" spans="1:15" ht="13.5" customHeight="1">
      <c r="A5" s="146"/>
      <c r="B5" s="146"/>
      <c r="C5" s="146"/>
      <c r="D5" s="147"/>
      <c r="E5" s="143"/>
      <c r="F5" s="19" t="s">
        <v>356</v>
      </c>
      <c r="G5" s="16" t="s">
        <v>2</v>
      </c>
      <c r="H5" s="62"/>
      <c r="I5" s="168"/>
      <c r="J5" s="146"/>
      <c r="K5" s="146"/>
      <c r="L5" s="147"/>
      <c r="M5" s="143"/>
      <c r="N5" s="19" t="s">
        <v>356</v>
      </c>
      <c r="O5" s="16" t="s">
        <v>2</v>
      </c>
    </row>
    <row r="6" spans="5:12" ht="4.5" customHeight="1">
      <c r="E6" s="79"/>
      <c r="I6" s="106"/>
      <c r="J6" s="107"/>
      <c r="K6" s="107"/>
      <c r="L6" s="108"/>
    </row>
    <row r="7" spans="2:15" ht="10.5" customHeight="1">
      <c r="B7" s="165" t="s">
        <v>357</v>
      </c>
      <c r="C7" s="165"/>
      <c r="D7" s="80"/>
      <c r="E7" s="9">
        <f>+F7+G7</f>
        <v>455</v>
      </c>
      <c r="F7" s="10">
        <v>333</v>
      </c>
      <c r="G7" s="10">
        <v>122</v>
      </c>
      <c r="H7" s="10"/>
      <c r="I7" s="109"/>
      <c r="J7" s="144" t="s">
        <v>358</v>
      </c>
      <c r="K7" s="144"/>
      <c r="L7" s="110"/>
      <c r="M7" s="9">
        <v>8</v>
      </c>
      <c r="N7" s="10">
        <v>8</v>
      </c>
      <c r="O7" s="10" t="s">
        <v>202</v>
      </c>
    </row>
    <row r="8" spans="2:15" ht="10.5" customHeight="1">
      <c r="B8" s="81"/>
      <c r="C8" s="81"/>
      <c r="D8" s="80"/>
      <c r="E8" s="9"/>
      <c r="F8" s="10" t="s">
        <v>319</v>
      </c>
      <c r="G8" s="10"/>
      <c r="H8" s="10"/>
      <c r="I8" s="109"/>
      <c r="J8" s="11"/>
      <c r="K8" s="11" t="s">
        <v>23</v>
      </c>
      <c r="L8" s="111"/>
      <c r="M8" s="12">
        <v>1</v>
      </c>
      <c r="N8" s="12">
        <v>1</v>
      </c>
      <c r="O8" s="12" t="s">
        <v>267</v>
      </c>
    </row>
    <row r="9" spans="2:15" ht="10.5" customHeight="1">
      <c r="B9" s="165" t="s">
        <v>455</v>
      </c>
      <c r="C9" s="165"/>
      <c r="D9" s="80"/>
      <c r="E9" s="9">
        <f>SUM(E13:E26)</f>
        <v>214</v>
      </c>
      <c r="F9" s="49">
        <f>SUM(F13:F26)</f>
        <v>134</v>
      </c>
      <c r="G9" s="49">
        <f>SUM(G13:G26)</f>
        <v>80</v>
      </c>
      <c r="H9" s="49"/>
      <c r="I9" s="109"/>
      <c r="J9" s="11"/>
      <c r="K9" s="11" t="s">
        <v>359</v>
      </c>
      <c r="L9" s="111"/>
      <c r="M9" s="14">
        <v>1</v>
      </c>
      <c r="N9" s="12">
        <v>1</v>
      </c>
      <c r="O9" s="12" t="s">
        <v>203</v>
      </c>
    </row>
    <row r="10" spans="2:15" ht="10.5" customHeight="1">
      <c r="B10" s="81"/>
      <c r="C10" s="81"/>
      <c r="D10" s="80"/>
      <c r="E10" s="9"/>
      <c r="F10" s="10"/>
      <c r="G10" s="10"/>
      <c r="H10" s="10"/>
      <c r="I10" s="109"/>
      <c r="J10" s="11"/>
      <c r="K10" s="11" t="s">
        <v>24</v>
      </c>
      <c r="L10" s="111"/>
      <c r="M10" s="14">
        <v>2</v>
      </c>
      <c r="N10" s="12">
        <v>2</v>
      </c>
      <c r="O10" s="12" t="s">
        <v>203</v>
      </c>
    </row>
    <row r="11" spans="2:15" ht="10.5" customHeight="1">
      <c r="B11" s="165" t="s">
        <v>456</v>
      </c>
      <c r="C11" s="165"/>
      <c r="D11" s="80"/>
      <c r="E11" s="9">
        <f>+E28+E34+E39+E43+E47+E53+E63+E72+M7+M14+M23+M32+M36+M39+M52+M59+M69</f>
        <v>241</v>
      </c>
      <c r="F11" s="49">
        <f>+F28+F34+F39+F43+F47+F53+F63+F72+N7+N14+N23+N32+N36+N39+N52+N59+N69</f>
        <v>199</v>
      </c>
      <c r="G11" s="49">
        <v>42</v>
      </c>
      <c r="H11" s="49"/>
      <c r="I11" s="109"/>
      <c r="J11" s="11"/>
      <c r="K11" s="11" t="s">
        <v>25</v>
      </c>
      <c r="L11" s="111"/>
      <c r="M11" s="14">
        <v>3</v>
      </c>
      <c r="N11" s="12">
        <v>3</v>
      </c>
      <c r="O11" s="12" t="s">
        <v>204</v>
      </c>
    </row>
    <row r="12" spans="2:15" ht="10.5" customHeight="1">
      <c r="B12" s="13"/>
      <c r="C12" s="13"/>
      <c r="E12" s="14"/>
      <c r="F12" s="12"/>
      <c r="G12" s="12"/>
      <c r="H12" s="12"/>
      <c r="I12" s="109"/>
      <c r="J12" s="11"/>
      <c r="K12" s="11" t="s">
        <v>26</v>
      </c>
      <c r="L12" s="111"/>
      <c r="M12" s="14">
        <v>1</v>
      </c>
      <c r="N12" s="12">
        <v>1</v>
      </c>
      <c r="O12" s="12" t="s">
        <v>204</v>
      </c>
    </row>
    <row r="13" spans="2:15" ht="10.5" customHeight="1">
      <c r="B13" s="13"/>
      <c r="C13" s="13" t="s">
        <v>27</v>
      </c>
      <c r="E13" s="14">
        <f aca="true" t="shared" si="0" ref="E13:E71">+F13+G13</f>
        <v>46</v>
      </c>
      <c r="F13" s="12">
        <v>35</v>
      </c>
      <c r="G13" s="12">
        <v>11</v>
      </c>
      <c r="H13" s="12"/>
      <c r="I13" s="109"/>
      <c r="J13" s="11"/>
      <c r="K13" s="11"/>
      <c r="L13" s="111"/>
      <c r="M13" s="9">
        <f>+N13+O13</f>
        <v>0</v>
      </c>
      <c r="N13" s="12"/>
      <c r="O13" s="12"/>
    </row>
    <row r="14" spans="2:15" ht="10.5" customHeight="1">
      <c r="B14" s="13"/>
      <c r="C14" s="13" t="s">
        <v>28</v>
      </c>
      <c r="E14" s="14">
        <f t="shared" si="0"/>
        <v>28</v>
      </c>
      <c r="F14" s="12">
        <v>17</v>
      </c>
      <c r="G14" s="12">
        <v>11</v>
      </c>
      <c r="H14" s="12"/>
      <c r="I14" s="109"/>
      <c r="J14" s="144" t="s">
        <v>360</v>
      </c>
      <c r="K14" s="144"/>
      <c r="L14" s="110"/>
      <c r="M14" s="9">
        <v>14</v>
      </c>
      <c r="N14" s="10">
        <v>7</v>
      </c>
      <c r="O14" s="10">
        <v>7</v>
      </c>
    </row>
    <row r="15" spans="2:15" ht="10.5" customHeight="1">
      <c r="B15" s="13"/>
      <c r="C15" s="13" t="s">
        <v>29</v>
      </c>
      <c r="E15" s="14">
        <f t="shared" si="0"/>
        <v>14</v>
      </c>
      <c r="F15" s="12">
        <v>5</v>
      </c>
      <c r="G15" s="12">
        <v>9</v>
      </c>
      <c r="H15" s="12"/>
      <c r="I15" s="109"/>
      <c r="J15" s="11"/>
      <c r="K15" s="11" t="s">
        <v>30</v>
      </c>
      <c r="L15" s="111"/>
      <c r="M15" s="14">
        <v>3</v>
      </c>
      <c r="N15" s="12" t="s">
        <v>204</v>
      </c>
      <c r="O15" s="12">
        <v>3</v>
      </c>
    </row>
    <row r="16" spans="2:15" ht="10.5" customHeight="1">
      <c r="B16" s="13"/>
      <c r="C16" s="13" t="s">
        <v>31</v>
      </c>
      <c r="E16" s="14">
        <f t="shared" si="0"/>
        <v>13</v>
      </c>
      <c r="F16" s="12">
        <v>9</v>
      </c>
      <c r="G16" s="12">
        <v>4</v>
      </c>
      <c r="H16" s="12"/>
      <c r="I16" s="109"/>
      <c r="J16" s="11"/>
      <c r="K16" s="11" t="s">
        <v>32</v>
      </c>
      <c r="L16" s="111"/>
      <c r="M16" s="14">
        <v>1</v>
      </c>
      <c r="N16" s="12">
        <v>1</v>
      </c>
      <c r="O16" s="12" t="s">
        <v>204</v>
      </c>
    </row>
    <row r="17" spans="2:15" ht="10.5" customHeight="1">
      <c r="B17" s="13"/>
      <c r="C17" s="13" t="s">
        <v>33</v>
      </c>
      <c r="E17" s="14">
        <f t="shared" si="0"/>
        <v>15</v>
      </c>
      <c r="F17" s="12">
        <v>6</v>
      </c>
      <c r="G17" s="12">
        <v>9</v>
      </c>
      <c r="H17" s="12"/>
      <c r="I17" s="109"/>
      <c r="J17" s="11"/>
      <c r="K17" s="11" t="s">
        <v>34</v>
      </c>
      <c r="L17" s="111"/>
      <c r="M17" s="14">
        <v>5</v>
      </c>
      <c r="N17" s="12">
        <v>1</v>
      </c>
      <c r="O17" s="12">
        <v>4</v>
      </c>
    </row>
    <row r="18" spans="2:15" ht="10.5" customHeight="1">
      <c r="B18" s="13"/>
      <c r="C18" s="13" t="s">
        <v>35</v>
      </c>
      <c r="E18" s="14">
        <f t="shared" si="0"/>
        <v>14</v>
      </c>
      <c r="F18" s="12">
        <v>8</v>
      </c>
      <c r="G18" s="12">
        <v>6</v>
      </c>
      <c r="H18" s="12"/>
      <c r="I18" s="109"/>
      <c r="J18" s="11"/>
      <c r="K18" s="11" t="s">
        <v>36</v>
      </c>
      <c r="L18" s="111"/>
      <c r="M18" s="14">
        <v>2</v>
      </c>
      <c r="N18" s="12">
        <v>2</v>
      </c>
      <c r="O18" s="12" t="s">
        <v>204</v>
      </c>
    </row>
    <row r="19" spans="2:15" ht="10.5" customHeight="1">
      <c r="B19" s="13"/>
      <c r="C19" s="13" t="s">
        <v>37</v>
      </c>
      <c r="E19" s="14">
        <v>6</v>
      </c>
      <c r="F19" s="12" t="s">
        <v>204</v>
      </c>
      <c r="G19" s="12">
        <v>6</v>
      </c>
      <c r="H19" s="12"/>
      <c r="I19" s="109"/>
      <c r="J19" s="11"/>
      <c r="K19" s="11" t="s">
        <v>38</v>
      </c>
      <c r="L19" s="111"/>
      <c r="M19" s="14">
        <v>1</v>
      </c>
      <c r="N19" s="12">
        <v>1</v>
      </c>
      <c r="O19" s="12" t="s">
        <v>204</v>
      </c>
    </row>
    <row r="20" spans="2:15" ht="10.5" customHeight="1">
      <c r="B20" s="13"/>
      <c r="C20" s="13" t="s">
        <v>39</v>
      </c>
      <c r="E20" s="14">
        <f t="shared" si="0"/>
        <v>8</v>
      </c>
      <c r="F20" s="12">
        <v>7</v>
      </c>
      <c r="G20" s="12">
        <v>1</v>
      </c>
      <c r="H20" s="12"/>
      <c r="I20" s="109"/>
      <c r="J20" s="11"/>
      <c r="K20" s="11" t="s">
        <v>40</v>
      </c>
      <c r="L20" s="111"/>
      <c r="M20" s="14">
        <v>1</v>
      </c>
      <c r="N20" s="12">
        <v>1</v>
      </c>
      <c r="O20" s="12" t="s">
        <v>204</v>
      </c>
    </row>
    <row r="21" spans="2:15" ht="10.5" customHeight="1">
      <c r="B21" s="13"/>
      <c r="C21" s="13" t="s">
        <v>41</v>
      </c>
      <c r="E21" s="14">
        <f t="shared" si="0"/>
        <v>11</v>
      </c>
      <c r="F21" s="12">
        <v>1</v>
      </c>
      <c r="G21" s="12">
        <v>10</v>
      </c>
      <c r="H21" s="12"/>
      <c r="I21" s="109"/>
      <c r="J21" s="11"/>
      <c r="K21" s="11" t="s">
        <v>42</v>
      </c>
      <c r="L21" s="111"/>
      <c r="M21" s="14">
        <v>1</v>
      </c>
      <c r="N21" s="12">
        <v>1</v>
      </c>
      <c r="O21" s="12" t="s">
        <v>204</v>
      </c>
    </row>
    <row r="22" spans="2:15" ht="10.5" customHeight="1">
      <c r="B22" s="13"/>
      <c r="C22" s="13" t="s">
        <v>43</v>
      </c>
      <c r="E22" s="14">
        <f t="shared" si="0"/>
        <v>10</v>
      </c>
      <c r="F22" s="12">
        <v>8</v>
      </c>
      <c r="G22" s="12">
        <v>2</v>
      </c>
      <c r="H22" s="12"/>
      <c r="I22" s="109"/>
      <c r="J22" s="11"/>
      <c r="K22" s="11"/>
      <c r="L22" s="111"/>
      <c r="M22" s="9">
        <f>+N22+O22</f>
        <v>0</v>
      </c>
      <c r="N22" s="12"/>
      <c r="O22" s="12"/>
    </row>
    <row r="23" spans="2:15" ht="10.5" customHeight="1">
      <c r="B23" s="13"/>
      <c r="C23" s="13" t="s">
        <v>44</v>
      </c>
      <c r="E23" s="14">
        <f t="shared" si="0"/>
        <v>14</v>
      </c>
      <c r="F23" s="12">
        <v>10</v>
      </c>
      <c r="G23" s="12">
        <v>4</v>
      </c>
      <c r="H23" s="12"/>
      <c r="I23" s="109"/>
      <c r="J23" s="144" t="s">
        <v>268</v>
      </c>
      <c r="K23" s="144"/>
      <c r="L23" s="110"/>
      <c r="M23" s="9">
        <v>21</v>
      </c>
      <c r="N23" s="10">
        <v>16</v>
      </c>
      <c r="O23" s="10">
        <v>5</v>
      </c>
    </row>
    <row r="24" spans="2:15" ht="10.5" customHeight="1">
      <c r="B24" s="13"/>
      <c r="C24" s="13" t="s">
        <v>45</v>
      </c>
      <c r="E24" s="14">
        <f t="shared" si="0"/>
        <v>15</v>
      </c>
      <c r="F24" s="12">
        <v>12</v>
      </c>
      <c r="G24" s="12">
        <v>3</v>
      </c>
      <c r="H24" s="12"/>
      <c r="I24" s="109"/>
      <c r="J24" s="11"/>
      <c r="K24" s="11" t="s">
        <v>46</v>
      </c>
      <c r="L24" s="111"/>
      <c r="M24" s="14">
        <v>2</v>
      </c>
      <c r="N24" s="12" t="s">
        <v>205</v>
      </c>
      <c r="O24" s="12">
        <v>2</v>
      </c>
    </row>
    <row r="25" spans="2:15" ht="10.5" customHeight="1">
      <c r="B25" s="13"/>
      <c r="C25" s="13" t="s">
        <v>47</v>
      </c>
      <c r="E25" s="14">
        <f t="shared" si="0"/>
        <v>15</v>
      </c>
      <c r="F25" s="12">
        <v>13</v>
      </c>
      <c r="G25" s="12">
        <v>2</v>
      </c>
      <c r="H25" s="12"/>
      <c r="I25" s="109"/>
      <c r="J25" s="11"/>
      <c r="K25" s="11" t="s">
        <v>48</v>
      </c>
      <c r="L25" s="111"/>
      <c r="M25" s="14">
        <v>2</v>
      </c>
      <c r="N25" s="12">
        <v>2</v>
      </c>
      <c r="O25" s="12" t="s">
        <v>205</v>
      </c>
    </row>
    <row r="26" spans="2:15" ht="10.5" customHeight="1">
      <c r="B26" s="13"/>
      <c r="C26" s="13" t="s">
        <v>49</v>
      </c>
      <c r="E26" s="14">
        <f t="shared" si="0"/>
        <v>5</v>
      </c>
      <c r="F26" s="12">
        <v>3</v>
      </c>
      <c r="G26" s="12">
        <v>2</v>
      </c>
      <c r="H26" s="12"/>
      <c r="I26" s="109"/>
      <c r="J26" s="11"/>
      <c r="K26" s="11" t="s">
        <v>50</v>
      </c>
      <c r="L26" s="111"/>
      <c r="M26" s="14">
        <v>3</v>
      </c>
      <c r="N26" s="12">
        <v>2</v>
      </c>
      <c r="O26" s="12">
        <v>1</v>
      </c>
    </row>
    <row r="27" spans="2:15" ht="10.5" customHeight="1">
      <c r="B27" s="13"/>
      <c r="C27" s="13"/>
      <c r="E27" s="14">
        <f t="shared" si="0"/>
        <v>0</v>
      </c>
      <c r="F27" s="12"/>
      <c r="G27" s="12"/>
      <c r="H27" s="12"/>
      <c r="I27" s="109"/>
      <c r="J27" s="11"/>
      <c r="K27" s="11" t="s">
        <v>51</v>
      </c>
      <c r="L27" s="111"/>
      <c r="M27" s="14">
        <v>2</v>
      </c>
      <c r="N27" s="12">
        <v>2</v>
      </c>
      <c r="O27" s="12" t="s">
        <v>205</v>
      </c>
    </row>
    <row r="28" spans="2:15" ht="10.5" customHeight="1">
      <c r="B28" s="165" t="s">
        <v>257</v>
      </c>
      <c r="C28" s="165"/>
      <c r="D28" s="80"/>
      <c r="E28" s="9">
        <f>SUM(E29:E32)</f>
        <v>15</v>
      </c>
      <c r="F28" s="49">
        <f>SUM(F29:F32)</f>
        <v>12</v>
      </c>
      <c r="G28" s="49">
        <f>SUM(G29:G32)</f>
        <v>3</v>
      </c>
      <c r="H28" s="49"/>
      <c r="I28" s="109"/>
      <c r="J28" s="11"/>
      <c r="K28" s="11" t="s">
        <v>52</v>
      </c>
      <c r="L28" s="111"/>
      <c r="M28" s="14">
        <v>4</v>
      </c>
      <c r="N28" s="12">
        <v>3</v>
      </c>
      <c r="O28" s="12">
        <v>1</v>
      </c>
    </row>
    <row r="29" spans="2:15" ht="10.5" customHeight="1">
      <c r="B29" s="13"/>
      <c r="C29" s="13" t="s">
        <v>53</v>
      </c>
      <c r="E29" s="14">
        <v>2</v>
      </c>
      <c r="F29" s="12" t="s">
        <v>212</v>
      </c>
      <c r="G29" s="12">
        <v>2</v>
      </c>
      <c r="H29" s="12"/>
      <c r="I29" s="109"/>
      <c r="J29" s="11"/>
      <c r="K29" s="11" t="s">
        <v>54</v>
      </c>
      <c r="L29" s="111"/>
      <c r="M29" s="14">
        <v>6</v>
      </c>
      <c r="N29" s="12">
        <v>5</v>
      </c>
      <c r="O29" s="12">
        <v>1</v>
      </c>
    </row>
    <row r="30" spans="2:15" ht="10.5" customHeight="1">
      <c r="B30" s="13"/>
      <c r="C30" s="13" t="s">
        <v>55</v>
      </c>
      <c r="E30" s="14">
        <v>6</v>
      </c>
      <c r="F30" s="12">
        <v>6</v>
      </c>
      <c r="G30" s="12" t="s">
        <v>212</v>
      </c>
      <c r="H30" s="12"/>
      <c r="I30" s="109"/>
      <c r="J30" s="11"/>
      <c r="K30" s="11" t="s">
        <v>56</v>
      </c>
      <c r="L30" s="111"/>
      <c r="M30" s="14">
        <v>2</v>
      </c>
      <c r="N30" s="12">
        <v>2</v>
      </c>
      <c r="O30" s="12" t="s">
        <v>212</v>
      </c>
    </row>
    <row r="31" spans="2:15" ht="10.5" customHeight="1">
      <c r="B31" s="13"/>
      <c r="C31" s="13" t="s">
        <v>57</v>
      </c>
      <c r="E31" s="14">
        <f t="shared" si="0"/>
        <v>4</v>
      </c>
      <c r="F31" s="12">
        <v>3</v>
      </c>
      <c r="G31" s="12">
        <v>1</v>
      </c>
      <c r="H31" s="12"/>
      <c r="I31" s="109"/>
      <c r="J31" s="11"/>
      <c r="K31" s="11"/>
      <c r="L31" s="111"/>
      <c r="M31" s="9">
        <f>+N31+O31</f>
        <v>0</v>
      </c>
      <c r="N31" s="12"/>
      <c r="O31" s="12"/>
    </row>
    <row r="32" spans="2:15" ht="10.5" customHeight="1">
      <c r="B32" s="13"/>
      <c r="C32" s="13" t="s">
        <v>58</v>
      </c>
      <c r="E32" s="14">
        <v>3</v>
      </c>
      <c r="F32" s="12">
        <v>3</v>
      </c>
      <c r="G32" s="12" t="s">
        <v>212</v>
      </c>
      <c r="H32" s="12"/>
      <c r="I32" s="109"/>
      <c r="J32" s="144" t="s">
        <v>320</v>
      </c>
      <c r="K32" s="144"/>
      <c r="L32" s="110"/>
      <c r="M32" s="9">
        <v>6</v>
      </c>
      <c r="N32" s="10">
        <v>6</v>
      </c>
      <c r="O32" s="10" t="s">
        <v>205</v>
      </c>
    </row>
    <row r="33" spans="2:15" ht="10.5" customHeight="1">
      <c r="B33" s="13"/>
      <c r="C33" s="13"/>
      <c r="E33" s="9">
        <f t="shared" si="0"/>
        <v>0</v>
      </c>
      <c r="F33" s="12"/>
      <c r="G33" s="12"/>
      <c r="H33" s="12"/>
      <c r="I33" s="109"/>
      <c r="J33" s="11"/>
      <c r="K33" s="11" t="s">
        <v>59</v>
      </c>
      <c r="L33" s="111"/>
      <c r="M33" s="14">
        <v>5</v>
      </c>
      <c r="N33" s="12">
        <v>5</v>
      </c>
      <c r="O33" s="12" t="s">
        <v>205</v>
      </c>
    </row>
    <row r="34" spans="2:15" ht="10.5" customHeight="1">
      <c r="B34" s="165" t="s">
        <v>321</v>
      </c>
      <c r="C34" s="165"/>
      <c r="D34" s="80"/>
      <c r="E34" s="9">
        <f t="shared" si="0"/>
        <v>13</v>
      </c>
      <c r="F34" s="10">
        <v>6</v>
      </c>
      <c r="G34" s="10">
        <v>7</v>
      </c>
      <c r="H34" s="10"/>
      <c r="I34" s="109"/>
      <c r="J34" s="11"/>
      <c r="K34" s="11" t="s">
        <v>60</v>
      </c>
      <c r="L34" s="111"/>
      <c r="M34" s="14">
        <v>1</v>
      </c>
      <c r="N34" s="12">
        <v>1</v>
      </c>
      <c r="O34" s="12" t="s">
        <v>205</v>
      </c>
    </row>
    <row r="35" spans="2:15" ht="10.5" customHeight="1">
      <c r="B35" s="13"/>
      <c r="C35" s="13" t="s">
        <v>61</v>
      </c>
      <c r="E35" s="14">
        <f t="shared" si="0"/>
        <v>4</v>
      </c>
      <c r="F35" s="12">
        <v>2</v>
      </c>
      <c r="G35" s="12">
        <v>2</v>
      </c>
      <c r="H35" s="12"/>
      <c r="I35" s="109"/>
      <c r="J35" s="11"/>
      <c r="K35" s="11"/>
      <c r="L35" s="111"/>
      <c r="M35" s="9">
        <f>+N35+O35</f>
        <v>0</v>
      </c>
      <c r="N35" s="12"/>
      <c r="O35" s="12"/>
    </row>
    <row r="36" spans="2:15" ht="10.5" customHeight="1">
      <c r="B36" s="13"/>
      <c r="C36" s="13" t="s">
        <v>62</v>
      </c>
      <c r="E36" s="14">
        <v>3</v>
      </c>
      <c r="F36" s="12">
        <v>3</v>
      </c>
      <c r="G36" s="12" t="s">
        <v>205</v>
      </c>
      <c r="H36" s="12"/>
      <c r="I36" s="109"/>
      <c r="J36" s="144" t="s">
        <v>322</v>
      </c>
      <c r="K36" s="144"/>
      <c r="L36" s="110"/>
      <c r="M36" s="9">
        <v>3</v>
      </c>
      <c r="N36" s="10">
        <v>3</v>
      </c>
      <c r="O36" s="10" t="s">
        <v>206</v>
      </c>
    </row>
    <row r="37" spans="2:15" ht="10.5" customHeight="1">
      <c r="B37" s="13"/>
      <c r="C37" s="13" t="s">
        <v>63</v>
      </c>
      <c r="E37" s="14">
        <f t="shared" si="0"/>
        <v>6</v>
      </c>
      <c r="F37" s="12">
        <v>1</v>
      </c>
      <c r="G37" s="12">
        <v>5</v>
      </c>
      <c r="H37" s="12"/>
      <c r="I37" s="109"/>
      <c r="J37" s="11"/>
      <c r="K37" s="11" t="s">
        <v>64</v>
      </c>
      <c r="L37" s="111"/>
      <c r="M37" s="14">
        <v>3</v>
      </c>
      <c r="N37" s="12">
        <v>3</v>
      </c>
      <c r="O37" s="12" t="s">
        <v>206</v>
      </c>
    </row>
    <row r="38" spans="2:15" ht="10.5" customHeight="1">
      <c r="B38" s="13"/>
      <c r="C38" s="13"/>
      <c r="E38" s="9">
        <f t="shared" si="0"/>
        <v>0</v>
      </c>
      <c r="F38" s="12"/>
      <c r="G38" s="12"/>
      <c r="H38" s="12"/>
      <c r="I38" s="109"/>
      <c r="J38" s="11"/>
      <c r="K38" s="11"/>
      <c r="L38" s="111"/>
      <c r="M38" s="9">
        <f>+N38+O38</f>
        <v>0</v>
      </c>
      <c r="N38" s="12"/>
      <c r="O38" s="12"/>
    </row>
    <row r="39" spans="2:15" ht="10.5" customHeight="1">
      <c r="B39" s="165" t="s">
        <v>361</v>
      </c>
      <c r="C39" s="165"/>
      <c r="D39" s="80"/>
      <c r="E39" s="9">
        <f t="shared" si="0"/>
        <v>17</v>
      </c>
      <c r="F39" s="10">
        <v>7</v>
      </c>
      <c r="G39" s="10">
        <v>10</v>
      </c>
      <c r="H39" s="10"/>
      <c r="I39" s="109"/>
      <c r="J39" s="144" t="s">
        <v>271</v>
      </c>
      <c r="K39" s="144"/>
      <c r="L39" s="110"/>
      <c r="M39" s="9">
        <v>15</v>
      </c>
      <c r="N39" s="10">
        <v>15</v>
      </c>
      <c r="O39" s="10" t="s">
        <v>207</v>
      </c>
    </row>
    <row r="40" spans="2:15" ht="10.5" customHeight="1">
      <c r="B40" s="13"/>
      <c r="C40" s="13" t="s">
        <v>65</v>
      </c>
      <c r="E40" s="14">
        <f t="shared" si="0"/>
        <v>12</v>
      </c>
      <c r="F40" s="12">
        <v>5</v>
      </c>
      <c r="G40" s="12">
        <v>7</v>
      </c>
      <c r="H40" s="12"/>
      <c r="I40" s="109"/>
      <c r="J40" s="11"/>
      <c r="K40" s="11" t="s">
        <v>66</v>
      </c>
      <c r="L40" s="111"/>
      <c r="M40" s="14">
        <v>1</v>
      </c>
      <c r="N40" s="12">
        <v>1</v>
      </c>
      <c r="O40" s="12" t="s">
        <v>207</v>
      </c>
    </row>
    <row r="41" spans="2:15" ht="10.5" customHeight="1">
      <c r="B41" s="13"/>
      <c r="C41" s="13" t="s">
        <v>67</v>
      </c>
      <c r="E41" s="14">
        <f t="shared" si="0"/>
        <v>5</v>
      </c>
      <c r="F41" s="12">
        <v>2</v>
      </c>
      <c r="G41" s="12">
        <v>3</v>
      </c>
      <c r="H41" s="12"/>
      <c r="I41" s="109"/>
      <c r="J41" s="11"/>
      <c r="K41" s="11" t="s">
        <v>68</v>
      </c>
      <c r="L41" s="111"/>
      <c r="M41" s="14">
        <v>1</v>
      </c>
      <c r="N41" s="12">
        <v>1</v>
      </c>
      <c r="O41" s="12" t="s">
        <v>207</v>
      </c>
    </row>
    <row r="42" spans="2:15" ht="10.5" customHeight="1">
      <c r="B42" s="13"/>
      <c r="C42" s="13"/>
      <c r="E42" s="9">
        <f t="shared" si="0"/>
        <v>0</v>
      </c>
      <c r="F42" s="12"/>
      <c r="G42" s="12"/>
      <c r="H42" s="12"/>
      <c r="I42" s="109"/>
      <c r="J42" s="11"/>
      <c r="K42" s="11" t="s">
        <v>69</v>
      </c>
      <c r="L42" s="111"/>
      <c r="M42" s="14">
        <v>1</v>
      </c>
      <c r="N42" s="12">
        <v>1</v>
      </c>
      <c r="O42" s="12" t="s">
        <v>207</v>
      </c>
    </row>
    <row r="43" spans="2:15" ht="10.5" customHeight="1">
      <c r="B43" s="165" t="s">
        <v>261</v>
      </c>
      <c r="C43" s="165"/>
      <c r="D43" s="80"/>
      <c r="E43" s="9">
        <f t="shared" si="0"/>
        <v>13</v>
      </c>
      <c r="F43" s="10">
        <v>12</v>
      </c>
      <c r="G43" s="10">
        <v>1</v>
      </c>
      <c r="H43" s="10"/>
      <c r="I43" s="109"/>
      <c r="J43" s="11"/>
      <c r="K43" s="11" t="s">
        <v>70</v>
      </c>
      <c r="L43" s="111"/>
      <c r="M43" s="14">
        <v>1</v>
      </c>
      <c r="N43" s="12">
        <v>1</v>
      </c>
      <c r="O43" s="12" t="s">
        <v>200</v>
      </c>
    </row>
    <row r="44" spans="2:15" ht="10.5" customHeight="1">
      <c r="B44" s="13"/>
      <c r="C44" s="13" t="s">
        <v>71</v>
      </c>
      <c r="E44" s="14">
        <f t="shared" si="0"/>
        <v>9</v>
      </c>
      <c r="F44" s="12">
        <v>8</v>
      </c>
      <c r="G44" s="12">
        <v>1</v>
      </c>
      <c r="H44" s="12"/>
      <c r="I44" s="109"/>
      <c r="J44" s="11"/>
      <c r="K44" s="11" t="s">
        <v>72</v>
      </c>
      <c r="L44" s="111"/>
      <c r="M44" s="14">
        <v>4</v>
      </c>
      <c r="N44" s="12">
        <v>4</v>
      </c>
      <c r="O44" s="12" t="s">
        <v>200</v>
      </c>
    </row>
    <row r="45" spans="2:15" ht="10.5" customHeight="1">
      <c r="B45" s="13"/>
      <c r="C45" s="13" t="s">
        <v>73</v>
      </c>
      <c r="E45" s="14">
        <v>4</v>
      </c>
      <c r="F45" s="12">
        <v>4</v>
      </c>
      <c r="G45" s="12" t="s">
        <v>200</v>
      </c>
      <c r="H45" s="12"/>
      <c r="I45" s="109"/>
      <c r="J45" s="11"/>
      <c r="K45" s="11" t="s">
        <v>74</v>
      </c>
      <c r="L45" s="111"/>
      <c r="M45" s="14">
        <v>1</v>
      </c>
      <c r="N45" s="12">
        <v>1</v>
      </c>
      <c r="O45" s="12" t="s">
        <v>200</v>
      </c>
    </row>
    <row r="46" spans="2:15" ht="10.5" customHeight="1">
      <c r="B46" s="13"/>
      <c r="C46" s="13"/>
      <c r="E46" s="9">
        <f t="shared" si="0"/>
        <v>0</v>
      </c>
      <c r="F46" s="12"/>
      <c r="G46" s="12"/>
      <c r="H46" s="12"/>
      <c r="I46" s="109"/>
      <c r="J46" s="11"/>
      <c r="K46" s="11" t="s">
        <v>75</v>
      </c>
      <c r="L46" s="111"/>
      <c r="M46" s="14">
        <v>1</v>
      </c>
      <c r="N46" s="12">
        <v>1</v>
      </c>
      <c r="O46" s="12" t="s">
        <v>200</v>
      </c>
    </row>
    <row r="47" spans="2:15" ht="10.5" customHeight="1">
      <c r="B47" s="165" t="s">
        <v>362</v>
      </c>
      <c r="C47" s="165"/>
      <c r="D47" s="80"/>
      <c r="E47" s="9">
        <v>17</v>
      </c>
      <c r="F47" s="10">
        <v>17</v>
      </c>
      <c r="G47" s="10" t="s">
        <v>208</v>
      </c>
      <c r="H47" s="10"/>
      <c r="I47" s="109"/>
      <c r="J47" s="11"/>
      <c r="K47" s="11" t="s">
        <v>76</v>
      </c>
      <c r="L47" s="111"/>
      <c r="M47" s="14">
        <v>1</v>
      </c>
      <c r="N47" s="12">
        <v>1</v>
      </c>
      <c r="O47" s="12" t="s">
        <v>208</v>
      </c>
    </row>
    <row r="48" spans="2:15" ht="10.5" customHeight="1">
      <c r="B48" s="13"/>
      <c r="C48" s="13" t="s">
        <v>77</v>
      </c>
      <c r="E48" s="14">
        <v>6</v>
      </c>
      <c r="F48" s="12">
        <v>6</v>
      </c>
      <c r="G48" s="12" t="s">
        <v>208</v>
      </c>
      <c r="H48" s="12"/>
      <c r="I48" s="109"/>
      <c r="J48" s="11"/>
      <c r="K48" s="11" t="s">
        <v>78</v>
      </c>
      <c r="L48" s="111"/>
      <c r="M48" s="14">
        <v>2</v>
      </c>
      <c r="N48" s="12">
        <v>2</v>
      </c>
      <c r="O48" s="12" t="s">
        <v>208</v>
      </c>
    </row>
    <row r="49" spans="2:15" ht="10.5" customHeight="1">
      <c r="B49" s="13"/>
      <c r="C49" s="13" t="s">
        <v>79</v>
      </c>
      <c r="E49" s="14">
        <v>3</v>
      </c>
      <c r="F49" s="12">
        <v>3</v>
      </c>
      <c r="G49" s="12" t="s">
        <v>208</v>
      </c>
      <c r="H49" s="12"/>
      <c r="I49" s="109"/>
      <c r="J49" s="11"/>
      <c r="K49" s="11" t="s">
        <v>80</v>
      </c>
      <c r="L49" s="111"/>
      <c r="M49" s="14">
        <v>1</v>
      </c>
      <c r="N49" s="12">
        <v>1</v>
      </c>
      <c r="O49" s="12" t="s">
        <v>208</v>
      </c>
    </row>
    <row r="50" spans="2:15" ht="10.5" customHeight="1">
      <c r="B50" s="13"/>
      <c r="C50" s="13" t="s">
        <v>81</v>
      </c>
      <c r="E50" s="14">
        <v>6</v>
      </c>
      <c r="F50" s="12">
        <v>6</v>
      </c>
      <c r="G50" s="12" t="s">
        <v>208</v>
      </c>
      <c r="H50" s="12"/>
      <c r="I50" s="109"/>
      <c r="J50" s="11"/>
      <c r="K50" s="11" t="s">
        <v>82</v>
      </c>
      <c r="L50" s="111"/>
      <c r="M50" s="14">
        <v>1</v>
      </c>
      <c r="N50" s="12">
        <v>1</v>
      </c>
      <c r="O50" s="12" t="s">
        <v>208</v>
      </c>
    </row>
    <row r="51" spans="2:15" ht="10.5" customHeight="1">
      <c r="B51" s="13"/>
      <c r="C51" s="13" t="s">
        <v>83</v>
      </c>
      <c r="E51" s="14">
        <v>2</v>
      </c>
      <c r="F51" s="12">
        <v>2</v>
      </c>
      <c r="G51" s="12" t="s">
        <v>208</v>
      </c>
      <c r="H51" s="12"/>
      <c r="I51" s="109"/>
      <c r="J51" s="11"/>
      <c r="K51" s="11"/>
      <c r="L51" s="111"/>
      <c r="M51" s="9">
        <f>+N51+O51</f>
        <v>0</v>
      </c>
      <c r="N51" s="12"/>
      <c r="O51" s="12"/>
    </row>
    <row r="52" spans="2:15" ht="10.5" customHeight="1">
      <c r="B52" s="13"/>
      <c r="C52" s="13"/>
      <c r="E52" s="9">
        <f t="shared" si="0"/>
        <v>0</v>
      </c>
      <c r="F52" s="12"/>
      <c r="G52" s="12"/>
      <c r="H52" s="12"/>
      <c r="I52" s="109"/>
      <c r="J52" s="144" t="s">
        <v>323</v>
      </c>
      <c r="K52" s="144"/>
      <c r="L52" s="110"/>
      <c r="M52" s="9">
        <v>17</v>
      </c>
      <c r="N52" s="10">
        <v>17</v>
      </c>
      <c r="O52" s="10" t="s">
        <v>209</v>
      </c>
    </row>
    <row r="53" spans="2:15" ht="10.5" customHeight="1">
      <c r="B53" s="165" t="s">
        <v>324</v>
      </c>
      <c r="C53" s="165"/>
      <c r="D53" s="80"/>
      <c r="E53" s="9">
        <f t="shared" si="0"/>
        <v>26</v>
      </c>
      <c r="F53" s="10">
        <v>20</v>
      </c>
      <c r="G53" s="10">
        <v>6</v>
      </c>
      <c r="H53" s="10"/>
      <c r="I53" s="109"/>
      <c r="J53" s="11"/>
      <c r="K53" s="11" t="s">
        <v>84</v>
      </c>
      <c r="L53" s="111"/>
      <c r="M53" s="14">
        <v>5</v>
      </c>
      <c r="N53" s="12">
        <v>5</v>
      </c>
      <c r="O53" s="12" t="s">
        <v>203</v>
      </c>
    </row>
    <row r="54" spans="2:15" ht="10.5" customHeight="1">
      <c r="B54" s="13"/>
      <c r="C54" s="13" t="s">
        <v>85</v>
      </c>
      <c r="E54" s="14">
        <v>5</v>
      </c>
      <c r="F54" s="12">
        <v>5</v>
      </c>
      <c r="G54" s="12" t="s">
        <v>203</v>
      </c>
      <c r="H54" s="12"/>
      <c r="I54" s="109"/>
      <c r="J54" s="11"/>
      <c r="K54" s="11" t="s">
        <v>86</v>
      </c>
      <c r="L54" s="111"/>
      <c r="M54" s="14">
        <v>2</v>
      </c>
      <c r="N54" s="12">
        <v>2</v>
      </c>
      <c r="O54" s="12" t="s">
        <v>203</v>
      </c>
    </row>
    <row r="55" spans="2:15" ht="10.5" customHeight="1">
      <c r="B55" s="13"/>
      <c r="C55" s="13" t="s">
        <v>87</v>
      </c>
      <c r="E55" s="14">
        <v>3</v>
      </c>
      <c r="F55" s="12">
        <v>3</v>
      </c>
      <c r="G55" s="12" t="s">
        <v>203</v>
      </c>
      <c r="H55" s="12"/>
      <c r="I55" s="109"/>
      <c r="J55" s="11"/>
      <c r="K55" s="11" t="s">
        <v>88</v>
      </c>
      <c r="L55" s="111"/>
      <c r="M55" s="14">
        <v>5</v>
      </c>
      <c r="N55" s="12">
        <v>5</v>
      </c>
      <c r="O55" s="12" t="s">
        <v>203</v>
      </c>
    </row>
    <row r="56" spans="2:15" ht="10.5" customHeight="1">
      <c r="B56" s="13"/>
      <c r="C56" s="13" t="s">
        <v>89</v>
      </c>
      <c r="E56" s="14">
        <v>7</v>
      </c>
      <c r="F56" s="12">
        <v>4</v>
      </c>
      <c r="G56" s="12">
        <v>3</v>
      </c>
      <c r="H56" s="12"/>
      <c r="I56" s="109"/>
      <c r="J56" s="11"/>
      <c r="K56" s="11" t="s">
        <v>90</v>
      </c>
      <c r="L56" s="111"/>
      <c r="M56" s="14">
        <v>4</v>
      </c>
      <c r="N56" s="12">
        <v>4</v>
      </c>
      <c r="O56" s="12" t="s">
        <v>203</v>
      </c>
    </row>
    <row r="57" spans="2:15" ht="10.5" customHeight="1">
      <c r="B57" s="13"/>
      <c r="C57" s="13" t="s">
        <v>91</v>
      </c>
      <c r="E57" s="14">
        <f t="shared" si="0"/>
        <v>8</v>
      </c>
      <c r="F57" s="12">
        <v>5</v>
      </c>
      <c r="G57" s="12">
        <v>3</v>
      </c>
      <c r="H57" s="12"/>
      <c r="I57" s="109"/>
      <c r="J57" s="11"/>
      <c r="K57" s="11" t="s">
        <v>92</v>
      </c>
      <c r="L57" s="111"/>
      <c r="M57" s="14">
        <v>1</v>
      </c>
      <c r="N57" s="12">
        <v>1</v>
      </c>
      <c r="O57" s="12" t="s">
        <v>203</v>
      </c>
    </row>
    <row r="58" spans="2:15" ht="10.5" customHeight="1">
      <c r="B58" s="13"/>
      <c r="C58" s="13" t="s">
        <v>93</v>
      </c>
      <c r="E58" s="14">
        <v>1</v>
      </c>
      <c r="F58" s="12">
        <v>1</v>
      </c>
      <c r="G58" s="12" t="s">
        <v>203</v>
      </c>
      <c r="H58" s="12"/>
      <c r="I58" s="109"/>
      <c r="J58" s="11"/>
      <c r="K58" s="11"/>
      <c r="L58" s="111"/>
      <c r="M58" s="9">
        <f>+N58+O58</f>
        <v>0</v>
      </c>
      <c r="N58" s="12"/>
      <c r="O58" s="12"/>
    </row>
    <row r="59" spans="2:15" ht="10.5" customHeight="1">
      <c r="B59" s="13"/>
      <c r="C59" s="13" t="s">
        <v>94</v>
      </c>
      <c r="E59" s="14">
        <v>1</v>
      </c>
      <c r="F59" s="12">
        <v>1</v>
      </c>
      <c r="G59" s="12" t="s">
        <v>203</v>
      </c>
      <c r="H59" s="12"/>
      <c r="I59" s="109"/>
      <c r="J59" s="144" t="s">
        <v>273</v>
      </c>
      <c r="K59" s="144"/>
      <c r="L59" s="110"/>
      <c r="M59" s="9">
        <v>8</v>
      </c>
      <c r="N59" s="10">
        <v>7</v>
      </c>
      <c r="O59" s="10">
        <v>1</v>
      </c>
    </row>
    <row r="60" spans="2:15" ht="10.5" customHeight="1">
      <c r="B60" s="13"/>
      <c r="C60" s="13" t="s">
        <v>95</v>
      </c>
      <c r="E60" s="14" t="s">
        <v>210</v>
      </c>
      <c r="F60" s="12" t="s">
        <v>210</v>
      </c>
      <c r="G60" s="12" t="s">
        <v>210</v>
      </c>
      <c r="H60" s="12"/>
      <c r="I60" s="109"/>
      <c r="J60" s="11"/>
      <c r="K60" s="11" t="s">
        <v>96</v>
      </c>
      <c r="L60" s="111"/>
      <c r="M60" s="14">
        <v>1</v>
      </c>
      <c r="N60" s="12">
        <v>1</v>
      </c>
      <c r="O60" s="12" t="s">
        <v>210</v>
      </c>
    </row>
    <row r="61" spans="2:15" ht="10.5" customHeight="1">
      <c r="B61" s="13"/>
      <c r="C61" s="13" t="s">
        <v>97</v>
      </c>
      <c r="E61" s="14">
        <v>1</v>
      </c>
      <c r="F61" s="12">
        <v>1</v>
      </c>
      <c r="G61" s="12" t="s">
        <v>210</v>
      </c>
      <c r="H61" s="12"/>
      <c r="I61" s="109"/>
      <c r="J61" s="11"/>
      <c r="K61" s="11" t="s">
        <v>98</v>
      </c>
      <c r="L61" s="111"/>
      <c r="M61" s="14">
        <v>1</v>
      </c>
      <c r="N61" s="12" t="s">
        <v>411</v>
      </c>
      <c r="O61" s="12">
        <v>1</v>
      </c>
    </row>
    <row r="62" spans="2:15" ht="10.5" customHeight="1">
      <c r="B62" s="13"/>
      <c r="C62" s="13"/>
      <c r="E62" s="9">
        <f t="shared" si="0"/>
        <v>0</v>
      </c>
      <c r="F62" s="12"/>
      <c r="G62" s="12"/>
      <c r="H62" s="12"/>
      <c r="I62" s="109"/>
      <c r="J62" s="11"/>
      <c r="K62" s="11" t="s">
        <v>99</v>
      </c>
      <c r="L62" s="111"/>
      <c r="M62" s="14">
        <v>1</v>
      </c>
      <c r="N62" s="12">
        <v>1</v>
      </c>
      <c r="O62" s="12" t="s">
        <v>210</v>
      </c>
    </row>
    <row r="63" spans="2:15" ht="10.5" customHeight="1">
      <c r="B63" s="165" t="s">
        <v>263</v>
      </c>
      <c r="C63" s="165"/>
      <c r="D63" s="80"/>
      <c r="E63" s="9">
        <f t="shared" si="0"/>
        <v>21</v>
      </c>
      <c r="F63" s="10">
        <v>20</v>
      </c>
      <c r="G63" s="10">
        <v>1</v>
      </c>
      <c r="H63" s="10"/>
      <c r="I63" s="109"/>
      <c r="J63" s="11"/>
      <c r="K63" s="11" t="s">
        <v>100</v>
      </c>
      <c r="L63" s="111"/>
      <c r="M63" s="14">
        <v>2</v>
      </c>
      <c r="N63" s="12">
        <v>2</v>
      </c>
      <c r="O63" s="12" t="s">
        <v>214</v>
      </c>
    </row>
    <row r="64" spans="2:15" ht="10.5" customHeight="1">
      <c r="B64" s="13"/>
      <c r="C64" s="13" t="s">
        <v>101</v>
      </c>
      <c r="E64" s="14">
        <v>4</v>
      </c>
      <c r="F64" s="12">
        <v>4</v>
      </c>
      <c r="G64" s="12" t="s">
        <v>214</v>
      </c>
      <c r="H64" s="12"/>
      <c r="I64" s="109"/>
      <c r="J64" s="11"/>
      <c r="K64" s="11" t="s">
        <v>102</v>
      </c>
      <c r="L64" s="111"/>
      <c r="M64" s="14">
        <v>1</v>
      </c>
      <c r="N64" s="12">
        <v>1</v>
      </c>
      <c r="O64" s="12" t="s">
        <v>214</v>
      </c>
    </row>
    <row r="65" spans="2:15" ht="10.5" customHeight="1">
      <c r="B65" s="13"/>
      <c r="C65" s="13" t="s">
        <v>103</v>
      </c>
      <c r="E65" s="14">
        <v>3</v>
      </c>
      <c r="F65" s="12">
        <v>3</v>
      </c>
      <c r="G65" s="12" t="s">
        <v>214</v>
      </c>
      <c r="H65" s="12"/>
      <c r="I65" s="109"/>
      <c r="J65" s="11"/>
      <c r="K65" s="11" t="s">
        <v>104</v>
      </c>
      <c r="L65" s="111"/>
      <c r="M65" s="14">
        <v>1</v>
      </c>
      <c r="N65" s="12">
        <v>1</v>
      </c>
      <c r="O65" s="12" t="s">
        <v>214</v>
      </c>
    </row>
    <row r="66" spans="2:15" ht="10.5" customHeight="1">
      <c r="B66" s="13"/>
      <c r="C66" s="13" t="s">
        <v>105</v>
      </c>
      <c r="E66" s="14">
        <v>6</v>
      </c>
      <c r="F66" s="12">
        <v>6</v>
      </c>
      <c r="G66" s="12" t="s">
        <v>214</v>
      </c>
      <c r="H66" s="12"/>
      <c r="I66" s="109"/>
      <c r="J66" s="11"/>
      <c r="K66" s="11" t="s">
        <v>106</v>
      </c>
      <c r="L66" s="111"/>
      <c r="M66" s="14">
        <v>1</v>
      </c>
      <c r="N66" s="12">
        <v>1</v>
      </c>
      <c r="O66" s="12" t="s">
        <v>214</v>
      </c>
    </row>
    <row r="67" spans="2:15" ht="10.5" customHeight="1">
      <c r="B67" s="13"/>
      <c r="C67" s="13" t="s">
        <v>107</v>
      </c>
      <c r="E67" s="14">
        <v>3</v>
      </c>
      <c r="F67" s="12">
        <v>3</v>
      </c>
      <c r="G67" s="12" t="s">
        <v>214</v>
      </c>
      <c r="H67" s="12"/>
      <c r="I67" s="109"/>
      <c r="J67" s="11"/>
      <c r="K67" s="11" t="s">
        <v>108</v>
      </c>
      <c r="L67" s="111"/>
      <c r="M67" s="14" t="s">
        <v>214</v>
      </c>
      <c r="N67" s="12" t="s">
        <v>214</v>
      </c>
      <c r="O67" s="12" t="s">
        <v>214</v>
      </c>
    </row>
    <row r="68" spans="2:15" ht="10.5" customHeight="1">
      <c r="B68" s="13"/>
      <c r="C68" s="13" t="s">
        <v>109</v>
      </c>
      <c r="E68" s="14">
        <v>2</v>
      </c>
      <c r="F68" s="12">
        <v>2</v>
      </c>
      <c r="G68" s="12" t="s">
        <v>214</v>
      </c>
      <c r="H68" s="12"/>
      <c r="I68" s="109"/>
      <c r="J68" s="11"/>
      <c r="K68" s="11"/>
      <c r="L68" s="111"/>
      <c r="M68" s="9">
        <f>+N68+O68</f>
        <v>0</v>
      </c>
      <c r="N68" s="12"/>
      <c r="O68" s="12"/>
    </row>
    <row r="69" spans="2:15" ht="10.5" customHeight="1">
      <c r="B69" s="13"/>
      <c r="C69" s="13" t="s">
        <v>110</v>
      </c>
      <c r="E69" s="14">
        <v>2</v>
      </c>
      <c r="F69" s="12">
        <v>2</v>
      </c>
      <c r="G69" s="12" t="s">
        <v>214</v>
      </c>
      <c r="H69" s="12"/>
      <c r="I69" s="109"/>
      <c r="J69" s="144" t="s">
        <v>274</v>
      </c>
      <c r="K69" s="144"/>
      <c r="L69" s="110"/>
      <c r="M69" s="9">
        <f>+N69+O69</f>
        <v>15</v>
      </c>
      <c r="N69" s="10">
        <v>14</v>
      </c>
      <c r="O69" s="10">
        <v>1</v>
      </c>
    </row>
    <row r="70" spans="2:15" ht="10.5" customHeight="1">
      <c r="B70" s="13"/>
      <c r="C70" s="13" t="s">
        <v>111</v>
      </c>
      <c r="E70" s="14">
        <v>1</v>
      </c>
      <c r="F70" s="12" t="s">
        <v>213</v>
      </c>
      <c r="G70" s="12">
        <v>1</v>
      </c>
      <c r="H70" s="12"/>
      <c r="I70" s="109"/>
      <c r="J70" s="11"/>
      <c r="K70" s="11" t="s">
        <v>112</v>
      </c>
      <c r="L70" s="111"/>
      <c r="M70" s="14">
        <v>4</v>
      </c>
      <c r="N70" s="12">
        <v>4</v>
      </c>
      <c r="O70" s="12" t="s">
        <v>213</v>
      </c>
    </row>
    <row r="71" spans="2:15" ht="10.5" customHeight="1">
      <c r="B71" s="13"/>
      <c r="C71" s="13"/>
      <c r="E71" s="9">
        <f t="shared" si="0"/>
        <v>0</v>
      </c>
      <c r="F71" s="12"/>
      <c r="G71" s="12"/>
      <c r="H71" s="12"/>
      <c r="I71" s="109"/>
      <c r="J71" s="11"/>
      <c r="K71" s="11" t="s">
        <v>113</v>
      </c>
      <c r="L71" s="111"/>
      <c r="M71" s="14">
        <v>1</v>
      </c>
      <c r="N71" s="12">
        <v>1</v>
      </c>
      <c r="O71" s="12" t="s">
        <v>213</v>
      </c>
    </row>
    <row r="72" spans="2:15" ht="10.5" customHeight="1">
      <c r="B72" s="165" t="s">
        <v>363</v>
      </c>
      <c r="C72" s="165"/>
      <c r="D72" s="80"/>
      <c r="E72" s="9">
        <v>12</v>
      </c>
      <c r="F72" s="10">
        <v>12</v>
      </c>
      <c r="G72" s="10" t="s">
        <v>211</v>
      </c>
      <c r="H72" s="10"/>
      <c r="I72" s="109"/>
      <c r="J72" s="11"/>
      <c r="K72" s="11" t="s">
        <v>114</v>
      </c>
      <c r="L72" s="111"/>
      <c r="M72" s="14">
        <v>1</v>
      </c>
      <c r="N72" s="12">
        <v>1</v>
      </c>
      <c r="O72" s="12" t="s">
        <v>211</v>
      </c>
    </row>
    <row r="73" spans="2:15" ht="10.5" customHeight="1">
      <c r="B73" s="13"/>
      <c r="C73" s="13" t="s">
        <v>115</v>
      </c>
      <c r="E73" s="14">
        <v>5</v>
      </c>
      <c r="F73" s="12">
        <v>5</v>
      </c>
      <c r="G73" s="12" t="s">
        <v>211</v>
      </c>
      <c r="H73" s="12"/>
      <c r="I73" s="109"/>
      <c r="J73" s="11"/>
      <c r="K73" s="11" t="s">
        <v>116</v>
      </c>
      <c r="L73" s="111"/>
      <c r="M73" s="14">
        <v>1</v>
      </c>
      <c r="N73" s="12">
        <v>1</v>
      </c>
      <c r="O73" s="12" t="s">
        <v>211</v>
      </c>
    </row>
    <row r="74" spans="2:15" ht="10.5" customHeight="1">
      <c r="B74" s="13"/>
      <c r="C74" s="13" t="s">
        <v>117</v>
      </c>
      <c r="E74" s="14">
        <v>1</v>
      </c>
      <c r="F74" s="12">
        <v>1</v>
      </c>
      <c r="G74" s="12" t="s">
        <v>211</v>
      </c>
      <c r="H74" s="12"/>
      <c r="I74" s="109"/>
      <c r="J74" s="11"/>
      <c r="K74" s="11" t="s">
        <v>118</v>
      </c>
      <c r="L74" s="111"/>
      <c r="M74" s="14">
        <f>+N74+O74</f>
        <v>6</v>
      </c>
      <c r="N74" s="12">
        <v>5</v>
      </c>
      <c r="O74" s="12">
        <v>1</v>
      </c>
    </row>
    <row r="75" spans="2:15" ht="10.5" customHeight="1">
      <c r="B75" s="13"/>
      <c r="C75" s="13" t="s">
        <v>119</v>
      </c>
      <c r="E75" s="14">
        <v>6</v>
      </c>
      <c r="F75" s="12">
        <v>6</v>
      </c>
      <c r="G75" s="12" t="s">
        <v>211</v>
      </c>
      <c r="H75" s="12"/>
      <c r="I75" s="109"/>
      <c r="J75" s="11"/>
      <c r="K75" s="11" t="s">
        <v>120</v>
      </c>
      <c r="L75" s="111"/>
      <c r="M75" s="14">
        <v>2</v>
      </c>
      <c r="N75" s="12">
        <v>2</v>
      </c>
      <c r="O75" s="12" t="s">
        <v>211</v>
      </c>
    </row>
    <row r="76" spans="5:12" ht="5.25" customHeight="1" thickBot="1">
      <c r="E76" s="87"/>
      <c r="F76" s="77" t="s">
        <v>211</v>
      </c>
      <c r="I76" s="112"/>
      <c r="J76" s="86"/>
      <c r="K76" s="86"/>
      <c r="L76" s="113"/>
    </row>
    <row r="77" spans="1:15" ht="13.5" customHeight="1">
      <c r="A77" s="45" t="s">
        <v>325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</sheetData>
  <mergeCells count="24">
    <mergeCell ref="J69:K69"/>
    <mergeCell ref="B72:C72"/>
    <mergeCell ref="J52:K52"/>
    <mergeCell ref="B53:C53"/>
    <mergeCell ref="J59:K59"/>
    <mergeCell ref="B63:C63"/>
    <mergeCell ref="B39:C39"/>
    <mergeCell ref="J39:K39"/>
    <mergeCell ref="B43:C43"/>
    <mergeCell ref="B47:C47"/>
    <mergeCell ref="B28:C28"/>
    <mergeCell ref="J32:K32"/>
    <mergeCell ref="B34:C34"/>
    <mergeCell ref="J36:K36"/>
    <mergeCell ref="B9:C9"/>
    <mergeCell ref="B11:C11"/>
    <mergeCell ref="J14:K14"/>
    <mergeCell ref="J23:K23"/>
    <mergeCell ref="M4:M5"/>
    <mergeCell ref="B7:C7"/>
    <mergeCell ref="J7:K7"/>
    <mergeCell ref="A4:D5"/>
    <mergeCell ref="E4:E5"/>
    <mergeCell ref="I4:L5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00390625" defaultRowHeight="13.5"/>
  <cols>
    <col min="1" max="1" width="0.6171875" style="77" customWidth="1"/>
    <col min="2" max="2" width="7.625" style="77" customWidth="1"/>
    <col min="3" max="3" width="5.75390625" style="77" customWidth="1"/>
    <col min="4" max="4" width="1.12109375" style="77" customWidth="1"/>
    <col min="5" max="6" width="6.50390625" style="77" customWidth="1"/>
    <col min="7" max="7" width="6.75390625" style="77" customWidth="1"/>
    <col min="8" max="15" width="6.50390625" style="77" customWidth="1"/>
    <col min="16" max="16384" width="9.00390625" style="77" customWidth="1"/>
  </cols>
  <sheetData>
    <row r="1" spans="1:6" ht="17.25">
      <c r="A1" s="75"/>
      <c r="B1" s="75"/>
      <c r="C1" s="75"/>
      <c r="D1" s="75"/>
      <c r="E1" s="75"/>
      <c r="F1" s="1" t="s">
        <v>127</v>
      </c>
    </row>
    <row r="2" spans="5:13" ht="14.25">
      <c r="E2" s="170" t="s">
        <v>429</v>
      </c>
      <c r="F2" s="171"/>
      <c r="G2" s="171"/>
      <c r="H2" s="171"/>
      <c r="I2" s="171"/>
      <c r="J2" s="171"/>
      <c r="K2" s="171"/>
      <c r="L2" s="171"/>
      <c r="M2" s="171"/>
    </row>
    <row r="3" ht="14.25">
      <c r="F3" s="25"/>
    </row>
    <row r="4" ht="13.5">
      <c r="A4" s="21" t="s">
        <v>311</v>
      </c>
    </row>
    <row r="5" ht="13.5">
      <c r="A5" s="21" t="s">
        <v>121</v>
      </c>
    </row>
    <row r="6" spans="1:15" ht="13.5">
      <c r="A6" s="172" t="s">
        <v>430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</row>
    <row r="7" ht="14.25" thickBot="1">
      <c r="A7" s="21" t="s">
        <v>122</v>
      </c>
    </row>
    <row r="8" spans="1:15" ht="18" customHeight="1" thickTop="1">
      <c r="A8" s="154" t="s">
        <v>308</v>
      </c>
      <c r="B8" s="154"/>
      <c r="C8" s="154"/>
      <c r="D8" s="154"/>
      <c r="E8" s="152" t="s">
        <v>312</v>
      </c>
      <c r="F8" s="152" t="s">
        <v>313</v>
      </c>
      <c r="G8" s="173" t="s">
        <v>314</v>
      </c>
      <c r="H8" s="174"/>
      <c r="I8" s="174"/>
      <c r="J8" s="174"/>
      <c r="K8" s="174"/>
      <c r="L8" s="174"/>
      <c r="M8" s="174"/>
      <c r="N8" s="174"/>
      <c r="O8" s="174"/>
    </row>
    <row r="9" spans="1:15" ht="18" customHeight="1">
      <c r="A9" s="140"/>
      <c r="B9" s="140"/>
      <c r="C9" s="140"/>
      <c r="D9" s="140"/>
      <c r="E9" s="141"/>
      <c r="F9" s="141"/>
      <c r="G9" s="3" t="s">
        <v>123</v>
      </c>
      <c r="H9" s="3" t="s">
        <v>124</v>
      </c>
      <c r="I9" s="3" t="s">
        <v>315</v>
      </c>
      <c r="J9" s="3" t="s">
        <v>316</v>
      </c>
      <c r="K9" s="3" t="s">
        <v>499</v>
      </c>
      <c r="L9" s="3" t="s">
        <v>125</v>
      </c>
      <c r="M9" s="3" t="s">
        <v>317</v>
      </c>
      <c r="N9" s="3" t="s">
        <v>318</v>
      </c>
      <c r="O9" s="3" t="s">
        <v>126</v>
      </c>
    </row>
    <row r="10" ht="5.25" customHeight="1">
      <c r="E10" s="93"/>
    </row>
    <row r="11" spans="2:15" ht="18" customHeight="1">
      <c r="B11" s="21" t="s">
        <v>461</v>
      </c>
      <c r="C11" s="23" t="s">
        <v>466</v>
      </c>
      <c r="E11" s="63">
        <v>3066</v>
      </c>
      <c r="F11" s="64">
        <v>3977</v>
      </c>
      <c r="G11" s="64">
        <v>111023</v>
      </c>
      <c r="H11" s="64">
        <v>37498</v>
      </c>
      <c r="I11" s="64">
        <v>31386</v>
      </c>
      <c r="J11" s="64">
        <v>3098</v>
      </c>
      <c r="K11" s="48" t="s">
        <v>498</v>
      </c>
      <c r="L11" s="64">
        <v>38928</v>
      </c>
      <c r="M11" s="64">
        <v>2</v>
      </c>
      <c r="N11" s="64">
        <v>19</v>
      </c>
      <c r="O11" s="64">
        <v>92</v>
      </c>
    </row>
    <row r="12" spans="2:15" ht="18" customHeight="1">
      <c r="B12" s="22" t="s">
        <v>462</v>
      </c>
      <c r="C12" s="23">
        <v>1997</v>
      </c>
      <c r="E12" s="63">
        <v>3111</v>
      </c>
      <c r="F12" s="64">
        <v>3970</v>
      </c>
      <c r="G12" s="64">
        <v>110734</v>
      </c>
      <c r="H12" s="64">
        <v>37494</v>
      </c>
      <c r="I12" s="64">
        <v>31318</v>
      </c>
      <c r="J12" s="64">
        <v>2819</v>
      </c>
      <c r="K12" s="48" t="s">
        <v>498</v>
      </c>
      <c r="L12" s="64">
        <v>39015</v>
      </c>
      <c r="M12" s="48" t="s">
        <v>405</v>
      </c>
      <c r="N12" s="64">
        <v>14</v>
      </c>
      <c r="O12" s="64">
        <v>74</v>
      </c>
    </row>
    <row r="13" spans="2:15" ht="18" customHeight="1">
      <c r="B13" s="22" t="s">
        <v>463</v>
      </c>
      <c r="C13" s="23">
        <v>1998</v>
      </c>
      <c r="E13" s="63">
        <v>3237</v>
      </c>
      <c r="F13" s="64">
        <v>4136</v>
      </c>
      <c r="G13" s="64">
        <v>115680</v>
      </c>
      <c r="H13" s="64">
        <v>38989</v>
      </c>
      <c r="I13" s="64">
        <v>32955</v>
      </c>
      <c r="J13" s="64">
        <v>2755</v>
      </c>
      <c r="K13" s="48" t="s">
        <v>498</v>
      </c>
      <c r="L13" s="64">
        <v>40893</v>
      </c>
      <c r="M13" s="48">
        <v>5</v>
      </c>
      <c r="N13" s="64">
        <v>4</v>
      </c>
      <c r="O13" s="64">
        <v>79</v>
      </c>
    </row>
    <row r="14" spans="2:15" ht="18" customHeight="1">
      <c r="B14" s="22" t="s">
        <v>464</v>
      </c>
      <c r="C14" s="23">
        <v>1999</v>
      </c>
      <c r="E14" s="63">
        <v>3346</v>
      </c>
      <c r="F14" s="64">
        <v>4228</v>
      </c>
      <c r="G14" s="64">
        <v>120346</v>
      </c>
      <c r="H14" s="64">
        <v>39627</v>
      </c>
      <c r="I14" s="64">
        <v>34263</v>
      </c>
      <c r="J14" s="64">
        <v>2574</v>
      </c>
      <c r="K14" s="48" t="s">
        <v>498</v>
      </c>
      <c r="L14" s="64">
        <v>43789</v>
      </c>
      <c r="M14" s="48">
        <v>5</v>
      </c>
      <c r="N14" s="64">
        <v>7</v>
      </c>
      <c r="O14" s="64">
        <v>81</v>
      </c>
    </row>
    <row r="15" spans="2:15" s="80" customFormat="1" ht="18" customHeight="1">
      <c r="B15" s="98" t="s">
        <v>465</v>
      </c>
      <c r="C15" s="95">
        <v>2000</v>
      </c>
      <c r="E15" s="101">
        <f>SUM(E17,E19)</f>
        <v>3609</v>
      </c>
      <c r="F15" s="102">
        <f aca="true" t="shared" si="0" ref="F15:O15">SUM(F17,F19)</f>
        <v>4553</v>
      </c>
      <c r="G15" s="102">
        <f t="shared" si="0"/>
        <v>135369</v>
      </c>
      <c r="H15" s="102">
        <f t="shared" si="0"/>
        <v>43567</v>
      </c>
      <c r="I15" s="102">
        <f t="shared" si="0"/>
        <v>37368</v>
      </c>
      <c r="J15" s="102">
        <f t="shared" si="0"/>
        <v>2782</v>
      </c>
      <c r="K15" s="102">
        <f>SUM(K17,K19)</f>
        <v>4536</v>
      </c>
      <c r="L15" s="102">
        <f t="shared" si="0"/>
        <v>47017</v>
      </c>
      <c r="M15" s="102">
        <f t="shared" si="0"/>
        <v>4</v>
      </c>
      <c r="N15" s="102">
        <f t="shared" si="0"/>
        <v>14</v>
      </c>
      <c r="O15" s="102">
        <f t="shared" si="0"/>
        <v>81</v>
      </c>
    </row>
    <row r="16" spans="1:15" ht="18" customHeight="1">
      <c r="A16" s="84"/>
      <c r="B16" s="84"/>
      <c r="C16" s="84"/>
      <c r="D16" s="84"/>
      <c r="E16" s="53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s="80" customFormat="1" ht="18" customHeight="1">
      <c r="B17" s="165" t="s">
        <v>455</v>
      </c>
      <c r="C17" s="165"/>
      <c r="E17" s="103">
        <f>SUM(E21:E34)</f>
        <v>2919</v>
      </c>
      <c r="F17" s="104">
        <f aca="true" t="shared" si="1" ref="F17:O17">SUM(F21:F34)</f>
        <v>3667</v>
      </c>
      <c r="G17" s="104">
        <f t="shared" si="1"/>
        <v>111551</v>
      </c>
      <c r="H17" s="104">
        <f t="shared" si="1"/>
        <v>35425</v>
      </c>
      <c r="I17" s="104">
        <f t="shared" si="1"/>
        <v>32341</v>
      </c>
      <c r="J17" s="104">
        <f t="shared" si="1"/>
        <v>2234</v>
      </c>
      <c r="K17" s="104">
        <f>SUM(K21:K34)</f>
        <v>3706</v>
      </c>
      <c r="L17" s="104">
        <f t="shared" si="1"/>
        <v>37754</v>
      </c>
      <c r="M17" s="104">
        <f t="shared" si="1"/>
        <v>4</v>
      </c>
      <c r="N17" s="104">
        <f t="shared" si="1"/>
        <v>11</v>
      </c>
      <c r="O17" s="104">
        <f t="shared" si="1"/>
        <v>76</v>
      </c>
    </row>
    <row r="18" spans="2:15" s="80" customFormat="1" ht="18" customHeight="1">
      <c r="B18" s="81"/>
      <c r="C18" s="81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s="80" customFormat="1" ht="18" customHeight="1">
      <c r="B19" s="165" t="s">
        <v>456</v>
      </c>
      <c r="C19" s="165"/>
      <c r="E19" s="9">
        <v>690</v>
      </c>
      <c r="F19" s="10">
        <v>886</v>
      </c>
      <c r="G19" s="10">
        <v>23818</v>
      </c>
      <c r="H19" s="10">
        <v>8142</v>
      </c>
      <c r="I19" s="10">
        <v>5027</v>
      </c>
      <c r="J19" s="10">
        <v>548</v>
      </c>
      <c r="K19" s="10">
        <v>830</v>
      </c>
      <c r="L19" s="10">
        <v>9263</v>
      </c>
      <c r="M19" s="105" t="s">
        <v>410</v>
      </c>
      <c r="N19" s="10">
        <v>3</v>
      </c>
      <c r="O19" s="10">
        <v>5</v>
      </c>
    </row>
    <row r="20" spans="2:15" ht="18" customHeight="1">
      <c r="B20" s="13"/>
      <c r="C20" s="13"/>
      <c r="E20" s="14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8" customHeight="1">
      <c r="B21" s="169" t="s">
        <v>255</v>
      </c>
      <c r="C21" s="169"/>
      <c r="E21" s="63">
        <v>1777</v>
      </c>
      <c r="F21" s="64">
        <v>2205</v>
      </c>
      <c r="G21" s="64">
        <v>70531</v>
      </c>
      <c r="H21" s="64">
        <v>21909</v>
      </c>
      <c r="I21" s="64">
        <v>21058</v>
      </c>
      <c r="J21" s="64">
        <v>1344</v>
      </c>
      <c r="K21" s="64">
        <v>2261</v>
      </c>
      <c r="L21" s="64">
        <v>23893</v>
      </c>
      <c r="M21" s="48">
        <v>2</v>
      </c>
      <c r="N21" s="48">
        <v>4</v>
      </c>
      <c r="O21" s="64">
        <v>60</v>
      </c>
    </row>
    <row r="22" spans="2:15" ht="18" customHeight="1">
      <c r="B22" s="169" t="s">
        <v>28</v>
      </c>
      <c r="C22" s="169"/>
      <c r="E22" s="63">
        <v>293</v>
      </c>
      <c r="F22" s="64">
        <v>385</v>
      </c>
      <c r="G22" s="64">
        <v>11117</v>
      </c>
      <c r="H22" s="64">
        <v>3739</v>
      </c>
      <c r="I22" s="64">
        <v>3314</v>
      </c>
      <c r="J22" s="64">
        <v>262</v>
      </c>
      <c r="K22" s="64">
        <v>362</v>
      </c>
      <c r="L22" s="64">
        <v>3435</v>
      </c>
      <c r="M22" s="48" t="s">
        <v>411</v>
      </c>
      <c r="N22" s="48">
        <v>3</v>
      </c>
      <c r="O22" s="64">
        <v>2</v>
      </c>
    </row>
    <row r="23" spans="2:15" ht="18" customHeight="1">
      <c r="B23" s="169" t="s">
        <v>29</v>
      </c>
      <c r="C23" s="169"/>
      <c r="E23" s="63">
        <v>96</v>
      </c>
      <c r="F23" s="64">
        <v>121</v>
      </c>
      <c r="G23" s="64">
        <v>3100</v>
      </c>
      <c r="H23" s="64">
        <v>969</v>
      </c>
      <c r="I23" s="64">
        <v>766</v>
      </c>
      <c r="J23" s="64">
        <v>72</v>
      </c>
      <c r="K23" s="64">
        <v>148</v>
      </c>
      <c r="L23" s="64">
        <v>1144</v>
      </c>
      <c r="M23" s="48" t="s">
        <v>411</v>
      </c>
      <c r="N23" s="48" t="s">
        <v>411</v>
      </c>
      <c r="O23" s="48">
        <v>1</v>
      </c>
    </row>
    <row r="24" spans="2:15" ht="18" customHeight="1">
      <c r="B24" s="169" t="s">
        <v>31</v>
      </c>
      <c r="C24" s="169"/>
      <c r="E24" s="63">
        <v>111</v>
      </c>
      <c r="F24" s="64">
        <v>138</v>
      </c>
      <c r="G24" s="64">
        <v>3829</v>
      </c>
      <c r="H24" s="64">
        <v>1214</v>
      </c>
      <c r="I24" s="64">
        <v>968</v>
      </c>
      <c r="J24" s="64">
        <v>55</v>
      </c>
      <c r="K24" s="64">
        <v>182</v>
      </c>
      <c r="L24" s="64">
        <v>1409</v>
      </c>
      <c r="M24" s="48" t="s">
        <v>411</v>
      </c>
      <c r="N24" s="48" t="s">
        <v>411</v>
      </c>
      <c r="O24" s="48">
        <v>1</v>
      </c>
    </row>
    <row r="25" spans="2:15" ht="18" customHeight="1">
      <c r="B25" s="169" t="s">
        <v>33</v>
      </c>
      <c r="C25" s="169"/>
      <c r="E25" s="63">
        <v>69</v>
      </c>
      <c r="F25" s="64">
        <v>90</v>
      </c>
      <c r="G25" s="64">
        <v>2643</v>
      </c>
      <c r="H25" s="64">
        <v>907</v>
      </c>
      <c r="I25" s="64">
        <v>717</v>
      </c>
      <c r="J25" s="64">
        <v>94</v>
      </c>
      <c r="K25" s="64">
        <v>92</v>
      </c>
      <c r="L25" s="64">
        <v>830</v>
      </c>
      <c r="M25" s="48">
        <v>1</v>
      </c>
      <c r="N25" s="48" t="s">
        <v>411</v>
      </c>
      <c r="O25" s="48">
        <v>2</v>
      </c>
    </row>
    <row r="26" spans="2:15" ht="18" customHeight="1">
      <c r="B26" s="169" t="s">
        <v>35</v>
      </c>
      <c r="C26" s="169"/>
      <c r="E26" s="63">
        <v>60</v>
      </c>
      <c r="F26" s="64">
        <v>77</v>
      </c>
      <c r="G26" s="64">
        <v>1987</v>
      </c>
      <c r="H26" s="64">
        <v>668</v>
      </c>
      <c r="I26" s="64">
        <v>436</v>
      </c>
      <c r="J26" s="64">
        <v>25</v>
      </c>
      <c r="K26" s="64">
        <v>100</v>
      </c>
      <c r="L26" s="64">
        <v>754</v>
      </c>
      <c r="M26" s="48" t="s">
        <v>411</v>
      </c>
      <c r="N26" s="48">
        <v>3</v>
      </c>
      <c r="O26" s="48">
        <v>1</v>
      </c>
    </row>
    <row r="27" spans="2:15" ht="18" customHeight="1">
      <c r="B27" s="169" t="s">
        <v>37</v>
      </c>
      <c r="C27" s="169"/>
      <c r="E27" s="63">
        <v>30</v>
      </c>
      <c r="F27" s="64">
        <v>34</v>
      </c>
      <c r="G27" s="64">
        <v>907</v>
      </c>
      <c r="H27" s="64">
        <v>322</v>
      </c>
      <c r="I27" s="64">
        <v>217</v>
      </c>
      <c r="J27" s="48">
        <v>14</v>
      </c>
      <c r="K27" s="64">
        <v>67</v>
      </c>
      <c r="L27" s="64">
        <v>287</v>
      </c>
      <c r="M27" s="48" t="s">
        <v>411</v>
      </c>
      <c r="N27" s="48" t="s">
        <v>411</v>
      </c>
      <c r="O27" s="48" t="s">
        <v>411</v>
      </c>
    </row>
    <row r="28" spans="2:15" ht="18" customHeight="1">
      <c r="B28" s="169" t="s">
        <v>39</v>
      </c>
      <c r="C28" s="169"/>
      <c r="E28" s="63">
        <v>27</v>
      </c>
      <c r="F28" s="64">
        <v>31</v>
      </c>
      <c r="G28" s="64">
        <v>815</v>
      </c>
      <c r="H28" s="64">
        <v>215</v>
      </c>
      <c r="I28" s="64">
        <v>187</v>
      </c>
      <c r="J28" s="48">
        <v>17</v>
      </c>
      <c r="K28" s="64">
        <v>63</v>
      </c>
      <c r="L28" s="64">
        <v>333</v>
      </c>
      <c r="M28" s="48" t="s">
        <v>411</v>
      </c>
      <c r="N28" s="48" t="s">
        <v>411</v>
      </c>
      <c r="O28" s="48" t="s">
        <v>411</v>
      </c>
    </row>
    <row r="29" spans="2:15" ht="18" customHeight="1">
      <c r="B29" s="169" t="s">
        <v>41</v>
      </c>
      <c r="C29" s="169"/>
      <c r="E29" s="63">
        <v>87</v>
      </c>
      <c r="F29" s="64">
        <v>103</v>
      </c>
      <c r="G29" s="64">
        <v>2999</v>
      </c>
      <c r="H29" s="64">
        <v>1000</v>
      </c>
      <c r="I29" s="64">
        <v>911</v>
      </c>
      <c r="J29" s="64">
        <v>22</v>
      </c>
      <c r="K29" s="64">
        <v>109</v>
      </c>
      <c r="L29" s="64">
        <v>954</v>
      </c>
      <c r="M29" s="48" t="s">
        <v>411</v>
      </c>
      <c r="N29" s="48" t="s">
        <v>411</v>
      </c>
      <c r="O29" s="48">
        <v>3</v>
      </c>
    </row>
    <row r="30" spans="2:15" ht="18" customHeight="1">
      <c r="B30" s="169" t="s">
        <v>43</v>
      </c>
      <c r="C30" s="169"/>
      <c r="E30" s="63">
        <v>35</v>
      </c>
      <c r="F30" s="64">
        <v>44</v>
      </c>
      <c r="G30" s="64">
        <v>1180</v>
      </c>
      <c r="H30" s="64">
        <v>413</v>
      </c>
      <c r="I30" s="64">
        <v>313</v>
      </c>
      <c r="J30" s="64">
        <v>24</v>
      </c>
      <c r="K30" s="64">
        <v>20</v>
      </c>
      <c r="L30" s="64">
        <v>410</v>
      </c>
      <c r="M30" s="48" t="s">
        <v>411</v>
      </c>
      <c r="N30" s="48" t="s">
        <v>411</v>
      </c>
      <c r="O30" s="48" t="s">
        <v>411</v>
      </c>
    </row>
    <row r="31" spans="2:15" ht="18" customHeight="1">
      <c r="B31" s="169" t="s">
        <v>44</v>
      </c>
      <c r="C31" s="169"/>
      <c r="E31" s="63">
        <v>51</v>
      </c>
      <c r="F31" s="64">
        <v>64</v>
      </c>
      <c r="G31" s="64">
        <v>1466</v>
      </c>
      <c r="H31" s="64">
        <v>466</v>
      </c>
      <c r="I31" s="64">
        <v>399</v>
      </c>
      <c r="J31" s="64">
        <v>4</v>
      </c>
      <c r="K31" s="64">
        <v>46</v>
      </c>
      <c r="L31" s="64">
        <v>550</v>
      </c>
      <c r="M31" s="48" t="s">
        <v>411</v>
      </c>
      <c r="N31" s="48" t="s">
        <v>411</v>
      </c>
      <c r="O31" s="48">
        <v>1</v>
      </c>
    </row>
    <row r="32" spans="2:15" ht="18" customHeight="1">
      <c r="B32" s="169" t="s">
        <v>45</v>
      </c>
      <c r="C32" s="169"/>
      <c r="E32" s="63">
        <v>79</v>
      </c>
      <c r="F32" s="64">
        <v>94</v>
      </c>
      <c r="G32" s="64">
        <v>2393</v>
      </c>
      <c r="H32" s="64">
        <v>701</v>
      </c>
      <c r="I32" s="64">
        <v>581</v>
      </c>
      <c r="J32" s="64">
        <v>25</v>
      </c>
      <c r="K32" s="64">
        <v>72</v>
      </c>
      <c r="L32" s="64">
        <v>1014</v>
      </c>
      <c r="M32" s="48" t="s">
        <v>411</v>
      </c>
      <c r="N32" s="48" t="s">
        <v>411</v>
      </c>
      <c r="O32" s="48" t="s">
        <v>411</v>
      </c>
    </row>
    <row r="33" spans="2:15" ht="18" customHeight="1">
      <c r="B33" s="169" t="s">
        <v>47</v>
      </c>
      <c r="C33" s="169"/>
      <c r="E33" s="63">
        <v>168</v>
      </c>
      <c r="F33" s="64">
        <v>232</v>
      </c>
      <c r="G33" s="64">
        <v>7158</v>
      </c>
      <c r="H33" s="64">
        <v>2374</v>
      </c>
      <c r="I33" s="64">
        <v>2132</v>
      </c>
      <c r="J33" s="64">
        <v>201</v>
      </c>
      <c r="K33" s="64">
        <v>129</v>
      </c>
      <c r="L33" s="64">
        <v>2317</v>
      </c>
      <c r="M33" s="48" t="s">
        <v>411</v>
      </c>
      <c r="N33" s="48">
        <v>1</v>
      </c>
      <c r="O33" s="48">
        <v>4</v>
      </c>
    </row>
    <row r="34" spans="2:15" ht="18" customHeight="1">
      <c r="B34" s="169" t="s">
        <v>49</v>
      </c>
      <c r="C34" s="169"/>
      <c r="E34" s="63">
        <v>36</v>
      </c>
      <c r="F34" s="64">
        <v>49</v>
      </c>
      <c r="G34" s="64">
        <v>1426</v>
      </c>
      <c r="H34" s="64">
        <v>528</v>
      </c>
      <c r="I34" s="64">
        <v>342</v>
      </c>
      <c r="J34" s="64">
        <v>75</v>
      </c>
      <c r="K34" s="64">
        <v>55</v>
      </c>
      <c r="L34" s="64">
        <v>424</v>
      </c>
      <c r="M34" s="48">
        <v>1</v>
      </c>
      <c r="N34" s="48" t="s">
        <v>411</v>
      </c>
      <c r="O34" s="48">
        <v>1</v>
      </c>
    </row>
    <row r="35" spans="2:15" ht="18" customHeight="1">
      <c r="B35" s="169"/>
      <c r="C35" s="169"/>
      <c r="E35" s="63"/>
      <c r="F35" s="64"/>
      <c r="G35" s="64"/>
      <c r="H35" s="64"/>
      <c r="I35" s="64"/>
      <c r="J35" s="48"/>
      <c r="K35" s="64"/>
      <c r="L35" s="64"/>
      <c r="M35" s="48"/>
      <c r="N35" s="48"/>
      <c r="O35" s="48"/>
    </row>
    <row r="36" spans="2:15" ht="18" customHeight="1">
      <c r="B36" s="169" t="s">
        <v>423</v>
      </c>
      <c r="C36" s="169"/>
      <c r="E36" s="63">
        <v>179</v>
      </c>
      <c r="F36" s="64">
        <v>227</v>
      </c>
      <c r="G36" s="64">
        <v>6562</v>
      </c>
      <c r="H36" s="64">
        <v>2216</v>
      </c>
      <c r="I36" s="64">
        <v>1767</v>
      </c>
      <c r="J36" s="48">
        <v>160</v>
      </c>
      <c r="K36" s="64">
        <v>156</v>
      </c>
      <c r="L36" s="64">
        <v>2261</v>
      </c>
      <c r="M36" s="48" t="s">
        <v>411</v>
      </c>
      <c r="N36" s="48" t="s">
        <v>411</v>
      </c>
      <c r="O36" s="48">
        <v>2</v>
      </c>
    </row>
    <row r="37" spans="2:15" ht="18" customHeight="1">
      <c r="B37" s="169" t="s">
        <v>424</v>
      </c>
      <c r="C37" s="169"/>
      <c r="E37" s="63">
        <v>227</v>
      </c>
      <c r="F37" s="64">
        <v>306</v>
      </c>
      <c r="G37" s="64">
        <v>8669</v>
      </c>
      <c r="H37" s="64">
        <v>2950</v>
      </c>
      <c r="I37" s="64">
        <v>1782</v>
      </c>
      <c r="J37" s="64">
        <v>340</v>
      </c>
      <c r="K37" s="64">
        <v>265</v>
      </c>
      <c r="L37" s="64">
        <v>3328</v>
      </c>
      <c r="M37" s="48" t="s">
        <v>411</v>
      </c>
      <c r="N37" s="48">
        <v>2</v>
      </c>
      <c r="O37" s="48">
        <v>2</v>
      </c>
    </row>
    <row r="38" spans="2:15" ht="18" customHeight="1">
      <c r="B38" s="169" t="s">
        <v>431</v>
      </c>
      <c r="C38" s="169"/>
      <c r="E38" s="63">
        <v>59</v>
      </c>
      <c r="F38" s="64">
        <v>73</v>
      </c>
      <c r="G38" s="64">
        <v>1990</v>
      </c>
      <c r="H38" s="64">
        <v>695</v>
      </c>
      <c r="I38" s="64">
        <v>368</v>
      </c>
      <c r="J38" s="64">
        <v>24</v>
      </c>
      <c r="K38" s="64">
        <v>81</v>
      </c>
      <c r="L38" s="64">
        <v>821</v>
      </c>
      <c r="M38" s="48" t="s">
        <v>411</v>
      </c>
      <c r="N38" s="48" t="s">
        <v>411</v>
      </c>
      <c r="O38" s="48">
        <v>1</v>
      </c>
    </row>
    <row r="39" spans="2:15" ht="18" customHeight="1">
      <c r="B39" s="169" t="s">
        <v>425</v>
      </c>
      <c r="C39" s="169"/>
      <c r="E39" s="63">
        <v>134</v>
      </c>
      <c r="F39" s="64">
        <v>166</v>
      </c>
      <c r="G39" s="64">
        <v>3838</v>
      </c>
      <c r="H39" s="64">
        <v>1458</v>
      </c>
      <c r="I39" s="64">
        <v>554</v>
      </c>
      <c r="J39" s="64">
        <v>1</v>
      </c>
      <c r="K39" s="64">
        <v>188</v>
      </c>
      <c r="L39" s="64">
        <v>1637</v>
      </c>
      <c r="M39" s="48" t="s">
        <v>411</v>
      </c>
      <c r="N39" s="48" t="s">
        <v>411</v>
      </c>
      <c r="O39" s="48" t="s">
        <v>411</v>
      </c>
    </row>
    <row r="40" spans="2:15" ht="18" customHeight="1">
      <c r="B40" s="169" t="s">
        <v>432</v>
      </c>
      <c r="C40" s="169"/>
      <c r="E40" s="63">
        <v>12</v>
      </c>
      <c r="F40" s="64">
        <v>14</v>
      </c>
      <c r="G40" s="64">
        <v>309</v>
      </c>
      <c r="H40" s="64">
        <v>111</v>
      </c>
      <c r="I40" s="64">
        <v>51</v>
      </c>
      <c r="J40" s="48" t="s">
        <v>411</v>
      </c>
      <c r="K40" s="48" t="s">
        <v>498</v>
      </c>
      <c r="L40" s="64">
        <v>147</v>
      </c>
      <c r="M40" s="48" t="s">
        <v>411</v>
      </c>
      <c r="N40" s="48" t="s">
        <v>411</v>
      </c>
      <c r="O40" s="48" t="s">
        <v>411</v>
      </c>
    </row>
    <row r="41" spans="2:15" ht="18" customHeight="1">
      <c r="B41" s="169" t="s">
        <v>433</v>
      </c>
      <c r="C41" s="169"/>
      <c r="E41" s="63">
        <v>56</v>
      </c>
      <c r="F41" s="64">
        <v>68</v>
      </c>
      <c r="G41" s="64">
        <v>1632</v>
      </c>
      <c r="H41" s="64">
        <v>627</v>
      </c>
      <c r="I41" s="64">
        <v>261</v>
      </c>
      <c r="J41" s="48" t="s">
        <v>411</v>
      </c>
      <c r="K41" s="64">
        <v>101</v>
      </c>
      <c r="L41" s="64">
        <v>643</v>
      </c>
      <c r="M41" s="48" t="s">
        <v>411</v>
      </c>
      <c r="N41" s="48" t="s">
        <v>411</v>
      </c>
      <c r="O41" s="48" t="s">
        <v>411</v>
      </c>
    </row>
    <row r="42" spans="2:15" ht="18" customHeight="1">
      <c r="B42" s="169" t="s">
        <v>426</v>
      </c>
      <c r="C42" s="169"/>
      <c r="E42" s="63">
        <v>49</v>
      </c>
      <c r="F42" s="64">
        <v>69</v>
      </c>
      <c r="G42" s="64">
        <v>1844</v>
      </c>
      <c r="H42" s="64">
        <v>624</v>
      </c>
      <c r="I42" s="64">
        <v>414</v>
      </c>
      <c r="J42" s="64">
        <v>47</v>
      </c>
      <c r="K42" s="64">
        <v>62</v>
      </c>
      <c r="L42" s="64">
        <v>696</v>
      </c>
      <c r="M42" s="48" t="s">
        <v>411</v>
      </c>
      <c r="N42" s="48">
        <v>1</v>
      </c>
      <c r="O42" s="48" t="s">
        <v>411</v>
      </c>
    </row>
    <row r="43" spans="2:15" ht="18" customHeight="1">
      <c r="B43" s="169" t="s">
        <v>434</v>
      </c>
      <c r="C43" s="169"/>
      <c r="E43" s="63">
        <v>19</v>
      </c>
      <c r="F43" s="64">
        <v>32</v>
      </c>
      <c r="G43" s="64">
        <v>924</v>
      </c>
      <c r="H43" s="64">
        <v>333</v>
      </c>
      <c r="I43" s="64">
        <v>236</v>
      </c>
      <c r="J43" s="64">
        <v>36</v>
      </c>
      <c r="K43" s="64">
        <v>23</v>
      </c>
      <c r="L43" s="64">
        <v>295</v>
      </c>
      <c r="M43" s="48" t="s">
        <v>411</v>
      </c>
      <c r="N43" s="48">
        <v>1</v>
      </c>
      <c r="O43" s="48" t="s">
        <v>411</v>
      </c>
    </row>
    <row r="44" spans="2:15" ht="18" customHeight="1">
      <c r="B44" s="169" t="s">
        <v>427</v>
      </c>
      <c r="C44" s="169"/>
      <c r="E44" s="63">
        <v>101</v>
      </c>
      <c r="F44" s="64">
        <v>118</v>
      </c>
      <c r="G44" s="64">
        <v>2905</v>
      </c>
      <c r="H44" s="64">
        <v>894</v>
      </c>
      <c r="I44" s="64">
        <v>510</v>
      </c>
      <c r="J44" s="48" t="s">
        <v>411</v>
      </c>
      <c r="K44" s="64">
        <v>159</v>
      </c>
      <c r="L44" s="64">
        <v>1341</v>
      </c>
      <c r="M44" s="48" t="s">
        <v>411</v>
      </c>
      <c r="N44" s="48" t="s">
        <v>411</v>
      </c>
      <c r="O44" s="48">
        <v>1</v>
      </c>
    </row>
    <row r="45" spans="2:15" ht="18" customHeight="1">
      <c r="B45" s="169" t="s">
        <v>435</v>
      </c>
      <c r="C45" s="169"/>
      <c r="E45" s="63">
        <v>48</v>
      </c>
      <c r="F45" s="64">
        <v>59</v>
      </c>
      <c r="G45" s="64">
        <v>1573</v>
      </c>
      <c r="H45" s="64">
        <v>466</v>
      </c>
      <c r="I45" s="64">
        <v>338</v>
      </c>
      <c r="J45" s="48" t="s">
        <v>411</v>
      </c>
      <c r="K45" s="64">
        <v>93</v>
      </c>
      <c r="L45" s="64">
        <v>676</v>
      </c>
      <c r="M45" s="48" t="s">
        <v>411</v>
      </c>
      <c r="N45" s="48" t="s">
        <v>411</v>
      </c>
      <c r="O45" s="48" t="s">
        <v>411</v>
      </c>
    </row>
    <row r="46" spans="5:15" ht="6" customHeight="1" thickBot="1">
      <c r="E46" s="52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s="46" customFormat="1" ht="13.5" customHeight="1">
      <c r="A47" s="45" t="s">
        <v>403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</sheetData>
  <mergeCells count="33">
    <mergeCell ref="E2:M2"/>
    <mergeCell ref="A6:O6"/>
    <mergeCell ref="B27:C27"/>
    <mergeCell ref="E8:E9"/>
    <mergeCell ref="F8:F9"/>
    <mergeCell ref="G8:O8"/>
    <mergeCell ref="B17:C17"/>
    <mergeCell ref="B35:C35"/>
    <mergeCell ref="B19:C19"/>
    <mergeCell ref="B21:C21"/>
    <mergeCell ref="A8:D9"/>
    <mergeCell ref="B31:C31"/>
    <mergeCell ref="B22:C22"/>
    <mergeCell ref="B23:C23"/>
    <mergeCell ref="B24:C24"/>
    <mergeCell ref="B25:C25"/>
    <mergeCell ref="B26:C26"/>
    <mergeCell ref="B37:C37"/>
    <mergeCell ref="B38:C38"/>
    <mergeCell ref="B39:C39"/>
    <mergeCell ref="B28:C28"/>
    <mergeCell ref="B29:C29"/>
    <mergeCell ref="B30:C30"/>
    <mergeCell ref="B36:C36"/>
    <mergeCell ref="B32:C32"/>
    <mergeCell ref="B33:C33"/>
    <mergeCell ref="B34:C34"/>
    <mergeCell ref="B45:C45"/>
    <mergeCell ref="B40:C40"/>
    <mergeCell ref="B41:C41"/>
    <mergeCell ref="B43:C43"/>
    <mergeCell ref="B42:C42"/>
    <mergeCell ref="B44:C4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"/>
    </sheetView>
  </sheetViews>
  <sheetFormatPr defaultColWidth="9.00390625" defaultRowHeight="13.5"/>
  <cols>
    <col min="1" max="1" width="0.875" style="77" customWidth="1"/>
    <col min="2" max="2" width="7.50390625" style="77" customWidth="1"/>
    <col min="3" max="3" width="5.375" style="77" customWidth="1"/>
    <col min="4" max="4" width="0.875" style="77" customWidth="1"/>
    <col min="5" max="6" width="7.375" style="77" customWidth="1"/>
    <col min="7" max="9" width="7.125" style="77" customWidth="1"/>
    <col min="10" max="10" width="7.375" style="77" customWidth="1"/>
    <col min="11" max="14" width="7.125" style="77" customWidth="1"/>
    <col min="15" max="16384" width="9.00390625" style="77" customWidth="1"/>
  </cols>
  <sheetData>
    <row r="1" spans="1:6" ht="17.25">
      <c r="A1" s="75"/>
      <c r="B1" s="75"/>
      <c r="C1" s="75"/>
      <c r="D1" s="75"/>
      <c r="E1" s="75"/>
      <c r="F1" s="1"/>
    </row>
    <row r="2" ht="14.25">
      <c r="F2" s="25" t="s">
        <v>421</v>
      </c>
    </row>
    <row r="3" ht="14.25" customHeight="1">
      <c r="F3" s="25"/>
    </row>
    <row r="4" ht="14.25" customHeight="1">
      <c r="A4" s="20"/>
    </row>
    <row r="5" ht="14.25" customHeight="1">
      <c r="A5" s="20"/>
    </row>
    <row r="6" spans="1:14" ht="14.25" customHeight="1">
      <c r="A6" s="172" t="s">
        <v>436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ht="14.25" thickBot="1">
      <c r="A7" s="21" t="s">
        <v>307</v>
      </c>
    </row>
    <row r="8" spans="1:14" ht="36" customHeight="1" thickTop="1">
      <c r="A8" s="156" t="s">
        <v>308</v>
      </c>
      <c r="B8" s="156"/>
      <c r="C8" s="156"/>
      <c r="D8" s="151"/>
      <c r="E8" s="24" t="s">
        <v>309</v>
      </c>
      <c r="F8" s="24" t="s">
        <v>128</v>
      </c>
      <c r="G8" s="8" t="s">
        <v>129</v>
      </c>
      <c r="H8" s="8" t="s">
        <v>130</v>
      </c>
      <c r="I8" s="8" t="s">
        <v>504</v>
      </c>
      <c r="J8" s="8" t="s">
        <v>131</v>
      </c>
      <c r="K8" s="8" t="s">
        <v>132</v>
      </c>
      <c r="L8" s="8" t="s">
        <v>133</v>
      </c>
      <c r="M8" s="8" t="s">
        <v>134</v>
      </c>
      <c r="N8" s="8" t="s">
        <v>310</v>
      </c>
    </row>
    <row r="9" ht="5.25" customHeight="1">
      <c r="E9" s="79"/>
    </row>
    <row r="10" spans="2:14" ht="17.25" customHeight="1">
      <c r="B10" s="21" t="s">
        <v>468</v>
      </c>
      <c r="C10" s="23" t="s">
        <v>466</v>
      </c>
      <c r="E10" s="14">
        <v>7871976</v>
      </c>
      <c r="F10" s="12">
        <v>2098226</v>
      </c>
      <c r="G10" s="12">
        <v>476884</v>
      </c>
      <c r="H10" s="12">
        <v>24835</v>
      </c>
      <c r="I10" s="12" t="s">
        <v>505</v>
      </c>
      <c r="J10" s="12">
        <v>4894872</v>
      </c>
      <c r="K10" s="12">
        <v>415</v>
      </c>
      <c r="L10" s="12">
        <v>904</v>
      </c>
      <c r="M10" s="12">
        <v>11677</v>
      </c>
      <c r="N10" s="12">
        <v>364163</v>
      </c>
    </row>
    <row r="11" spans="2:14" ht="17.25" customHeight="1">
      <c r="B11" s="22" t="s">
        <v>462</v>
      </c>
      <c r="C11" s="23">
        <v>1997</v>
      </c>
      <c r="E11" s="14">
        <v>7712681</v>
      </c>
      <c r="F11" s="12">
        <v>2196305</v>
      </c>
      <c r="G11" s="12">
        <v>502719</v>
      </c>
      <c r="H11" s="12">
        <v>23049</v>
      </c>
      <c r="I11" s="12" t="s">
        <v>498</v>
      </c>
      <c r="J11" s="12">
        <v>4825048</v>
      </c>
      <c r="K11" s="12" t="s">
        <v>405</v>
      </c>
      <c r="L11" s="12">
        <v>532</v>
      </c>
      <c r="M11" s="12">
        <v>14305</v>
      </c>
      <c r="N11" s="12">
        <v>150723</v>
      </c>
    </row>
    <row r="12" spans="2:14" ht="17.25" customHeight="1">
      <c r="B12" s="22" t="s">
        <v>463</v>
      </c>
      <c r="C12" s="23">
        <v>1998</v>
      </c>
      <c r="E12" s="14">
        <v>8161551</v>
      </c>
      <c r="F12" s="12">
        <v>2302312</v>
      </c>
      <c r="G12" s="12">
        <v>540903</v>
      </c>
      <c r="H12" s="12">
        <v>24689</v>
      </c>
      <c r="I12" s="12" t="s">
        <v>498</v>
      </c>
      <c r="J12" s="12">
        <v>5151566</v>
      </c>
      <c r="K12" s="12">
        <v>649</v>
      </c>
      <c r="L12" s="12">
        <v>339</v>
      </c>
      <c r="M12" s="12">
        <v>9821</v>
      </c>
      <c r="N12" s="12">
        <v>131272</v>
      </c>
    </row>
    <row r="13" spans="2:14" ht="17.25" customHeight="1">
      <c r="B13" s="22" t="s">
        <v>464</v>
      </c>
      <c r="C13" s="23">
        <v>1999</v>
      </c>
      <c r="E13" s="14">
        <v>8510642</v>
      </c>
      <c r="F13" s="12">
        <v>2393605</v>
      </c>
      <c r="G13" s="12">
        <v>576076</v>
      </c>
      <c r="H13" s="12">
        <v>21264</v>
      </c>
      <c r="I13" s="12" t="s">
        <v>498</v>
      </c>
      <c r="J13" s="12">
        <v>5372309</v>
      </c>
      <c r="K13" s="12">
        <v>958</v>
      </c>
      <c r="L13" s="12">
        <v>235</v>
      </c>
      <c r="M13" s="12">
        <v>10640</v>
      </c>
      <c r="N13" s="12">
        <v>135555</v>
      </c>
    </row>
    <row r="14" spans="2:14" s="80" customFormat="1" ht="17.25" customHeight="1">
      <c r="B14" s="98" t="s">
        <v>465</v>
      </c>
      <c r="C14" s="95">
        <v>2000</v>
      </c>
      <c r="E14" s="9">
        <f>SUM(E16:E18)</f>
        <v>8929028</v>
      </c>
      <c r="F14" s="10">
        <f aca="true" t="shared" si="0" ref="F14:N14">SUM(F16:F18)</f>
        <v>2605390</v>
      </c>
      <c r="G14" s="10">
        <f t="shared" si="0"/>
        <v>634421</v>
      </c>
      <c r="H14" s="10">
        <f t="shared" si="0"/>
        <v>22978</v>
      </c>
      <c r="I14" s="10">
        <f t="shared" si="0"/>
        <v>90960</v>
      </c>
      <c r="J14" s="10">
        <f t="shared" si="0"/>
        <v>4292008</v>
      </c>
      <c r="K14" s="10">
        <f t="shared" si="0"/>
        <v>1243</v>
      </c>
      <c r="L14" s="10">
        <f t="shared" si="0"/>
        <v>670</v>
      </c>
      <c r="M14" s="10">
        <f t="shared" si="0"/>
        <v>11467</v>
      </c>
      <c r="N14" s="10">
        <f t="shared" si="0"/>
        <v>142945</v>
      </c>
    </row>
    <row r="15" spans="1:14" ht="17.25" customHeight="1">
      <c r="A15" s="84"/>
      <c r="B15" s="84"/>
      <c r="C15" s="84"/>
      <c r="D15" s="84"/>
      <c r="E15" s="14"/>
      <c r="F15" s="12"/>
      <c r="G15" s="12"/>
      <c r="H15" s="12"/>
      <c r="I15" s="12"/>
      <c r="J15" s="12"/>
      <c r="K15" s="12"/>
      <c r="L15" s="12"/>
      <c r="M15" s="12"/>
      <c r="N15" s="12"/>
    </row>
    <row r="16" spans="2:14" s="80" customFormat="1" ht="17.25" customHeight="1">
      <c r="B16" s="165" t="s">
        <v>455</v>
      </c>
      <c r="C16" s="165"/>
      <c r="E16" s="9">
        <f>SUM(E20:E33)</f>
        <v>7274439</v>
      </c>
      <c r="F16" s="10">
        <f aca="true" t="shared" si="1" ref="F16:N16">SUM(F20:F33)</f>
        <v>2205598</v>
      </c>
      <c r="G16" s="10">
        <f t="shared" si="1"/>
        <v>568942</v>
      </c>
      <c r="H16" s="10">
        <f t="shared" si="1"/>
        <v>18326</v>
      </c>
      <c r="I16" s="10">
        <f t="shared" si="1"/>
        <v>90276</v>
      </c>
      <c r="J16" s="10">
        <f t="shared" si="1"/>
        <v>4286834</v>
      </c>
      <c r="K16" s="10">
        <f t="shared" si="1"/>
        <v>1243</v>
      </c>
      <c r="L16" s="10">
        <f t="shared" si="1"/>
        <v>537</v>
      </c>
      <c r="M16" s="10">
        <f t="shared" si="1"/>
        <v>10552</v>
      </c>
      <c r="N16" s="10">
        <f t="shared" si="1"/>
        <v>92131</v>
      </c>
    </row>
    <row r="17" spans="2:14" s="80" customFormat="1" ht="13.5" customHeight="1">
      <c r="B17" s="81"/>
      <c r="C17" s="81"/>
      <c r="E17" s="9"/>
      <c r="F17" s="10"/>
      <c r="G17" s="10"/>
      <c r="H17" s="10"/>
      <c r="I17" s="10"/>
      <c r="J17" s="10"/>
      <c r="K17" s="10"/>
      <c r="L17" s="10"/>
      <c r="M17" s="10"/>
      <c r="N17" s="10"/>
    </row>
    <row r="18" spans="2:14" s="80" customFormat="1" ht="17.25" customHeight="1">
      <c r="B18" s="165" t="s">
        <v>456</v>
      </c>
      <c r="C18" s="165"/>
      <c r="E18" s="9">
        <v>1654589</v>
      </c>
      <c r="F18" s="10">
        <v>399792</v>
      </c>
      <c r="G18" s="10">
        <v>65479</v>
      </c>
      <c r="H18" s="10">
        <v>4652</v>
      </c>
      <c r="I18" s="10">
        <v>684</v>
      </c>
      <c r="J18" s="10">
        <v>5174</v>
      </c>
      <c r="K18" s="10" t="s">
        <v>498</v>
      </c>
      <c r="L18" s="10">
        <v>133</v>
      </c>
      <c r="M18" s="10">
        <v>915</v>
      </c>
      <c r="N18" s="10">
        <v>50814</v>
      </c>
    </row>
    <row r="19" spans="2:14" ht="13.5" customHeight="1">
      <c r="B19" s="13"/>
      <c r="C19" s="13"/>
      <c r="E19" s="14"/>
      <c r="F19" s="12"/>
      <c r="G19" s="12"/>
      <c r="H19" s="12"/>
      <c r="I19" s="12"/>
      <c r="J19" s="12"/>
      <c r="K19" s="12"/>
      <c r="L19" s="12"/>
      <c r="M19" s="12"/>
      <c r="N19" s="12"/>
    </row>
    <row r="20" spans="2:14" ht="17.25" customHeight="1">
      <c r="B20" s="169" t="s">
        <v>255</v>
      </c>
      <c r="C20" s="169"/>
      <c r="E20" s="14">
        <v>4460374</v>
      </c>
      <c r="F20" s="12">
        <v>1449592</v>
      </c>
      <c r="G20" s="12">
        <v>405517</v>
      </c>
      <c r="H20" s="12">
        <v>10977</v>
      </c>
      <c r="I20" s="12">
        <v>55545</v>
      </c>
      <c r="J20" s="12">
        <v>2510043</v>
      </c>
      <c r="K20" s="12">
        <v>524</v>
      </c>
      <c r="L20" s="12">
        <v>311</v>
      </c>
      <c r="M20" s="12">
        <v>8238</v>
      </c>
      <c r="N20" s="12">
        <v>19627</v>
      </c>
    </row>
    <row r="21" spans="2:14" ht="17.25" customHeight="1">
      <c r="B21" s="169" t="s">
        <v>28</v>
      </c>
      <c r="C21" s="169"/>
      <c r="E21" s="14">
        <v>679063</v>
      </c>
      <c r="F21" s="12">
        <v>206268</v>
      </c>
      <c r="G21" s="12">
        <v>47602</v>
      </c>
      <c r="H21" s="12">
        <v>2067</v>
      </c>
      <c r="I21" s="12">
        <v>11342</v>
      </c>
      <c r="J21" s="12">
        <v>365192</v>
      </c>
      <c r="K21" s="12" t="s">
        <v>411</v>
      </c>
      <c r="L21" s="12">
        <v>93</v>
      </c>
      <c r="M21" s="12">
        <v>240</v>
      </c>
      <c r="N21" s="12">
        <v>46259</v>
      </c>
    </row>
    <row r="22" spans="2:14" ht="17.25" customHeight="1">
      <c r="B22" s="169" t="s">
        <v>29</v>
      </c>
      <c r="C22" s="169"/>
      <c r="E22" s="14">
        <v>234505</v>
      </c>
      <c r="F22" s="12">
        <v>48894</v>
      </c>
      <c r="G22" s="12">
        <v>11192</v>
      </c>
      <c r="H22" s="12">
        <v>444</v>
      </c>
      <c r="I22" s="12">
        <v>3190</v>
      </c>
      <c r="J22" s="12">
        <v>170631</v>
      </c>
      <c r="K22" s="12" t="s">
        <v>498</v>
      </c>
      <c r="L22" s="12" t="s">
        <v>411</v>
      </c>
      <c r="M22" s="12">
        <v>154</v>
      </c>
      <c r="N22" s="12" t="s">
        <v>411</v>
      </c>
    </row>
    <row r="23" spans="2:14" ht="17.25" customHeight="1">
      <c r="B23" s="169" t="s">
        <v>31</v>
      </c>
      <c r="C23" s="169"/>
      <c r="E23" s="14">
        <v>298895</v>
      </c>
      <c r="F23" s="12">
        <v>72333</v>
      </c>
      <c r="G23" s="12">
        <v>12201</v>
      </c>
      <c r="H23" s="12">
        <v>329</v>
      </c>
      <c r="I23" s="12">
        <v>2588</v>
      </c>
      <c r="J23" s="12">
        <v>209666</v>
      </c>
      <c r="K23" s="12" t="s">
        <v>508</v>
      </c>
      <c r="L23" s="12" t="s">
        <v>411</v>
      </c>
      <c r="M23" s="12">
        <v>185</v>
      </c>
      <c r="N23" s="12">
        <v>1593</v>
      </c>
    </row>
    <row r="24" spans="2:14" ht="17.25" customHeight="1">
      <c r="B24" s="169" t="s">
        <v>33</v>
      </c>
      <c r="C24" s="169"/>
      <c r="E24" s="14">
        <v>176487</v>
      </c>
      <c r="F24" s="12">
        <v>48594</v>
      </c>
      <c r="G24" s="12">
        <v>6744</v>
      </c>
      <c r="H24" s="12">
        <v>729</v>
      </c>
      <c r="I24" s="12">
        <v>1002</v>
      </c>
      <c r="J24" s="12">
        <v>117676</v>
      </c>
      <c r="K24" s="12">
        <v>199</v>
      </c>
      <c r="L24" s="12" t="s">
        <v>411</v>
      </c>
      <c r="M24" s="12">
        <v>44</v>
      </c>
      <c r="N24" s="12">
        <v>1499</v>
      </c>
    </row>
    <row r="25" spans="2:14" ht="17.25" customHeight="1">
      <c r="B25" s="169" t="s">
        <v>35</v>
      </c>
      <c r="C25" s="169"/>
      <c r="E25" s="14">
        <v>150129</v>
      </c>
      <c r="F25" s="12">
        <v>38406</v>
      </c>
      <c r="G25" s="12">
        <v>5742</v>
      </c>
      <c r="H25" s="12">
        <v>182</v>
      </c>
      <c r="I25" s="12">
        <v>5651</v>
      </c>
      <c r="J25" s="12">
        <v>98639</v>
      </c>
      <c r="K25" s="12" t="s">
        <v>498</v>
      </c>
      <c r="L25" s="12">
        <v>50</v>
      </c>
      <c r="M25" s="12">
        <v>142</v>
      </c>
      <c r="N25" s="12">
        <v>1317</v>
      </c>
    </row>
    <row r="26" spans="2:14" ht="17.25" customHeight="1">
      <c r="B26" s="169" t="s">
        <v>37</v>
      </c>
      <c r="C26" s="169"/>
      <c r="E26" s="14">
        <v>61976</v>
      </c>
      <c r="F26" s="12">
        <v>15387</v>
      </c>
      <c r="G26" s="12">
        <v>1729</v>
      </c>
      <c r="H26" s="12">
        <v>77</v>
      </c>
      <c r="I26" s="12">
        <v>317</v>
      </c>
      <c r="J26" s="12">
        <v>39207</v>
      </c>
      <c r="K26" s="12" t="s">
        <v>498</v>
      </c>
      <c r="L26" s="12" t="s">
        <v>411</v>
      </c>
      <c r="M26" s="12" t="s">
        <v>498</v>
      </c>
      <c r="N26" s="12">
        <v>5259</v>
      </c>
    </row>
    <row r="27" spans="2:14" ht="17.25" customHeight="1">
      <c r="B27" s="169" t="s">
        <v>39</v>
      </c>
      <c r="C27" s="169"/>
      <c r="E27" s="14">
        <v>69511</v>
      </c>
      <c r="F27" s="12">
        <v>16557</v>
      </c>
      <c r="G27" s="12">
        <v>1393</v>
      </c>
      <c r="H27" s="12">
        <v>169</v>
      </c>
      <c r="I27" s="12">
        <v>1518</v>
      </c>
      <c r="J27" s="12">
        <v>48336</v>
      </c>
      <c r="K27" s="12" t="s">
        <v>498</v>
      </c>
      <c r="L27" s="12" t="s">
        <v>411</v>
      </c>
      <c r="M27" s="12" t="s">
        <v>498</v>
      </c>
      <c r="N27" s="12">
        <v>1538</v>
      </c>
    </row>
    <row r="28" spans="2:14" ht="17.25" customHeight="1">
      <c r="B28" s="169" t="s">
        <v>41</v>
      </c>
      <c r="C28" s="169"/>
      <c r="E28" s="14">
        <v>221463</v>
      </c>
      <c r="F28" s="12">
        <v>57808</v>
      </c>
      <c r="G28" s="12">
        <v>16638</v>
      </c>
      <c r="H28" s="12">
        <v>208</v>
      </c>
      <c r="I28" s="12">
        <v>2568</v>
      </c>
      <c r="J28" s="12">
        <v>143779</v>
      </c>
      <c r="K28" s="12" t="s">
        <v>498</v>
      </c>
      <c r="L28" s="12" t="s">
        <v>411</v>
      </c>
      <c r="M28" s="12">
        <v>462</v>
      </c>
      <c r="N28" s="12" t="s">
        <v>411</v>
      </c>
    </row>
    <row r="29" spans="2:14" ht="17.25" customHeight="1">
      <c r="B29" s="169" t="s">
        <v>43</v>
      </c>
      <c r="C29" s="169"/>
      <c r="E29" s="14">
        <v>80618</v>
      </c>
      <c r="F29" s="12">
        <v>23799</v>
      </c>
      <c r="G29" s="12">
        <v>3719</v>
      </c>
      <c r="H29" s="12">
        <v>238</v>
      </c>
      <c r="I29" s="12">
        <v>32</v>
      </c>
      <c r="J29" s="12">
        <v>49156</v>
      </c>
      <c r="K29" s="12" t="s">
        <v>508</v>
      </c>
      <c r="L29" s="12" t="s">
        <v>411</v>
      </c>
      <c r="M29" s="12" t="s">
        <v>498</v>
      </c>
      <c r="N29" s="12">
        <v>3674</v>
      </c>
    </row>
    <row r="30" spans="2:14" ht="17.25" customHeight="1">
      <c r="B30" s="169" t="s">
        <v>44</v>
      </c>
      <c r="C30" s="169"/>
      <c r="E30" s="14">
        <v>115578</v>
      </c>
      <c r="F30" s="12">
        <v>27702</v>
      </c>
      <c r="G30" s="12">
        <v>6699</v>
      </c>
      <c r="H30" s="12">
        <v>31</v>
      </c>
      <c r="I30" s="12">
        <v>16</v>
      </c>
      <c r="J30" s="12">
        <v>78797</v>
      </c>
      <c r="K30" s="12" t="s">
        <v>498</v>
      </c>
      <c r="L30" s="12" t="s">
        <v>411</v>
      </c>
      <c r="M30" s="12">
        <v>86</v>
      </c>
      <c r="N30" s="12">
        <v>2247</v>
      </c>
    </row>
    <row r="31" spans="2:14" ht="17.25" customHeight="1">
      <c r="B31" s="169" t="s">
        <v>45</v>
      </c>
      <c r="C31" s="169"/>
      <c r="E31" s="14">
        <v>238628</v>
      </c>
      <c r="F31" s="12">
        <v>46360</v>
      </c>
      <c r="G31" s="12">
        <v>8202</v>
      </c>
      <c r="H31" s="12">
        <v>253</v>
      </c>
      <c r="I31" s="12">
        <v>561</v>
      </c>
      <c r="J31" s="12">
        <v>181429</v>
      </c>
      <c r="K31" s="12" t="s">
        <v>498</v>
      </c>
      <c r="L31" s="12" t="s">
        <v>411</v>
      </c>
      <c r="M31" s="12">
        <v>47</v>
      </c>
      <c r="N31" s="12">
        <v>1776</v>
      </c>
    </row>
    <row r="32" spans="2:14" ht="17.25" customHeight="1">
      <c r="B32" s="169" t="s">
        <v>47</v>
      </c>
      <c r="C32" s="169"/>
      <c r="E32" s="14">
        <v>409634</v>
      </c>
      <c r="F32" s="12">
        <v>126907</v>
      </c>
      <c r="G32" s="12">
        <v>36863</v>
      </c>
      <c r="H32" s="12">
        <v>2071</v>
      </c>
      <c r="I32" s="12">
        <v>4291</v>
      </c>
      <c r="J32" s="12">
        <v>235514</v>
      </c>
      <c r="K32" s="12">
        <v>313</v>
      </c>
      <c r="L32" s="12">
        <v>83</v>
      </c>
      <c r="M32" s="12">
        <v>845</v>
      </c>
      <c r="N32" s="12">
        <v>2747</v>
      </c>
    </row>
    <row r="33" spans="2:14" ht="17.25" customHeight="1">
      <c r="B33" s="169" t="s">
        <v>49</v>
      </c>
      <c r="C33" s="169"/>
      <c r="E33" s="14">
        <v>77578</v>
      </c>
      <c r="F33" s="12">
        <v>26991</v>
      </c>
      <c r="G33" s="12">
        <v>4701</v>
      </c>
      <c r="H33" s="12">
        <v>551</v>
      </c>
      <c r="I33" s="12">
        <v>1655</v>
      </c>
      <c r="J33" s="12">
        <v>38769</v>
      </c>
      <c r="K33" s="12">
        <v>207</v>
      </c>
      <c r="L33" s="12" t="s">
        <v>498</v>
      </c>
      <c r="M33" s="12">
        <v>109</v>
      </c>
      <c r="N33" s="12">
        <v>4595</v>
      </c>
    </row>
    <row r="34" spans="2:14" ht="11.25" customHeight="1">
      <c r="B34" s="169"/>
      <c r="C34" s="169"/>
      <c r="E34" s="14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7.25" customHeight="1">
      <c r="B35" s="169" t="s">
        <v>423</v>
      </c>
      <c r="C35" s="169"/>
      <c r="E35" s="14">
        <v>156267</v>
      </c>
      <c r="F35" s="12">
        <v>115313</v>
      </c>
      <c r="G35" s="12">
        <v>33246</v>
      </c>
      <c r="H35" s="12">
        <v>1292</v>
      </c>
      <c r="I35" s="12">
        <v>345</v>
      </c>
      <c r="J35" s="12">
        <v>822</v>
      </c>
      <c r="K35" s="12" t="s">
        <v>498</v>
      </c>
      <c r="L35" s="12" t="s">
        <v>411</v>
      </c>
      <c r="M35" s="12">
        <v>319</v>
      </c>
      <c r="N35" s="12">
        <v>4930</v>
      </c>
    </row>
    <row r="36" spans="2:14" ht="17.25" customHeight="1">
      <c r="B36" s="169" t="s">
        <v>424</v>
      </c>
      <c r="C36" s="169"/>
      <c r="E36" s="14">
        <v>183587</v>
      </c>
      <c r="F36" s="12">
        <v>143166</v>
      </c>
      <c r="G36" s="12">
        <v>17089</v>
      </c>
      <c r="H36" s="12">
        <v>2928</v>
      </c>
      <c r="I36" s="12">
        <v>297</v>
      </c>
      <c r="J36" s="12">
        <v>1778</v>
      </c>
      <c r="K36" s="12" t="s">
        <v>411</v>
      </c>
      <c r="L36" s="12">
        <v>133</v>
      </c>
      <c r="M36" s="12">
        <v>383</v>
      </c>
      <c r="N36" s="12">
        <v>17813</v>
      </c>
    </row>
    <row r="37" spans="2:14" ht="17.25" customHeight="1">
      <c r="B37" s="169" t="s">
        <v>431</v>
      </c>
      <c r="C37" s="169"/>
      <c r="E37" s="14">
        <v>50128</v>
      </c>
      <c r="F37" s="12">
        <v>35382</v>
      </c>
      <c r="G37" s="12">
        <v>3813</v>
      </c>
      <c r="H37" s="12">
        <v>242</v>
      </c>
      <c r="I37" s="12">
        <v>196</v>
      </c>
      <c r="J37" s="12">
        <v>671</v>
      </c>
      <c r="K37" s="12" t="s">
        <v>411</v>
      </c>
      <c r="L37" s="12" t="s">
        <v>411</v>
      </c>
      <c r="M37" s="12">
        <v>64</v>
      </c>
      <c r="N37" s="12">
        <v>9760</v>
      </c>
    </row>
    <row r="38" spans="2:14" ht="17.25" customHeight="1">
      <c r="B38" s="169" t="s">
        <v>425</v>
      </c>
      <c r="C38" s="169"/>
      <c r="E38" s="14">
        <v>89847</v>
      </c>
      <c r="F38" s="12">
        <v>67236</v>
      </c>
      <c r="G38" s="12">
        <v>4780</v>
      </c>
      <c r="H38" s="12">
        <v>39</v>
      </c>
      <c r="I38" s="12">
        <v>39</v>
      </c>
      <c r="J38" s="12">
        <v>1861</v>
      </c>
      <c r="K38" s="12" t="s">
        <v>498</v>
      </c>
      <c r="L38" s="12" t="s">
        <v>498</v>
      </c>
      <c r="M38" s="12" t="s">
        <v>498</v>
      </c>
      <c r="N38" s="12">
        <v>15892</v>
      </c>
    </row>
    <row r="39" spans="2:14" ht="17.25" customHeight="1">
      <c r="B39" s="169" t="s">
        <v>432</v>
      </c>
      <c r="C39" s="169"/>
      <c r="E39" s="14">
        <v>5548</v>
      </c>
      <c r="F39" s="12">
        <v>5066</v>
      </c>
      <c r="G39" s="12">
        <v>444</v>
      </c>
      <c r="H39" s="12" t="s">
        <v>411</v>
      </c>
      <c r="I39" s="12" t="s">
        <v>498</v>
      </c>
      <c r="J39" s="12">
        <v>20</v>
      </c>
      <c r="K39" s="12" t="s">
        <v>411</v>
      </c>
      <c r="L39" s="12" t="s">
        <v>411</v>
      </c>
      <c r="M39" s="12" t="s">
        <v>498</v>
      </c>
      <c r="N39" s="12">
        <v>18</v>
      </c>
    </row>
    <row r="40" spans="2:14" ht="17.25" customHeight="1">
      <c r="B40" s="169" t="s">
        <v>433</v>
      </c>
      <c r="C40" s="169"/>
      <c r="E40" s="14">
        <v>39282</v>
      </c>
      <c r="F40" s="12">
        <v>27588</v>
      </c>
      <c r="G40" s="12">
        <v>3170</v>
      </c>
      <c r="H40" s="12" t="s">
        <v>411</v>
      </c>
      <c r="I40" s="12">
        <v>39</v>
      </c>
      <c r="J40" s="12">
        <v>753</v>
      </c>
      <c r="K40" s="12" t="s">
        <v>411</v>
      </c>
      <c r="L40" s="12" t="s">
        <v>498</v>
      </c>
      <c r="M40" s="12" t="s">
        <v>498</v>
      </c>
      <c r="N40" s="12">
        <v>7732</v>
      </c>
    </row>
    <row r="41" spans="2:14" ht="17.25" customHeight="1">
      <c r="B41" s="169" t="s">
        <v>426</v>
      </c>
      <c r="C41" s="169"/>
      <c r="E41" s="14">
        <v>31880</v>
      </c>
      <c r="F41" s="12">
        <v>28453</v>
      </c>
      <c r="G41" s="12">
        <v>2881</v>
      </c>
      <c r="H41" s="12">
        <v>393</v>
      </c>
      <c r="I41" s="12">
        <v>2</v>
      </c>
      <c r="J41" s="12">
        <v>151</v>
      </c>
      <c r="K41" s="12" t="s">
        <v>411</v>
      </c>
      <c r="L41" s="12" t="s">
        <v>498</v>
      </c>
      <c r="M41" s="12" t="s">
        <v>498</v>
      </c>
      <c r="N41" s="12" t="s">
        <v>411</v>
      </c>
    </row>
    <row r="42" spans="2:14" ht="17.25" customHeight="1">
      <c r="B42" s="169" t="s">
        <v>434</v>
      </c>
      <c r="C42" s="169"/>
      <c r="E42" s="14">
        <v>15669</v>
      </c>
      <c r="F42" s="12">
        <v>13008</v>
      </c>
      <c r="G42" s="12">
        <v>2291</v>
      </c>
      <c r="H42" s="12">
        <v>281</v>
      </c>
      <c r="I42" s="12" t="s">
        <v>498</v>
      </c>
      <c r="J42" s="12">
        <v>89</v>
      </c>
      <c r="K42" s="12" t="s">
        <v>411</v>
      </c>
      <c r="L42" s="12" t="s">
        <v>498</v>
      </c>
      <c r="M42" s="12" t="s">
        <v>498</v>
      </c>
      <c r="N42" s="12" t="s">
        <v>411</v>
      </c>
    </row>
    <row r="43" spans="2:14" ht="17.25" customHeight="1">
      <c r="B43" s="169" t="s">
        <v>427</v>
      </c>
      <c r="C43" s="169"/>
      <c r="E43" s="14">
        <v>66062</v>
      </c>
      <c r="F43" s="12">
        <v>45624</v>
      </c>
      <c r="G43" s="12">
        <v>7483</v>
      </c>
      <c r="H43" s="12" t="s">
        <v>498</v>
      </c>
      <c r="I43" s="12">
        <v>1</v>
      </c>
      <c r="J43" s="12">
        <v>562</v>
      </c>
      <c r="K43" s="12" t="s">
        <v>411</v>
      </c>
      <c r="L43" s="12" t="s">
        <v>498</v>
      </c>
      <c r="M43" s="12">
        <v>213</v>
      </c>
      <c r="N43" s="12">
        <v>12179</v>
      </c>
    </row>
    <row r="44" spans="2:14" ht="17.25" customHeight="1">
      <c r="B44" s="169" t="s">
        <v>435</v>
      </c>
      <c r="C44" s="169"/>
      <c r="E44" s="14">
        <v>32064</v>
      </c>
      <c r="F44" s="12">
        <v>23939</v>
      </c>
      <c r="G44" s="12">
        <v>5259</v>
      </c>
      <c r="H44" s="12" t="s">
        <v>411</v>
      </c>
      <c r="I44" s="12" t="s">
        <v>498</v>
      </c>
      <c r="J44" s="12">
        <v>295</v>
      </c>
      <c r="K44" s="12" t="s">
        <v>411</v>
      </c>
      <c r="L44" s="12" t="s">
        <v>411</v>
      </c>
      <c r="M44" s="12">
        <v>157</v>
      </c>
      <c r="N44" s="12">
        <v>2414</v>
      </c>
    </row>
    <row r="45" spans="2:14" ht="11.25" customHeight="1">
      <c r="B45" s="13"/>
      <c r="C45" s="13"/>
      <c r="E45" s="14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7.25" customHeight="1">
      <c r="B46" s="165" t="s">
        <v>506</v>
      </c>
      <c r="C46" s="165"/>
      <c r="E46" s="14">
        <v>20344</v>
      </c>
      <c r="F46" s="12" t="s">
        <v>507</v>
      </c>
      <c r="G46" s="12" t="s">
        <v>507</v>
      </c>
      <c r="H46" s="12" t="s">
        <v>507</v>
      </c>
      <c r="I46" s="12">
        <v>20344</v>
      </c>
      <c r="J46" s="12" t="s">
        <v>507</v>
      </c>
      <c r="K46" s="12" t="s">
        <v>507</v>
      </c>
      <c r="L46" s="12" t="s">
        <v>507</v>
      </c>
      <c r="M46" s="12" t="s">
        <v>507</v>
      </c>
      <c r="N46" s="12" t="s">
        <v>507</v>
      </c>
    </row>
    <row r="47" spans="2:14" s="80" customFormat="1" ht="17.25" customHeight="1">
      <c r="B47" s="165" t="s">
        <v>422</v>
      </c>
      <c r="C47" s="165"/>
      <c r="E47" s="14">
        <v>1106602</v>
      </c>
      <c r="F47" s="12" t="s">
        <v>411</v>
      </c>
      <c r="G47" s="12" t="s">
        <v>411</v>
      </c>
      <c r="H47" s="12" t="s">
        <v>411</v>
      </c>
      <c r="I47" s="12" t="s">
        <v>507</v>
      </c>
      <c r="J47" s="12">
        <v>1106602</v>
      </c>
      <c r="K47" s="12" t="s">
        <v>411</v>
      </c>
      <c r="L47" s="12" t="s">
        <v>411</v>
      </c>
      <c r="M47" s="12" t="s">
        <v>411</v>
      </c>
      <c r="N47" s="12" t="s">
        <v>411</v>
      </c>
    </row>
    <row r="48" s="84" customFormat="1" ht="6" customHeight="1" thickBot="1">
      <c r="E48" s="96"/>
    </row>
    <row r="49" spans="1:14" ht="13.5">
      <c r="A49" s="45" t="s">
        <v>403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</sheetData>
  <mergeCells count="31">
    <mergeCell ref="A6:N6"/>
    <mergeCell ref="B35:C35"/>
    <mergeCell ref="B36:C36"/>
    <mergeCell ref="A8:D8"/>
    <mergeCell ref="B16:C1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34:C34"/>
    <mergeCell ref="B40:C40"/>
    <mergeCell ref="B47:C47"/>
    <mergeCell ref="B41:C41"/>
    <mergeCell ref="B42:C42"/>
    <mergeCell ref="B43:C43"/>
    <mergeCell ref="B44:C44"/>
    <mergeCell ref="B46:C46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8.50390625" style="77" customWidth="1"/>
    <col min="3" max="3" width="6.00390625" style="77" customWidth="1"/>
    <col min="4" max="4" width="1.00390625" style="77" customWidth="1"/>
    <col min="5" max="8" width="17.625" style="77" customWidth="1"/>
    <col min="9" max="16384" width="9.00390625" style="77" customWidth="1"/>
  </cols>
  <sheetData>
    <row r="1" spans="1:5" ht="17.25">
      <c r="A1" s="75"/>
      <c r="B1" s="75"/>
      <c r="C1" s="75"/>
      <c r="D1" s="75"/>
      <c r="E1" s="1" t="s">
        <v>298</v>
      </c>
    </row>
    <row r="3" ht="13.5">
      <c r="A3" s="21" t="s">
        <v>299</v>
      </c>
    </row>
    <row r="4" ht="14.25" thickBot="1">
      <c r="A4" s="21" t="s">
        <v>135</v>
      </c>
    </row>
    <row r="5" spans="1:8" ht="14.25" thickTop="1">
      <c r="A5" s="166" t="s">
        <v>300</v>
      </c>
      <c r="B5" s="166"/>
      <c r="C5" s="166"/>
      <c r="D5" s="166"/>
      <c r="E5" s="155" t="s">
        <v>301</v>
      </c>
      <c r="F5" s="156"/>
      <c r="G5" s="155" t="s">
        <v>302</v>
      </c>
      <c r="H5" s="156"/>
    </row>
    <row r="6" spans="1:8" ht="13.5">
      <c r="A6" s="158"/>
      <c r="B6" s="158"/>
      <c r="C6" s="158"/>
      <c r="D6" s="158"/>
      <c r="E6" s="26" t="s">
        <v>303</v>
      </c>
      <c r="F6" s="26" t="s">
        <v>136</v>
      </c>
      <c r="G6" s="26" t="s">
        <v>304</v>
      </c>
      <c r="H6" s="26" t="s">
        <v>137</v>
      </c>
    </row>
    <row r="7" ht="6" customHeight="1">
      <c r="E7" s="93"/>
    </row>
    <row r="8" spans="2:8" ht="20.25" customHeight="1">
      <c r="B8" s="21" t="s">
        <v>468</v>
      </c>
      <c r="C8" s="23" t="s">
        <v>466</v>
      </c>
      <c r="E8" s="14">
        <v>228</v>
      </c>
      <c r="F8" s="12">
        <v>14128</v>
      </c>
      <c r="G8" s="12">
        <v>243653</v>
      </c>
      <c r="H8" s="12">
        <v>5104186</v>
      </c>
    </row>
    <row r="9" spans="2:8" ht="20.25" customHeight="1">
      <c r="B9" s="22" t="s">
        <v>462</v>
      </c>
      <c r="C9" s="23">
        <v>1997</v>
      </c>
      <c r="E9" s="14">
        <v>251</v>
      </c>
      <c r="F9" s="12">
        <v>14379</v>
      </c>
      <c r="G9" s="12">
        <v>275004</v>
      </c>
      <c r="H9" s="12">
        <v>5379190</v>
      </c>
    </row>
    <row r="10" spans="2:8" ht="20.25" customHeight="1">
      <c r="B10" s="22" t="s">
        <v>463</v>
      </c>
      <c r="C10" s="23">
        <v>1998</v>
      </c>
      <c r="E10" s="14">
        <v>290</v>
      </c>
      <c r="F10" s="12">
        <v>14669</v>
      </c>
      <c r="G10" s="12">
        <v>286024</v>
      </c>
      <c r="H10" s="12">
        <v>5665214</v>
      </c>
    </row>
    <row r="11" spans="2:8" ht="20.25" customHeight="1">
      <c r="B11" s="22" t="s">
        <v>464</v>
      </c>
      <c r="C11" s="23">
        <v>1999</v>
      </c>
      <c r="E11" s="14">
        <v>211</v>
      </c>
      <c r="F11" s="12">
        <v>14880</v>
      </c>
      <c r="G11" s="12">
        <v>192685</v>
      </c>
      <c r="H11" s="12">
        <v>5857899</v>
      </c>
    </row>
    <row r="12" spans="2:8" s="80" customFormat="1" ht="20.25" customHeight="1">
      <c r="B12" s="98" t="s">
        <v>465</v>
      </c>
      <c r="C12" s="95">
        <v>2000</v>
      </c>
      <c r="E12" s="9">
        <f>SUM(E14:E21)</f>
        <v>110</v>
      </c>
      <c r="F12" s="10">
        <f>SUM(F14:F21)</f>
        <v>14990</v>
      </c>
      <c r="G12" s="10">
        <f>SUM(G14:G21)</f>
        <v>67803</v>
      </c>
      <c r="H12" s="10">
        <f>SUM(H14:H21)</f>
        <v>5925702</v>
      </c>
    </row>
    <row r="13" spans="1:8" ht="20.25" customHeight="1">
      <c r="A13" s="84"/>
      <c r="B13" s="84"/>
      <c r="C13" s="84"/>
      <c r="D13" s="84"/>
      <c r="E13" s="14"/>
      <c r="F13" s="12"/>
      <c r="G13" s="12"/>
      <c r="H13" s="12" t="s">
        <v>285</v>
      </c>
    </row>
    <row r="14" spans="2:8" ht="20.25" customHeight="1">
      <c r="B14" s="169" t="s">
        <v>305</v>
      </c>
      <c r="C14" s="169"/>
      <c r="E14" s="14">
        <v>3</v>
      </c>
      <c r="F14" s="12">
        <v>3019</v>
      </c>
      <c r="G14" s="12">
        <v>2850</v>
      </c>
      <c r="H14" s="12">
        <v>833029</v>
      </c>
    </row>
    <row r="15" spans="2:8" ht="20.25" customHeight="1">
      <c r="B15" s="169" t="s">
        <v>500</v>
      </c>
      <c r="C15" s="169"/>
      <c r="E15" s="14">
        <v>1</v>
      </c>
      <c r="F15" s="12">
        <v>2637</v>
      </c>
      <c r="G15" s="12">
        <v>290</v>
      </c>
      <c r="H15" s="12">
        <v>1351087</v>
      </c>
    </row>
    <row r="16" spans="2:8" ht="20.25" customHeight="1">
      <c r="B16" s="169" t="s">
        <v>138</v>
      </c>
      <c r="C16" s="169"/>
      <c r="E16" s="14">
        <v>4</v>
      </c>
      <c r="F16" s="12">
        <v>162</v>
      </c>
      <c r="G16" s="12">
        <v>1009</v>
      </c>
      <c r="H16" s="12">
        <v>34634</v>
      </c>
    </row>
    <row r="17" spans="2:8" ht="20.25" customHeight="1">
      <c r="B17" s="169" t="s">
        <v>139</v>
      </c>
      <c r="C17" s="169"/>
      <c r="E17" s="14">
        <v>17</v>
      </c>
      <c r="F17" s="12">
        <v>802</v>
      </c>
      <c r="G17" s="12">
        <v>22240</v>
      </c>
      <c r="H17" s="12">
        <v>757081</v>
      </c>
    </row>
    <row r="18" spans="2:8" ht="20.25" customHeight="1">
      <c r="B18" s="169" t="s">
        <v>351</v>
      </c>
      <c r="C18" s="169"/>
      <c r="E18" s="14">
        <v>5</v>
      </c>
      <c r="F18" s="12">
        <v>3385</v>
      </c>
      <c r="G18" s="12">
        <v>6650</v>
      </c>
      <c r="H18" s="12">
        <v>1517983</v>
      </c>
    </row>
    <row r="19" spans="2:8" ht="20.25" customHeight="1">
      <c r="B19" s="169" t="s">
        <v>352</v>
      </c>
      <c r="C19" s="169"/>
      <c r="E19" s="14">
        <v>72</v>
      </c>
      <c r="F19" s="12">
        <v>2652</v>
      </c>
      <c r="G19" s="12">
        <v>31896</v>
      </c>
      <c r="H19" s="12">
        <v>1274003</v>
      </c>
    </row>
    <row r="20" spans="2:8" ht="20.25" customHeight="1">
      <c r="B20" s="169" t="s">
        <v>353</v>
      </c>
      <c r="C20" s="169"/>
      <c r="E20" s="14">
        <v>8</v>
      </c>
      <c r="F20" s="12">
        <v>1301</v>
      </c>
      <c r="G20" s="12">
        <v>2868</v>
      </c>
      <c r="H20" s="12">
        <v>81070</v>
      </c>
    </row>
    <row r="21" spans="2:8" ht="20.25" customHeight="1">
      <c r="B21" s="169" t="s">
        <v>140</v>
      </c>
      <c r="C21" s="169"/>
      <c r="E21" s="14" t="s">
        <v>411</v>
      </c>
      <c r="F21" s="12">
        <v>1032</v>
      </c>
      <c r="G21" s="12" t="s">
        <v>411</v>
      </c>
      <c r="H21" s="12">
        <v>76815</v>
      </c>
    </row>
    <row r="22" ht="6" customHeight="1" thickBot="1">
      <c r="E22" s="87"/>
    </row>
    <row r="23" spans="1:8" ht="13.5">
      <c r="A23" s="45" t="s">
        <v>306</v>
      </c>
      <c r="B23" s="88"/>
      <c r="C23" s="88"/>
      <c r="D23" s="88"/>
      <c r="E23" s="88"/>
      <c r="F23" s="88"/>
      <c r="G23" s="88"/>
      <c r="H23" s="88"/>
    </row>
    <row r="24" ht="15.75" customHeight="1"/>
    <row r="25" ht="17.25">
      <c r="E25" s="1" t="s">
        <v>454</v>
      </c>
    </row>
    <row r="26" ht="15.75" customHeight="1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</sheetData>
  <mergeCells count="11">
    <mergeCell ref="A5:D6"/>
    <mergeCell ref="E5:F5"/>
    <mergeCell ref="G5:H5"/>
    <mergeCell ref="B14:C14"/>
    <mergeCell ref="B19:C19"/>
    <mergeCell ref="B20:C20"/>
    <mergeCell ref="B21:C21"/>
    <mergeCell ref="B15:C15"/>
    <mergeCell ref="B16:C16"/>
    <mergeCell ref="B17:C17"/>
    <mergeCell ref="B18:C18"/>
  </mergeCells>
  <printOptions/>
  <pageMargins left="0.7874015748031497" right="0.7874015748031497" top="0.6692913385826772" bottom="0.6692913385826772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7.375" style="77" customWidth="1"/>
    <col min="3" max="3" width="5.625" style="77" customWidth="1"/>
    <col min="4" max="4" width="1.00390625" style="77" customWidth="1"/>
    <col min="5" max="10" width="12.00390625" style="77" customWidth="1"/>
    <col min="11" max="16384" width="9.00390625" style="77" customWidth="1"/>
  </cols>
  <sheetData>
    <row r="1" spans="1:5" ht="17.25">
      <c r="A1" s="75"/>
      <c r="B1" s="75"/>
      <c r="C1" s="75"/>
      <c r="D1" s="75"/>
      <c r="E1" s="1" t="s">
        <v>428</v>
      </c>
    </row>
    <row r="3" spans="1:14" ht="13.5">
      <c r="A3" s="28" t="s">
        <v>436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0" ht="14.25" thickBot="1">
      <c r="A4" s="21" t="s">
        <v>294</v>
      </c>
      <c r="J4" s="137">
        <v>36250</v>
      </c>
    </row>
    <row r="5" spans="1:10" ht="27" customHeight="1" thickTop="1">
      <c r="A5" s="178" t="s">
        <v>20</v>
      </c>
      <c r="B5" s="178"/>
      <c r="C5" s="178"/>
      <c r="D5" s="178"/>
      <c r="E5" s="27" t="s">
        <v>295</v>
      </c>
      <c r="F5" s="27" t="s">
        <v>350</v>
      </c>
      <c r="G5" s="27" t="s">
        <v>296</v>
      </c>
      <c r="H5" s="27" t="s">
        <v>144</v>
      </c>
      <c r="I5" s="27" t="s">
        <v>145</v>
      </c>
      <c r="J5" s="27" t="s">
        <v>146</v>
      </c>
    </row>
    <row r="6" ht="9" customHeight="1">
      <c r="E6" s="93"/>
    </row>
    <row r="7" spans="2:10" ht="19.5" customHeight="1">
      <c r="B7" s="21" t="s">
        <v>469</v>
      </c>
      <c r="C7" s="21">
        <v>1997</v>
      </c>
      <c r="E7" s="14">
        <v>68654</v>
      </c>
      <c r="F7" s="12">
        <v>6009</v>
      </c>
      <c r="G7" s="12">
        <v>7045</v>
      </c>
      <c r="H7" s="12">
        <v>739</v>
      </c>
      <c r="I7" s="12">
        <v>40677</v>
      </c>
      <c r="J7" s="12">
        <v>14184</v>
      </c>
    </row>
    <row r="8" spans="2:10" ht="19.5" customHeight="1">
      <c r="B8" s="22" t="s">
        <v>470</v>
      </c>
      <c r="C8" s="21">
        <v>1998</v>
      </c>
      <c r="E8" s="14">
        <v>71175</v>
      </c>
      <c r="F8" s="12">
        <v>6021</v>
      </c>
      <c r="G8" s="12">
        <v>7122</v>
      </c>
      <c r="H8" s="12">
        <v>759</v>
      </c>
      <c r="I8" s="12">
        <v>41985</v>
      </c>
      <c r="J8" s="12">
        <v>15288</v>
      </c>
    </row>
    <row r="9" spans="2:10" ht="19.5" customHeight="1">
      <c r="B9" s="22" t="s">
        <v>464</v>
      </c>
      <c r="C9" s="21">
        <v>1999</v>
      </c>
      <c r="E9" s="14">
        <v>71886</v>
      </c>
      <c r="F9" s="12">
        <v>5921</v>
      </c>
      <c r="G9" s="12">
        <v>6965</v>
      </c>
      <c r="H9" s="12">
        <v>817</v>
      </c>
      <c r="I9" s="12">
        <v>42200</v>
      </c>
      <c r="J9" s="12">
        <v>15983</v>
      </c>
    </row>
    <row r="10" spans="2:10" ht="19.5" customHeight="1">
      <c r="B10" s="22" t="s">
        <v>465</v>
      </c>
      <c r="C10" s="21">
        <v>2000</v>
      </c>
      <c r="E10" s="14">
        <v>74191</v>
      </c>
      <c r="F10" s="12">
        <v>5895</v>
      </c>
      <c r="G10" s="12">
        <v>6924</v>
      </c>
      <c r="H10" s="12">
        <v>831</v>
      </c>
      <c r="I10" s="12">
        <v>43403</v>
      </c>
      <c r="J10" s="12">
        <v>17138</v>
      </c>
    </row>
    <row r="11" spans="2:10" s="80" customFormat="1" ht="19.5" customHeight="1">
      <c r="B11" s="98" t="s">
        <v>471</v>
      </c>
      <c r="C11" s="99">
        <v>2001</v>
      </c>
      <c r="E11" s="9">
        <f aca="true" t="shared" si="0" ref="E11:J11">SUM(E13,E15)</f>
        <v>76241</v>
      </c>
      <c r="F11" s="49">
        <f t="shared" si="0"/>
        <v>5919</v>
      </c>
      <c r="G11" s="49">
        <f t="shared" si="0"/>
        <v>6957</v>
      </c>
      <c r="H11" s="49">
        <f t="shared" si="0"/>
        <v>845</v>
      </c>
      <c r="I11" s="49">
        <f t="shared" si="0"/>
        <v>44432</v>
      </c>
      <c r="J11" s="49">
        <f t="shared" si="0"/>
        <v>18088</v>
      </c>
    </row>
    <row r="12" spans="1:10" ht="19.5" customHeight="1">
      <c r="A12" s="84"/>
      <c r="B12" s="46"/>
      <c r="C12" s="46"/>
      <c r="E12" s="14"/>
      <c r="F12" s="48"/>
      <c r="G12" s="48"/>
      <c r="H12" s="48"/>
      <c r="I12" s="48"/>
      <c r="J12" s="48"/>
    </row>
    <row r="13" spans="2:10" s="80" customFormat="1" ht="19.5" customHeight="1">
      <c r="B13" s="165" t="s">
        <v>455</v>
      </c>
      <c r="C13" s="165"/>
      <c r="E13" s="9">
        <f aca="true" t="shared" si="1" ref="E13:J13">SUM(E17:E30)</f>
        <v>46450</v>
      </c>
      <c r="F13" s="49">
        <f t="shared" si="1"/>
        <v>3590</v>
      </c>
      <c r="G13" s="49">
        <f t="shared" si="1"/>
        <v>4120</v>
      </c>
      <c r="H13" s="49">
        <f t="shared" si="1"/>
        <v>515</v>
      </c>
      <c r="I13" s="10">
        <f t="shared" si="1"/>
        <v>26478</v>
      </c>
      <c r="J13" s="10">
        <f t="shared" si="1"/>
        <v>11747</v>
      </c>
    </row>
    <row r="14" spans="2:10" s="80" customFormat="1" ht="19.5" customHeight="1">
      <c r="B14" s="81"/>
      <c r="C14" s="81"/>
      <c r="E14" s="9"/>
      <c r="F14" s="10"/>
      <c r="G14" s="10"/>
      <c r="H14" s="10"/>
      <c r="I14" s="10"/>
      <c r="J14" s="10"/>
    </row>
    <row r="15" spans="2:10" s="80" customFormat="1" ht="19.5" customHeight="1">
      <c r="B15" s="165" t="s">
        <v>456</v>
      </c>
      <c r="C15" s="165"/>
      <c r="E15" s="9">
        <f aca="true" t="shared" si="2" ref="E15:J15">E32+E33+E35+E38+E40</f>
        <v>29791</v>
      </c>
      <c r="F15" s="49">
        <f t="shared" si="2"/>
        <v>2329</v>
      </c>
      <c r="G15" s="49">
        <f t="shared" si="2"/>
        <v>2837</v>
      </c>
      <c r="H15" s="49">
        <f t="shared" si="2"/>
        <v>330</v>
      </c>
      <c r="I15" s="49">
        <f t="shared" si="2"/>
        <v>17954</v>
      </c>
      <c r="J15" s="49">
        <f t="shared" si="2"/>
        <v>6341</v>
      </c>
    </row>
    <row r="16" spans="1:10" ht="19.5" customHeight="1">
      <c r="A16" s="84"/>
      <c r="B16" s="13"/>
      <c r="C16" s="13"/>
      <c r="E16" s="14"/>
      <c r="F16" s="12"/>
      <c r="G16" s="12"/>
      <c r="H16" s="12"/>
      <c r="I16" s="12"/>
      <c r="J16" s="12"/>
    </row>
    <row r="17" spans="2:10" ht="19.5" customHeight="1">
      <c r="B17" s="169" t="s">
        <v>255</v>
      </c>
      <c r="C17" s="169"/>
      <c r="E17" s="14">
        <v>13835</v>
      </c>
      <c r="F17" s="12">
        <v>1195</v>
      </c>
      <c r="G17" s="12">
        <v>1223</v>
      </c>
      <c r="H17" s="12">
        <v>141</v>
      </c>
      <c r="I17" s="12">
        <v>7703</v>
      </c>
      <c r="J17" s="12">
        <v>3573</v>
      </c>
    </row>
    <row r="18" spans="2:10" ht="19.5" customHeight="1">
      <c r="B18" s="169" t="s">
        <v>28</v>
      </c>
      <c r="C18" s="169"/>
      <c r="E18" s="14">
        <v>5060</v>
      </c>
      <c r="F18" s="12">
        <v>390</v>
      </c>
      <c r="G18" s="12">
        <v>500</v>
      </c>
      <c r="H18" s="12">
        <v>65</v>
      </c>
      <c r="I18" s="12">
        <v>2735</v>
      </c>
      <c r="J18" s="12">
        <v>1370</v>
      </c>
    </row>
    <row r="19" spans="2:10" ht="19.5" customHeight="1">
      <c r="B19" s="169" t="s">
        <v>29</v>
      </c>
      <c r="C19" s="169"/>
      <c r="E19" s="14">
        <v>3043</v>
      </c>
      <c r="F19" s="12">
        <v>240</v>
      </c>
      <c r="G19" s="12">
        <v>240</v>
      </c>
      <c r="H19" s="12">
        <v>30</v>
      </c>
      <c r="I19" s="12">
        <v>1860</v>
      </c>
      <c r="J19" s="12">
        <v>673</v>
      </c>
    </row>
    <row r="20" spans="2:10" ht="19.5" customHeight="1">
      <c r="B20" s="169" t="s">
        <v>31</v>
      </c>
      <c r="C20" s="169"/>
      <c r="E20" s="14">
        <v>3163</v>
      </c>
      <c r="F20" s="12">
        <v>226</v>
      </c>
      <c r="G20" s="12">
        <v>260</v>
      </c>
      <c r="H20" s="12">
        <v>29</v>
      </c>
      <c r="I20" s="12">
        <v>1846</v>
      </c>
      <c r="J20" s="12">
        <v>802</v>
      </c>
    </row>
    <row r="21" spans="2:10" ht="19.5" customHeight="1">
      <c r="B21" s="169" t="s">
        <v>33</v>
      </c>
      <c r="C21" s="169"/>
      <c r="E21" s="14">
        <v>2486</v>
      </c>
      <c r="F21" s="12">
        <v>213</v>
      </c>
      <c r="G21" s="12">
        <v>206</v>
      </c>
      <c r="H21" s="12">
        <v>23</v>
      </c>
      <c r="I21" s="12">
        <v>1474</v>
      </c>
      <c r="J21" s="12">
        <v>570</v>
      </c>
    </row>
    <row r="22" spans="2:10" ht="19.5" customHeight="1">
      <c r="B22" s="169" t="s">
        <v>35</v>
      </c>
      <c r="C22" s="169"/>
      <c r="E22" s="14">
        <v>2017</v>
      </c>
      <c r="F22" s="12">
        <v>114</v>
      </c>
      <c r="G22" s="12">
        <v>174</v>
      </c>
      <c r="H22" s="12">
        <v>21</v>
      </c>
      <c r="I22" s="12">
        <v>1279</v>
      </c>
      <c r="J22" s="12">
        <v>429</v>
      </c>
    </row>
    <row r="23" spans="2:10" ht="19.5" customHeight="1">
      <c r="B23" s="169" t="s">
        <v>37</v>
      </c>
      <c r="C23" s="169"/>
      <c r="E23" s="14">
        <v>1018</v>
      </c>
      <c r="F23" s="12">
        <v>67</v>
      </c>
      <c r="G23" s="12">
        <v>73</v>
      </c>
      <c r="H23" s="12">
        <v>8</v>
      </c>
      <c r="I23" s="12">
        <v>626</v>
      </c>
      <c r="J23" s="12">
        <v>244</v>
      </c>
    </row>
    <row r="24" spans="2:10" ht="19.5" customHeight="1">
      <c r="B24" s="169" t="s">
        <v>39</v>
      </c>
      <c r="C24" s="169"/>
      <c r="E24" s="14">
        <v>1477</v>
      </c>
      <c r="F24" s="12">
        <v>119</v>
      </c>
      <c r="G24" s="12">
        <v>131</v>
      </c>
      <c r="H24" s="12">
        <v>18</v>
      </c>
      <c r="I24" s="12">
        <v>827</v>
      </c>
      <c r="J24" s="12">
        <v>382</v>
      </c>
    </row>
    <row r="25" spans="2:10" ht="19.5" customHeight="1">
      <c r="B25" s="169" t="s">
        <v>41</v>
      </c>
      <c r="C25" s="169"/>
      <c r="E25" s="14">
        <v>2090</v>
      </c>
      <c r="F25" s="12">
        <v>171</v>
      </c>
      <c r="G25" s="12">
        <v>201</v>
      </c>
      <c r="H25" s="12">
        <v>34</v>
      </c>
      <c r="I25" s="12">
        <v>1256</v>
      </c>
      <c r="J25" s="12">
        <v>428</v>
      </c>
    </row>
    <row r="26" spans="2:10" ht="19.5" customHeight="1">
      <c r="B26" s="169" t="s">
        <v>43</v>
      </c>
      <c r="C26" s="169"/>
      <c r="E26" s="14">
        <v>1395</v>
      </c>
      <c r="F26" s="12">
        <v>93</v>
      </c>
      <c r="G26" s="12">
        <v>131</v>
      </c>
      <c r="H26" s="12">
        <v>16</v>
      </c>
      <c r="I26" s="12">
        <v>842</v>
      </c>
      <c r="J26" s="12">
        <v>313</v>
      </c>
    </row>
    <row r="27" spans="2:10" ht="19.5" customHeight="1">
      <c r="B27" s="169" t="s">
        <v>44</v>
      </c>
      <c r="C27" s="169"/>
      <c r="E27" s="14">
        <v>1477</v>
      </c>
      <c r="F27" s="12">
        <v>128</v>
      </c>
      <c r="G27" s="12">
        <v>131</v>
      </c>
      <c r="H27" s="12">
        <v>19</v>
      </c>
      <c r="I27" s="12">
        <v>851</v>
      </c>
      <c r="J27" s="12">
        <v>348</v>
      </c>
    </row>
    <row r="28" spans="2:10" ht="19.5" customHeight="1">
      <c r="B28" s="169" t="s">
        <v>45</v>
      </c>
      <c r="C28" s="169"/>
      <c r="E28" s="14">
        <v>2864</v>
      </c>
      <c r="F28" s="12">
        <v>188</v>
      </c>
      <c r="G28" s="12">
        <v>243</v>
      </c>
      <c r="H28" s="12">
        <v>29</v>
      </c>
      <c r="I28" s="12">
        <v>1514</v>
      </c>
      <c r="J28" s="12">
        <v>890</v>
      </c>
    </row>
    <row r="29" spans="2:10" ht="19.5" customHeight="1">
      <c r="B29" s="169" t="s">
        <v>47</v>
      </c>
      <c r="C29" s="169"/>
      <c r="E29" s="14">
        <v>4405</v>
      </c>
      <c r="F29" s="12">
        <v>308</v>
      </c>
      <c r="G29" s="12">
        <v>409</v>
      </c>
      <c r="H29" s="12">
        <v>61</v>
      </c>
      <c r="I29" s="12">
        <v>2424</v>
      </c>
      <c r="J29" s="12">
        <v>1203</v>
      </c>
    </row>
    <row r="30" spans="1:10" ht="19.5" customHeight="1">
      <c r="A30" s="78"/>
      <c r="B30" s="169" t="s">
        <v>49</v>
      </c>
      <c r="C30" s="169"/>
      <c r="E30" s="14">
        <v>2120</v>
      </c>
      <c r="F30" s="12">
        <v>138</v>
      </c>
      <c r="G30" s="12">
        <v>198</v>
      </c>
      <c r="H30" s="12">
        <v>21</v>
      </c>
      <c r="I30" s="12">
        <v>1241</v>
      </c>
      <c r="J30" s="12">
        <v>522</v>
      </c>
    </row>
    <row r="31" spans="1:10" ht="19.5" customHeight="1">
      <c r="A31" s="78"/>
      <c r="B31" s="179"/>
      <c r="C31" s="179"/>
      <c r="D31" s="78"/>
      <c r="E31" s="14"/>
      <c r="F31" s="12"/>
      <c r="G31" s="135"/>
      <c r="H31" s="12"/>
      <c r="I31" s="12"/>
      <c r="J31" s="12"/>
    </row>
    <row r="32" spans="1:10" ht="19.5" customHeight="1">
      <c r="A32" s="58">
        <f>SUM(B32:F32)</f>
        <v>18216</v>
      </c>
      <c r="B32" s="169" t="s">
        <v>423</v>
      </c>
      <c r="C32" s="169"/>
      <c r="D32" s="58">
        <f aca="true" t="shared" si="3" ref="D32:D41">SUM(E32:I32)</f>
        <v>11344</v>
      </c>
      <c r="E32" s="14">
        <v>6393</v>
      </c>
      <c r="F32" s="12">
        <v>479</v>
      </c>
      <c r="G32" s="12">
        <v>633</v>
      </c>
      <c r="H32" s="12">
        <v>62</v>
      </c>
      <c r="I32" s="12">
        <v>3777</v>
      </c>
      <c r="J32" s="12">
        <v>1442</v>
      </c>
    </row>
    <row r="33" spans="1:10" ht="19.5" customHeight="1">
      <c r="A33" s="58">
        <f aca="true" t="shared" si="4" ref="A33:A41">SUM(B33:F33)</f>
        <v>26292</v>
      </c>
      <c r="B33" s="169" t="s">
        <v>424</v>
      </c>
      <c r="C33" s="169"/>
      <c r="D33" s="58">
        <f t="shared" si="3"/>
        <v>16373</v>
      </c>
      <c r="E33" s="14">
        <v>9175</v>
      </c>
      <c r="F33" s="12">
        <v>744</v>
      </c>
      <c r="G33" s="12">
        <v>903</v>
      </c>
      <c r="H33" s="12">
        <v>114</v>
      </c>
      <c r="I33" s="12">
        <v>5437</v>
      </c>
      <c r="J33" s="12">
        <v>1977</v>
      </c>
    </row>
    <row r="34" spans="1:10" ht="19.5" customHeight="1">
      <c r="A34" s="58">
        <f t="shared" si="4"/>
        <v>7617</v>
      </c>
      <c r="B34" s="169" t="s">
        <v>431</v>
      </c>
      <c r="C34" s="169"/>
      <c r="D34" s="58">
        <f t="shared" si="3"/>
        <v>4732</v>
      </c>
      <c r="E34" s="14">
        <v>2630</v>
      </c>
      <c r="F34" s="12">
        <v>255</v>
      </c>
      <c r="G34" s="12">
        <v>264</v>
      </c>
      <c r="H34" s="12">
        <v>36</v>
      </c>
      <c r="I34" s="12">
        <v>1547</v>
      </c>
      <c r="J34" s="12">
        <v>528</v>
      </c>
    </row>
    <row r="35" spans="1:10" ht="19.5" customHeight="1">
      <c r="A35" s="58">
        <f>SUM(B35:F35)</f>
        <v>18791</v>
      </c>
      <c r="B35" s="169" t="s">
        <v>425</v>
      </c>
      <c r="C35" s="169"/>
      <c r="D35" s="58">
        <f>SUM(E35:I35)</f>
        <v>11743</v>
      </c>
      <c r="E35" s="14">
        <v>6564</v>
      </c>
      <c r="F35" s="12">
        <v>484</v>
      </c>
      <c r="G35" s="12">
        <v>623</v>
      </c>
      <c r="H35" s="12">
        <v>55</v>
      </c>
      <c r="I35" s="12">
        <v>4017</v>
      </c>
      <c r="J35" s="12">
        <v>1385</v>
      </c>
    </row>
    <row r="36" spans="1:10" ht="19.5" customHeight="1">
      <c r="A36" s="58">
        <f t="shared" si="4"/>
        <v>2548</v>
      </c>
      <c r="B36" s="169" t="s">
        <v>432</v>
      </c>
      <c r="C36" s="169"/>
      <c r="D36" s="58">
        <f t="shared" si="3"/>
        <v>1592</v>
      </c>
      <c r="E36" s="14">
        <v>880</v>
      </c>
      <c r="F36" s="12">
        <v>76</v>
      </c>
      <c r="G36" s="12">
        <v>103</v>
      </c>
      <c r="H36" s="12">
        <v>7</v>
      </c>
      <c r="I36" s="12">
        <v>526</v>
      </c>
      <c r="J36" s="12">
        <v>168</v>
      </c>
    </row>
    <row r="37" spans="1:10" ht="19.5" customHeight="1">
      <c r="A37" s="58">
        <f t="shared" si="4"/>
        <v>7056</v>
      </c>
      <c r="B37" s="169" t="s">
        <v>433</v>
      </c>
      <c r="C37" s="169"/>
      <c r="D37" s="58">
        <f t="shared" si="3"/>
        <v>4421</v>
      </c>
      <c r="E37" s="14">
        <v>2460</v>
      </c>
      <c r="F37" s="12">
        <v>175</v>
      </c>
      <c r="G37" s="12">
        <v>204</v>
      </c>
      <c r="H37" s="12">
        <v>17</v>
      </c>
      <c r="I37" s="12">
        <v>1565</v>
      </c>
      <c r="J37" s="12">
        <v>499</v>
      </c>
    </row>
    <row r="38" spans="1:10" ht="19.5" customHeight="1">
      <c r="A38" s="58">
        <f>SUM(B38:F38)</f>
        <v>7992</v>
      </c>
      <c r="B38" s="169" t="s">
        <v>426</v>
      </c>
      <c r="C38" s="169"/>
      <c r="D38" s="58">
        <f>SUM(E38:I38)</f>
        <v>5007</v>
      </c>
      <c r="E38" s="71">
        <v>2795</v>
      </c>
      <c r="F38" s="12">
        <v>190</v>
      </c>
      <c r="G38" s="12">
        <v>260</v>
      </c>
      <c r="H38" s="12">
        <v>22</v>
      </c>
      <c r="I38" s="12">
        <v>1740</v>
      </c>
      <c r="J38" s="12">
        <v>583</v>
      </c>
    </row>
    <row r="39" spans="1:10" ht="19.5" customHeight="1">
      <c r="A39" s="58">
        <f t="shared" si="4"/>
        <v>1420</v>
      </c>
      <c r="B39" s="169" t="s">
        <v>434</v>
      </c>
      <c r="C39" s="169"/>
      <c r="D39" s="58">
        <f t="shared" si="3"/>
        <v>875</v>
      </c>
      <c r="E39" s="14">
        <v>507</v>
      </c>
      <c r="F39" s="12">
        <v>38</v>
      </c>
      <c r="G39" s="12">
        <v>25</v>
      </c>
      <c r="H39" s="12">
        <v>4</v>
      </c>
      <c r="I39" s="12">
        <v>301</v>
      </c>
      <c r="J39" s="12">
        <v>139</v>
      </c>
    </row>
    <row r="40" spans="1:10" ht="19.5" customHeight="1">
      <c r="A40" s="58">
        <f>SUM(B40:F40)</f>
        <v>14070</v>
      </c>
      <c r="B40" s="169" t="s">
        <v>427</v>
      </c>
      <c r="C40" s="169"/>
      <c r="D40" s="58">
        <f>SUM(E40:I40)</f>
        <v>8774</v>
      </c>
      <c r="E40" s="14">
        <v>4864</v>
      </c>
      <c r="F40" s="12">
        <v>432</v>
      </c>
      <c r="G40" s="12">
        <v>418</v>
      </c>
      <c r="H40" s="12">
        <v>77</v>
      </c>
      <c r="I40" s="12">
        <v>2983</v>
      </c>
      <c r="J40" s="12">
        <v>954</v>
      </c>
    </row>
    <row r="41" spans="1:10" ht="19.5" customHeight="1">
      <c r="A41" s="58">
        <f t="shared" si="4"/>
        <v>5412</v>
      </c>
      <c r="B41" s="169" t="s">
        <v>435</v>
      </c>
      <c r="C41" s="169"/>
      <c r="D41" s="58">
        <f t="shared" si="3"/>
        <v>3356</v>
      </c>
      <c r="E41" s="14">
        <v>1861</v>
      </c>
      <c r="F41" s="12">
        <v>195</v>
      </c>
      <c r="G41" s="12">
        <v>143</v>
      </c>
      <c r="H41" s="12">
        <v>35</v>
      </c>
      <c r="I41" s="12">
        <v>1122</v>
      </c>
      <c r="J41" s="12">
        <v>366</v>
      </c>
    </row>
    <row r="42" spans="2:5" ht="9" customHeight="1" thickBot="1">
      <c r="B42" s="175"/>
      <c r="C42" s="175"/>
      <c r="E42" s="87"/>
    </row>
    <row r="43" spans="1:10" ht="13.5">
      <c r="A43" s="176" t="s">
        <v>297</v>
      </c>
      <c r="B43" s="177"/>
      <c r="C43" s="177"/>
      <c r="D43" s="177"/>
      <c r="E43" s="177"/>
      <c r="F43" s="88"/>
      <c r="G43" s="88"/>
      <c r="H43" s="88"/>
      <c r="I43" s="88"/>
      <c r="J43" s="88"/>
    </row>
  </sheetData>
  <mergeCells count="30">
    <mergeCell ref="B40:C40"/>
    <mergeCell ref="B41:C41"/>
    <mergeCell ref="B37:C37"/>
    <mergeCell ref="B38:C38"/>
    <mergeCell ref="B39:C39"/>
    <mergeCell ref="B28:C28"/>
    <mergeCell ref="B35:C35"/>
    <mergeCell ref="B32:C32"/>
    <mergeCell ref="B33:C33"/>
    <mergeCell ref="B34:C34"/>
    <mergeCell ref="B25:C25"/>
    <mergeCell ref="B36:C36"/>
    <mergeCell ref="A5:D5"/>
    <mergeCell ref="B13:C13"/>
    <mergeCell ref="B15:C15"/>
    <mergeCell ref="B17:C17"/>
    <mergeCell ref="B26:C26"/>
    <mergeCell ref="B30:C30"/>
    <mergeCell ref="B31:C31"/>
    <mergeCell ref="B27:C27"/>
    <mergeCell ref="B42:C42"/>
    <mergeCell ref="A43:E43"/>
    <mergeCell ref="B18:C18"/>
    <mergeCell ref="B19:C19"/>
    <mergeCell ref="B20:C20"/>
    <mergeCell ref="B21:C21"/>
    <mergeCell ref="B29:C29"/>
    <mergeCell ref="B22:C22"/>
    <mergeCell ref="B23:C23"/>
    <mergeCell ref="B24:C2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3.375" style="77" customWidth="1"/>
    <col min="3" max="3" width="4.625" style="77" customWidth="1"/>
    <col min="4" max="4" width="7.625" style="77" customWidth="1"/>
    <col min="5" max="5" width="1.00390625" style="77" customWidth="1"/>
    <col min="6" max="9" width="6.875" style="77" customWidth="1"/>
    <col min="10" max="10" width="0.74609375" style="77" customWidth="1"/>
    <col min="11" max="12" width="6.50390625" style="77" customWidth="1"/>
    <col min="13" max="13" width="0.6171875" style="77" customWidth="1"/>
    <col min="14" max="17" width="6.875" style="77" customWidth="1"/>
    <col min="18" max="16384" width="9.00390625" style="77" customWidth="1"/>
  </cols>
  <sheetData>
    <row r="1" spans="1:7" ht="17.25">
      <c r="A1" s="75"/>
      <c r="B1" s="75"/>
      <c r="C1" s="75"/>
      <c r="D1" s="75"/>
      <c r="E1" s="75"/>
      <c r="F1" s="1" t="s">
        <v>287</v>
      </c>
      <c r="G1" s="1"/>
    </row>
    <row r="3" spans="1:17" ht="14.25" thickBot="1">
      <c r="A3" s="21" t="s">
        <v>288</v>
      </c>
      <c r="Q3" s="138">
        <v>36251</v>
      </c>
    </row>
    <row r="4" spans="1:17" ht="14.25" thickTop="1">
      <c r="A4" s="166" t="s">
        <v>20</v>
      </c>
      <c r="B4" s="149"/>
      <c r="C4" s="149"/>
      <c r="D4" s="149"/>
      <c r="E4" s="150"/>
      <c r="F4" s="142" t="s">
        <v>147</v>
      </c>
      <c r="G4" s="150"/>
      <c r="H4" s="142" t="s">
        <v>151</v>
      </c>
      <c r="I4" s="150"/>
      <c r="J4" s="142" t="s">
        <v>148</v>
      </c>
      <c r="K4" s="149"/>
      <c r="L4" s="149"/>
      <c r="M4" s="149"/>
      <c r="N4" s="17"/>
      <c r="O4" s="17"/>
      <c r="P4" s="17"/>
      <c r="Q4" s="97"/>
    </row>
    <row r="5" spans="1:17" ht="13.5">
      <c r="A5" s="146"/>
      <c r="B5" s="146"/>
      <c r="C5" s="146"/>
      <c r="D5" s="146"/>
      <c r="E5" s="147"/>
      <c r="F5" s="157"/>
      <c r="G5" s="147"/>
      <c r="H5" s="157"/>
      <c r="I5" s="147"/>
      <c r="J5" s="157"/>
      <c r="K5" s="146"/>
      <c r="L5" s="146"/>
      <c r="M5" s="146"/>
      <c r="N5" s="183" t="s">
        <v>149</v>
      </c>
      <c r="O5" s="184"/>
      <c r="P5" s="181" t="s">
        <v>150</v>
      </c>
      <c r="Q5" s="182"/>
    </row>
    <row r="6" spans="6:7" ht="6" customHeight="1">
      <c r="F6" s="93"/>
      <c r="G6" s="78"/>
    </row>
    <row r="7" spans="2:17" ht="17.25" customHeight="1">
      <c r="B7" s="180" t="s">
        <v>469</v>
      </c>
      <c r="C7" s="180"/>
      <c r="D7" s="23">
        <v>1997</v>
      </c>
      <c r="F7" s="14"/>
      <c r="G7" s="48">
        <v>159</v>
      </c>
      <c r="H7" s="12"/>
      <c r="I7" s="12">
        <v>18</v>
      </c>
      <c r="J7" s="12"/>
      <c r="K7" s="12"/>
      <c r="L7" s="12">
        <v>18</v>
      </c>
      <c r="M7" s="12"/>
      <c r="N7" s="12"/>
      <c r="O7" s="12">
        <v>10</v>
      </c>
      <c r="P7" s="12"/>
      <c r="Q7" s="12">
        <v>8</v>
      </c>
    </row>
    <row r="8" spans="2:17" ht="17.25" customHeight="1">
      <c r="B8" s="180" t="s">
        <v>470</v>
      </c>
      <c r="C8" s="180"/>
      <c r="D8" s="23">
        <v>1998</v>
      </c>
      <c r="F8" s="14"/>
      <c r="G8" s="48">
        <v>155</v>
      </c>
      <c r="H8" s="12"/>
      <c r="I8" s="12">
        <v>20</v>
      </c>
      <c r="J8" s="12"/>
      <c r="K8" s="12"/>
      <c r="L8" s="12">
        <v>20</v>
      </c>
      <c r="M8" s="12"/>
      <c r="N8" s="12"/>
      <c r="O8" s="12">
        <v>12</v>
      </c>
      <c r="P8" s="12"/>
      <c r="Q8" s="12">
        <v>8</v>
      </c>
    </row>
    <row r="9" spans="2:17" ht="17.25" customHeight="1">
      <c r="B9" s="180" t="s">
        <v>472</v>
      </c>
      <c r="C9" s="180"/>
      <c r="D9" s="23">
        <v>1999</v>
      </c>
      <c r="F9" s="14"/>
      <c r="G9" s="48">
        <v>145</v>
      </c>
      <c r="H9" s="12"/>
      <c r="I9" s="12">
        <v>20</v>
      </c>
      <c r="J9" s="12"/>
      <c r="K9" s="12"/>
      <c r="L9" s="12">
        <v>20</v>
      </c>
      <c r="M9" s="12"/>
      <c r="N9" s="12"/>
      <c r="O9" s="12">
        <v>11</v>
      </c>
      <c r="P9" s="12"/>
      <c r="Q9" s="12">
        <v>9</v>
      </c>
    </row>
    <row r="10" spans="2:17" ht="17.25" customHeight="1">
      <c r="B10" s="180" t="s">
        <v>473</v>
      </c>
      <c r="C10" s="180"/>
      <c r="D10" s="23">
        <v>2000</v>
      </c>
      <c r="F10" s="14"/>
      <c r="G10" s="48">
        <v>157</v>
      </c>
      <c r="H10" s="12"/>
      <c r="I10" s="12">
        <v>19</v>
      </c>
      <c r="J10" s="12"/>
      <c r="K10" s="12"/>
      <c r="L10" s="12">
        <v>19</v>
      </c>
      <c r="M10" s="12"/>
      <c r="N10" s="12"/>
      <c r="O10" s="12">
        <v>10</v>
      </c>
      <c r="P10" s="12"/>
      <c r="Q10" s="12">
        <v>9</v>
      </c>
    </row>
    <row r="11" spans="2:17" s="80" customFormat="1" ht="17.25" customHeight="1">
      <c r="B11" s="186" t="s">
        <v>474</v>
      </c>
      <c r="C11" s="186"/>
      <c r="D11" s="95">
        <v>2001</v>
      </c>
      <c r="F11" s="9"/>
      <c r="G11" s="49">
        <f>SUM(G13:G16)</f>
        <v>154</v>
      </c>
      <c r="H11" s="10"/>
      <c r="I11" s="49">
        <f>SUM(I13:I16)</f>
        <v>27</v>
      </c>
      <c r="J11" s="10"/>
      <c r="K11" s="10"/>
      <c r="L11" s="49">
        <f>SUM(L13:L16)</f>
        <v>27</v>
      </c>
      <c r="M11" s="10"/>
      <c r="N11" s="10"/>
      <c r="O11" s="49">
        <f>SUM(O13:O16)</f>
        <v>14</v>
      </c>
      <c r="P11" s="10"/>
      <c r="Q11" s="49">
        <f>SUM(Q13:Q16)</f>
        <v>13</v>
      </c>
    </row>
    <row r="12" spans="1:17" ht="17.25" customHeight="1">
      <c r="A12" s="84"/>
      <c r="B12" s="84"/>
      <c r="C12" s="84"/>
      <c r="D12" s="84"/>
      <c r="E12" s="84"/>
      <c r="F12" s="14"/>
      <c r="G12" s="48" t="s">
        <v>285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17" ht="17.25" customHeight="1">
      <c r="B13" s="139" t="s">
        <v>510</v>
      </c>
      <c r="C13" s="187" t="s">
        <v>511</v>
      </c>
      <c r="D13" s="187"/>
      <c r="F13" s="14"/>
      <c r="G13" s="48">
        <v>67</v>
      </c>
      <c r="H13" s="12"/>
      <c r="I13" s="12">
        <v>14</v>
      </c>
      <c r="J13" s="12"/>
      <c r="K13" s="12"/>
      <c r="L13" s="12">
        <v>14</v>
      </c>
      <c r="M13" s="12"/>
      <c r="N13" s="12"/>
      <c r="O13" s="12">
        <v>7</v>
      </c>
      <c r="P13" s="12"/>
      <c r="Q13" s="12">
        <v>7</v>
      </c>
    </row>
    <row r="14" spans="2:17" ht="17.25" customHeight="1">
      <c r="B14" s="139" t="s">
        <v>512</v>
      </c>
      <c r="C14" s="185" t="s">
        <v>289</v>
      </c>
      <c r="D14" s="185"/>
      <c r="F14" s="14"/>
      <c r="G14" s="48">
        <v>34</v>
      </c>
      <c r="H14" s="12"/>
      <c r="I14" s="12">
        <v>3</v>
      </c>
      <c r="J14" s="12"/>
      <c r="K14" s="12"/>
      <c r="L14" s="12">
        <v>3</v>
      </c>
      <c r="M14" s="12"/>
      <c r="N14" s="12"/>
      <c r="O14" s="12">
        <v>1</v>
      </c>
      <c r="P14" s="12"/>
      <c r="Q14" s="12">
        <v>2</v>
      </c>
    </row>
    <row r="15" spans="2:17" ht="17.25" customHeight="1">
      <c r="B15" s="139" t="s">
        <v>513</v>
      </c>
      <c r="C15" s="185" t="s">
        <v>290</v>
      </c>
      <c r="D15" s="185"/>
      <c r="F15" s="14"/>
      <c r="G15" s="48">
        <v>32</v>
      </c>
      <c r="H15" s="12"/>
      <c r="I15" s="12">
        <v>7</v>
      </c>
      <c r="J15" s="12"/>
      <c r="K15" s="12"/>
      <c r="L15" s="12">
        <v>7</v>
      </c>
      <c r="M15" s="12"/>
      <c r="N15" s="12"/>
      <c r="O15" s="12">
        <v>5</v>
      </c>
      <c r="P15" s="12"/>
      <c r="Q15" s="12">
        <v>2</v>
      </c>
    </row>
    <row r="16" spans="2:17" ht="17.25" customHeight="1">
      <c r="B16" s="139" t="s">
        <v>514</v>
      </c>
      <c r="C16" s="185" t="s">
        <v>291</v>
      </c>
      <c r="D16" s="185"/>
      <c r="F16" s="14"/>
      <c r="G16" s="48">
        <v>21</v>
      </c>
      <c r="H16" s="12"/>
      <c r="I16" s="12">
        <v>3</v>
      </c>
      <c r="J16" s="12"/>
      <c r="K16" s="12"/>
      <c r="L16" s="12">
        <v>3</v>
      </c>
      <c r="M16" s="12"/>
      <c r="N16" s="12"/>
      <c r="O16" s="12">
        <v>1</v>
      </c>
      <c r="P16" s="12"/>
      <c r="Q16" s="12">
        <v>2</v>
      </c>
    </row>
    <row r="17" spans="3:12" ht="6" customHeight="1" thickBot="1">
      <c r="C17" s="172"/>
      <c r="D17" s="172"/>
      <c r="F17" s="87"/>
      <c r="G17" s="78"/>
      <c r="L17" s="77" t="s">
        <v>292</v>
      </c>
    </row>
    <row r="18" spans="1:17" ht="13.5">
      <c r="A18" s="45" t="s">
        <v>293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22" ht="13.5"/>
    <row r="23" ht="13.5"/>
    <row r="24" ht="13.5"/>
    <row r="25" ht="5.2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6" customHeight="1"/>
    <row r="37" ht="13.5"/>
    <row r="38" ht="13.5"/>
    <row r="39" ht="13.5"/>
    <row r="40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</sheetData>
  <mergeCells count="16">
    <mergeCell ref="C17:D17"/>
    <mergeCell ref="C15:D15"/>
    <mergeCell ref="C16:D16"/>
    <mergeCell ref="A4:E5"/>
    <mergeCell ref="B11:C11"/>
    <mergeCell ref="C13:D13"/>
    <mergeCell ref="C14:D14"/>
    <mergeCell ref="B7:C7"/>
    <mergeCell ref="B8:C8"/>
    <mergeCell ref="B9:C9"/>
    <mergeCell ref="B10:C10"/>
    <mergeCell ref="P5:Q5"/>
    <mergeCell ref="J4:M5"/>
    <mergeCell ref="F4:G5"/>
    <mergeCell ref="H4:I5"/>
    <mergeCell ref="N5:O5"/>
  </mergeCells>
  <printOptions/>
  <pageMargins left="0.7874015748031497" right="0.7874015748031497" top="0.6692913385826772" bottom="0.6692913385826772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77" customWidth="1"/>
    <col min="2" max="2" width="8.875" style="77" customWidth="1"/>
    <col min="3" max="3" width="6.125" style="77" customWidth="1"/>
    <col min="4" max="4" width="1.00390625" style="77" customWidth="1"/>
    <col min="5" max="11" width="10.00390625" style="77" customWidth="1"/>
    <col min="12" max="16384" width="9.00390625" style="77" customWidth="1"/>
  </cols>
  <sheetData>
    <row r="1" spans="1:6" ht="17.25">
      <c r="A1" s="75"/>
      <c r="B1" s="75"/>
      <c r="C1" s="75"/>
      <c r="D1" s="75"/>
      <c r="E1" s="75"/>
      <c r="F1" s="1" t="s">
        <v>167</v>
      </c>
    </row>
    <row r="3" ht="14.25" thickBot="1">
      <c r="H3" s="21" t="s">
        <v>195</v>
      </c>
    </row>
    <row r="4" spans="1:11" ht="14.25" thickTop="1">
      <c r="A4" s="154" t="s">
        <v>278</v>
      </c>
      <c r="B4" s="154"/>
      <c r="C4" s="154"/>
      <c r="D4" s="154"/>
      <c r="E4" s="152" t="s">
        <v>279</v>
      </c>
      <c r="F4" s="152" t="s">
        <v>168</v>
      </c>
      <c r="G4" s="152" t="s">
        <v>280</v>
      </c>
      <c r="H4" s="152" t="s">
        <v>281</v>
      </c>
      <c r="I4" s="152" t="s">
        <v>282</v>
      </c>
      <c r="J4" s="173" t="s">
        <v>169</v>
      </c>
      <c r="K4" s="174"/>
    </row>
    <row r="5" spans="1:11" ht="13.5">
      <c r="A5" s="140"/>
      <c r="B5" s="140"/>
      <c r="C5" s="140"/>
      <c r="D5" s="140"/>
      <c r="E5" s="141"/>
      <c r="F5" s="141"/>
      <c r="G5" s="141"/>
      <c r="H5" s="141"/>
      <c r="I5" s="141"/>
      <c r="J5" s="15" t="s">
        <v>170</v>
      </c>
      <c r="K5" s="15" t="s">
        <v>283</v>
      </c>
    </row>
    <row r="6" spans="5:9" ht="13.5">
      <c r="E6" s="93"/>
      <c r="F6" s="23" t="s">
        <v>284</v>
      </c>
      <c r="G6" s="23" t="s">
        <v>349</v>
      </c>
      <c r="H6" s="23" t="s">
        <v>349</v>
      </c>
      <c r="I6" s="23" t="s">
        <v>349</v>
      </c>
    </row>
    <row r="7" spans="2:11" ht="18" customHeight="1">
      <c r="B7" s="28" t="s">
        <v>461</v>
      </c>
      <c r="C7" s="23" t="s">
        <v>475</v>
      </c>
      <c r="E7" s="14">
        <v>312339</v>
      </c>
      <c r="F7" s="12">
        <v>703293</v>
      </c>
      <c r="G7" s="12">
        <v>53564228</v>
      </c>
      <c r="H7" s="12">
        <v>105923597</v>
      </c>
      <c r="I7" s="12">
        <v>29771904</v>
      </c>
      <c r="J7" s="12">
        <v>9</v>
      </c>
      <c r="K7" s="12">
        <v>53</v>
      </c>
    </row>
    <row r="8" spans="2:11" ht="18" customHeight="1">
      <c r="B8" s="31" t="s">
        <v>501</v>
      </c>
      <c r="C8" s="23">
        <v>1997</v>
      </c>
      <c r="E8" s="14">
        <v>321370</v>
      </c>
      <c r="F8" s="12">
        <v>714566</v>
      </c>
      <c r="G8" s="12">
        <v>56238008</v>
      </c>
      <c r="H8" s="12">
        <v>107657130</v>
      </c>
      <c r="I8" s="12">
        <v>30964874</v>
      </c>
      <c r="J8" s="12">
        <v>9</v>
      </c>
      <c r="K8" s="12">
        <v>53</v>
      </c>
    </row>
    <row r="9" spans="2:11" ht="18" customHeight="1">
      <c r="B9" s="31" t="s">
        <v>481</v>
      </c>
      <c r="C9" s="23">
        <v>1998</v>
      </c>
      <c r="E9" s="14">
        <v>332925</v>
      </c>
      <c r="F9" s="12">
        <v>732439</v>
      </c>
      <c r="G9" s="12">
        <v>57951323</v>
      </c>
      <c r="H9" s="12">
        <v>112172925</v>
      </c>
      <c r="I9" s="12">
        <v>34641256</v>
      </c>
      <c r="J9" s="12">
        <v>9</v>
      </c>
      <c r="K9" s="12">
        <v>53</v>
      </c>
    </row>
    <row r="10" spans="2:11" ht="18" customHeight="1">
      <c r="B10" s="31" t="s">
        <v>502</v>
      </c>
      <c r="C10" s="23">
        <v>1999</v>
      </c>
      <c r="E10" s="14">
        <v>344261</v>
      </c>
      <c r="F10" s="12">
        <v>750013</v>
      </c>
      <c r="G10" s="12">
        <v>58761541</v>
      </c>
      <c r="H10" s="12">
        <v>115344755</v>
      </c>
      <c r="I10" s="12">
        <v>39987608</v>
      </c>
      <c r="J10" s="12">
        <v>10</v>
      </c>
      <c r="K10" s="12">
        <v>53</v>
      </c>
    </row>
    <row r="11" spans="2:11" s="80" customFormat="1" ht="18" customHeight="1">
      <c r="B11" s="94" t="s">
        <v>503</v>
      </c>
      <c r="C11" s="95">
        <v>2000</v>
      </c>
      <c r="E11" s="9">
        <v>355366</v>
      </c>
      <c r="F11" s="10">
        <v>766149</v>
      </c>
      <c r="G11" s="10">
        <v>62449037</v>
      </c>
      <c r="H11" s="10">
        <v>117245698</v>
      </c>
      <c r="I11" s="10">
        <v>37491268</v>
      </c>
      <c r="J11" s="10">
        <v>9</v>
      </c>
      <c r="K11" s="10">
        <v>55</v>
      </c>
    </row>
    <row r="12" spans="5:11" s="84" customFormat="1" ht="5.25" customHeight="1" thickBot="1">
      <c r="E12" s="96"/>
      <c r="J12" s="84" t="s">
        <v>285</v>
      </c>
      <c r="K12" s="84" t="s">
        <v>285</v>
      </c>
    </row>
    <row r="13" spans="1:11" ht="13.5">
      <c r="A13" s="45" t="s">
        <v>286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mergeCells count="7">
    <mergeCell ref="A4:D5"/>
    <mergeCell ref="J4:K4"/>
    <mergeCell ref="I4:I5"/>
    <mergeCell ref="H4:H5"/>
    <mergeCell ref="G4:G5"/>
    <mergeCell ref="F4:F5"/>
    <mergeCell ref="E4:E5"/>
  </mergeCells>
  <printOptions/>
  <pageMargins left="0.7874015748031497" right="0.7874015748031497" top="0.6692913385826772" bottom="0.6692913385826772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2002-03-30T13:27:27Z</cp:lastPrinted>
  <dcterms:created xsi:type="dcterms:W3CDTF">1999-07-29T08:12:05Z</dcterms:created>
  <dcterms:modified xsi:type="dcterms:W3CDTF">2010-08-06T02:57:20Z</dcterms:modified>
  <cp:category/>
  <cp:version/>
  <cp:contentType/>
  <cp:contentStatus/>
</cp:coreProperties>
</file>