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<sst xmlns="http://schemas.openxmlformats.org/spreadsheetml/2006/main" count="759" uniqueCount="151">
  <si>
    <t>　（１）　　面　　　　　　　　　　積</t>
  </si>
  <si>
    <t>　単位：ha</t>
  </si>
  <si>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</si>
  <si>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</si>
  <si>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</si>
  <si>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</si>
  <si>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</si>
  <si>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</si>
  <si>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</si>
  <si>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</si>
  <si>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</si>
  <si>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</si>
  <si>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</si>
  <si>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</si>
  <si>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</si>
  <si>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</si>
  <si>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</si>
  <si>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</si>
  <si>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</si>
  <si>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</si>
  <si>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</si>
  <si>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</si>
  <si>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</si>
  <si>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</si>
  <si>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</si>
  <si>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</si>
  <si>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</si>
  <si>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</si>
  <si>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</si>
  <si>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</si>
  <si>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</si>
  <si>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</si>
  <si>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</si>
  <si>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</si>
  <si>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</si>
  <si>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</si>
  <si>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</si>
  <si>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</si>
  <si>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</si>
  <si>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</si>
  <si>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</si>
  <si>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</si>
  <si>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</si>
  <si>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</si>
  <si>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</si>
  <si>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</si>
  <si>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</si>
  <si>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</si>
  <si>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</si>
  <si>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</si>
  <si>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</si>
  <si>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</si>
  <si>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</si>
  <si>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</si>
  <si>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</si>
  <si>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</si>
  <si>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</si>
  <si>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</si>
  <si>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</si>
  <si>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</si>
  <si>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</si>
  <si>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</si>
  <si>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</si>
  <si>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</si>
  <si>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</si>
  <si>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</si>
  <si>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</si>
  <si>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</si>
  <si>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</si>
  <si>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</si>
  <si>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</si>
  <si>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</si>
  <si>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</si>
  <si>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</si>
  <si>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</si>
  <si>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</si>
  <si>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</si>
  <si>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（１）　　面　　　　　 　　　　　積　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</si>
  <si>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</si>
  <si>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</si>
  <si>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</si>
  <si>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</si>
  <si>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</si>
  <si>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</si>
  <si>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</si>
  <si>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</si>
  <si>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</si>
  <si>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</si>
  <si>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</si>
  <si>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</si>
  <si>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</si>
  <si>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</si>
  <si>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</si>
  <si>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</si>
  <si>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</si>
  <si>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</si>
  <si>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</si>
  <si>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</si>
  <si>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</si>
  <si>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</si>
  <si>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</si>
  <si>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</si>
  <si>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</si>
  <si>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</si>
  <si>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</si>
  <si>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</si>
  <si>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</si>
  <si>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</si>
  <si>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</si>
  <si>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</si>
  <si>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</si>
  <si>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</si>
  <si>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</si>
  <si>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</si>
  <si>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</si>
  <si>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</si>
  <si>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</si>
  <si>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</si>
  <si>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</si>
  <si>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</si>
  <si>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</si>
  <si>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</si>
  <si>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</si>
  <si>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</si>
  <si>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</si>
  <si>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</si>
  <si>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</si>
  <si>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</si>
  <si>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</si>
  <si>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</si>
  <si>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</si>
  <si>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</si>
  <si>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</si>
  <si>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</si>
  <si>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</si>
  <si>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</si>
  <si>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</si>
  <si>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</si>
  <si>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</si>
  <si>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</si>
  <si>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</si>
  <si>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　　２　民有林は県森林整備課調べ。</t>
  </si>
  <si>
    <t>-</t>
  </si>
  <si>
    <t>　　　３　個人有林は学校有林、記名及びその他共有林、その他有林を含む。</t>
  </si>
  <si>
    <t>　資料：長野営林局、名古屋営林支局、県林政課、県森林整備課</t>
  </si>
  <si>
    <t>　注：１　国有林のうち林野庁所管は長野営林局及び名古屋営林支局調べ、林野庁所管以外は県林政課調べ。</t>
  </si>
  <si>
    <r>
      <t>58．市町村別、所有形態別森林面積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</t>
    </r>
  </si>
  <si>
    <r>
      <t>58．市町村別、所有形態別森林面積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</si>
  <si>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t>平成元年3月31日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</si>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</sst>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###.\ ###\ ###"/>
    <numFmt numFmtId="184" formatCode="#####.\ ###\ ###"/>
    <numFmt numFmtId="185" formatCode="######.\ ###\ ###"/>
  </numFmts>
  <fonts count="14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58" fontId="5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11" fillId="0" borderId="7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176" fontId="5" fillId="0" borderId="7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58" fontId="5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0" fontId="7" fillId="0" borderId="7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9"/>
  <sheetViews>
    <sheetView tabSelected="1" zoomScale="125" zoomScaleNormal="125" workbookViewId="0" topLeftCell="N1">
      <selection activeCell="R21" sqref="R2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spans="1:23" ht="17.25">
      <c r="A1" s="50" t="s">
        <v>146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ht="14.25">
      <c r="K2" s="2" t="s">
        <v>0</v>
      </c>
    </row>
    <row r="3" s="4" customFormat="1" ht="10.5">
      <c r="A3" s="3" t="s">
        <v>145</v>
      </c>
    </row>
    <row r="4" s="4" customFormat="1" ht="10.5">
      <c r="A4" s="3" t="s">
        <v>141</v>
      </c>
    </row>
    <row r="5" spans="1:2" s="4" customFormat="1" ht="10.5">
      <c r="A5" s="3" t="s">
        <v>143</v>
      </c>
      <c r="B5" s="3"/>
    </row>
    <row r="6" spans="1:23" s="4" customFormat="1" ht="14.25" customHeight="1" thickBot="1">
      <c r="A6" s="3" t="s">
        <v>1</v>
      </c>
      <c r="B6" s="3"/>
      <c r="U6" s="5"/>
      <c r="V6" s="37" t="s">
        <v>148</v>
      </c>
      <c r="W6" s="37"/>
    </row>
    <row r="7" spans="1:23" ht="14.25" customHeight="1" thickTop="1">
      <c r="A7" s="41" t="s">
        <v>2</v>
      </c>
      <c r="B7" s="42"/>
      <c r="C7" s="42"/>
      <c r="D7" s="42"/>
      <c r="E7" s="45" t="s">
        <v>3</v>
      </c>
      <c r="F7" s="45" t="s">
        <v>4</v>
      </c>
      <c r="G7" s="6"/>
      <c r="H7" s="6"/>
      <c r="I7" s="6"/>
      <c r="J7" s="7"/>
      <c r="K7" s="45" t="s">
        <v>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>
      <c r="A8" s="43"/>
      <c r="B8" s="43"/>
      <c r="C8" s="43"/>
      <c r="D8" s="43"/>
      <c r="E8" s="39"/>
      <c r="F8" s="39"/>
      <c r="G8" s="46" t="s">
        <v>6</v>
      </c>
      <c r="H8" s="8"/>
      <c r="I8" s="8"/>
      <c r="J8" s="48" t="s">
        <v>7</v>
      </c>
      <c r="K8" s="39"/>
      <c r="L8" s="39" t="s">
        <v>8</v>
      </c>
      <c r="M8" s="8"/>
      <c r="N8" s="8"/>
      <c r="O8" s="8"/>
      <c r="P8" s="39" t="s">
        <v>9</v>
      </c>
      <c r="Q8" s="8"/>
      <c r="R8" s="8"/>
      <c r="S8" s="8"/>
      <c r="T8" s="8"/>
      <c r="U8" s="8"/>
      <c r="V8" s="8"/>
      <c r="W8" s="8"/>
    </row>
    <row r="9" spans="1:23" ht="13.5">
      <c r="A9" s="44"/>
      <c r="B9" s="44"/>
      <c r="C9" s="44"/>
      <c r="D9" s="44"/>
      <c r="E9" s="40"/>
      <c r="F9" s="40"/>
      <c r="G9" s="47"/>
      <c r="H9" s="9" t="s">
        <v>10</v>
      </c>
      <c r="I9" s="10" t="s">
        <v>11</v>
      </c>
      <c r="J9" s="49"/>
      <c r="K9" s="40"/>
      <c r="L9" s="40"/>
      <c r="M9" s="11" t="s">
        <v>12</v>
      </c>
      <c r="N9" s="12" t="s">
        <v>13</v>
      </c>
      <c r="O9" s="13" t="s">
        <v>14</v>
      </c>
      <c r="P9" s="40"/>
      <c r="Q9" s="11" t="s">
        <v>15</v>
      </c>
      <c r="R9" s="11" t="s">
        <v>16</v>
      </c>
      <c r="S9" s="11" t="s">
        <v>17</v>
      </c>
      <c r="T9" s="11" t="s">
        <v>18</v>
      </c>
      <c r="U9" s="11" t="s">
        <v>19</v>
      </c>
      <c r="V9" s="11" t="s">
        <v>20</v>
      </c>
      <c r="W9" s="11" t="s">
        <v>21</v>
      </c>
    </row>
    <row r="10" ht="5.25" customHeight="1">
      <c r="E10" s="14"/>
    </row>
    <row r="11" spans="1:23" s="16" customFormat="1" ht="9.75" customHeight="1">
      <c r="A11" s="15"/>
      <c r="B11" s="38" t="s">
        <v>3</v>
      </c>
      <c r="C11" s="38"/>
      <c r="E11" s="17">
        <f>SUM(E13,E15)</f>
        <v>872559</v>
      </c>
      <c r="F11" s="18">
        <f aca="true" t="shared" si="0" ref="F11:W11">SUM(F13,F15)</f>
        <v>182917</v>
      </c>
      <c r="G11" s="18">
        <f t="shared" si="0"/>
        <v>182258</v>
      </c>
      <c r="H11" s="18">
        <f t="shared" si="0"/>
        <v>174089</v>
      </c>
      <c r="I11" s="18">
        <f t="shared" si="0"/>
        <v>8169</v>
      </c>
      <c r="J11" s="18">
        <f t="shared" si="0"/>
        <v>659</v>
      </c>
      <c r="K11" s="18">
        <f t="shared" si="0"/>
        <v>689642</v>
      </c>
      <c r="L11" s="18">
        <f t="shared" si="0"/>
        <v>69468</v>
      </c>
      <c r="M11" s="18">
        <f t="shared" si="0"/>
        <v>8770</v>
      </c>
      <c r="N11" s="18">
        <f t="shared" si="0"/>
        <v>47428</v>
      </c>
      <c r="O11" s="18">
        <f t="shared" si="0"/>
        <v>13270</v>
      </c>
      <c r="P11" s="18">
        <f t="shared" si="0"/>
        <v>620174</v>
      </c>
      <c r="Q11" s="18">
        <f t="shared" si="0"/>
        <v>27796</v>
      </c>
      <c r="R11" s="18">
        <f t="shared" si="0"/>
        <v>18033</v>
      </c>
      <c r="S11" s="18">
        <f t="shared" si="0"/>
        <v>20159</v>
      </c>
      <c r="T11" s="18">
        <f t="shared" si="0"/>
        <v>12726</v>
      </c>
      <c r="U11" s="18">
        <f t="shared" si="0"/>
        <v>13653</v>
      </c>
      <c r="V11" s="18">
        <f t="shared" si="0"/>
        <v>53778</v>
      </c>
      <c r="W11" s="18">
        <f t="shared" si="0"/>
        <v>474029</v>
      </c>
    </row>
    <row r="12" spans="1:23" s="21" customFormat="1" ht="9.75" customHeight="1">
      <c r="A12" s="19"/>
      <c r="B12" s="20"/>
      <c r="C12" s="20"/>
      <c r="E12" s="22">
        <f aca="true" t="shared" si="1" ref="E12:E65">SUM(F12,K12,)</f>
        <v>0</v>
      </c>
      <c r="F12" s="23">
        <f aca="true" t="shared" si="2" ref="F12:W12">SUM(G12,L12,)</f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  <c r="K12" s="23">
        <f t="shared" si="2"/>
        <v>0</v>
      </c>
      <c r="L12" s="23">
        <f t="shared" si="2"/>
        <v>0</v>
      </c>
      <c r="M12" s="23">
        <f t="shared" si="2"/>
        <v>0</v>
      </c>
      <c r="N12" s="23">
        <f t="shared" si="2"/>
        <v>0</v>
      </c>
      <c r="O12" s="23">
        <f t="shared" si="2"/>
        <v>0</v>
      </c>
      <c r="P12" s="23">
        <f t="shared" si="2"/>
        <v>0</v>
      </c>
      <c r="Q12" s="23">
        <f t="shared" si="2"/>
        <v>0</v>
      </c>
      <c r="R12" s="23">
        <f t="shared" si="2"/>
        <v>0</v>
      </c>
      <c r="S12" s="23">
        <f t="shared" si="2"/>
        <v>0</v>
      </c>
      <c r="T12" s="23">
        <f t="shared" si="2"/>
        <v>0</v>
      </c>
      <c r="U12" s="23">
        <f t="shared" si="2"/>
        <v>0</v>
      </c>
      <c r="V12" s="23">
        <f t="shared" si="2"/>
        <v>0</v>
      </c>
      <c r="W12" s="23">
        <f t="shared" si="2"/>
        <v>0</v>
      </c>
    </row>
    <row r="13" spans="1:23" s="16" customFormat="1" ht="9.75" customHeight="1">
      <c r="A13" s="15"/>
      <c r="B13" s="38" t="s">
        <v>139</v>
      </c>
      <c r="C13" s="38"/>
      <c r="E13" s="17">
        <f>SUM(E17:E30)</f>
        <v>97667</v>
      </c>
      <c r="F13" s="18">
        <f aca="true" t="shared" si="3" ref="F13:W13">SUM(F17:F30)</f>
        <v>9420</v>
      </c>
      <c r="G13" s="18">
        <f t="shared" si="3"/>
        <v>9330</v>
      </c>
      <c r="H13" s="18">
        <f t="shared" si="3"/>
        <v>8122</v>
      </c>
      <c r="I13" s="18">
        <f t="shared" si="3"/>
        <v>1208</v>
      </c>
      <c r="J13" s="18">
        <f t="shared" si="3"/>
        <v>90</v>
      </c>
      <c r="K13" s="18">
        <f t="shared" si="3"/>
        <v>88247</v>
      </c>
      <c r="L13" s="18">
        <f t="shared" si="3"/>
        <v>9182</v>
      </c>
      <c r="M13" s="18">
        <f t="shared" si="3"/>
        <v>366</v>
      </c>
      <c r="N13" s="18">
        <f t="shared" si="3"/>
        <v>5611</v>
      </c>
      <c r="O13" s="18">
        <f t="shared" si="3"/>
        <v>3205</v>
      </c>
      <c r="P13" s="18">
        <f t="shared" si="3"/>
        <v>79065</v>
      </c>
      <c r="Q13" s="18">
        <f t="shared" si="3"/>
        <v>3873</v>
      </c>
      <c r="R13" s="18">
        <f t="shared" si="3"/>
        <v>1003</v>
      </c>
      <c r="S13" s="18">
        <f t="shared" si="3"/>
        <v>1209</v>
      </c>
      <c r="T13" s="18">
        <f t="shared" si="3"/>
        <v>6614</v>
      </c>
      <c r="U13" s="18">
        <f t="shared" si="3"/>
        <v>2790</v>
      </c>
      <c r="V13" s="18">
        <f t="shared" si="3"/>
        <v>5962</v>
      </c>
      <c r="W13" s="18">
        <f t="shared" si="3"/>
        <v>57614</v>
      </c>
    </row>
    <row r="14" spans="1:23" s="21" customFormat="1" ht="9.75" customHeight="1">
      <c r="A14" s="19"/>
      <c r="B14" s="20"/>
      <c r="C14" s="20"/>
      <c r="E14" s="22">
        <f t="shared" si="1"/>
        <v>0</v>
      </c>
      <c r="F14" s="23">
        <f aca="true" t="shared" si="4" ref="F14:W14">SUM(G14,L14,)</f>
        <v>0</v>
      </c>
      <c r="G14" s="23">
        <f t="shared" si="4"/>
        <v>0</v>
      </c>
      <c r="H14" s="23">
        <f t="shared" si="4"/>
        <v>0</v>
      </c>
      <c r="I14" s="23">
        <f t="shared" si="4"/>
        <v>0</v>
      </c>
      <c r="J14" s="23">
        <f t="shared" si="4"/>
        <v>0</v>
      </c>
      <c r="K14" s="23">
        <f t="shared" si="4"/>
        <v>0</v>
      </c>
      <c r="L14" s="23">
        <f t="shared" si="4"/>
        <v>0</v>
      </c>
      <c r="M14" s="23">
        <f t="shared" si="4"/>
        <v>0</v>
      </c>
      <c r="N14" s="23">
        <f t="shared" si="4"/>
        <v>0</v>
      </c>
      <c r="O14" s="23">
        <f t="shared" si="4"/>
        <v>0</v>
      </c>
      <c r="P14" s="23">
        <f t="shared" si="4"/>
        <v>0</v>
      </c>
      <c r="Q14" s="23">
        <f t="shared" si="4"/>
        <v>0</v>
      </c>
      <c r="R14" s="23">
        <f t="shared" si="4"/>
        <v>0</v>
      </c>
      <c r="S14" s="23">
        <f t="shared" si="4"/>
        <v>0</v>
      </c>
      <c r="T14" s="23">
        <f t="shared" si="4"/>
        <v>0</v>
      </c>
      <c r="U14" s="23">
        <f t="shared" si="4"/>
        <v>0</v>
      </c>
      <c r="V14" s="23">
        <f t="shared" si="4"/>
        <v>0</v>
      </c>
      <c r="W14" s="23">
        <f t="shared" si="4"/>
        <v>0</v>
      </c>
    </row>
    <row r="15" spans="1:23" s="16" customFormat="1" ht="9.75" customHeight="1">
      <c r="A15" s="15"/>
      <c r="B15" s="38" t="s">
        <v>140</v>
      </c>
      <c r="C15" s="38"/>
      <c r="E15" s="17">
        <f>SUM(E32,E38,E43,E47,E51,E57,E67,E76,E88,E95,E104,E113,E117,E120,E133,E140,E150)</f>
        <v>774892</v>
      </c>
      <c r="F15" s="18">
        <f>SUM(F32,F38,F43,F47,F51,F57,F67,F76,F88,F95,F104,F113,F117,F120,F133,F140,F150)</f>
        <v>173497</v>
      </c>
      <c r="G15" s="18">
        <f>SUM(G32,G38,G43,G47,G51,G57,G67,G76,G88,G95,G104,G113,G117,G120,G133,G140,G150)</f>
        <v>172928</v>
      </c>
      <c r="H15" s="18">
        <f aca="true" t="shared" si="5" ref="H15:W15">SUM(H32,H38,H43,H47,H51,H57,H67,H76,H88,H95,H104,H113,H117,H120,H133,H140,H150)</f>
        <v>165967</v>
      </c>
      <c r="I15" s="18">
        <f t="shared" si="5"/>
        <v>6961</v>
      </c>
      <c r="J15" s="18">
        <f t="shared" si="5"/>
        <v>569</v>
      </c>
      <c r="K15" s="18">
        <f t="shared" si="5"/>
        <v>601395</v>
      </c>
      <c r="L15" s="18">
        <f t="shared" si="5"/>
        <v>60286</v>
      </c>
      <c r="M15" s="18">
        <f t="shared" si="5"/>
        <v>8404</v>
      </c>
      <c r="N15" s="18">
        <f t="shared" si="5"/>
        <v>41817</v>
      </c>
      <c r="O15" s="18">
        <f t="shared" si="5"/>
        <v>10065</v>
      </c>
      <c r="P15" s="18">
        <f t="shared" si="5"/>
        <v>541109</v>
      </c>
      <c r="Q15" s="18">
        <f t="shared" si="5"/>
        <v>23923</v>
      </c>
      <c r="R15" s="18">
        <f t="shared" si="5"/>
        <v>17030</v>
      </c>
      <c r="S15" s="18">
        <f t="shared" si="5"/>
        <v>18950</v>
      </c>
      <c r="T15" s="18">
        <f t="shared" si="5"/>
        <v>6112</v>
      </c>
      <c r="U15" s="18">
        <f t="shared" si="5"/>
        <v>10863</v>
      </c>
      <c r="V15" s="18">
        <f t="shared" si="5"/>
        <v>47816</v>
      </c>
      <c r="W15" s="18">
        <f t="shared" si="5"/>
        <v>416415</v>
      </c>
    </row>
    <row r="16" spans="1:23" s="21" customFormat="1" ht="9.75" customHeight="1">
      <c r="A16" s="19"/>
      <c r="B16" s="20"/>
      <c r="C16" s="20"/>
      <c r="E16" s="22">
        <f t="shared" si="1"/>
        <v>0</v>
      </c>
      <c r="F16" s="23">
        <f aca="true" t="shared" si="6" ref="F16:F30">SUM(G16,J16)</f>
        <v>0</v>
      </c>
      <c r="G16" s="23">
        <f aca="true" t="shared" si="7" ref="G16:G28">SUM(H16:I16)</f>
        <v>0</v>
      </c>
      <c r="H16" s="23"/>
      <c r="I16" s="23"/>
      <c r="J16" s="23"/>
      <c r="K16" s="23">
        <f aca="true" t="shared" si="8" ref="K16:K30">SUM(L16,P16)</f>
        <v>0</v>
      </c>
      <c r="L16" s="23">
        <f aca="true" t="shared" si="9" ref="L16:L30">SUM(M16:O16)</f>
        <v>0</v>
      </c>
      <c r="M16" s="23"/>
      <c r="N16" s="23"/>
      <c r="O16" s="23"/>
      <c r="P16" s="23">
        <f aca="true" t="shared" si="10" ref="P16:P30">SUM(Q16:W16)</f>
        <v>0</v>
      </c>
      <c r="Q16" s="23"/>
      <c r="R16" s="23"/>
      <c r="S16" s="23"/>
      <c r="T16" s="23"/>
      <c r="U16" s="23"/>
      <c r="V16" s="23"/>
      <c r="W16" s="23"/>
    </row>
    <row r="17" spans="1:23" s="21" customFormat="1" ht="9.75" customHeight="1">
      <c r="A17" s="19"/>
      <c r="B17" s="24"/>
      <c r="C17" s="20" t="s">
        <v>22</v>
      </c>
      <c r="E17" s="22">
        <f t="shared" si="1"/>
        <v>6263</v>
      </c>
      <c r="F17" s="23">
        <f t="shared" si="6"/>
        <v>224</v>
      </c>
      <c r="G17" s="23">
        <f t="shared" si="7"/>
        <v>199</v>
      </c>
      <c r="H17" s="23">
        <v>199</v>
      </c>
      <c r="I17" s="23" t="s">
        <v>149</v>
      </c>
      <c r="J17" s="23">
        <v>25</v>
      </c>
      <c r="K17" s="23">
        <f t="shared" si="8"/>
        <v>6039</v>
      </c>
      <c r="L17" s="23">
        <f t="shared" si="9"/>
        <v>182</v>
      </c>
      <c r="M17" s="23">
        <v>1</v>
      </c>
      <c r="N17" s="23">
        <v>123</v>
      </c>
      <c r="O17" s="23">
        <v>58</v>
      </c>
      <c r="P17" s="23">
        <f t="shared" si="10"/>
        <v>5857</v>
      </c>
      <c r="Q17" s="23">
        <v>456</v>
      </c>
      <c r="R17" s="23" t="s">
        <v>149</v>
      </c>
      <c r="S17" s="23">
        <v>7</v>
      </c>
      <c r="T17" s="23">
        <v>20</v>
      </c>
      <c r="U17" s="23">
        <v>426</v>
      </c>
      <c r="V17" s="23">
        <v>226</v>
      </c>
      <c r="W17" s="23">
        <v>4722</v>
      </c>
    </row>
    <row r="18" spans="1:23" s="21" customFormat="1" ht="9.75" customHeight="1">
      <c r="A18" s="19"/>
      <c r="B18" s="24"/>
      <c r="C18" s="20" t="s">
        <v>23</v>
      </c>
      <c r="E18" s="22">
        <f t="shared" si="1"/>
        <v>394</v>
      </c>
      <c r="F18" s="25">
        <f t="shared" si="6"/>
        <v>0</v>
      </c>
      <c r="G18" s="23" t="s">
        <v>149</v>
      </c>
      <c r="H18" s="23" t="s">
        <v>149</v>
      </c>
      <c r="I18" s="23" t="s">
        <v>149</v>
      </c>
      <c r="J18" s="26">
        <v>0</v>
      </c>
      <c r="K18" s="23">
        <f t="shared" si="8"/>
        <v>394</v>
      </c>
      <c r="L18" s="23">
        <f t="shared" si="9"/>
        <v>2</v>
      </c>
      <c r="M18" s="23" t="s">
        <v>149</v>
      </c>
      <c r="N18" s="23">
        <v>2</v>
      </c>
      <c r="O18" s="23" t="s">
        <v>149</v>
      </c>
      <c r="P18" s="23">
        <f t="shared" si="10"/>
        <v>392</v>
      </c>
      <c r="Q18" s="26">
        <v>0</v>
      </c>
      <c r="R18" s="23" t="s">
        <v>149</v>
      </c>
      <c r="S18" s="23" t="s">
        <v>149</v>
      </c>
      <c r="T18" s="26">
        <v>0</v>
      </c>
      <c r="U18" s="23">
        <v>24</v>
      </c>
      <c r="V18" s="23">
        <v>4</v>
      </c>
      <c r="W18" s="23">
        <v>364</v>
      </c>
    </row>
    <row r="19" spans="1:23" s="21" customFormat="1" ht="9.75" customHeight="1">
      <c r="A19" s="19"/>
      <c r="B19" s="24"/>
      <c r="C19" s="20" t="s">
        <v>24</v>
      </c>
      <c r="E19" s="22">
        <f t="shared" si="1"/>
        <v>10114</v>
      </c>
      <c r="F19" s="23">
        <f t="shared" si="6"/>
        <v>3</v>
      </c>
      <c r="G19" s="23" t="s">
        <v>149</v>
      </c>
      <c r="H19" s="23" t="s">
        <v>149</v>
      </c>
      <c r="I19" s="23" t="s">
        <v>149</v>
      </c>
      <c r="J19" s="26">
        <v>3</v>
      </c>
      <c r="K19" s="23">
        <f t="shared" si="8"/>
        <v>10111</v>
      </c>
      <c r="L19" s="23">
        <f t="shared" si="9"/>
        <v>444</v>
      </c>
      <c r="M19" s="23">
        <v>41</v>
      </c>
      <c r="N19" s="23">
        <v>402</v>
      </c>
      <c r="O19" s="26">
        <v>1</v>
      </c>
      <c r="P19" s="23">
        <f t="shared" si="10"/>
        <v>9667</v>
      </c>
      <c r="Q19" s="23">
        <v>133</v>
      </c>
      <c r="R19" s="23">
        <v>401</v>
      </c>
      <c r="S19" s="23">
        <v>401</v>
      </c>
      <c r="T19" s="23">
        <v>335</v>
      </c>
      <c r="U19" s="23">
        <v>165</v>
      </c>
      <c r="V19" s="23">
        <v>684</v>
      </c>
      <c r="W19" s="23">
        <v>7548</v>
      </c>
    </row>
    <row r="20" spans="1:23" s="21" customFormat="1" ht="9.75" customHeight="1">
      <c r="A20" s="19"/>
      <c r="B20" s="24"/>
      <c r="C20" s="20" t="s">
        <v>25</v>
      </c>
      <c r="E20" s="22">
        <f t="shared" si="1"/>
        <v>4194</v>
      </c>
      <c r="F20" s="23">
        <f t="shared" si="6"/>
        <v>37</v>
      </c>
      <c r="G20" s="23">
        <f t="shared" si="7"/>
        <v>37</v>
      </c>
      <c r="H20" s="23" t="s">
        <v>149</v>
      </c>
      <c r="I20" s="23">
        <v>37</v>
      </c>
      <c r="J20" s="26">
        <v>0</v>
      </c>
      <c r="K20" s="23">
        <f t="shared" si="8"/>
        <v>4157</v>
      </c>
      <c r="L20" s="23">
        <f t="shared" si="9"/>
        <v>601</v>
      </c>
      <c r="M20" s="23">
        <v>2</v>
      </c>
      <c r="N20" s="23">
        <v>414</v>
      </c>
      <c r="O20" s="23">
        <v>185</v>
      </c>
      <c r="P20" s="23">
        <f t="shared" si="10"/>
        <v>3556</v>
      </c>
      <c r="Q20" s="23">
        <v>271</v>
      </c>
      <c r="R20" s="23" t="s">
        <v>149</v>
      </c>
      <c r="S20" s="23" t="s">
        <v>149</v>
      </c>
      <c r="T20" s="23">
        <v>7</v>
      </c>
      <c r="U20" s="23">
        <v>276</v>
      </c>
      <c r="V20" s="23">
        <v>597</v>
      </c>
      <c r="W20" s="23">
        <v>2405</v>
      </c>
    </row>
    <row r="21" spans="1:23" s="21" customFormat="1" ht="9.75" customHeight="1">
      <c r="A21" s="19"/>
      <c r="B21" s="24"/>
      <c r="C21" s="20" t="s">
        <v>26</v>
      </c>
      <c r="E21" s="22">
        <f t="shared" si="1"/>
        <v>4575</v>
      </c>
      <c r="F21" s="25">
        <f t="shared" si="6"/>
        <v>0</v>
      </c>
      <c r="G21" s="23" t="s">
        <v>149</v>
      </c>
      <c r="H21" s="23" t="s">
        <v>149</v>
      </c>
      <c r="I21" s="23" t="s">
        <v>149</v>
      </c>
      <c r="J21" s="26">
        <v>0</v>
      </c>
      <c r="K21" s="23">
        <f t="shared" si="8"/>
        <v>4575</v>
      </c>
      <c r="L21" s="23">
        <f t="shared" si="9"/>
        <v>142</v>
      </c>
      <c r="M21" s="23">
        <v>89</v>
      </c>
      <c r="N21" s="23">
        <v>31</v>
      </c>
      <c r="O21" s="23">
        <v>22</v>
      </c>
      <c r="P21" s="23">
        <f t="shared" si="10"/>
        <v>4433</v>
      </c>
      <c r="Q21" s="23">
        <v>36</v>
      </c>
      <c r="R21" s="29">
        <v>0</v>
      </c>
      <c r="S21" s="23">
        <v>21</v>
      </c>
      <c r="T21" s="23">
        <v>5</v>
      </c>
      <c r="U21" s="23">
        <v>293</v>
      </c>
      <c r="V21" s="23">
        <v>354</v>
      </c>
      <c r="W21" s="23">
        <v>3724</v>
      </c>
    </row>
    <row r="22" spans="1:23" s="21" customFormat="1" ht="9.75" customHeight="1">
      <c r="A22" s="19"/>
      <c r="B22" s="24"/>
      <c r="C22" s="20" t="s">
        <v>27</v>
      </c>
      <c r="E22" s="22">
        <f t="shared" si="1"/>
        <v>20774</v>
      </c>
      <c r="F22" s="23">
        <f t="shared" si="6"/>
        <v>7618</v>
      </c>
      <c r="G22" s="23">
        <f t="shared" si="7"/>
        <v>7617</v>
      </c>
      <c r="H22" s="23">
        <v>7457</v>
      </c>
      <c r="I22" s="23">
        <v>160</v>
      </c>
      <c r="J22" s="26">
        <v>1</v>
      </c>
      <c r="K22" s="23">
        <f t="shared" si="8"/>
        <v>13156</v>
      </c>
      <c r="L22" s="23">
        <f t="shared" si="9"/>
        <v>2332</v>
      </c>
      <c r="M22" s="23">
        <v>112</v>
      </c>
      <c r="N22" s="23">
        <v>1063</v>
      </c>
      <c r="O22" s="23">
        <v>1157</v>
      </c>
      <c r="P22" s="23">
        <f t="shared" si="10"/>
        <v>10824</v>
      </c>
      <c r="Q22" s="23">
        <v>1518</v>
      </c>
      <c r="R22" s="23">
        <v>14</v>
      </c>
      <c r="S22" s="23">
        <v>298</v>
      </c>
      <c r="T22" s="23">
        <v>1234</v>
      </c>
      <c r="U22" s="23">
        <v>210</v>
      </c>
      <c r="V22" s="23">
        <v>538</v>
      </c>
      <c r="W22" s="23">
        <v>7012</v>
      </c>
    </row>
    <row r="23" spans="1:23" s="21" customFormat="1" ht="9.75" customHeight="1">
      <c r="A23" s="19"/>
      <c r="B23" s="24"/>
      <c r="C23" s="20" t="s">
        <v>28</v>
      </c>
      <c r="E23" s="22">
        <f t="shared" si="1"/>
        <v>9449</v>
      </c>
      <c r="F23" s="23">
        <f t="shared" si="6"/>
        <v>459</v>
      </c>
      <c r="G23" s="23">
        <f t="shared" si="7"/>
        <v>459</v>
      </c>
      <c r="H23" s="23">
        <v>210</v>
      </c>
      <c r="I23" s="23">
        <v>249</v>
      </c>
      <c r="J23" s="26">
        <v>0</v>
      </c>
      <c r="K23" s="23">
        <f t="shared" si="8"/>
        <v>8990</v>
      </c>
      <c r="L23" s="23">
        <f t="shared" si="9"/>
        <v>333</v>
      </c>
      <c r="M23" s="23">
        <v>35</v>
      </c>
      <c r="N23" s="23">
        <v>46</v>
      </c>
      <c r="O23" s="23">
        <v>252</v>
      </c>
      <c r="P23" s="23">
        <f t="shared" si="10"/>
        <v>8657</v>
      </c>
      <c r="Q23" s="23">
        <v>198</v>
      </c>
      <c r="R23" s="23">
        <v>454</v>
      </c>
      <c r="S23" s="23">
        <v>356</v>
      </c>
      <c r="T23" s="23" t="s">
        <v>149</v>
      </c>
      <c r="U23" s="23">
        <v>463</v>
      </c>
      <c r="V23" s="23">
        <v>529</v>
      </c>
      <c r="W23" s="23">
        <v>6657</v>
      </c>
    </row>
    <row r="24" spans="1:23" s="21" customFormat="1" ht="9.75" customHeight="1">
      <c r="A24" s="19"/>
      <c r="B24" s="24"/>
      <c r="C24" s="20" t="s">
        <v>29</v>
      </c>
      <c r="E24" s="22">
        <f t="shared" si="1"/>
        <v>13076</v>
      </c>
      <c r="F24" s="23">
        <f t="shared" si="6"/>
        <v>475</v>
      </c>
      <c r="G24" s="23">
        <f t="shared" si="7"/>
        <v>475</v>
      </c>
      <c r="H24" s="23">
        <v>238</v>
      </c>
      <c r="I24" s="23">
        <v>237</v>
      </c>
      <c r="J24" s="26">
        <v>0</v>
      </c>
      <c r="K24" s="23">
        <f t="shared" si="8"/>
        <v>12601</v>
      </c>
      <c r="L24" s="23">
        <f t="shared" si="9"/>
        <v>1610</v>
      </c>
      <c r="M24" s="23">
        <v>5</v>
      </c>
      <c r="N24" s="23">
        <v>775</v>
      </c>
      <c r="O24" s="23">
        <v>830</v>
      </c>
      <c r="P24" s="23">
        <f t="shared" si="10"/>
        <v>10991</v>
      </c>
      <c r="Q24" s="23">
        <v>125</v>
      </c>
      <c r="R24" s="23" t="s">
        <v>149</v>
      </c>
      <c r="S24" s="23">
        <v>34</v>
      </c>
      <c r="T24" s="23">
        <v>2062</v>
      </c>
      <c r="U24" s="23">
        <v>317</v>
      </c>
      <c r="V24" s="23">
        <v>1232</v>
      </c>
      <c r="W24" s="23">
        <v>7221</v>
      </c>
    </row>
    <row r="25" spans="1:23" s="21" customFormat="1" ht="9.75" customHeight="1">
      <c r="A25" s="19"/>
      <c r="B25" s="24"/>
      <c r="C25" s="20" t="s">
        <v>30</v>
      </c>
      <c r="E25" s="22" t="s">
        <v>149</v>
      </c>
      <c r="F25" s="23" t="s">
        <v>149</v>
      </c>
      <c r="G25" s="23" t="s">
        <v>149</v>
      </c>
      <c r="H25" s="23" t="s">
        <v>149</v>
      </c>
      <c r="I25" s="23" t="s">
        <v>149</v>
      </c>
      <c r="J25" s="23" t="s">
        <v>149</v>
      </c>
      <c r="K25" s="23" t="s">
        <v>149</v>
      </c>
      <c r="L25" s="23" t="s">
        <v>149</v>
      </c>
      <c r="M25" s="23" t="s">
        <v>149</v>
      </c>
      <c r="N25" s="23" t="s">
        <v>149</v>
      </c>
      <c r="O25" s="23" t="s">
        <v>149</v>
      </c>
      <c r="P25" s="23">
        <f t="shared" si="10"/>
        <v>0</v>
      </c>
      <c r="Q25" s="23" t="s">
        <v>149</v>
      </c>
      <c r="R25" s="23" t="s">
        <v>149</v>
      </c>
      <c r="S25" s="23" t="s">
        <v>149</v>
      </c>
      <c r="T25" s="23" t="s">
        <v>149</v>
      </c>
      <c r="U25" s="23" t="s">
        <v>149</v>
      </c>
      <c r="V25" s="23" t="s">
        <v>149</v>
      </c>
      <c r="W25" s="23" t="s">
        <v>149</v>
      </c>
    </row>
    <row r="26" spans="1:23" s="21" customFormat="1" ht="9.75" customHeight="1">
      <c r="A26" s="19"/>
      <c r="B26" s="24"/>
      <c r="C26" s="20" t="s">
        <v>31</v>
      </c>
      <c r="E26" s="22">
        <f t="shared" si="1"/>
        <v>11994</v>
      </c>
      <c r="F26" s="23">
        <f t="shared" si="6"/>
        <v>258</v>
      </c>
      <c r="G26" s="23">
        <f t="shared" si="7"/>
        <v>222</v>
      </c>
      <c r="H26" s="23" t="s">
        <v>149</v>
      </c>
      <c r="I26" s="23">
        <v>222</v>
      </c>
      <c r="J26" s="23">
        <v>36</v>
      </c>
      <c r="K26" s="23">
        <f t="shared" si="8"/>
        <v>11736</v>
      </c>
      <c r="L26" s="23">
        <f t="shared" si="9"/>
        <v>672</v>
      </c>
      <c r="M26" s="23">
        <v>36</v>
      </c>
      <c r="N26" s="23">
        <v>371</v>
      </c>
      <c r="O26" s="23">
        <v>265</v>
      </c>
      <c r="P26" s="23">
        <f t="shared" si="10"/>
        <v>11064</v>
      </c>
      <c r="Q26" s="23">
        <v>53</v>
      </c>
      <c r="R26" s="23" t="s">
        <v>149</v>
      </c>
      <c r="S26" s="23">
        <v>1</v>
      </c>
      <c r="T26" s="23">
        <v>2300</v>
      </c>
      <c r="U26" s="23">
        <v>139</v>
      </c>
      <c r="V26" s="23">
        <v>263</v>
      </c>
      <c r="W26" s="23">
        <v>8308</v>
      </c>
    </row>
    <row r="27" spans="1:23" s="21" customFormat="1" ht="9.75" customHeight="1">
      <c r="A27" s="19"/>
      <c r="B27" s="24"/>
      <c r="C27" s="20" t="s">
        <v>32</v>
      </c>
      <c r="E27" s="22">
        <f t="shared" si="1"/>
        <v>3230</v>
      </c>
      <c r="F27" s="23">
        <f t="shared" si="6"/>
        <v>18</v>
      </c>
      <c r="G27" s="23">
        <f t="shared" si="7"/>
        <v>18</v>
      </c>
      <c r="H27" s="23">
        <v>18</v>
      </c>
      <c r="I27" s="23" t="s">
        <v>149</v>
      </c>
      <c r="J27" s="26">
        <v>0</v>
      </c>
      <c r="K27" s="23">
        <f t="shared" si="8"/>
        <v>3212</v>
      </c>
      <c r="L27" s="23">
        <f t="shared" si="9"/>
        <v>108</v>
      </c>
      <c r="M27" s="23">
        <v>1</v>
      </c>
      <c r="N27" s="23">
        <v>4</v>
      </c>
      <c r="O27" s="23">
        <v>103</v>
      </c>
      <c r="P27" s="23">
        <f t="shared" si="10"/>
        <v>3104</v>
      </c>
      <c r="Q27" s="23">
        <v>19</v>
      </c>
      <c r="R27" s="23" t="s">
        <v>149</v>
      </c>
      <c r="S27" s="23">
        <v>75</v>
      </c>
      <c r="T27" s="23">
        <v>16</v>
      </c>
      <c r="U27" s="23">
        <v>129</v>
      </c>
      <c r="V27" s="23">
        <v>139</v>
      </c>
      <c r="W27" s="23">
        <v>2726</v>
      </c>
    </row>
    <row r="28" spans="1:23" s="21" customFormat="1" ht="9.75" customHeight="1">
      <c r="A28" s="19"/>
      <c r="B28" s="24"/>
      <c r="C28" s="20" t="s">
        <v>33</v>
      </c>
      <c r="E28" s="22">
        <f t="shared" si="1"/>
        <v>8236</v>
      </c>
      <c r="F28" s="23">
        <f t="shared" si="6"/>
        <v>303</v>
      </c>
      <c r="G28" s="23">
        <f t="shared" si="7"/>
        <v>303</v>
      </c>
      <c r="H28" s="23" t="s">
        <v>149</v>
      </c>
      <c r="I28" s="27">
        <v>303</v>
      </c>
      <c r="J28" s="26">
        <v>0</v>
      </c>
      <c r="K28" s="23">
        <f t="shared" si="8"/>
        <v>7933</v>
      </c>
      <c r="L28" s="23">
        <f t="shared" si="9"/>
        <v>2238</v>
      </c>
      <c r="M28" s="23">
        <v>35</v>
      </c>
      <c r="N28" s="23">
        <v>2149</v>
      </c>
      <c r="O28" s="23">
        <v>54</v>
      </c>
      <c r="P28" s="23">
        <f t="shared" si="10"/>
        <v>5695</v>
      </c>
      <c r="Q28" s="23">
        <v>893</v>
      </c>
      <c r="R28" s="23">
        <v>134</v>
      </c>
      <c r="S28" s="23">
        <v>16</v>
      </c>
      <c r="T28" s="23">
        <v>383</v>
      </c>
      <c r="U28" s="23">
        <v>141</v>
      </c>
      <c r="V28" s="23">
        <v>383</v>
      </c>
      <c r="W28" s="23">
        <v>3745</v>
      </c>
    </row>
    <row r="29" spans="1:23" s="21" customFormat="1" ht="9.75" customHeight="1">
      <c r="A29" s="19"/>
      <c r="B29" s="24"/>
      <c r="C29" s="20" t="s">
        <v>34</v>
      </c>
      <c r="E29" s="22">
        <f t="shared" si="1"/>
        <v>1898</v>
      </c>
      <c r="F29" s="23">
        <f t="shared" si="6"/>
        <v>25</v>
      </c>
      <c r="G29" s="23" t="s">
        <v>149</v>
      </c>
      <c r="H29" s="23" t="s">
        <v>149</v>
      </c>
      <c r="I29" s="23" t="s">
        <v>149</v>
      </c>
      <c r="J29" s="23">
        <v>25</v>
      </c>
      <c r="K29" s="23">
        <f t="shared" si="8"/>
        <v>1873</v>
      </c>
      <c r="L29" s="23">
        <f t="shared" si="9"/>
        <v>185</v>
      </c>
      <c r="M29" s="23">
        <v>4</v>
      </c>
      <c r="N29" s="23">
        <v>181</v>
      </c>
      <c r="O29" s="23" t="s">
        <v>149</v>
      </c>
      <c r="P29" s="23">
        <f t="shared" si="10"/>
        <v>1688</v>
      </c>
      <c r="Q29" s="23">
        <v>130</v>
      </c>
      <c r="R29" s="23" t="s">
        <v>149</v>
      </c>
      <c r="S29" s="23" t="s">
        <v>149</v>
      </c>
      <c r="T29" s="23">
        <v>2</v>
      </c>
      <c r="U29" s="23">
        <v>102</v>
      </c>
      <c r="V29" s="23">
        <v>182</v>
      </c>
      <c r="W29" s="23">
        <v>1272</v>
      </c>
    </row>
    <row r="30" spans="1:23" s="21" customFormat="1" ht="9.75" customHeight="1">
      <c r="A30" s="19"/>
      <c r="B30" s="24"/>
      <c r="C30" s="20" t="s">
        <v>35</v>
      </c>
      <c r="E30" s="22">
        <f t="shared" si="1"/>
        <v>3470</v>
      </c>
      <c r="F30" s="25">
        <f t="shared" si="6"/>
        <v>0</v>
      </c>
      <c r="G30" s="23" t="s">
        <v>149</v>
      </c>
      <c r="H30" s="23" t="s">
        <v>149</v>
      </c>
      <c r="I30" s="23" t="s">
        <v>149</v>
      </c>
      <c r="J30" s="26">
        <v>0</v>
      </c>
      <c r="K30" s="23">
        <f t="shared" si="8"/>
        <v>3470</v>
      </c>
      <c r="L30" s="23">
        <f t="shared" si="9"/>
        <v>333</v>
      </c>
      <c r="M30" s="23">
        <v>5</v>
      </c>
      <c r="N30" s="23">
        <v>50</v>
      </c>
      <c r="O30" s="23">
        <v>278</v>
      </c>
      <c r="P30" s="23">
        <f t="shared" si="10"/>
        <v>3137</v>
      </c>
      <c r="Q30" s="23">
        <v>41</v>
      </c>
      <c r="R30" s="26">
        <v>0</v>
      </c>
      <c r="S30" s="23" t="s">
        <v>149</v>
      </c>
      <c r="T30" s="23">
        <v>250</v>
      </c>
      <c r="U30" s="23">
        <v>105</v>
      </c>
      <c r="V30" s="23">
        <v>831</v>
      </c>
      <c r="W30" s="23">
        <v>1910</v>
      </c>
    </row>
    <row r="31" spans="1:23" s="21" customFormat="1" ht="9.75" customHeight="1">
      <c r="A31" s="19"/>
      <c r="B31" s="20"/>
      <c r="C31" s="20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s="16" customFormat="1" ht="9.75" customHeight="1">
      <c r="A32" s="15"/>
      <c r="B32" s="38" t="s">
        <v>36</v>
      </c>
      <c r="C32" s="38"/>
      <c r="E32" s="17">
        <f>SUM(E33:E36)</f>
        <v>31</v>
      </c>
      <c r="F32" s="28" t="s">
        <v>150</v>
      </c>
      <c r="G32" s="18" t="s">
        <v>150</v>
      </c>
      <c r="H32" s="18" t="s">
        <v>150</v>
      </c>
      <c r="I32" s="18" t="s">
        <v>150</v>
      </c>
      <c r="J32" s="28" t="s">
        <v>150</v>
      </c>
      <c r="K32" s="18">
        <f>SUM(L32,P32)</f>
        <v>31</v>
      </c>
      <c r="L32" s="18">
        <f>SUM(M32:O32)</f>
        <v>1</v>
      </c>
      <c r="M32" s="18" t="s">
        <v>150</v>
      </c>
      <c r="N32" s="18">
        <f>SUM(N33:N36)</f>
        <v>1</v>
      </c>
      <c r="O32" s="18" t="s">
        <v>150</v>
      </c>
      <c r="P32" s="18">
        <f>SUM(P33:P36)</f>
        <v>30</v>
      </c>
      <c r="Q32" s="18">
        <f>SUM(Q33:Q36)</f>
        <v>1</v>
      </c>
      <c r="R32" s="18" t="s">
        <v>150</v>
      </c>
      <c r="S32" s="18" t="s">
        <v>150</v>
      </c>
      <c r="T32" s="18" t="s">
        <v>150</v>
      </c>
      <c r="U32" s="18">
        <f>SUM(U33:U36)</f>
        <v>2</v>
      </c>
      <c r="V32" s="18">
        <f>SUM(V33:V36)</f>
        <v>16</v>
      </c>
      <c r="W32" s="18">
        <f>SUM(W33:W36)</f>
        <v>11</v>
      </c>
    </row>
    <row r="33" spans="1:23" s="21" customFormat="1" ht="9.75" customHeight="1">
      <c r="A33" s="19"/>
      <c r="B33" s="20"/>
      <c r="C33" s="20" t="s">
        <v>37</v>
      </c>
      <c r="E33" s="22">
        <f t="shared" si="1"/>
        <v>31</v>
      </c>
      <c r="F33" s="26" t="s">
        <v>149</v>
      </c>
      <c r="G33" s="23" t="s">
        <v>149</v>
      </c>
      <c r="H33" s="23" t="s">
        <v>149</v>
      </c>
      <c r="I33" s="23" t="s">
        <v>149</v>
      </c>
      <c r="J33" s="23" t="s">
        <v>149</v>
      </c>
      <c r="K33" s="23">
        <f aca="true" t="shared" si="11" ref="K33:K79">SUM(L33,P33)</f>
        <v>31</v>
      </c>
      <c r="L33" s="23">
        <f aca="true" t="shared" si="12" ref="L33:L79">SUM(M33:O33)</f>
        <v>1</v>
      </c>
      <c r="M33" s="23" t="s">
        <v>149</v>
      </c>
      <c r="N33" s="23">
        <v>1</v>
      </c>
      <c r="O33" s="23" t="s">
        <v>149</v>
      </c>
      <c r="P33" s="23">
        <f>SUM(Q33:W33)</f>
        <v>30</v>
      </c>
      <c r="Q33" s="23">
        <v>1</v>
      </c>
      <c r="R33" s="23" t="s">
        <v>149</v>
      </c>
      <c r="S33" s="23" t="s">
        <v>149</v>
      </c>
      <c r="T33" s="23" t="s">
        <v>149</v>
      </c>
      <c r="U33" s="23">
        <v>2</v>
      </c>
      <c r="V33" s="23">
        <v>16</v>
      </c>
      <c r="W33" s="23">
        <v>11</v>
      </c>
    </row>
    <row r="34" spans="1:23" s="21" customFormat="1" ht="9.75" customHeight="1">
      <c r="A34" s="19"/>
      <c r="B34" s="20"/>
      <c r="C34" s="20" t="s">
        <v>38</v>
      </c>
      <c r="E34" s="22" t="s">
        <v>149</v>
      </c>
      <c r="F34" s="23" t="s">
        <v>149</v>
      </c>
      <c r="G34" s="23" t="s">
        <v>149</v>
      </c>
      <c r="H34" s="23" t="s">
        <v>149</v>
      </c>
      <c r="I34" s="23" t="s">
        <v>149</v>
      </c>
      <c r="J34" s="23" t="s">
        <v>149</v>
      </c>
      <c r="K34" s="23" t="s">
        <v>149</v>
      </c>
      <c r="L34" s="23" t="s">
        <v>149</v>
      </c>
      <c r="M34" s="23" t="s">
        <v>149</v>
      </c>
      <c r="N34" s="23" t="s">
        <v>149</v>
      </c>
      <c r="O34" s="23" t="s">
        <v>149</v>
      </c>
      <c r="P34" s="23" t="s">
        <v>149</v>
      </c>
      <c r="Q34" s="23" t="s">
        <v>149</v>
      </c>
      <c r="R34" s="23" t="s">
        <v>149</v>
      </c>
      <c r="S34" s="23" t="s">
        <v>149</v>
      </c>
      <c r="T34" s="23" t="s">
        <v>149</v>
      </c>
      <c r="U34" s="23" t="s">
        <v>149</v>
      </c>
      <c r="V34" s="23" t="s">
        <v>149</v>
      </c>
      <c r="W34" s="23" t="s">
        <v>149</v>
      </c>
    </row>
    <row r="35" spans="1:23" s="21" customFormat="1" ht="9.75" customHeight="1">
      <c r="A35" s="19"/>
      <c r="B35" s="20"/>
      <c r="C35" s="20" t="s">
        <v>39</v>
      </c>
      <c r="E35" s="22" t="s">
        <v>149</v>
      </c>
      <c r="F35" s="23" t="s">
        <v>149</v>
      </c>
      <c r="G35" s="23" t="s">
        <v>149</v>
      </c>
      <c r="H35" s="23" t="s">
        <v>149</v>
      </c>
      <c r="I35" s="23" t="s">
        <v>149</v>
      </c>
      <c r="J35" s="23" t="s">
        <v>149</v>
      </c>
      <c r="K35" s="23" t="s">
        <v>149</v>
      </c>
      <c r="L35" s="23" t="s">
        <v>149</v>
      </c>
      <c r="M35" s="23" t="s">
        <v>149</v>
      </c>
      <c r="N35" s="23" t="s">
        <v>149</v>
      </c>
      <c r="O35" s="23" t="s">
        <v>149</v>
      </c>
      <c r="P35" s="23" t="s">
        <v>149</v>
      </c>
      <c r="Q35" s="23" t="s">
        <v>149</v>
      </c>
      <c r="R35" s="23" t="s">
        <v>149</v>
      </c>
      <c r="S35" s="23" t="s">
        <v>149</v>
      </c>
      <c r="T35" s="23" t="s">
        <v>149</v>
      </c>
      <c r="U35" s="23" t="s">
        <v>149</v>
      </c>
      <c r="V35" s="23" t="s">
        <v>149</v>
      </c>
      <c r="W35" s="23" t="s">
        <v>149</v>
      </c>
    </row>
    <row r="36" spans="1:23" s="21" customFormat="1" ht="9.75" customHeight="1">
      <c r="A36" s="19"/>
      <c r="B36" s="20"/>
      <c r="C36" s="20" t="s">
        <v>40</v>
      </c>
      <c r="E36" s="22" t="s">
        <v>149</v>
      </c>
      <c r="F36" s="23" t="s">
        <v>149</v>
      </c>
      <c r="G36" s="23" t="s">
        <v>149</v>
      </c>
      <c r="H36" s="23" t="s">
        <v>149</v>
      </c>
      <c r="I36" s="23" t="s">
        <v>149</v>
      </c>
      <c r="J36" s="23" t="s">
        <v>149</v>
      </c>
      <c r="K36" s="23" t="s">
        <v>149</v>
      </c>
      <c r="L36" s="23" t="s">
        <v>149</v>
      </c>
      <c r="M36" s="23" t="s">
        <v>149</v>
      </c>
      <c r="N36" s="23" t="s">
        <v>149</v>
      </c>
      <c r="O36" s="23" t="s">
        <v>149</v>
      </c>
      <c r="P36" s="23" t="s">
        <v>149</v>
      </c>
      <c r="Q36" s="23" t="s">
        <v>149</v>
      </c>
      <c r="R36" s="23" t="s">
        <v>149</v>
      </c>
      <c r="S36" s="23" t="s">
        <v>149</v>
      </c>
      <c r="T36" s="23" t="s">
        <v>149</v>
      </c>
      <c r="U36" s="23" t="s">
        <v>149</v>
      </c>
      <c r="V36" s="23" t="s">
        <v>149</v>
      </c>
      <c r="W36" s="23" t="s">
        <v>149</v>
      </c>
    </row>
    <row r="37" spans="1:23" s="21" customFormat="1" ht="9.75" customHeight="1">
      <c r="A37" s="19"/>
      <c r="B37" s="20"/>
      <c r="C37" s="20"/>
      <c r="E37" s="22"/>
      <c r="F37" s="23"/>
      <c r="G37" s="23"/>
      <c r="H37" s="23"/>
      <c r="I37" s="23"/>
      <c r="J37" s="23"/>
      <c r="K37" s="23">
        <f t="shared" si="11"/>
        <v>0</v>
      </c>
      <c r="L37" s="23">
        <f t="shared" si="12"/>
        <v>0</v>
      </c>
      <c r="M37" s="23"/>
      <c r="N37" s="23"/>
      <c r="O37" s="23"/>
      <c r="P37" s="23">
        <f aca="true" t="shared" si="13" ref="P37:P79">SUM(Q37:W37)</f>
        <v>0</v>
      </c>
      <c r="Q37" s="23"/>
      <c r="R37" s="23"/>
      <c r="S37" s="23"/>
      <c r="T37" s="23"/>
      <c r="U37" s="23"/>
      <c r="V37" s="23"/>
      <c r="W37" s="23"/>
    </row>
    <row r="38" spans="1:23" s="16" customFormat="1" ht="9.75" customHeight="1">
      <c r="A38" s="15"/>
      <c r="B38" s="38" t="s">
        <v>41</v>
      </c>
      <c r="C38" s="38"/>
      <c r="E38" s="17">
        <f>SUM(E39:E41)</f>
        <v>3055</v>
      </c>
      <c r="F38" s="28">
        <f aca="true" t="shared" si="14" ref="F38:W38">SUM(F39:F41)</f>
        <v>0</v>
      </c>
      <c r="G38" s="18" t="s">
        <v>150</v>
      </c>
      <c r="H38" s="18" t="s">
        <v>150</v>
      </c>
      <c r="I38" s="18" t="s">
        <v>150</v>
      </c>
      <c r="J38" s="28">
        <f t="shared" si="14"/>
        <v>0</v>
      </c>
      <c r="K38" s="18">
        <f t="shared" si="11"/>
        <v>3055</v>
      </c>
      <c r="L38" s="18">
        <f t="shared" si="12"/>
        <v>287</v>
      </c>
      <c r="M38" s="18">
        <f t="shared" si="14"/>
        <v>2</v>
      </c>
      <c r="N38" s="18">
        <f t="shared" si="14"/>
        <v>17</v>
      </c>
      <c r="O38" s="18">
        <f t="shared" si="14"/>
        <v>268</v>
      </c>
      <c r="P38" s="18">
        <f t="shared" si="13"/>
        <v>2768</v>
      </c>
      <c r="Q38" s="18">
        <f t="shared" si="14"/>
        <v>397</v>
      </c>
      <c r="R38" s="18">
        <f t="shared" si="14"/>
        <v>94</v>
      </c>
      <c r="S38" s="18">
        <f t="shared" si="14"/>
        <v>85</v>
      </c>
      <c r="T38" s="28" t="s">
        <v>150</v>
      </c>
      <c r="U38" s="18">
        <f t="shared" si="14"/>
        <v>241</v>
      </c>
      <c r="V38" s="18">
        <f t="shared" si="14"/>
        <v>52</v>
      </c>
      <c r="W38" s="18">
        <f t="shared" si="14"/>
        <v>1899</v>
      </c>
    </row>
    <row r="39" spans="1:23" s="21" customFormat="1" ht="9.75" customHeight="1">
      <c r="A39" s="19"/>
      <c r="B39" s="20"/>
      <c r="C39" s="20" t="s">
        <v>42</v>
      </c>
      <c r="E39" s="22" t="s">
        <v>149</v>
      </c>
      <c r="F39" s="23" t="s">
        <v>149</v>
      </c>
      <c r="G39" s="23" t="s">
        <v>149</v>
      </c>
      <c r="H39" s="23" t="s">
        <v>149</v>
      </c>
      <c r="I39" s="23" t="s">
        <v>149</v>
      </c>
      <c r="J39" s="23" t="s">
        <v>149</v>
      </c>
      <c r="K39" s="23" t="s">
        <v>149</v>
      </c>
      <c r="L39" s="23" t="s">
        <v>149</v>
      </c>
      <c r="M39" s="23" t="s">
        <v>149</v>
      </c>
      <c r="N39" s="23" t="s">
        <v>149</v>
      </c>
      <c r="O39" s="23" t="s">
        <v>149</v>
      </c>
      <c r="P39" s="23" t="s">
        <v>149</v>
      </c>
      <c r="Q39" s="23" t="s">
        <v>149</v>
      </c>
      <c r="R39" s="23" t="s">
        <v>149</v>
      </c>
      <c r="S39" s="23" t="s">
        <v>149</v>
      </c>
      <c r="T39" s="23" t="s">
        <v>149</v>
      </c>
      <c r="U39" s="23" t="s">
        <v>149</v>
      </c>
      <c r="V39" s="23" t="s">
        <v>149</v>
      </c>
      <c r="W39" s="23" t="s">
        <v>149</v>
      </c>
    </row>
    <row r="40" spans="1:23" s="21" customFormat="1" ht="9.75" customHeight="1">
      <c r="A40" s="19"/>
      <c r="B40" s="20"/>
      <c r="C40" s="20" t="s">
        <v>43</v>
      </c>
      <c r="E40" s="22" t="s">
        <v>149</v>
      </c>
      <c r="F40" s="23" t="s">
        <v>149</v>
      </c>
      <c r="G40" s="23" t="s">
        <v>149</v>
      </c>
      <c r="H40" s="23" t="s">
        <v>149</v>
      </c>
      <c r="I40" s="23" t="s">
        <v>149</v>
      </c>
      <c r="J40" s="23" t="s">
        <v>149</v>
      </c>
      <c r="K40" s="23" t="s">
        <v>149</v>
      </c>
      <c r="L40" s="23" t="s">
        <v>149</v>
      </c>
      <c r="M40" s="23" t="s">
        <v>149</v>
      </c>
      <c r="N40" s="23" t="s">
        <v>149</v>
      </c>
      <c r="O40" s="23" t="s">
        <v>149</v>
      </c>
      <c r="P40" s="23" t="s">
        <v>149</v>
      </c>
      <c r="Q40" s="23" t="s">
        <v>149</v>
      </c>
      <c r="R40" s="23" t="s">
        <v>149</v>
      </c>
      <c r="S40" s="23" t="s">
        <v>149</v>
      </c>
      <c r="T40" s="23" t="s">
        <v>149</v>
      </c>
      <c r="U40" s="23" t="s">
        <v>149</v>
      </c>
      <c r="V40" s="23" t="s">
        <v>149</v>
      </c>
      <c r="W40" s="23" t="s">
        <v>149</v>
      </c>
    </row>
    <row r="41" spans="1:23" s="21" customFormat="1" ht="9.75" customHeight="1">
      <c r="A41" s="19"/>
      <c r="B41" s="20"/>
      <c r="C41" s="20" t="s">
        <v>44</v>
      </c>
      <c r="E41" s="22">
        <f t="shared" si="1"/>
        <v>3055</v>
      </c>
      <c r="F41" s="29">
        <f>SUM(G41,J41)</f>
        <v>0</v>
      </c>
      <c r="G41" s="23" t="s">
        <v>149</v>
      </c>
      <c r="H41" s="23" t="s">
        <v>149</v>
      </c>
      <c r="I41" s="23" t="s">
        <v>149</v>
      </c>
      <c r="J41" s="26">
        <v>0</v>
      </c>
      <c r="K41" s="23">
        <f t="shared" si="11"/>
        <v>3055</v>
      </c>
      <c r="L41" s="23">
        <f t="shared" si="12"/>
        <v>287</v>
      </c>
      <c r="M41" s="23">
        <v>2</v>
      </c>
      <c r="N41" s="23">
        <v>17</v>
      </c>
      <c r="O41" s="23">
        <v>268</v>
      </c>
      <c r="P41" s="23">
        <f t="shared" si="13"/>
        <v>2768</v>
      </c>
      <c r="Q41" s="23">
        <v>397</v>
      </c>
      <c r="R41" s="23">
        <v>94</v>
      </c>
      <c r="S41" s="23">
        <v>85</v>
      </c>
      <c r="T41" s="26" t="s">
        <v>149</v>
      </c>
      <c r="U41" s="23">
        <v>241</v>
      </c>
      <c r="V41" s="23">
        <v>52</v>
      </c>
      <c r="W41" s="23">
        <v>1899</v>
      </c>
    </row>
    <row r="42" spans="1:23" s="21" customFormat="1" ht="9.75" customHeight="1">
      <c r="A42" s="19"/>
      <c r="B42" s="20"/>
      <c r="C42" s="20"/>
      <c r="E42" s="22"/>
      <c r="F42" s="23"/>
      <c r="G42" s="23"/>
      <c r="H42" s="23"/>
      <c r="I42" s="23"/>
      <c r="J42" s="23"/>
      <c r="K42" s="23">
        <f t="shared" si="11"/>
        <v>0</v>
      </c>
      <c r="L42" s="23">
        <f t="shared" si="12"/>
        <v>0</v>
      </c>
      <c r="M42" s="23"/>
      <c r="N42" s="23"/>
      <c r="O42" s="23"/>
      <c r="P42" s="23">
        <f t="shared" si="13"/>
        <v>0</v>
      </c>
      <c r="Q42" s="23"/>
      <c r="R42" s="23"/>
      <c r="S42" s="23"/>
      <c r="T42" s="23"/>
      <c r="U42" s="23"/>
      <c r="V42" s="23"/>
      <c r="W42" s="23"/>
    </row>
    <row r="43" spans="1:23" s="16" customFormat="1" ht="9.75" customHeight="1">
      <c r="A43" s="15"/>
      <c r="B43" s="38" t="s">
        <v>45</v>
      </c>
      <c r="C43" s="38"/>
      <c r="E43" s="17">
        <f>SUM(E44:E45)</f>
        <v>12506</v>
      </c>
      <c r="F43" s="18">
        <f aca="true" t="shared" si="15" ref="F43:W43">SUM(F44:F45)</f>
        <v>138</v>
      </c>
      <c r="G43" s="18">
        <f t="shared" si="15"/>
        <v>123</v>
      </c>
      <c r="H43" s="18" t="s">
        <v>150</v>
      </c>
      <c r="I43" s="18">
        <f t="shared" si="15"/>
        <v>123</v>
      </c>
      <c r="J43" s="18">
        <f t="shared" si="15"/>
        <v>15</v>
      </c>
      <c r="K43" s="18">
        <f t="shared" si="11"/>
        <v>12368</v>
      </c>
      <c r="L43" s="18">
        <f t="shared" si="12"/>
        <v>1713</v>
      </c>
      <c r="M43" s="18">
        <f t="shared" si="15"/>
        <v>312</v>
      </c>
      <c r="N43" s="18">
        <f t="shared" si="15"/>
        <v>358</v>
      </c>
      <c r="O43" s="18">
        <f t="shared" si="15"/>
        <v>1043</v>
      </c>
      <c r="P43" s="18">
        <f t="shared" si="13"/>
        <v>10655</v>
      </c>
      <c r="Q43" s="18">
        <f t="shared" si="15"/>
        <v>260</v>
      </c>
      <c r="R43" s="18">
        <f t="shared" si="15"/>
        <v>503</v>
      </c>
      <c r="S43" s="18">
        <f t="shared" si="15"/>
        <v>301</v>
      </c>
      <c r="T43" s="18">
        <f t="shared" si="15"/>
        <v>170</v>
      </c>
      <c r="U43" s="18">
        <f t="shared" si="15"/>
        <v>304</v>
      </c>
      <c r="V43" s="18">
        <f t="shared" si="15"/>
        <v>296</v>
      </c>
      <c r="W43" s="18">
        <f t="shared" si="15"/>
        <v>8821</v>
      </c>
    </row>
    <row r="44" spans="1:23" s="21" customFormat="1" ht="9.75" customHeight="1">
      <c r="A44" s="19"/>
      <c r="B44" s="20"/>
      <c r="C44" s="20" t="s">
        <v>46</v>
      </c>
      <c r="E44" s="22">
        <f t="shared" si="1"/>
        <v>1844</v>
      </c>
      <c r="F44" s="23">
        <f>SUM(G44,J44)</f>
        <v>66</v>
      </c>
      <c r="G44" s="23">
        <f>SUM(H44:I44)</f>
        <v>51</v>
      </c>
      <c r="H44" s="23" t="s">
        <v>149</v>
      </c>
      <c r="I44" s="23">
        <v>51</v>
      </c>
      <c r="J44" s="23">
        <v>15</v>
      </c>
      <c r="K44" s="23">
        <f t="shared" si="11"/>
        <v>1778</v>
      </c>
      <c r="L44" s="23">
        <f t="shared" si="12"/>
        <v>64</v>
      </c>
      <c r="M44" s="23">
        <v>24</v>
      </c>
      <c r="N44" s="23">
        <v>40</v>
      </c>
      <c r="O44" s="23" t="s">
        <v>149</v>
      </c>
      <c r="P44" s="23">
        <f t="shared" si="13"/>
        <v>1714</v>
      </c>
      <c r="Q44" s="26">
        <v>0</v>
      </c>
      <c r="R44" s="23" t="s">
        <v>149</v>
      </c>
      <c r="S44" s="23" t="s">
        <v>149</v>
      </c>
      <c r="T44" s="23">
        <v>170</v>
      </c>
      <c r="U44" s="23">
        <v>147</v>
      </c>
      <c r="V44" s="23">
        <v>159</v>
      </c>
      <c r="W44" s="23">
        <v>1238</v>
      </c>
    </row>
    <row r="45" spans="1:23" s="21" customFormat="1" ht="9.75" customHeight="1">
      <c r="A45" s="19"/>
      <c r="B45" s="20"/>
      <c r="C45" s="20" t="s">
        <v>47</v>
      </c>
      <c r="E45" s="22">
        <f t="shared" si="1"/>
        <v>10662</v>
      </c>
      <c r="F45" s="23">
        <f>SUM(G45,J45)</f>
        <v>72</v>
      </c>
      <c r="G45" s="23">
        <f>SUM(H45:I45)</f>
        <v>72</v>
      </c>
      <c r="H45" s="23" t="s">
        <v>149</v>
      </c>
      <c r="I45" s="23">
        <v>72</v>
      </c>
      <c r="J45" s="26" t="s">
        <v>149</v>
      </c>
      <c r="K45" s="23">
        <f t="shared" si="11"/>
        <v>10590</v>
      </c>
      <c r="L45" s="23">
        <f t="shared" si="12"/>
        <v>1649</v>
      </c>
      <c r="M45" s="23">
        <v>288</v>
      </c>
      <c r="N45" s="23">
        <v>318</v>
      </c>
      <c r="O45" s="23">
        <v>1043</v>
      </c>
      <c r="P45" s="23">
        <f t="shared" si="13"/>
        <v>8941</v>
      </c>
      <c r="Q45" s="23">
        <v>260</v>
      </c>
      <c r="R45" s="23">
        <v>503</v>
      </c>
      <c r="S45" s="23">
        <v>301</v>
      </c>
      <c r="T45" s="23" t="s">
        <v>149</v>
      </c>
      <c r="U45" s="23">
        <v>157</v>
      </c>
      <c r="V45" s="23">
        <v>137</v>
      </c>
      <c r="W45" s="23">
        <v>7583</v>
      </c>
    </row>
    <row r="46" spans="1:23" s="21" customFormat="1" ht="9.75" customHeight="1">
      <c r="A46" s="19"/>
      <c r="B46" s="20"/>
      <c r="C46" s="20"/>
      <c r="E46" s="22"/>
      <c r="F46" s="23"/>
      <c r="G46" s="23"/>
      <c r="H46" s="23"/>
      <c r="I46" s="23"/>
      <c r="J46" s="23"/>
      <c r="K46" s="23">
        <f t="shared" si="11"/>
        <v>0</v>
      </c>
      <c r="L46" s="23">
        <f t="shared" si="12"/>
        <v>0</v>
      </c>
      <c r="M46" s="23"/>
      <c r="N46" s="23"/>
      <c r="O46" s="23"/>
      <c r="P46" s="23">
        <f t="shared" si="13"/>
        <v>0</v>
      </c>
      <c r="Q46" s="23"/>
      <c r="R46" s="23"/>
      <c r="S46" s="23"/>
      <c r="T46" s="23"/>
      <c r="U46" s="23"/>
      <c r="V46" s="23"/>
      <c r="W46" s="23"/>
    </row>
    <row r="47" spans="1:23" s="16" customFormat="1" ht="9.75" customHeight="1">
      <c r="A47" s="15"/>
      <c r="B47" s="38" t="s">
        <v>48</v>
      </c>
      <c r="C47" s="38"/>
      <c r="E47" s="17">
        <f>SUM(E48:E49)</f>
        <v>7135</v>
      </c>
      <c r="F47" s="30">
        <f>SUM(G47,J47)</f>
        <v>0</v>
      </c>
      <c r="G47" s="18" t="s">
        <v>150</v>
      </c>
      <c r="H47" s="18" t="s">
        <v>150</v>
      </c>
      <c r="I47" s="18" t="s">
        <v>150</v>
      </c>
      <c r="J47" s="28">
        <f aca="true" t="shared" si="16" ref="J47:W47">SUM(J48:J49)</f>
        <v>0</v>
      </c>
      <c r="K47" s="18">
        <f t="shared" si="11"/>
        <v>7135</v>
      </c>
      <c r="L47" s="18">
        <f t="shared" si="12"/>
        <v>261</v>
      </c>
      <c r="M47" s="18">
        <f t="shared" si="16"/>
        <v>135</v>
      </c>
      <c r="N47" s="18">
        <f t="shared" si="16"/>
        <v>67</v>
      </c>
      <c r="O47" s="18">
        <f t="shared" si="16"/>
        <v>59</v>
      </c>
      <c r="P47" s="18">
        <f t="shared" si="13"/>
        <v>6874</v>
      </c>
      <c r="Q47" s="18">
        <f t="shared" si="16"/>
        <v>86</v>
      </c>
      <c r="R47" s="18">
        <f t="shared" si="16"/>
        <v>9</v>
      </c>
      <c r="S47" s="18">
        <f t="shared" si="16"/>
        <v>93</v>
      </c>
      <c r="T47" s="18" t="s">
        <v>150</v>
      </c>
      <c r="U47" s="18">
        <f t="shared" si="16"/>
        <v>260</v>
      </c>
      <c r="V47" s="18">
        <f t="shared" si="16"/>
        <v>282</v>
      </c>
      <c r="W47" s="18">
        <f t="shared" si="16"/>
        <v>6144</v>
      </c>
    </row>
    <row r="48" spans="1:23" s="21" customFormat="1" ht="9.75" customHeight="1">
      <c r="A48" s="19"/>
      <c r="B48" s="20"/>
      <c r="C48" s="20" t="s">
        <v>49</v>
      </c>
      <c r="E48" s="22">
        <f t="shared" si="1"/>
        <v>3293</v>
      </c>
      <c r="F48" s="26">
        <f aca="true" t="shared" si="17" ref="F48:F79">SUM(G48,J48)</f>
        <v>0</v>
      </c>
      <c r="G48" s="23" t="s">
        <v>149</v>
      </c>
      <c r="H48" s="23" t="s">
        <v>149</v>
      </c>
      <c r="I48" s="23" t="s">
        <v>149</v>
      </c>
      <c r="J48" s="26">
        <v>0</v>
      </c>
      <c r="K48" s="23">
        <f t="shared" si="11"/>
        <v>3293</v>
      </c>
      <c r="L48" s="23">
        <f t="shared" si="12"/>
        <v>7</v>
      </c>
      <c r="M48" s="23">
        <v>2</v>
      </c>
      <c r="N48" s="23">
        <v>5</v>
      </c>
      <c r="O48" s="23" t="s">
        <v>149</v>
      </c>
      <c r="P48" s="23">
        <f t="shared" si="13"/>
        <v>3286</v>
      </c>
      <c r="Q48" s="23">
        <v>4</v>
      </c>
      <c r="R48" s="23" t="s">
        <v>149</v>
      </c>
      <c r="S48" s="23">
        <v>58</v>
      </c>
      <c r="T48" s="23" t="s">
        <v>149</v>
      </c>
      <c r="U48" s="23">
        <v>150</v>
      </c>
      <c r="V48" s="23">
        <v>105</v>
      </c>
      <c r="W48" s="23">
        <v>2969</v>
      </c>
    </row>
    <row r="49" spans="1:23" s="21" customFormat="1" ht="9.75" customHeight="1">
      <c r="A49" s="19"/>
      <c r="B49" s="20"/>
      <c r="C49" s="20" t="s">
        <v>50</v>
      </c>
      <c r="E49" s="22">
        <f t="shared" si="1"/>
        <v>3842</v>
      </c>
      <c r="F49" s="23" t="s">
        <v>149</v>
      </c>
      <c r="G49" s="23" t="s">
        <v>149</v>
      </c>
      <c r="H49" s="23" t="s">
        <v>149</v>
      </c>
      <c r="I49" s="23" t="s">
        <v>149</v>
      </c>
      <c r="J49" s="23" t="s">
        <v>149</v>
      </c>
      <c r="K49" s="23">
        <f t="shared" si="11"/>
        <v>3842</v>
      </c>
      <c r="L49" s="23">
        <f t="shared" si="12"/>
        <v>254</v>
      </c>
      <c r="M49" s="23">
        <v>133</v>
      </c>
      <c r="N49" s="23">
        <v>62</v>
      </c>
      <c r="O49" s="23">
        <v>59</v>
      </c>
      <c r="P49" s="23">
        <f t="shared" si="13"/>
        <v>3588</v>
      </c>
      <c r="Q49" s="23">
        <v>82</v>
      </c>
      <c r="R49" s="23">
        <v>9</v>
      </c>
      <c r="S49" s="23">
        <v>35</v>
      </c>
      <c r="T49" s="26" t="s">
        <v>149</v>
      </c>
      <c r="U49" s="23">
        <v>110</v>
      </c>
      <c r="V49" s="23">
        <v>177</v>
      </c>
      <c r="W49" s="23">
        <v>3175</v>
      </c>
    </row>
    <row r="50" spans="1:23" s="21" customFormat="1" ht="9.75" customHeight="1">
      <c r="A50" s="19"/>
      <c r="B50" s="20"/>
      <c r="C50" s="20"/>
      <c r="E50" s="22"/>
      <c r="F50" s="23">
        <f t="shared" si="17"/>
        <v>0</v>
      </c>
      <c r="G50" s="23">
        <f aca="true" t="shared" si="18" ref="G50:G67">SUM(H50:I50)</f>
        <v>0</v>
      </c>
      <c r="H50" s="23"/>
      <c r="I50" s="23"/>
      <c r="J50" s="23"/>
      <c r="K50" s="23">
        <f t="shared" si="11"/>
        <v>0</v>
      </c>
      <c r="L50" s="23">
        <f t="shared" si="12"/>
        <v>0</v>
      </c>
      <c r="M50" s="23"/>
      <c r="N50" s="23"/>
      <c r="O50" s="23"/>
      <c r="P50" s="23">
        <f t="shared" si="13"/>
        <v>0</v>
      </c>
      <c r="Q50" s="23"/>
      <c r="R50" s="23"/>
      <c r="S50" s="23"/>
      <c r="T50" s="23"/>
      <c r="U50" s="23"/>
      <c r="V50" s="23"/>
      <c r="W50" s="23"/>
    </row>
    <row r="51" spans="1:23" s="16" customFormat="1" ht="9.75" customHeight="1">
      <c r="A51" s="15"/>
      <c r="B51" s="38" t="s">
        <v>51</v>
      </c>
      <c r="C51" s="38"/>
      <c r="E51" s="17" t="s">
        <v>150</v>
      </c>
      <c r="F51" s="18" t="s">
        <v>150</v>
      </c>
      <c r="G51" s="18" t="s">
        <v>150</v>
      </c>
      <c r="H51" s="18" t="s">
        <v>150</v>
      </c>
      <c r="I51" s="18" t="s">
        <v>150</v>
      </c>
      <c r="J51" s="18" t="s">
        <v>150</v>
      </c>
      <c r="K51" s="18">
        <f t="shared" si="11"/>
        <v>0</v>
      </c>
      <c r="L51" s="18">
        <f t="shared" si="12"/>
        <v>0</v>
      </c>
      <c r="M51" s="18" t="s">
        <v>150</v>
      </c>
      <c r="N51" s="18" t="s">
        <v>150</v>
      </c>
      <c r="O51" s="18">
        <f>SUM(O52:O55)</f>
        <v>0</v>
      </c>
      <c r="P51" s="18" t="s">
        <v>150</v>
      </c>
      <c r="Q51" s="18" t="s">
        <v>150</v>
      </c>
      <c r="R51" s="18" t="s">
        <v>150</v>
      </c>
      <c r="S51" s="18" t="s">
        <v>150</v>
      </c>
      <c r="T51" s="18" t="s">
        <v>150</v>
      </c>
      <c r="U51" s="18" t="s">
        <v>150</v>
      </c>
      <c r="V51" s="18" t="s">
        <v>150</v>
      </c>
      <c r="W51" s="18" t="s">
        <v>150</v>
      </c>
    </row>
    <row r="52" spans="1:23" s="21" customFormat="1" ht="9.75" customHeight="1">
      <c r="A52" s="19"/>
      <c r="B52" s="20"/>
      <c r="C52" s="20" t="s">
        <v>52</v>
      </c>
      <c r="E52" s="22" t="s">
        <v>149</v>
      </c>
      <c r="F52" s="23" t="s">
        <v>149</v>
      </c>
      <c r="G52" s="23" t="s">
        <v>149</v>
      </c>
      <c r="H52" s="23" t="s">
        <v>149</v>
      </c>
      <c r="I52" s="23" t="s">
        <v>149</v>
      </c>
      <c r="J52" s="23" t="s">
        <v>149</v>
      </c>
      <c r="K52" s="23" t="s">
        <v>149</v>
      </c>
      <c r="L52" s="23" t="s">
        <v>149</v>
      </c>
      <c r="M52" s="23" t="s">
        <v>149</v>
      </c>
      <c r="N52" s="23" t="s">
        <v>149</v>
      </c>
      <c r="O52" s="23" t="s">
        <v>149</v>
      </c>
      <c r="P52" s="23" t="s">
        <v>149</v>
      </c>
      <c r="Q52" s="23" t="s">
        <v>149</v>
      </c>
      <c r="R52" s="23" t="s">
        <v>149</v>
      </c>
      <c r="S52" s="23" t="s">
        <v>149</v>
      </c>
      <c r="T52" s="23" t="s">
        <v>149</v>
      </c>
      <c r="U52" s="23" t="s">
        <v>149</v>
      </c>
      <c r="V52" s="23" t="s">
        <v>149</v>
      </c>
      <c r="W52" s="23" t="s">
        <v>149</v>
      </c>
    </row>
    <row r="53" spans="1:23" s="21" customFormat="1" ht="9.75" customHeight="1">
      <c r="A53" s="19"/>
      <c r="B53" s="20"/>
      <c r="C53" s="20" t="s">
        <v>53</v>
      </c>
      <c r="E53" s="22" t="s">
        <v>149</v>
      </c>
      <c r="F53" s="23" t="s">
        <v>149</v>
      </c>
      <c r="G53" s="23" t="s">
        <v>149</v>
      </c>
      <c r="H53" s="23" t="s">
        <v>149</v>
      </c>
      <c r="I53" s="23" t="s">
        <v>149</v>
      </c>
      <c r="J53" s="23" t="s">
        <v>149</v>
      </c>
      <c r="K53" s="23" t="s">
        <v>149</v>
      </c>
      <c r="L53" s="23" t="s">
        <v>149</v>
      </c>
      <c r="M53" s="23" t="s">
        <v>149</v>
      </c>
      <c r="N53" s="23" t="s">
        <v>149</v>
      </c>
      <c r="O53" s="23" t="s">
        <v>149</v>
      </c>
      <c r="P53" s="23" t="s">
        <v>149</v>
      </c>
      <c r="Q53" s="23" t="s">
        <v>149</v>
      </c>
      <c r="R53" s="23" t="s">
        <v>149</v>
      </c>
      <c r="S53" s="23" t="s">
        <v>149</v>
      </c>
      <c r="T53" s="23" t="s">
        <v>149</v>
      </c>
      <c r="U53" s="23" t="s">
        <v>149</v>
      </c>
      <c r="V53" s="23" t="s">
        <v>149</v>
      </c>
      <c r="W53" s="23" t="s">
        <v>149</v>
      </c>
    </row>
    <row r="54" spans="1:23" s="21" customFormat="1" ht="9.75" customHeight="1">
      <c r="A54" s="19"/>
      <c r="B54" s="20"/>
      <c r="C54" s="20" t="s">
        <v>54</v>
      </c>
      <c r="E54" s="22" t="s">
        <v>149</v>
      </c>
      <c r="F54" s="23" t="s">
        <v>149</v>
      </c>
      <c r="G54" s="23" t="s">
        <v>149</v>
      </c>
      <c r="H54" s="23" t="s">
        <v>149</v>
      </c>
      <c r="I54" s="23" t="s">
        <v>149</v>
      </c>
      <c r="J54" s="23" t="s">
        <v>149</v>
      </c>
      <c r="K54" s="23" t="s">
        <v>149</v>
      </c>
      <c r="L54" s="23" t="s">
        <v>149</v>
      </c>
      <c r="M54" s="23" t="s">
        <v>149</v>
      </c>
      <c r="N54" s="23" t="s">
        <v>149</v>
      </c>
      <c r="O54" s="23" t="s">
        <v>149</v>
      </c>
      <c r="P54" s="23" t="s">
        <v>149</v>
      </c>
      <c r="Q54" s="23" t="s">
        <v>149</v>
      </c>
      <c r="R54" s="23" t="s">
        <v>149</v>
      </c>
      <c r="S54" s="23" t="s">
        <v>149</v>
      </c>
      <c r="T54" s="23" t="s">
        <v>149</v>
      </c>
      <c r="U54" s="23" t="s">
        <v>149</v>
      </c>
      <c r="V54" s="23" t="s">
        <v>149</v>
      </c>
      <c r="W54" s="23" t="s">
        <v>149</v>
      </c>
    </row>
    <row r="55" spans="1:23" s="21" customFormat="1" ht="9.75" customHeight="1">
      <c r="A55" s="19"/>
      <c r="B55" s="20"/>
      <c r="C55" s="20" t="s">
        <v>55</v>
      </c>
      <c r="E55" s="22" t="s">
        <v>149</v>
      </c>
      <c r="F55" s="23" t="s">
        <v>149</v>
      </c>
      <c r="G55" s="23" t="s">
        <v>149</v>
      </c>
      <c r="H55" s="23" t="s">
        <v>149</v>
      </c>
      <c r="I55" s="23" t="s">
        <v>149</v>
      </c>
      <c r="J55" s="23" t="s">
        <v>149</v>
      </c>
      <c r="K55" s="23" t="s">
        <v>149</v>
      </c>
      <c r="L55" s="23" t="s">
        <v>149</v>
      </c>
      <c r="M55" s="23" t="s">
        <v>149</v>
      </c>
      <c r="N55" s="23" t="s">
        <v>149</v>
      </c>
      <c r="O55" s="23" t="s">
        <v>149</v>
      </c>
      <c r="P55" s="23" t="s">
        <v>149</v>
      </c>
      <c r="Q55" s="23" t="s">
        <v>149</v>
      </c>
      <c r="R55" s="23" t="s">
        <v>149</v>
      </c>
      <c r="S55" s="23" t="s">
        <v>149</v>
      </c>
      <c r="T55" s="23" t="s">
        <v>149</v>
      </c>
      <c r="U55" s="23" t="s">
        <v>149</v>
      </c>
      <c r="V55" s="23" t="s">
        <v>149</v>
      </c>
      <c r="W55" s="23" t="s">
        <v>149</v>
      </c>
    </row>
    <row r="56" spans="1:23" s="21" customFormat="1" ht="9.75" customHeight="1">
      <c r="A56" s="19"/>
      <c r="B56" s="20"/>
      <c r="C56" s="20"/>
      <c r="E56" s="22"/>
      <c r="F56" s="23">
        <f t="shared" si="17"/>
        <v>0</v>
      </c>
      <c r="G56" s="23">
        <f t="shared" si="18"/>
        <v>0</v>
      </c>
      <c r="H56" s="23"/>
      <c r="I56" s="23"/>
      <c r="J56" s="23"/>
      <c r="K56" s="23">
        <f t="shared" si="11"/>
        <v>0</v>
      </c>
      <c r="L56" s="23">
        <f t="shared" si="12"/>
        <v>0</v>
      </c>
      <c r="M56" s="23"/>
      <c r="N56" s="23"/>
      <c r="O56" s="23"/>
      <c r="P56" s="23">
        <f t="shared" si="13"/>
        <v>0</v>
      </c>
      <c r="Q56" s="23"/>
      <c r="R56" s="23"/>
      <c r="S56" s="23"/>
      <c r="T56" s="23"/>
      <c r="U56" s="23"/>
      <c r="V56" s="23"/>
      <c r="W56" s="23"/>
    </row>
    <row r="57" spans="1:23" s="16" customFormat="1" ht="9.75" customHeight="1">
      <c r="A57" s="15"/>
      <c r="B57" s="38" t="s">
        <v>56</v>
      </c>
      <c r="C57" s="38"/>
      <c r="E57" s="17">
        <f>SUM(E58:E65)</f>
        <v>77128</v>
      </c>
      <c r="F57" s="18">
        <f t="shared" si="17"/>
        <v>5582</v>
      </c>
      <c r="G57" s="18">
        <f t="shared" si="18"/>
        <v>5582</v>
      </c>
      <c r="H57" s="18">
        <f aca="true" t="shared" si="19" ref="H57:W57">SUM(H58:H65)</f>
        <v>5243</v>
      </c>
      <c r="I57" s="18">
        <f t="shared" si="19"/>
        <v>339</v>
      </c>
      <c r="J57" s="31">
        <f t="shared" si="19"/>
        <v>0</v>
      </c>
      <c r="K57" s="18">
        <f t="shared" si="11"/>
        <v>71546</v>
      </c>
      <c r="L57" s="18">
        <f t="shared" si="12"/>
        <v>10765</v>
      </c>
      <c r="M57" s="18">
        <f t="shared" si="19"/>
        <v>3067</v>
      </c>
      <c r="N57" s="18">
        <f t="shared" si="19"/>
        <v>6997</v>
      </c>
      <c r="O57" s="18">
        <f t="shared" si="19"/>
        <v>701</v>
      </c>
      <c r="P57" s="18">
        <f t="shared" si="13"/>
        <v>60781</v>
      </c>
      <c r="Q57" s="18">
        <f t="shared" si="19"/>
        <v>8739</v>
      </c>
      <c r="R57" s="18">
        <f t="shared" si="19"/>
        <v>3231</v>
      </c>
      <c r="S57" s="18">
        <f t="shared" si="19"/>
        <v>6086</v>
      </c>
      <c r="T57" s="18">
        <f t="shared" si="19"/>
        <v>643</v>
      </c>
      <c r="U57" s="18">
        <f t="shared" si="19"/>
        <v>3560</v>
      </c>
      <c r="V57" s="18">
        <f t="shared" si="19"/>
        <v>2175</v>
      </c>
      <c r="W57" s="18">
        <f t="shared" si="19"/>
        <v>36347</v>
      </c>
    </row>
    <row r="58" spans="1:23" s="21" customFormat="1" ht="9.75" customHeight="1">
      <c r="A58" s="19"/>
      <c r="B58" s="20"/>
      <c r="C58" s="20" t="s">
        <v>57</v>
      </c>
      <c r="E58" s="22">
        <f t="shared" si="1"/>
        <v>2252</v>
      </c>
      <c r="F58" s="23">
        <f t="shared" si="17"/>
        <v>121</v>
      </c>
      <c r="G58" s="23">
        <f t="shared" si="18"/>
        <v>121</v>
      </c>
      <c r="H58" s="23">
        <v>36</v>
      </c>
      <c r="I58" s="23">
        <v>85</v>
      </c>
      <c r="J58" s="26">
        <v>0</v>
      </c>
      <c r="K58" s="23">
        <f t="shared" si="11"/>
        <v>2131</v>
      </c>
      <c r="L58" s="23">
        <f t="shared" si="12"/>
        <v>498</v>
      </c>
      <c r="M58" s="23">
        <v>32</v>
      </c>
      <c r="N58" s="23">
        <v>91</v>
      </c>
      <c r="O58" s="23">
        <v>375</v>
      </c>
      <c r="P58" s="23">
        <f t="shared" si="13"/>
        <v>1633</v>
      </c>
      <c r="Q58" s="23">
        <v>574</v>
      </c>
      <c r="R58" s="26">
        <v>0</v>
      </c>
      <c r="S58" s="23">
        <v>501</v>
      </c>
      <c r="T58" s="23">
        <v>63</v>
      </c>
      <c r="U58" s="23">
        <v>65</v>
      </c>
      <c r="V58" s="23">
        <v>25</v>
      </c>
      <c r="W58" s="23">
        <v>405</v>
      </c>
    </row>
    <row r="59" spans="1:23" s="21" customFormat="1" ht="9.75" customHeight="1">
      <c r="A59" s="19"/>
      <c r="B59" s="20"/>
      <c r="C59" s="20" t="s">
        <v>58</v>
      </c>
      <c r="E59" s="22">
        <f t="shared" si="1"/>
        <v>6270</v>
      </c>
      <c r="F59" s="23">
        <f t="shared" si="17"/>
        <v>12</v>
      </c>
      <c r="G59" s="23">
        <f t="shared" si="18"/>
        <v>12</v>
      </c>
      <c r="H59" s="23" t="s">
        <v>149</v>
      </c>
      <c r="I59" s="23">
        <v>12</v>
      </c>
      <c r="J59" s="23" t="s">
        <v>149</v>
      </c>
      <c r="K59" s="23">
        <f t="shared" si="11"/>
        <v>6258</v>
      </c>
      <c r="L59" s="23">
        <f t="shared" si="12"/>
        <v>534</v>
      </c>
      <c r="M59" s="23">
        <v>143</v>
      </c>
      <c r="N59" s="23">
        <v>65</v>
      </c>
      <c r="O59" s="23">
        <v>326</v>
      </c>
      <c r="P59" s="23">
        <f t="shared" si="13"/>
        <v>5724</v>
      </c>
      <c r="Q59" s="23">
        <v>7</v>
      </c>
      <c r="R59" s="23">
        <v>272</v>
      </c>
      <c r="S59" s="23">
        <v>220</v>
      </c>
      <c r="T59" s="26">
        <v>0</v>
      </c>
      <c r="U59" s="23">
        <v>525</v>
      </c>
      <c r="V59" s="23">
        <v>267</v>
      </c>
      <c r="W59" s="23">
        <v>4433</v>
      </c>
    </row>
    <row r="60" spans="1:23" s="21" customFormat="1" ht="9.75" customHeight="1">
      <c r="A60" s="19"/>
      <c r="B60" s="20"/>
      <c r="C60" s="20" t="s">
        <v>59</v>
      </c>
      <c r="E60" s="22">
        <f t="shared" si="1"/>
        <v>569</v>
      </c>
      <c r="F60" s="23" t="s">
        <v>149</v>
      </c>
      <c r="G60" s="23" t="s">
        <v>149</v>
      </c>
      <c r="H60" s="23" t="s">
        <v>149</v>
      </c>
      <c r="I60" s="23" t="s">
        <v>149</v>
      </c>
      <c r="J60" s="23" t="s">
        <v>149</v>
      </c>
      <c r="K60" s="23">
        <f t="shared" si="11"/>
        <v>569</v>
      </c>
      <c r="L60" s="23">
        <f t="shared" si="12"/>
        <v>2</v>
      </c>
      <c r="M60" s="23" t="s">
        <v>149</v>
      </c>
      <c r="N60" s="23">
        <v>2</v>
      </c>
      <c r="O60" s="23" t="s">
        <v>149</v>
      </c>
      <c r="P60" s="23">
        <f t="shared" si="13"/>
        <v>567</v>
      </c>
      <c r="Q60" s="23">
        <v>44</v>
      </c>
      <c r="R60" s="23" t="s">
        <v>149</v>
      </c>
      <c r="S60" s="26" t="s">
        <v>149</v>
      </c>
      <c r="T60" s="23" t="s">
        <v>149</v>
      </c>
      <c r="U60" s="23">
        <v>89</v>
      </c>
      <c r="V60" s="23">
        <v>15</v>
      </c>
      <c r="W60" s="23">
        <v>419</v>
      </c>
    </row>
    <row r="61" spans="1:23" s="21" customFormat="1" ht="9.75" customHeight="1">
      <c r="A61" s="19"/>
      <c r="B61" s="20"/>
      <c r="C61" s="20" t="s">
        <v>60</v>
      </c>
      <c r="E61" s="22">
        <f t="shared" si="1"/>
        <v>1582</v>
      </c>
      <c r="F61" s="26">
        <f t="shared" si="17"/>
        <v>0</v>
      </c>
      <c r="G61" s="23" t="s">
        <v>149</v>
      </c>
      <c r="H61" s="23" t="s">
        <v>149</v>
      </c>
      <c r="I61" s="23" t="s">
        <v>149</v>
      </c>
      <c r="J61" s="26">
        <v>0</v>
      </c>
      <c r="K61" s="23">
        <f t="shared" si="11"/>
        <v>1582</v>
      </c>
      <c r="L61" s="23">
        <f t="shared" si="12"/>
        <v>52</v>
      </c>
      <c r="M61" s="23">
        <v>34</v>
      </c>
      <c r="N61" s="23">
        <v>18</v>
      </c>
      <c r="O61" s="23" t="s">
        <v>149</v>
      </c>
      <c r="P61" s="23">
        <f t="shared" si="13"/>
        <v>1530</v>
      </c>
      <c r="Q61" s="23">
        <v>518</v>
      </c>
      <c r="R61" s="23">
        <v>279</v>
      </c>
      <c r="S61" s="23">
        <v>59</v>
      </c>
      <c r="T61" s="23">
        <v>83</v>
      </c>
      <c r="U61" s="23">
        <v>30</v>
      </c>
      <c r="V61" s="23">
        <v>8</v>
      </c>
      <c r="W61" s="23">
        <v>553</v>
      </c>
    </row>
    <row r="62" spans="1:23" s="21" customFormat="1" ht="9.75" customHeight="1">
      <c r="A62" s="19"/>
      <c r="B62" s="20"/>
      <c r="C62" s="20" t="s">
        <v>61</v>
      </c>
      <c r="E62" s="22">
        <f t="shared" si="1"/>
        <v>10908</v>
      </c>
      <c r="F62" s="23">
        <f t="shared" si="17"/>
        <v>470</v>
      </c>
      <c r="G62" s="23">
        <f t="shared" si="18"/>
        <v>470</v>
      </c>
      <c r="H62" s="23">
        <v>391</v>
      </c>
      <c r="I62" s="23">
        <v>79</v>
      </c>
      <c r="J62" s="26">
        <v>0</v>
      </c>
      <c r="K62" s="23">
        <f t="shared" si="11"/>
        <v>10438</v>
      </c>
      <c r="L62" s="23">
        <f t="shared" si="12"/>
        <v>381</v>
      </c>
      <c r="M62" s="23">
        <v>211</v>
      </c>
      <c r="N62" s="23">
        <v>170</v>
      </c>
      <c r="O62" s="23" t="s">
        <v>149</v>
      </c>
      <c r="P62" s="23">
        <f t="shared" si="13"/>
        <v>10057</v>
      </c>
      <c r="Q62" s="23">
        <v>181</v>
      </c>
      <c r="R62" s="23">
        <v>1319</v>
      </c>
      <c r="S62" s="23">
        <v>142</v>
      </c>
      <c r="T62" s="23">
        <v>307</v>
      </c>
      <c r="U62" s="23">
        <v>323</v>
      </c>
      <c r="V62" s="23">
        <v>617</v>
      </c>
      <c r="W62" s="23">
        <v>7168</v>
      </c>
    </row>
    <row r="63" spans="1:23" s="21" customFormat="1" ht="9.75" customHeight="1">
      <c r="A63" s="19"/>
      <c r="B63" s="20"/>
      <c r="C63" s="20" t="s">
        <v>62</v>
      </c>
      <c r="E63" s="22">
        <f t="shared" si="1"/>
        <v>8922</v>
      </c>
      <c r="F63" s="23">
        <f t="shared" si="17"/>
        <v>163</v>
      </c>
      <c r="G63" s="23">
        <f t="shared" si="18"/>
        <v>163</v>
      </c>
      <c r="H63" s="23" t="s">
        <v>149</v>
      </c>
      <c r="I63" s="23">
        <v>163</v>
      </c>
      <c r="J63" s="23" t="s">
        <v>149</v>
      </c>
      <c r="K63" s="23">
        <f t="shared" si="11"/>
        <v>8759</v>
      </c>
      <c r="L63" s="23">
        <f t="shared" si="12"/>
        <v>1595</v>
      </c>
      <c r="M63" s="23">
        <v>163</v>
      </c>
      <c r="N63" s="23">
        <v>1432</v>
      </c>
      <c r="O63" s="23" t="s">
        <v>149</v>
      </c>
      <c r="P63" s="23">
        <f t="shared" si="13"/>
        <v>7164</v>
      </c>
      <c r="Q63" s="23">
        <v>2495</v>
      </c>
      <c r="R63" s="23">
        <v>176</v>
      </c>
      <c r="S63" s="23">
        <v>1168</v>
      </c>
      <c r="T63" s="23">
        <v>190</v>
      </c>
      <c r="U63" s="23">
        <v>167</v>
      </c>
      <c r="V63" s="23">
        <v>230</v>
      </c>
      <c r="W63" s="23">
        <v>2738</v>
      </c>
    </row>
    <row r="64" spans="1:23" s="21" customFormat="1" ht="9.75" customHeight="1">
      <c r="A64" s="19"/>
      <c r="B64" s="20"/>
      <c r="C64" s="20" t="s">
        <v>63</v>
      </c>
      <c r="E64" s="22">
        <f t="shared" si="1"/>
        <v>31518</v>
      </c>
      <c r="F64" s="23">
        <f t="shared" si="17"/>
        <v>2478</v>
      </c>
      <c r="G64" s="23">
        <f t="shared" si="18"/>
        <v>2478</v>
      </c>
      <c r="H64" s="23">
        <v>2478</v>
      </c>
      <c r="I64" s="23" t="s">
        <v>149</v>
      </c>
      <c r="J64" s="23" t="s">
        <v>149</v>
      </c>
      <c r="K64" s="23">
        <f t="shared" si="11"/>
        <v>29040</v>
      </c>
      <c r="L64" s="23">
        <f t="shared" si="12"/>
        <v>5622</v>
      </c>
      <c r="M64" s="23">
        <v>2062</v>
      </c>
      <c r="N64" s="23">
        <v>3560</v>
      </c>
      <c r="O64" s="23" t="s">
        <v>149</v>
      </c>
      <c r="P64" s="23">
        <f t="shared" si="13"/>
        <v>23418</v>
      </c>
      <c r="Q64" s="23">
        <v>4611</v>
      </c>
      <c r="R64" s="23">
        <v>907</v>
      </c>
      <c r="S64" s="23">
        <v>2271</v>
      </c>
      <c r="T64" s="23" t="s">
        <v>149</v>
      </c>
      <c r="U64" s="23">
        <v>226</v>
      </c>
      <c r="V64" s="23">
        <v>809</v>
      </c>
      <c r="W64" s="23">
        <v>14594</v>
      </c>
    </row>
    <row r="65" spans="1:23" s="21" customFormat="1" ht="9.75" customHeight="1">
      <c r="A65" s="19"/>
      <c r="B65" s="20"/>
      <c r="C65" s="20" t="s">
        <v>64</v>
      </c>
      <c r="E65" s="22">
        <f t="shared" si="1"/>
        <v>15107</v>
      </c>
      <c r="F65" s="23">
        <f t="shared" si="17"/>
        <v>2338</v>
      </c>
      <c r="G65" s="23">
        <f t="shared" si="18"/>
        <v>2338</v>
      </c>
      <c r="H65" s="23">
        <v>2338</v>
      </c>
      <c r="I65" s="23" t="s">
        <v>149</v>
      </c>
      <c r="J65" s="23" t="s">
        <v>149</v>
      </c>
      <c r="K65" s="23">
        <f t="shared" si="11"/>
        <v>12769</v>
      </c>
      <c r="L65" s="23">
        <f t="shared" si="12"/>
        <v>2081</v>
      </c>
      <c r="M65" s="23">
        <v>422</v>
      </c>
      <c r="N65" s="23">
        <v>1659</v>
      </c>
      <c r="O65" s="23" t="s">
        <v>149</v>
      </c>
      <c r="P65" s="23">
        <f t="shared" si="13"/>
        <v>10688</v>
      </c>
      <c r="Q65" s="23">
        <v>309</v>
      </c>
      <c r="R65" s="23">
        <v>278</v>
      </c>
      <c r="S65" s="23">
        <v>1725</v>
      </c>
      <c r="T65" s="23" t="s">
        <v>149</v>
      </c>
      <c r="U65" s="23">
        <v>2135</v>
      </c>
      <c r="V65" s="23">
        <v>204</v>
      </c>
      <c r="W65" s="23">
        <v>6037</v>
      </c>
    </row>
    <row r="66" spans="1:23" s="21" customFormat="1" ht="9.75" customHeight="1">
      <c r="A66" s="19"/>
      <c r="B66" s="20"/>
      <c r="C66" s="20"/>
      <c r="E66" s="22"/>
      <c r="F66" s="23">
        <f t="shared" si="17"/>
        <v>0</v>
      </c>
      <c r="G66" s="23">
        <f t="shared" si="18"/>
        <v>0</v>
      </c>
      <c r="H66" s="23"/>
      <c r="I66" s="23"/>
      <c r="J66" s="23"/>
      <c r="K66" s="23">
        <f t="shared" si="11"/>
        <v>0</v>
      </c>
      <c r="L66" s="23">
        <f t="shared" si="12"/>
        <v>0</v>
      </c>
      <c r="M66" s="23"/>
      <c r="N66" s="23"/>
      <c r="O66" s="23"/>
      <c r="P66" s="23">
        <f t="shared" si="13"/>
        <v>0</v>
      </c>
      <c r="Q66" s="23"/>
      <c r="R66" s="23"/>
      <c r="S66" s="23"/>
      <c r="T66" s="23"/>
      <c r="U66" s="23"/>
      <c r="V66" s="23"/>
      <c r="W66" s="23"/>
    </row>
    <row r="67" spans="1:23" s="16" customFormat="1" ht="9.75" customHeight="1">
      <c r="A67" s="15"/>
      <c r="B67" s="38" t="s">
        <v>65</v>
      </c>
      <c r="C67" s="38"/>
      <c r="E67" s="17">
        <f>SUM(E68:E74)</f>
        <v>32369</v>
      </c>
      <c r="F67" s="18">
        <f t="shared" si="17"/>
        <v>4924</v>
      </c>
      <c r="G67" s="18">
        <f t="shared" si="18"/>
        <v>4924</v>
      </c>
      <c r="H67" s="18">
        <f aca="true" t="shared" si="20" ref="H67:W67">SUM(H68:H74)</f>
        <v>4734</v>
      </c>
      <c r="I67" s="18">
        <f t="shared" si="20"/>
        <v>190</v>
      </c>
      <c r="J67" s="28">
        <f t="shared" si="20"/>
        <v>0</v>
      </c>
      <c r="K67" s="18">
        <f t="shared" si="11"/>
        <v>27445</v>
      </c>
      <c r="L67" s="18">
        <f t="shared" si="12"/>
        <v>475</v>
      </c>
      <c r="M67" s="18">
        <f t="shared" si="20"/>
        <v>149</v>
      </c>
      <c r="N67" s="18">
        <f t="shared" si="20"/>
        <v>218</v>
      </c>
      <c r="O67" s="18">
        <f t="shared" si="20"/>
        <v>108</v>
      </c>
      <c r="P67" s="18">
        <f t="shared" si="13"/>
        <v>26970</v>
      </c>
      <c r="Q67" s="18">
        <f t="shared" si="20"/>
        <v>1090</v>
      </c>
      <c r="R67" s="18">
        <f t="shared" si="20"/>
        <v>2084</v>
      </c>
      <c r="S67" s="18">
        <f t="shared" si="20"/>
        <v>813</v>
      </c>
      <c r="T67" s="18">
        <f t="shared" si="20"/>
        <v>273</v>
      </c>
      <c r="U67" s="18">
        <f t="shared" si="20"/>
        <v>492</v>
      </c>
      <c r="V67" s="18">
        <f t="shared" si="20"/>
        <v>5335</v>
      </c>
      <c r="W67" s="18">
        <f t="shared" si="20"/>
        <v>16883</v>
      </c>
    </row>
    <row r="68" spans="1:23" s="21" customFormat="1" ht="9.75" customHeight="1">
      <c r="A68" s="19"/>
      <c r="B68" s="20"/>
      <c r="C68" s="20" t="s">
        <v>66</v>
      </c>
      <c r="E68" s="22" t="s">
        <v>149</v>
      </c>
      <c r="F68" s="23" t="s">
        <v>149</v>
      </c>
      <c r="G68" s="23" t="s">
        <v>149</v>
      </c>
      <c r="H68" s="23" t="s">
        <v>149</v>
      </c>
      <c r="I68" s="23" t="s">
        <v>149</v>
      </c>
      <c r="J68" s="23" t="s">
        <v>149</v>
      </c>
      <c r="K68" s="23" t="s">
        <v>149</v>
      </c>
      <c r="L68" s="23" t="s">
        <v>149</v>
      </c>
      <c r="M68" s="23" t="s">
        <v>149</v>
      </c>
      <c r="N68" s="23" t="s">
        <v>149</v>
      </c>
      <c r="O68" s="23" t="s">
        <v>149</v>
      </c>
      <c r="P68" s="23">
        <f t="shared" si="13"/>
        <v>0</v>
      </c>
      <c r="Q68" s="23" t="s">
        <v>149</v>
      </c>
      <c r="R68" s="23" t="s">
        <v>149</v>
      </c>
      <c r="S68" s="23" t="s">
        <v>149</v>
      </c>
      <c r="T68" s="23" t="s">
        <v>149</v>
      </c>
      <c r="U68" s="23" t="s">
        <v>149</v>
      </c>
      <c r="V68" s="23" t="s">
        <v>149</v>
      </c>
      <c r="W68" s="23" t="s">
        <v>149</v>
      </c>
    </row>
    <row r="69" spans="1:23" s="21" customFormat="1" ht="9.75" customHeight="1">
      <c r="A69" s="19"/>
      <c r="B69" s="20"/>
      <c r="C69" s="20" t="s">
        <v>67</v>
      </c>
      <c r="E69" s="22">
        <f aca="true" t="shared" si="21" ref="E69:E74">SUM(F69,K69,)</f>
        <v>3865</v>
      </c>
      <c r="F69" s="23">
        <f t="shared" si="17"/>
        <v>31</v>
      </c>
      <c r="G69" s="23">
        <f>SUM(H69:I69)</f>
        <v>31</v>
      </c>
      <c r="H69" s="23" t="s">
        <v>149</v>
      </c>
      <c r="I69" s="23">
        <v>31</v>
      </c>
      <c r="J69" s="26">
        <v>0</v>
      </c>
      <c r="K69" s="23">
        <f t="shared" si="11"/>
        <v>3834</v>
      </c>
      <c r="L69" s="23">
        <f t="shared" si="12"/>
        <v>79</v>
      </c>
      <c r="M69" s="23">
        <v>1</v>
      </c>
      <c r="N69" s="23">
        <v>25</v>
      </c>
      <c r="O69" s="23">
        <v>53</v>
      </c>
      <c r="P69" s="23">
        <f t="shared" si="13"/>
        <v>3755</v>
      </c>
      <c r="Q69" s="23">
        <v>51</v>
      </c>
      <c r="R69" s="23">
        <v>461</v>
      </c>
      <c r="S69" s="23">
        <v>276</v>
      </c>
      <c r="T69" s="23">
        <v>167</v>
      </c>
      <c r="U69" s="23">
        <v>79</v>
      </c>
      <c r="V69" s="23">
        <v>109</v>
      </c>
      <c r="W69" s="23">
        <v>2612</v>
      </c>
    </row>
    <row r="70" spans="1:23" s="21" customFormat="1" ht="9.75" customHeight="1">
      <c r="A70" s="19"/>
      <c r="B70" s="20"/>
      <c r="C70" s="20" t="s">
        <v>68</v>
      </c>
      <c r="E70" s="22" t="s">
        <v>149</v>
      </c>
      <c r="F70" s="23" t="s">
        <v>149</v>
      </c>
      <c r="G70" s="23" t="s">
        <v>149</v>
      </c>
      <c r="H70" s="23" t="s">
        <v>149</v>
      </c>
      <c r="I70" s="23" t="s">
        <v>149</v>
      </c>
      <c r="J70" s="23" t="s">
        <v>149</v>
      </c>
      <c r="K70" s="23" t="s">
        <v>149</v>
      </c>
      <c r="L70" s="23" t="s">
        <v>149</v>
      </c>
      <c r="M70" s="23" t="s">
        <v>149</v>
      </c>
      <c r="N70" s="23" t="s">
        <v>149</v>
      </c>
      <c r="O70" s="23" t="s">
        <v>149</v>
      </c>
      <c r="P70" s="23">
        <f t="shared" si="13"/>
        <v>0</v>
      </c>
      <c r="Q70" s="23" t="s">
        <v>149</v>
      </c>
      <c r="R70" s="23" t="s">
        <v>149</v>
      </c>
      <c r="S70" s="23" t="s">
        <v>149</v>
      </c>
      <c r="T70" s="23" t="s">
        <v>149</v>
      </c>
      <c r="U70" s="23" t="s">
        <v>149</v>
      </c>
      <c r="V70" s="23" t="s">
        <v>149</v>
      </c>
      <c r="W70" s="23" t="s">
        <v>149</v>
      </c>
    </row>
    <row r="71" spans="1:23" s="21" customFormat="1" ht="9.75" customHeight="1">
      <c r="A71" s="19"/>
      <c r="B71" s="20"/>
      <c r="C71" s="20" t="s">
        <v>69</v>
      </c>
      <c r="E71" s="22" t="s">
        <v>149</v>
      </c>
      <c r="F71" s="23" t="s">
        <v>149</v>
      </c>
      <c r="G71" s="23" t="s">
        <v>149</v>
      </c>
      <c r="H71" s="23" t="s">
        <v>149</v>
      </c>
      <c r="I71" s="23" t="s">
        <v>149</v>
      </c>
      <c r="J71" s="23" t="s">
        <v>149</v>
      </c>
      <c r="K71" s="23" t="s">
        <v>149</v>
      </c>
      <c r="L71" s="23" t="s">
        <v>149</v>
      </c>
      <c r="M71" s="23" t="s">
        <v>149</v>
      </c>
      <c r="N71" s="23" t="s">
        <v>149</v>
      </c>
      <c r="O71" s="23" t="s">
        <v>149</v>
      </c>
      <c r="P71" s="23">
        <f t="shared" si="13"/>
        <v>0</v>
      </c>
      <c r="Q71" s="23" t="s">
        <v>149</v>
      </c>
      <c r="R71" s="23" t="s">
        <v>149</v>
      </c>
      <c r="S71" s="23" t="s">
        <v>149</v>
      </c>
      <c r="T71" s="23" t="s">
        <v>149</v>
      </c>
      <c r="U71" s="23" t="s">
        <v>149</v>
      </c>
      <c r="V71" s="23" t="s">
        <v>149</v>
      </c>
      <c r="W71" s="23" t="s">
        <v>149</v>
      </c>
    </row>
    <row r="72" spans="1:23" s="21" customFormat="1" ht="9.75" customHeight="1">
      <c r="A72" s="19"/>
      <c r="B72" s="20"/>
      <c r="C72" s="20" t="s">
        <v>70</v>
      </c>
      <c r="E72" s="22" t="s">
        <v>149</v>
      </c>
      <c r="F72" s="23" t="s">
        <v>149</v>
      </c>
      <c r="G72" s="23" t="s">
        <v>149</v>
      </c>
      <c r="H72" s="23" t="s">
        <v>149</v>
      </c>
      <c r="I72" s="23" t="s">
        <v>149</v>
      </c>
      <c r="J72" s="23" t="s">
        <v>149</v>
      </c>
      <c r="K72" s="23" t="s">
        <v>149</v>
      </c>
      <c r="L72" s="23" t="s">
        <v>149</v>
      </c>
      <c r="M72" s="23" t="s">
        <v>149</v>
      </c>
      <c r="N72" s="23" t="s">
        <v>149</v>
      </c>
      <c r="O72" s="23" t="s">
        <v>149</v>
      </c>
      <c r="P72" s="23">
        <f t="shared" si="13"/>
        <v>0</v>
      </c>
      <c r="Q72" s="23" t="s">
        <v>149</v>
      </c>
      <c r="R72" s="23" t="s">
        <v>149</v>
      </c>
      <c r="S72" s="23" t="s">
        <v>149</v>
      </c>
      <c r="T72" s="23" t="s">
        <v>149</v>
      </c>
      <c r="U72" s="23" t="s">
        <v>149</v>
      </c>
      <c r="V72" s="23" t="s">
        <v>149</v>
      </c>
      <c r="W72" s="23" t="s">
        <v>149</v>
      </c>
    </row>
    <row r="73" spans="1:23" s="21" customFormat="1" ht="9.75" customHeight="1">
      <c r="A73" s="19"/>
      <c r="B73" s="20"/>
      <c r="C73" s="20" t="s">
        <v>71</v>
      </c>
      <c r="E73" s="22">
        <f t="shared" si="21"/>
        <v>21</v>
      </c>
      <c r="F73" s="23" t="s">
        <v>149</v>
      </c>
      <c r="G73" s="23" t="s">
        <v>149</v>
      </c>
      <c r="H73" s="23" t="s">
        <v>149</v>
      </c>
      <c r="I73" s="23" t="s">
        <v>149</v>
      </c>
      <c r="J73" s="23" t="s">
        <v>149</v>
      </c>
      <c r="K73" s="23">
        <f t="shared" si="11"/>
        <v>21</v>
      </c>
      <c r="L73" s="23" t="s">
        <v>149</v>
      </c>
      <c r="M73" s="23" t="s">
        <v>149</v>
      </c>
      <c r="N73" s="26" t="s">
        <v>149</v>
      </c>
      <c r="O73" s="23" t="s">
        <v>149</v>
      </c>
      <c r="P73" s="23">
        <f t="shared" si="13"/>
        <v>21</v>
      </c>
      <c r="Q73" s="23" t="s">
        <v>149</v>
      </c>
      <c r="R73" s="23" t="s">
        <v>149</v>
      </c>
      <c r="S73" s="23" t="s">
        <v>149</v>
      </c>
      <c r="T73" s="23" t="s">
        <v>149</v>
      </c>
      <c r="U73" s="23">
        <v>6</v>
      </c>
      <c r="V73" s="26" t="s">
        <v>149</v>
      </c>
      <c r="W73" s="23">
        <v>15</v>
      </c>
    </row>
    <row r="74" spans="1:23" s="21" customFormat="1" ht="9.75" customHeight="1">
      <c r="A74" s="19"/>
      <c r="B74" s="20"/>
      <c r="C74" s="20" t="s">
        <v>72</v>
      </c>
      <c r="E74" s="22">
        <f t="shared" si="21"/>
        <v>28483</v>
      </c>
      <c r="F74" s="23">
        <f t="shared" si="17"/>
        <v>4893</v>
      </c>
      <c r="G74" s="23">
        <f>SUM(H74:I74)</f>
        <v>4893</v>
      </c>
      <c r="H74" s="23">
        <v>4734</v>
      </c>
      <c r="I74" s="23">
        <v>159</v>
      </c>
      <c r="J74" s="23" t="s">
        <v>149</v>
      </c>
      <c r="K74" s="23">
        <f t="shared" si="11"/>
        <v>23590</v>
      </c>
      <c r="L74" s="23">
        <f t="shared" si="12"/>
        <v>396</v>
      </c>
      <c r="M74" s="23">
        <v>148</v>
      </c>
      <c r="N74" s="23">
        <v>193</v>
      </c>
      <c r="O74" s="23">
        <v>55</v>
      </c>
      <c r="P74" s="23">
        <f t="shared" si="13"/>
        <v>23194</v>
      </c>
      <c r="Q74" s="23">
        <v>1039</v>
      </c>
      <c r="R74" s="23">
        <v>1623</v>
      </c>
      <c r="S74" s="23">
        <v>537</v>
      </c>
      <c r="T74" s="23">
        <v>106</v>
      </c>
      <c r="U74" s="23">
        <v>407</v>
      </c>
      <c r="V74" s="23">
        <v>5226</v>
      </c>
      <c r="W74" s="23">
        <v>14256</v>
      </c>
    </row>
    <row r="75" spans="1:23" s="21" customFormat="1" ht="9.75" customHeight="1">
      <c r="A75" s="19"/>
      <c r="B75" s="20"/>
      <c r="C75" s="20"/>
      <c r="E75" s="22"/>
      <c r="F75" s="23">
        <f t="shared" si="17"/>
        <v>0</v>
      </c>
      <c r="G75" s="23">
        <f>SUM(H75:I75)</f>
        <v>0</v>
      </c>
      <c r="H75" s="23"/>
      <c r="I75" s="23"/>
      <c r="J75" s="23"/>
      <c r="K75" s="23">
        <f t="shared" si="11"/>
        <v>0</v>
      </c>
      <c r="L75" s="23">
        <f t="shared" si="12"/>
        <v>0</v>
      </c>
      <c r="M75" s="23"/>
      <c r="N75" s="23"/>
      <c r="O75" s="23"/>
      <c r="P75" s="23">
        <f t="shared" si="13"/>
        <v>0</v>
      </c>
      <c r="Q75" s="23"/>
      <c r="R75" s="23"/>
      <c r="S75" s="23"/>
      <c r="T75" s="23"/>
      <c r="U75" s="23"/>
      <c r="V75" s="23"/>
      <c r="W75" s="23"/>
    </row>
    <row r="76" spans="1:23" s="16" customFormat="1" ht="9.75" customHeight="1">
      <c r="A76" s="15"/>
      <c r="B76" s="38" t="s">
        <v>73</v>
      </c>
      <c r="C76" s="38"/>
      <c r="E76" s="17">
        <f>SUM(E77:E79)</f>
        <v>18861</v>
      </c>
      <c r="F76" s="18">
        <f t="shared" si="17"/>
        <v>656</v>
      </c>
      <c r="G76" s="18">
        <f>SUM(H76:I76)</f>
        <v>656</v>
      </c>
      <c r="H76" s="18">
        <f aca="true" t="shared" si="22" ref="H76:W76">SUM(H77:H79)</f>
        <v>512</v>
      </c>
      <c r="I76" s="18">
        <f t="shared" si="22"/>
        <v>144</v>
      </c>
      <c r="J76" s="28">
        <f t="shared" si="22"/>
        <v>0</v>
      </c>
      <c r="K76" s="18">
        <f t="shared" si="11"/>
        <v>18205</v>
      </c>
      <c r="L76" s="18">
        <f t="shared" si="12"/>
        <v>652</v>
      </c>
      <c r="M76" s="18">
        <f t="shared" si="22"/>
        <v>254</v>
      </c>
      <c r="N76" s="18">
        <f t="shared" si="22"/>
        <v>10</v>
      </c>
      <c r="O76" s="18">
        <f t="shared" si="22"/>
        <v>388</v>
      </c>
      <c r="P76" s="18">
        <f t="shared" si="13"/>
        <v>17553</v>
      </c>
      <c r="Q76" s="18">
        <f t="shared" si="22"/>
        <v>938</v>
      </c>
      <c r="R76" s="18">
        <f t="shared" si="22"/>
        <v>179</v>
      </c>
      <c r="S76" s="18">
        <f t="shared" si="22"/>
        <v>245</v>
      </c>
      <c r="T76" s="18">
        <f t="shared" si="22"/>
        <v>584</v>
      </c>
      <c r="U76" s="18">
        <f t="shared" si="22"/>
        <v>455</v>
      </c>
      <c r="V76" s="18">
        <f t="shared" si="22"/>
        <v>329</v>
      </c>
      <c r="W76" s="18">
        <f t="shared" si="22"/>
        <v>14823</v>
      </c>
    </row>
    <row r="77" spans="1:23" s="21" customFormat="1" ht="9.75" customHeight="1">
      <c r="A77" s="19"/>
      <c r="B77" s="20"/>
      <c r="C77" s="20" t="s">
        <v>74</v>
      </c>
      <c r="E77" s="22">
        <f>SUM(F77,K77,)</f>
        <v>2454</v>
      </c>
      <c r="F77" s="23" t="s">
        <v>149</v>
      </c>
      <c r="G77" s="23" t="s">
        <v>149</v>
      </c>
      <c r="H77" s="23" t="s">
        <v>149</v>
      </c>
      <c r="I77" s="23" t="s">
        <v>149</v>
      </c>
      <c r="J77" s="23" t="s">
        <v>149</v>
      </c>
      <c r="K77" s="23">
        <f t="shared" si="11"/>
        <v>2454</v>
      </c>
      <c r="L77" s="23">
        <f t="shared" si="12"/>
        <v>4</v>
      </c>
      <c r="M77" s="23" t="s">
        <v>149</v>
      </c>
      <c r="N77" s="23">
        <v>4</v>
      </c>
      <c r="O77" s="23" t="s">
        <v>149</v>
      </c>
      <c r="P77" s="23">
        <f t="shared" si="13"/>
        <v>2450</v>
      </c>
      <c r="Q77" s="23">
        <v>209</v>
      </c>
      <c r="R77" s="23" t="s">
        <v>149</v>
      </c>
      <c r="S77" s="23">
        <v>13</v>
      </c>
      <c r="T77" s="23">
        <v>3</v>
      </c>
      <c r="U77" s="23">
        <v>112</v>
      </c>
      <c r="V77" s="23">
        <v>40</v>
      </c>
      <c r="W77" s="23">
        <v>2073</v>
      </c>
    </row>
    <row r="78" spans="1:23" s="21" customFormat="1" ht="9.75" customHeight="1">
      <c r="A78" s="19"/>
      <c r="B78" s="20"/>
      <c r="C78" s="20" t="s">
        <v>75</v>
      </c>
      <c r="E78" s="22">
        <f>SUM(F78,K78,)</f>
        <v>1806</v>
      </c>
      <c r="F78" s="23" t="s">
        <v>149</v>
      </c>
      <c r="G78" s="23" t="s">
        <v>149</v>
      </c>
      <c r="H78" s="23" t="s">
        <v>149</v>
      </c>
      <c r="I78" s="23" t="s">
        <v>149</v>
      </c>
      <c r="J78" s="23" t="s">
        <v>149</v>
      </c>
      <c r="K78" s="23">
        <f t="shared" si="11"/>
        <v>1806</v>
      </c>
      <c r="L78" s="23">
        <f t="shared" si="12"/>
        <v>43</v>
      </c>
      <c r="M78" s="23">
        <v>38</v>
      </c>
      <c r="N78" s="26">
        <v>0</v>
      </c>
      <c r="O78" s="23">
        <v>5</v>
      </c>
      <c r="P78" s="23">
        <f t="shared" si="13"/>
        <v>1763</v>
      </c>
      <c r="Q78" s="23" t="s">
        <v>149</v>
      </c>
      <c r="R78" s="23" t="s">
        <v>149</v>
      </c>
      <c r="S78" s="23">
        <v>123</v>
      </c>
      <c r="T78" s="23">
        <v>581</v>
      </c>
      <c r="U78" s="23">
        <v>67</v>
      </c>
      <c r="V78" s="23">
        <v>6</v>
      </c>
      <c r="W78" s="23">
        <v>986</v>
      </c>
    </row>
    <row r="79" spans="1:23" s="21" customFormat="1" ht="9.75" customHeight="1">
      <c r="A79" s="19"/>
      <c r="B79" s="20"/>
      <c r="C79" s="20" t="s">
        <v>76</v>
      </c>
      <c r="E79" s="22">
        <f>SUM(F79,K79,)</f>
        <v>14601</v>
      </c>
      <c r="F79" s="23">
        <f t="shared" si="17"/>
        <v>656</v>
      </c>
      <c r="G79" s="23">
        <f>SUM(H79:I79)</f>
        <v>656</v>
      </c>
      <c r="H79" s="23">
        <v>512</v>
      </c>
      <c r="I79" s="23">
        <v>144</v>
      </c>
      <c r="J79" s="26">
        <v>0</v>
      </c>
      <c r="K79" s="23">
        <f t="shared" si="11"/>
        <v>13945</v>
      </c>
      <c r="L79" s="23">
        <f t="shared" si="12"/>
        <v>605</v>
      </c>
      <c r="M79" s="23">
        <v>216</v>
      </c>
      <c r="N79" s="23">
        <v>6</v>
      </c>
      <c r="O79" s="23">
        <v>383</v>
      </c>
      <c r="P79" s="23">
        <f t="shared" si="13"/>
        <v>13340</v>
      </c>
      <c r="Q79" s="23">
        <v>729</v>
      </c>
      <c r="R79" s="23">
        <v>179</v>
      </c>
      <c r="S79" s="23">
        <v>109</v>
      </c>
      <c r="T79" s="26">
        <v>0</v>
      </c>
      <c r="U79" s="23">
        <v>276</v>
      </c>
      <c r="V79" s="23">
        <v>283</v>
      </c>
      <c r="W79" s="23">
        <v>11764</v>
      </c>
    </row>
    <row r="80" spans="1:5" ht="5.25" customHeight="1" thickBot="1">
      <c r="A80" s="32"/>
      <c r="B80" s="32"/>
      <c r="C80" s="32"/>
      <c r="E80" s="33"/>
    </row>
    <row r="81" spans="1:23" ht="13.5" customHeight="1">
      <c r="A81" s="34" t="s">
        <v>144</v>
      </c>
      <c r="B81" s="35"/>
      <c r="C81" s="3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1:23" ht="17.25">
      <c r="A82" s="50" t="s">
        <v>147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ht="15" thickBot="1">
      <c r="K83" s="2" t="s">
        <v>77</v>
      </c>
    </row>
    <row r="84" spans="1:23" ht="14.25" customHeight="1" thickTop="1">
      <c r="A84" s="41" t="s">
        <v>2</v>
      </c>
      <c r="B84" s="42"/>
      <c r="C84" s="42"/>
      <c r="D84" s="42"/>
      <c r="E84" s="45" t="s">
        <v>3</v>
      </c>
      <c r="F84" s="45" t="s">
        <v>4</v>
      </c>
      <c r="G84" s="6"/>
      <c r="H84" s="6"/>
      <c r="I84" s="6"/>
      <c r="J84" s="7"/>
      <c r="K84" s="45" t="s">
        <v>5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3.5">
      <c r="A85" s="43"/>
      <c r="B85" s="43"/>
      <c r="C85" s="43"/>
      <c r="D85" s="43"/>
      <c r="E85" s="39"/>
      <c r="F85" s="39"/>
      <c r="G85" s="46" t="s">
        <v>6</v>
      </c>
      <c r="H85" s="8"/>
      <c r="I85" s="8"/>
      <c r="J85" s="48" t="s">
        <v>7</v>
      </c>
      <c r="K85" s="39"/>
      <c r="L85" s="39" t="s">
        <v>8</v>
      </c>
      <c r="M85" s="8"/>
      <c r="N85" s="8"/>
      <c r="O85" s="8"/>
      <c r="P85" s="39" t="s">
        <v>9</v>
      </c>
      <c r="Q85" s="8"/>
      <c r="R85" s="8"/>
      <c r="S85" s="8"/>
      <c r="T85" s="8"/>
      <c r="U85" s="8"/>
      <c r="V85" s="8"/>
      <c r="W85" s="8"/>
    </row>
    <row r="86" spans="1:23" ht="13.5">
      <c r="A86" s="44"/>
      <c r="B86" s="44"/>
      <c r="C86" s="44"/>
      <c r="D86" s="44"/>
      <c r="E86" s="40"/>
      <c r="F86" s="40"/>
      <c r="G86" s="47"/>
      <c r="H86" s="11" t="s">
        <v>10</v>
      </c>
      <c r="I86" s="10" t="s">
        <v>11</v>
      </c>
      <c r="J86" s="49"/>
      <c r="K86" s="40"/>
      <c r="L86" s="40"/>
      <c r="M86" s="11" t="s">
        <v>12</v>
      </c>
      <c r="N86" s="12" t="s">
        <v>13</v>
      </c>
      <c r="O86" s="13" t="s">
        <v>14</v>
      </c>
      <c r="P86" s="40"/>
      <c r="Q86" s="11" t="s">
        <v>15</v>
      </c>
      <c r="R86" s="11" t="s">
        <v>16</v>
      </c>
      <c r="S86" s="11" t="s">
        <v>17</v>
      </c>
      <c r="T86" s="11" t="s">
        <v>18</v>
      </c>
      <c r="U86" s="11" t="s">
        <v>19</v>
      </c>
      <c r="V86" s="11" t="s">
        <v>20</v>
      </c>
      <c r="W86" s="11" t="s">
        <v>21</v>
      </c>
    </row>
    <row r="87" ht="3.75" customHeight="1">
      <c r="E87" s="14"/>
    </row>
    <row r="88" spans="2:23" s="16" customFormat="1" ht="10.5" customHeight="1">
      <c r="B88" s="38" t="s">
        <v>78</v>
      </c>
      <c r="C88" s="38"/>
      <c r="E88" s="17">
        <f>SUM(E89:E93)</f>
        <v>34175</v>
      </c>
      <c r="F88" s="18">
        <f>SUM(G88,J88)</f>
        <v>830</v>
      </c>
      <c r="G88" s="18">
        <f aca="true" t="shared" si="23" ref="G88:W88">SUM(G89:G93)</f>
        <v>830</v>
      </c>
      <c r="H88" s="18">
        <f t="shared" si="23"/>
        <v>329</v>
      </c>
      <c r="I88" s="18">
        <f t="shared" si="23"/>
        <v>501</v>
      </c>
      <c r="J88" s="31">
        <f t="shared" si="23"/>
        <v>0</v>
      </c>
      <c r="K88" s="18">
        <f>SUM(L88,P88)</f>
        <v>33345</v>
      </c>
      <c r="L88" s="18">
        <f t="shared" si="23"/>
        <v>2166</v>
      </c>
      <c r="M88" s="18">
        <f t="shared" si="23"/>
        <v>162</v>
      </c>
      <c r="N88" s="18">
        <f t="shared" si="23"/>
        <v>1319</v>
      </c>
      <c r="O88" s="18">
        <f t="shared" si="23"/>
        <v>685</v>
      </c>
      <c r="P88" s="18">
        <f>SUM(P89:P93)</f>
        <v>31179</v>
      </c>
      <c r="Q88" s="18">
        <f t="shared" si="23"/>
        <v>347</v>
      </c>
      <c r="R88" s="18">
        <f t="shared" si="23"/>
        <v>1234</v>
      </c>
      <c r="S88" s="18">
        <f t="shared" si="23"/>
        <v>242</v>
      </c>
      <c r="T88" s="18">
        <f t="shared" si="23"/>
        <v>193</v>
      </c>
      <c r="U88" s="18">
        <f t="shared" si="23"/>
        <v>521</v>
      </c>
      <c r="V88" s="18">
        <f t="shared" si="23"/>
        <v>1582</v>
      </c>
      <c r="W88" s="18">
        <f t="shared" si="23"/>
        <v>27060</v>
      </c>
    </row>
    <row r="89" spans="2:23" s="21" customFormat="1" ht="10.5" customHeight="1">
      <c r="B89" s="20"/>
      <c r="C89" s="20" t="s">
        <v>79</v>
      </c>
      <c r="E89" s="22">
        <f>SUM(F89,K89)</f>
        <v>3581</v>
      </c>
      <c r="F89" s="23">
        <f aca="true" t="shared" si="24" ref="F89:F152">SUM(G89,J89)</f>
        <v>79</v>
      </c>
      <c r="G89" s="23">
        <f>SUM(H89:I89)</f>
        <v>79</v>
      </c>
      <c r="H89" s="23" t="s">
        <v>142</v>
      </c>
      <c r="I89" s="23">
        <v>79</v>
      </c>
      <c r="J89" s="23" t="s">
        <v>142</v>
      </c>
      <c r="K89" s="23">
        <f aca="true" t="shared" si="25" ref="K89:K152">SUM(L89,P89)</f>
        <v>3502</v>
      </c>
      <c r="L89" s="23">
        <f>SUM(M89:O89)</f>
        <v>75</v>
      </c>
      <c r="M89" s="26">
        <v>0</v>
      </c>
      <c r="N89" s="23">
        <v>75</v>
      </c>
      <c r="O89" s="23" t="s">
        <v>142</v>
      </c>
      <c r="P89" s="23">
        <f>SUM(Q89:W89)</f>
        <v>3427</v>
      </c>
      <c r="Q89" s="23">
        <v>3</v>
      </c>
      <c r="R89" s="23">
        <v>44</v>
      </c>
      <c r="S89" s="23">
        <v>95</v>
      </c>
      <c r="T89" s="23" t="s">
        <v>142</v>
      </c>
      <c r="U89" s="23">
        <v>61</v>
      </c>
      <c r="V89" s="23">
        <v>257</v>
      </c>
      <c r="W89" s="23">
        <v>2967</v>
      </c>
    </row>
    <row r="90" spans="2:23" s="21" customFormat="1" ht="10.5" customHeight="1">
      <c r="B90" s="20"/>
      <c r="C90" s="20" t="s">
        <v>80</v>
      </c>
      <c r="E90" s="22">
        <f>SUM(F90,K90)</f>
        <v>18316</v>
      </c>
      <c r="F90" s="23">
        <f t="shared" si="24"/>
        <v>451</v>
      </c>
      <c r="G90" s="23">
        <f aca="true" t="shared" si="26" ref="G90:G153">SUM(H90:I90)</f>
        <v>451</v>
      </c>
      <c r="H90" s="23">
        <v>329</v>
      </c>
      <c r="I90" s="23">
        <v>122</v>
      </c>
      <c r="J90" s="23" t="s">
        <v>142</v>
      </c>
      <c r="K90" s="23">
        <f t="shared" si="25"/>
        <v>17865</v>
      </c>
      <c r="L90" s="23">
        <f aca="true" t="shared" si="27" ref="L90:L153">SUM(M90:O90)</f>
        <v>1122</v>
      </c>
      <c r="M90" s="23">
        <v>148</v>
      </c>
      <c r="N90" s="23">
        <v>974</v>
      </c>
      <c r="O90" s="23" t="s">
        <v>142</v>
      </c>
      <c r="P90" s="23">
        <f aca="true" t="shared" si="28" ref="P90:P153">SUM(Q90:W90)</f>
        <v>16743</v>
      </c>
      <c r="Q90" s="23">
        <v>206</v>
      </c>
      <c r="R90" s="23">
        <v>977</v>
      </c>
      <c r="S90" s="23">
        <v>129</v>
      </c>
      <c r="T90" s="23">
        <v>119</v>
      </c>
      <c r="U90" s="23">
        <v>51</v>
      </c>
      <c r="V90" s="23">
        <v>1183</v>
      </c>
      <c r="W90" s="23">
        <v>14078</v>
      </c>
    </row>
    <row r="91" spans="2:23" s="21" customFormat="1" ht="10.5" customHeight="1">
      <c r="B91" s="20"/>
      <c r="C91" s="20" t="s">
        <v>81</v>
      </c>
      <c r="E91" s="22">
        <f>SUM(F91,K91)</f>
        <v>2038</v>
      </c>
      <c r="F91" s="23">
        <f t="shared" si="24"/>
        <v>237</v>
      </c>
      <c r="G91" s="23">
        <f t="shared" si="26"/>
        <v>237</v>
      </c>
      <c r="H91" s="23" t="s">
        <v>142</v>
      </c>
      <c r="I91" s="23">
        <v>237</v>
      </c>
      <c r="J91" s="29">
        <v>0</v>
      </c>
      <c r="K91" s="23">
        <f t="shared" si="25"/>
        <v>1801</v>
      </c>
      <c r="L91" s="23">
        <f t="shared" si="27"/>
        <v>216</v>
      </c>
      <c r="M91" s="29">
        <v>0</v>
      </c>
      <c r="N91" s="29">
        <v>2</v>
      </c>
      <c r="O91" s="23">
        <v>214</v>
      </c>
      <c r="P91" s="23">
        <f t="shared" si="28"/>
        <v>1585</v>
      </c>
      <c r="Q91" s="23">
        <v>17</v>
      </c>
      <c r="R91" s="23">
        <v>165</v>
      </c>
      <c r="S91" s="23">
        <v>10</v>
      </c>
      <c r="T91" s="23">
        <v>10</v>
      </c>
      <c r="U91" s="23">
        <v>198</v>
      </c>
      <c r="V91" s="23">
        <v>22</v>
      </c>
      <c r="W91" s="23">
        <v>1163</v>
      </c>
    </row>
    <row r="92" spans="2:23" s="21" customFormat="1" ht="10.5" customHeight="1">
      <c r="B92" s="20"/>
      <c r="C92" s="20" t="s">
        <v>82</v>
      </c>
      <c r="E92" s="22">
        <f>SUM(F92,K92)</f>
        <v>5822</v>
      </c>
      <c r="F92" s="23">
        <f t="shared" si="24"/>
        <v>63</v>
      </c>
      <c r="G92" s="23">
        <f t="shared" si="26"/>
        <v>63</v>
      </c>
      <c r="H92" s="23" t="s">
        <v>142</v>
      </c>
      <c r="I92" s="23">
        <v>63</v>
      </c>
      <c r="J92" s="29">
        <v>0</v>
      </c>
      <c r="K92" s="23">
        <f t="shared" si="25"/>
        <v>5759</v>
      </c>
      <c r="L92" s="23">
        <f t="shared" si="27"/>
        <v>483</v>
      </c>
      <c r="M92" s="23">
        <v>1</v>
      </c>
      <c r="N92" s="23">
        <v>11</v>
      </c>
      <c r="O92" s="23">
        <v>471</v>
      </c>
      <c r="P92" s="23">
        <f t="shared" si="28"/>
        <v>5276</v>
      </c>
      <c r="Q92" s="23">
        <v>120</v>
      </c>
      <c r="R92" s="23">
        <v>48</v>
      </c>
      <c r="S92" s="23">
        <v>8</v>
      </c>
      <c r="T92" s="23">
        <v>59</v>
      </c>
      <c r="U92" s="23">
        <v>140</v>
      </c>
      <c r="V92" s="23">
        <v>115</v>
      </c>
      <c r="W92" s="23">
        <v>4786</v>
      </c>
    </row>
    <row r="93" spans="2:23" s="21" customFormat="1" ht="10.5" customHeight="1">
      <c r="B93" s="20"/>
      <c r="C93" s="20" t="s">
        <v>83</v>
      </c>
      <c r="E93" s="22">
        <f>SUM(F93,K93)</f>
        <v>4418</v>
      </c>
      <c r="F93" s="23">
        <f t="shared" si="24"/>
        <v>0</v>
      </c>
      <c r="G93" s="23" t="s">
        <v>142</v>
      </c>
      <c r="H93" s="23" t="s">
        <v>142</v>
      </c>
      <c r="I93" s="23" t="s">
        <v>142</v>
      </c>
      <c r="J93" s="23" t="s">
        <v>142</v>
      </c>
      <c r="K93" s="23">
        <f t="shared" si="25"/>
        <v>4418</v>
      </c>
      <c r="L93" s="23">
        <f t="shared" si="27"/>
        <v>270</v>
      </c>
      <c r="M93" s="23">
        <v>13</v>
      </c>
      <c r="N93" s="23">
        <v>257</v>
      </c>
      <c r="O93" s="23" t="s">
        <v>142</v>
      </c>
      <c r="P93" s="23">
        <f t="shared" si="28"/>
        <v>4148</v>
      </c>
      <c r="Q93" s="23">
        <v>1</v>
      </c>
      <c r="R93" s="29" t="s">
        <v>142</v>
      </c>
      <c r="S93" s="23" t="s">
        <v>142</v>
      </c>
      <c r="T93" s="29">
        <v>5</v>
      </c>
      <c r="U93" s="23">
        <v>71</v>
      </c>
      <c r="V93" s="23">
        <v>5</v>
      </c>
      <c r="W93" s="23">
        <v>4066</v>
      </c>
    </row>
    <row r="94" spans="2:23" s="21" customFormat="1" ht="9.75" customHeight="1">
      <c r="B94" s="20"/>
      <c r="C94" s="20"/>
      <c r="E94" s="22"/>
      <c r="F94" s="23">
        <f t="shared" si="24"/>
        <v>0</v>
      </c>
      <c r="G94" s="23">
        <f t="shared" si="26"/>
        <v>0</v>
      </c>
      <c r="H94" s="23"/>
      <c r="I94" s="23"/>
      <c r="J94" s="23"/>
      <c r="K94" s="23">
        <f t="shared" si="25"/>
        <v>0</v>
      </c>
      <c r="L94" s="23">
        <f t="shared" si="27"/>
        <v>0</v>
      </c>
      <c r="M94" s="23"/>
      <c r="N94" s="23"/>
      <c r="O94" s="23"/>
      <c r="P94" s="23">
        <f t="shared" si="28"/>
        <v>0</v>
      </c>
      <c r="Q94" s="23"/>
      <c r="R94" s="23"/>
      <c r="S94" s="23"/>
      <c r="T94" s="23"/>
      <c r="U94" s="23"/>
      <c r="V94" s="23"/>
      <c r="W94" s="23"/>
    </row>
    <row r="95" spans="2:23" s="16" customFormat="1" ht="10.5" customHeight="1">
      <c r="B95" s="38" t="s">
        <v>84</v>
      </c>
      <c r="C95" s="38"/>
      <c r="E95" s="17">
        <f>SUM(E96:E102)</f>
        <v>93421</v>
      </c>
      <c r="F95" s="18">
        <f t="shared" si="24"/>
        <v>2884</v>
      </c>
      <c r="G95" s="18">
        <f t="shared" si="26"/>
        <v>2884</v>
      </c>
      <c r="H95" s="18">
        <f aca="true" t="shared" si="29" ref="H95:W95">SUM(H96:H102)</f>
        <v>1325</v>
      </c>
      <c r="I95" s="18">
        <f t="shared" si="29"/>
        <v>1559</v>
      </c>
      <c r="J95" s="31">
        <f t="shared" si="29"/>
        <v>0</v>
      </c>
      <c r="K95" s="18">
        <f t="shared" si="25"/>
        <v>90537</v>
      </c>
      <c r="L95" s="18">
        <f t="shared" si="27"/>
        <v>5916</v>
      </c>
      <c r="M95" s="18">
        <f t="shared" si="29"/>
        <v>418</v>
      </c>
      <c r="N95" s="18">
        <f t="shared" si="29"/>
        <v>2386</v>
      </c>
      <c r="O95" s="18">
        <f t="shared" si="29"/>
        <v>3112</v>
      </c>
      <c r="P95" s="18">
        <f t="shared" si="28"/>
        <v>84621</v>
      </c>
      <c r="Q95" s="18">
        <f t="shared" si="29"/>
        <v>1741</v>
      </c>
      <c r="R95" s="18">
        <f t="shared" si="29"/>
        <v>2742</v>
      </c>
      <c r="S95" s="18">
        <f t="shared" si="29"/>
        <v>2074</v>
      </c>
      <c r="T95" s="18">
        <f t="shared" si="29"/>
        <v>1020</v>
      </c>
      <c r="U95" s="18">
        <f t="shared" si="29"/>
        <v>509</v>
      </c>
      <c r="V95" s="18">
        <f t="shared" si="29"/>
        <v>10178</v>
      </c>
      <c r="W95" s="18">
        <f t="shared" si="29"/>
        <v>66357</v>
      </c>
    </row>
    <row r="96" spans="2:23" s="21" customFormat="1" ht="10.5" customHeight="1">
      <c r="B96" s="20"/>
      <c r="C96" s="20" t="s">
        <v>85</v>
      </c>
      <c r="E96" s="22">
        <f aca="true" t="shared" si="30" ref="E96:E102">SUM(F96,K96)</f>
        <v>22334</v>
      </c>
      <c r="F96" s="23">
        <f t="shared" si="24"/>
        <v>141</v>
      </c>
      <c r="G96" s="23">
        <f t="shared" si="26"/>
        <v>141</v>
      </c>
      <c r="H96" s="23">
        <v>45</v>
      </c>
      <c r="I96" s="23">
        <v>96</v>
      </c>
      <c r="J96" s="29" t="s">
        <v>142</v>
      </c>
      <c r="K96" s="23">
        <f t="shared" si="25"/>
        <v>22193</v>
      </c>
      <c r="L96" s="23">
        <f t="shared" si="27"/>
        <v>471</v>
      </c>
      <c r="M96" s="23">
        <v>74</v>
      </c>
      <c r="N96" s="23">
        <v>221</v>
      </c>
      <c r="O96" s="23">
        <v>176</v>
      </c>
      <c r="P96" s="23">
        <f t="shared" si="28"/>
        <v>21722</v>
      </c>
      <c r="Q96" s="23">
        <v>84</v>
      </c>
      <c r="R96" s="23">
        <v>560</v>
      </c>
      <c r="S96" s="23">
        <v>282</v>
      </c>
      <c r="T96" s="23">
        <v>251</v>
      </c>
      <c r="U96" s="23">
        <v>109</v>
      </c>
      <c r="V96" s="23">
        <v>1674</v>
      </c>
      <c r="W96" s="23">
        <v>18762</v>
      </c>
    </row>
    <row r="97" spans="2:23" s="21" customFormat="1" ht="10.5" customHeight="1">
      <c r="B97" s="20"/>
      <c r="C97" s="20" t="s">
        <v>86</v>
      </c>
      <c r="E97" s="22">
        <f t="shared" si="30"/>
        <v>13890</v>
      </c>
      <c r="F97" s="23">
        <f t="shared" si="24"/>
        <v>165</v>
      </c>
      <c r="G97" s="23">
        <f t="shared" si="26"/>
        <v>165</v>
      </c>
      <c r="H97" s="23" t="s">
        <v>142</v>
      </c>
      <c r="I97" s="23">
        <v>165</v>
      </c>
      <c r="J97" s="23" t="s">
        <v>142</v>
      </c>
      <c r="K97" s="23">
        <f t="shared" si="25"/>
        <v>13725</v>
      </c>
      <c r="L97" s="23">
        <f t="shared" si="27"/>
        <v>599</v>
      </c>
      <c r="M97" s="23">
        <v>12</v>
      </c>
      <c r="N97" s="23">
        <v>586</v>
      </c>
      <c r="O97" s="23">
        <v>1</v>
      </c>
      <c r="P97" s="23">
        <f t="shared" si="28"/>
        <v>13126</v>
      </c>
      <c r="Q97" s="23">
        <v>226</v>
      </c>
      <c r="R97" s="23">
        <v>482</v>
      </c>
      <c r="S97" s="23">
        <v>1126</v>
      </c>
      <c r="T97" s="23">
        <v>3</v>
      </c>
      <c r="U97" s="23">
        <v>18</v>
      </c>
      <c r="V97" s="23">
        <v>2414</v>
      </c>
      <c r="W97" s="23">
        <v>8857</v>
      </c>
    </row>
    <row r="98" spans="2:23" s="21" customFormat="1" ht="10.5" customHeight="1">
      <c r="B98" s="20"/>
      <c r="C98" s="20" t="s">
        <v>87</v>
      </c>
      <c r="E98" s="22">
        <f t="shared" si="30"/>
        <v>17441</v>
      </c>
      <c r="F98" s="23">
        <f t="shared" si="24"/>
        <v>1198</v>
      </c>
      <c r="G98" s="23">
        <f t="shared" si="26"/>
        <v>1198</v>
      </c>
      <c r="H98" s="23">
        <v>766</v>
      </c>
      <c r="I98" s="23">
        <v>432</v>
      </c>
      <c r="J98" s="23" t="s">
        <v>142</v>
      </c>
      <c r="K98" s="23">
        <f t="shared" si="25"/>
        <v>16243</v>
      </c>
      <c r="L98" s="23">
        <f t="shared" si="27"/>
        <v>2731</v>
      </c>
      <c r="M98" s="23">
        <v>114</v>
      </c>
      <c r="N98" s="23">
        <v>43</v>
      </c>
      <c r="O98" s="23">
        <v>2574</v>
      </c>
      <c r="P98" s="23">
        <f t="shared" si="28"/>
        <v>13512</v>
      </c>
      <c r="Q98" s="23">
        <v>596</v>
      </c>
      <c r="R98" s="23">
        <v>820</v>
      </c>
      <c r="S98" s="23">
        <v>158</v>
      </c>
      <c r="T98" s="23">
        <v>6</v>
      </c>
      <c r="U98" s="23">
        <v>309</v>
      </c>
      <c r="V98" s="23">
        <v>1289</v>
      </c>
      <c r="W98" s="23">
        <v>10334</v>
      </c>
    </row>
    <row r="99" spans="2:23" s="21" customFormat="1" ht="10.5" customHeight="1">
      <c r="B99" s="20"/>
      <c r="C99" s="20" t="s">
        <v>88</v>
      </c>
      <c r="E99" s="22">
        <f t="shared" si="30"/>
        <v>8511</v>
      </c>
      <c r="F99" s="23">
        <f t="shared" si="24"/>
        <v>674</v>
      </c>
      <c r="G99" s="23">
        <f t="shared" si="26"/>
        <v>674</v>
      </c>
      <c r="H99" s="23">
        <v>514</v>
      </c>
      <c r="I99" s="23">
        <v>160</v>
      </c>
      <c r="J99" s="29">
        <v>0</v>
      </c>
      <c r="K99" s="23">
        <f t="shared" si="25"/>
        <v>7837</v>
      </c>
      <c r="L99" s="23">
        <f t="shared" si="27"/>
        <v>419</v>
      </c>
      <c r="M99" s="23">
        <v>1</v>
      </c>
      <c r="N99" s="23">
        <v>411</v>
      </c>
      <c r="O99" s="23">
        <v>7</v>
      </c>
      <c r="P99" s="23">
        <f t="shared" si="28"/>
        <v>7418</v>
      </c>
      <c r="Q99" s="23">
        <v>20</v>
      </c>
      <c r="R99" s="23">
        <v>145</v>
      </c>
      <c r="S99" s="23" t="s">
        <v>142</v>
      </c>
      <c r="T99" s="23">
        <v>55</v>
      </c>
      <c r="U99" s="23">
        <v>14</v>
      </c>
      <c r="V99" s="23">
        <v>830</v>
      </c>
      <c r="W99" s="23">
        <v>6354</v>
      </c>
    </row>
    <row r="100" spans="2:23" s="21" customFormat="1" ht="10.5" customHeight="1">
      <c r="B100" s="20"/>
      <c r="C100" s="20" t="s">
        <v>89</v>
      </c>
      <c r="E100" s="22">
        <f t="shared" si="30"/>
        <v>7041</v>
      </c>
      <c r="F100" s="23">
        <f t="shared" si="24"/>
        <v>71</v>
      </c>
      <c r="G100" s="23">
        <f t="shared" si="26"/>
        <v>71</v>
      </c>
      <c r="H100" s="23" t="s">
        <v>142</v>
      </c>
      <c r="I100" s="23">
        <v>71</v>
      </c>
      <c r="J100" s="29">
        <v>0</v>
      </c>
      <c r="K100" s="23">
        <f t="shared" si="25"/>
        <v>6970</v>
      </c>
      <c r="L100" s="23">
        <f t="shared" si="27"/>
        <v>552</v>
      </c>
      <c r="M100" s="23">
        <v>1</v>
      </c>
      <c r="N100" s="23">
        <v>197</v>
      </c>
      <c r="O100" s="23">
        <v>354</v>
      </c>
      <c r="P100" s="23">
        <f t="shared" si="28"/>
        <v>6418</v>
      </c>
      <c r="Q100" s="23">
        <v>686</v>
      </c>
      <c r="R100" s="23" t="s">
        <v>142</v>
      </c>
      <c r="S100" s="23">
        <v>82</v>
      </c>
      <c r="T100" s="25">
        <v>0</v>
      </c>
      <c r="U100" s="23">
        <v>36</v>
      </c>
      <c r="V100" s="23">
        <v>159</v>
      </c>
      <c r="W100" s="23">
        <v>5455</v>
      </c>
    </row>
    <row r="101" spans="2:23" s="21" customFormat="1" ht="10.5" customHeight="1">
      <c r="B101" s="20"/>
      <c r="C101" s="20" t="s">
        <v>90</v>
      </c>
      <c r="E101" s="22">
        <f t="shared" si="30"/>
        <v>14695</v>
      </c>
      <c r="F101" s="23">
        <f t="shared" si="24"/>
        <v>412</v>
      </c>
      <c r="G101" s="23">
        <f t="shared" si="26"/>
        <v>412</v>
      </c>
      <c r="H101" s="23" t="s">
        <v>142</v>
      </c>
      <c r="I101" s="23">
        <v>412</v>
      </c>
      <c r="J101" s="23" t="s">
        <v>142</v>
      </c>
      <c r="K101" s="23">
        <f t="shared" si="25"/>
        <v>14283</v>
      </c>
      <c r="L101" s="23">
        <f t="shared" si="27"/>
        <v>497</v>
      </c>
      <c r="M101" s="23">
        <v>214</v>
      </c>
      <c r="N101" s="23">
        <v>283</v>
      </c>
      <c r="O101" s="23" t="s">
        <v>142</v>
      </c>
      <c r="P101" s="23">
        <f t="shared" si="28"/>
        <v>13786</v>
      </c>
      <c r="Q101" s="23">
        <v>95</v>
      </c>
      <c r="R101" s="23">
        <v>594</v>
      </c>
      <c r="S101" s="23">
        <v>318</v>
      </c>
      <c r="T101" s="23">
        <v>705</v>
      </c>
      <c r="U101" s="23">
        <v>16</v>
      </c>
      <c r="V101" s="23">
        <v>2699</v>
      </c>
      <c r="W101" s="23">
        <v>9359</v>
      </c>
    </row>
    <row r="102" spans="2:23" s="21" customFormat="1" ht="10.5" customHeight="1">
      <c r="B102" s="20"/>
      <c r="C102" s="20" t="s">
        <v>91</v>
      </c>
      <c r="E102" s="22">
        <f t="shared" si="30"/>
        <v>9509</v>
      </c>
      <c r="F102" s="23">
        <f t="shared" si="24"/>
        <v>223</v>
      </c>
      <c r="G102" s="23">
        <f t="shared" si="26"/>
        <v>223</v>
      </c>
      <c r="H102" s="23" t="s">
        <v>142</v>
      </c>
      <c r="I102" s="23">
        <v>223</v>
      </c>
      <c r="J102" s="23" t="s">
        <v>142</v>
      </c>
      <c r="K102" s="23">
        <f t="shared" si="25"/>
        <v>9286</v>
      </c>
      <c r="L102" s="23">
        <f t="shared" si="27"/>
        <v>647</v>
      </c>
      <c r="M102" s="23">
        <v>2</v>
      </c>
      <c r="N102" s="23">
        <v>645</v>
      </c>
      <c r="O102" s="23" t="s">
        <v>142</v>
      </c>
      <c r="P102" s="23">
        <f t="shared" si="28"/>
        <v>8639</v>
      </c>
      <c r="Q102" s="23">
        <v>34</v>
      </c>
      <c r="R102" s="23">
        <v>141</v>
      </c>
      <c r="S102" s="23">
        <v>108</v>
      </c>
      <c r="T102" s="23" t="s">
        <v>142</v>
      </c>
      <c r="U102" s="23">
        <v>7</v>
      </c>
      <c r="V102" s="23">
        <v>1113</v>
      </c>
      <c r="W102" s="23">
        <v>7236</v>
      </c>
    </row>
    <row r="103" spans="2:23" s="21" customFormat="1" ht="9.75" customHeight="1">
      <c r="B103" s="20"/>
      <c r="C103" s="20"/>
      <c r="E103" s="22"/>
      <c r="F103" s="23">
        <f t="shared" si="24"/>
        <v>0</v>
      </c>
      <c r="G103" s="23">
        <f t="shared" si="26"/>
        <v>0</v>
      </c>
      <c r="H103" s="23"/>
      <c r="I103" s="23"/>
      <c r="J103" s="23"/>
      <c r="K103" s="23">
        <f t="shared" si="25"/>
        <v>0</v>
      </c>
      <c r="L103" s="23">
        <f t="shared" si="27"/>
        <v>0</v>
      </c>
      <c r="M103" s="23"/>
      <c r="N103" s="23"/>
      <c r="O103" s="23"/>
      <c r="P103" s="23">
        <f t="shared" si="28"/>
        <v>0</v>
      </c>
      <c r="Q103" s="23"/>
      <c r="R103" s="23"/>
      <c r="S103" s="23"/>
      <c r="T103" s="23"/>
      <c r="U103" s="23"/>
      <c r="V103" s="23"/>
      <c r="W103" s="23"/>
    </row>
    <row r="104" spans="2:23" s="16" customFormat="1" ht="10.5" customHeight="1">
      <c r="B104" s="38" t="s">
        <v>92</v>
      </c>
      <c r="C104" s="38"/>
      <c r="E104" s="17">
        <f>SUM(E105:E111)</f>
        <v>51840</v>
      </c>
      <c r="F104" s="18">
        <f t="shared" si="24"/>
        <v>2177</v>
      </c>
      <c r="G104" s="18">
        <f t="shared" si="26"/>
        <v>2177</v>
      </c>
      <c r="H104" s="18">
        <f aca="true" t="shared" si="31" ref="H104:W104">SUM(H105:H111)</f>
        <v>1916</v>
      </c>
      <c r="I104" s="18">
        <f t="shared" si="31"/>
        <v>261</v>
      </c>
      <c r="J104" s="31">
        <f t="shared" si="31"/>
        <v>0</v>
      </c>
      <c r="K104" s="18">
        <f t="shared" si="25"/>
        <v>49663</v>
      </c>
      <c r="L104" s="18">
        <f t="shared" si="27"/>
        <v>2649</v>
      </c>
      <c r="M104" s="18">
        <f t="shared" si="31"/>
        <v>108</v>
      </c>
      <c r="N104" s="18">
        <f t="shared" si="31"/>
        <v>2240</v>
      </c>
      <c r="O104" s="18">
        <f t="shared" si="31"/>
        <v>301</v>
      </c>
      <c r="P104" s="18">
        <f t="shared" si="28"/>
        <v>47014</v>
      </c>
      <c r="Q104" s="18">
        <f t="shared" si="31"/>
        <v>204</v>
      </c>
      <c r="R104" s="18">
        <f t="shared" si="31"/>
        <v>78</v>
      </c>
      <c r="S104" s="18">
        <f t="shared" si="31"/>
        <v>463</v>
      </c>
      <c r="T104" s="18">
        <f t="shared" si="31"/>
        <v>791</v>
      </c>
      <c r="U104" s="18">
        <f t="shared" si="31"/>
        <v>643</v>
      </c>
      <c r="V104" s="18">
        <f t="shared" si="31"/>
        <v>1577</v>
      </c>
      <c r="W104" s="18">
        <f t="shared" si="31"/>
        <v>43258</v>
      </c>
    </row>
    <row r="105" spans="2:23" s="21" customFormat="1" ht="10.5" customHeight="1">
      <c r="B105" s="20"/>
      <c r="C105" s="20" t="s">
        <v>93</v>
      </c>
      <c r="E105" s="22">
        <f aca="true" t="shared" si="32" ref="E105:E111">SUM(F105,K105)</f>
        <v>485</v>
      </c>
      <c r="F105" s="23" t="s">
        <v>142</v>
      </c>
      <c r="G105" s="23" t="s">
        <v>142</v>
      </c>
      <c r="H105" s="23" t="s">
        <v>142</v>
      </c>
      <c r="I105" s="23" t="s">
        <v>142</v>
      </c>
      <c r="J105" s="23" t="s">
        <v>142</v>
      </c>
      <c r="K105" s="23">
        <f t="shared" si="25"/>
        <v>485</v>
      </c>
      <c r="L105" s="23">
        <f t="shared" si="27"/>
        <v>3</v>
      </c>
      <c r="M105" s="29">
        <v>1</v>
      </c>
      <c r="N105" s="23">
        <v>2</v>
      </c>
      <c r="O105" s="23" t="s">
        <v>142</v>
      </c>
      <c r="P105" s="23">
        <f t="shared" si="28"/>
        <v>482</v>
      </c>
      <c r="Q105" s="23">
        <v>2</v>
      </c>
      <c r="R105" s="23" t="s">
        <v>142</v>
      </c>
      <c r="S105" s="23" t="s">
        <v>142</v>
      </c>
      <c r="T105" s="23" t="s">
        <v>142</v>
      </c>
      <c r="U105" s="23">
        <v>28</v>
      </c>
      <c r="V105" s="23">
        <v>47</v>
      </c>
      <c r="W105" s="23">
        <v>405</v>
      </c>
    </row>
    <row r="106" spans="2:23" s="21" customFormat="1" ht="10.5" customHeight="1">
      <c r="B106" s="20"/>
      <c r="C106" s="20" t="s">
        <v>94</v>
      </c>
      <c r="E106" s="22">
        <f t="shared" si="32"/>
        <v>794</v>
      </c>
      <c r="F106" s="23" t="s">
        <v>142</v>
      </c>
      <c r="G106" s="23" t="s">
        <v>142</v>
      </c>
      <c r="H106" s="23" t="s">
        <v>142</v>
      </c>
      <c r="I106" s="23" t="s">
        <v>142</v>
      </c>
      <c r="J106" s="23" t="s">
        <v>142</v>
      </c>
      <c r="K106" s="23">
        <f t="shared" si="25"/>
        <v>794</v>
      </c>
      <c r="L106" s="23">
        <f t="shared" si="27"/>
        <v>9</v>
      </c>
      <c r="M106" s="29" t="s">
        <v>142</v>
      </c>
      <c r="N106" s="23">
        <v>9</v>
      </c>
      <c r="O106" s="23" t="s">
        <v>142</v>
      </c>
      <c r="P106" s="23">
        <f t="shared" si="28"/>
        <v>785</v>
      </c>
      <c r="Q106" s="23">
        <v>22</v>
      </c>
      <c r="R106" s="23" t="s">
        <v>142</v>
      </c>
      <c r="S106" s="23" t="s">
        <v>142</v>
      </c>
      <c r="T106" s="23" t="s">
        <v>142</v>
      </c>
      <c r="U106" s="23">
        <v>60</v>
      </c>
      <c r="V106" s="23">
        <v>71</v>
      </c>
      <c r="W106" s="23">
        <v>632</v>
      </c>
    </row>
    <row r="107" spans="2:23" s="21" customFormat="1" ht="10.5" customHeight="1">
      <c r="B107" s="20"/>
      <c r="C107" s="20" t="s">
        <v>95</v>
      </c>
      <c r="E107" s="22">
        <f t="shared" si="32"/>
        <v>2909</v>
      </c>
      <c r="F107" s="26">
        <f t="shared" si="24"/>
        <v>0</v>
      </c>
      <c r="G107" s="23" t="s">
        <v>142</v>
      </c>
      <c r="H107" s="23" t="s">
        <v>142</v>
      </c>
      <c r="I107" s="23" t="s">
        <v>142</v>
      </c>
      <c r="J107" s="29">
        <v>0</v>
      </c>
      <c r="K107" s="23">
        <f t="shared" si="25"/>
        <v>2909</v>
      </c>
      <c r="L107" s="23">
        <f t="shared" si="27"/>
        <v>184</v>
      </c>
      <c r="M107" s="23">
        <v>11</v>
      </c>
      <c r="N107" s="23">
        <v>166</v>
      </c>
      <c r="O107" s="23">
        <v>7</v>
      </c>
      <c r="P107" s="23">
        <f t="shared" si="28"/>
        <v>2725</v>
      </c>
      <c r="Q107" s="23">
        <v>42</v>
      </c>
      <c r="R107" s="23" t="s">
        <v>142</v>
      </c>
      <c r="S107" s="23" t="s">
        <v>142</v>
      </c>
      <c r="T107" s="23">
        <v>233</v>
      </c>
      <c r="U107" s="23">
        <v>175</v>
      </c>
      <c r="V107" s="23">
        <v>108</v>
      </c>
      <c r="W107" s="23">
        <v>2167</v>
      </c>
    </row>
    <row r="108" spans="2:23" s="21" customFormat="1" ht="10.5" customHeight="1">
      <c r="B108" s="20"/>
      <c r="C108" s="20" t="s">
        <v>96</v>
      </c>
      <c r="E108" s="22">
        <f t="shared" si="32"/>
        <v>8312</v>
      </c>
      <c r="F108" s="23">
        <f t="shared" si="24"/>
        <v>1524</v>
      </c>
      <c r="G108" s="23">
        <f t="shared" si="26"/>
        <v>1524</v>
      </c>
      <c r="H108" s="23">
        <v>1512</v>
      </c>
      <c r="I108" s="23">
        <v>12</v>
      </c>
      <c r="J108" s="29">
        <v>0</v>
      </c>
      <c r="K108" s="23">
        <f t="shared" si="25"/>
        <v>6788</v>
      </c>
      <c r="L108" s="23">
        <f t="shared" si="27"/>
        <v>551</v>
      </c>
      <c r="M108" s="26">
        <v>0</v>
      </c>
      <c r="N108" s="23">
        <v>257</v>
      </c>
      <c r="O108" s="23">
        <v>294</v>
      </c>
      <c r="P108" s="23">
        <f t="shared" si="28"/>
        <v>6237</v>
      </c>
      <c r="Q108" s="23">
        <v>61</v>
      </c>
      <c r="R108" s="23">
        <v>29</v>
      </c>
      <c r="S108" s="23" t="s">
        <v>142</v>
      </c>
      <c r="T108" s="23">
        <v>1</v>
      </c>
      <c r="U108" s="23">
        <v>57</v>
      </c>
      <c r="V108" s="23">
        <v>178</v>
      </c>
      <c r="W108" s="23">
        <v>5911</v>
      </c>
    </row>
    <row r="109" spans="2:23" s="21" customFormat="1" ht="10.5" customHeight="1">
      <c r="B109" s="20"/>
      <c r="C109" s="20" t="s">
        <v>97</v>
      </c>
      <c r="E109" s="22">
        <f t="shared" si="32"/>
        <v>10468</v>
      </c>
      <c r="F109" s="23">
        <f t="shared" si="24"/>
        <v>148</v>
      </c>
      <c r="G109" s="23">
        <f t="shared" si="26"/>
        <v>148</v>
      </c>
      <c r="H109" s="23" t="s">
        <v>142</v>
      </c>
      <c r="I109" s="23">
        <v>148</v>
      </c>
      <c r="J109" s="29">
        <v>0</v>
      </c>
      <c r="K109" s="23">
        <f t="shared" si="25"/>
        <v>10320</v>
      </c>
      <c r="L109" s="23">
        <f t="shared" si="27"/>
        <v>1148</v>
      </c>
      <c r="M109" s="23">
        <v>2</v>
      </c>
      <c r="N109" s="23">
        <v>1146</v>
      </c>
      <c r="O109" s="23" t="s">
        <v>142</v>
      </c>
      <c r="P109" s="23">
        <f t="shared" si="28"/>
        <v>9172</v>
      </c>
      <c r="Q109" s="23">
        <v>22</v>
      </c>
      <c r="R109" s="23">
        <v>32</v>
      </c>
      <c r="S109" s="23">
        <v>79</v>
      </c>
      <c r="T109" s="23">
        <v>544</v>
      </c>
      <c r="U109" s="23">
        <v>133</v>
      </c>
      <c r="V109" s="23">
        <v>275</v>
      </c>
      <c r="W109" s="23">
        <v>8087</v>
      </c>
    </row>
    <row r="110" spans="2:23" s="21" customFormat="1" ht="10.5" customHeight="1">
      <c r="B110" s="20"/>
      <c r="C110" s="20" t="s">
        <v>98</v>
      </c>
      <c r="E110" s="22">
        <f t="shared" si="32"/>
        <v>20951</v>
      </c>
      <c r="F110" s="26">
        <f t="shared" si="24"/>
        <v>0</v>
      </c>
      <c r="G110" s="26" t="s">
        <v>142</v>
      </c>
      <c r="H110" s="23" t="s">
        <v>142</v>
      </c>
      <c r="I110" s="23" t="s">
        <v>142</v>
      </c>
      <c r="J110" s="29">
        <v>0</v>
      </c>
      <c r="K110" s="23">
        <f t="shared" si="25"/>
        <v>20951</v>
      </c>
      <c r="L110" s="23">
        <f t="shared" si="27"/>
        <v>373</v>
      </c>
      <c r="M110" s="23">
        <v>94</v>
      </c>
      <c r="N110" s="23">
        <v>279</v>
      </c>
      <c r="O110" s="23" t="s">
        <v>142</v>
      </c>
      <c r="P110" s="23">
        <f t="shared" si="28"/>
        <v>20578</v>
      </c>
      <c r="Q110" s="23">
        <v>54</v>
      </c>
      <c r="R110" s="23">
        <v>17</v>
      </c>
      <c r="S110" s="23">
        <v>235</v>
      </c>
      <c r="T110" s="23">
        <v>9</v>
      </c>
      <c r="U110" s="23">
        <v>185</v>
      </c>
      <c r="V110" s="23">
        <v>800</v>
      </c>
      <c r="W110" s="23">
        <v>19278</v>
      </c>
    </row>
    <row r="111" spans="2:23" s="21" customFormat="1" ht="10.5" customHeight="1">
      <c r="B111" s="20"/>
      <c r="C111" s="20" t="s">
        <v>99</v>
      </c>
      <c r="E111" s="22">
        <f t="shared" si="32"/>
        <v>7921</v>
      </c>
      <c r="F111" s="23">
        <f t="shared" si="24"/>
        <v>505</v>
      </c>
      <c r="G111" s="23">
        <f t="shared" si="26"/>
        <v>505</v>
      </c>
      <c r="H111" s="23">
        <v>404</v>
      </c>
      <c r="I111" s="23">
        <v>101</v>
      </c>
      <c r="J111" s="23" t="s">
        <v>142</v>
      </c>
      <c r="K111" s="23">
        <f t="shared" si="25"/>
        <v>7416</v>
      </c>
      <c r="L111" s="23">
        <f t="shared" si="27"/>
        <v>381</v>
      </c>
      <c r="M111" s="29">
        <v>0</v>
      </c>
      <c r="N111" s="23">
        <v>381</v>
      </c>
      <c r="O111" s="26" t="s">
        <v>142</v>
      </c>
      <c r="P111" s="23">
        <f t="shared" si="28"/>
        <v>7035</v>
      </c>
      <c r="Q111" s="23">
        <v>1</v>
      </c>
      <c r="R111" s="23" t="s">
        <v>142</v>
      </c>
      <c r="S111" s="23">
        <v>149</v>
      </c>
      <c r="T111" s="23">
        <v>4</v>
      </c>
      <c r="U111" s="23">
        <v>5</v>
      </c>
      <c r="V111" s="23">
        <v>98</v>
      </c>
      <c r="W111" s="23">
        <v>6778</v>
      </c>
    </row>
    <row r="112" spans="2:23" s="21" customFormat="1" ht="9.75" customHeight="1">
      <c r="B112" s="20"/>
      <c r="C112" s="20"/>
      <c r="E112" s="22"/>
      <c r="F112" s="23">
        <f t="shared" si="24"/>
        <v>0</v>
      </c>
      <c r="G112" s="23">
        <f t="shared" si="26"/>
        <v>0</v>
      </c>
      <c r="H112" s="23"/>
      <c r="I112" s="23"/>
      <c r="J112" s="23"/>
      <c r="K112" s="23">
        <f t="shared" si="25"/>
        <v>0</v>
      </c>
      <c r="L112" s="23">
        <f t="shared" si="27"/>
        <v>0</v>
      </c>
      <c r="M112" s="23"/>
      <c r="N112" s="23"/>
      <c r="O112" s="23"/>
      <c r="P112" s="23">
        <f t="shared" si="28"/>
        <v>0</v>
      </c>
      <c r="Q112" s="23"/>
      <c r="R112" s="23"/>
      <c r="S112" s="23"/>
      <c r="T112" s="23"/>
      <c r="U112" s="23"/>
      <c r="V112" s="23"/>
      <c r="W112" s="23"/>
    </row>
    <row r="113" spans="2:23" s="16" customFormat="1" ht="10.5" customHeight="1">
      <c r="B113" s="38" t="s">
        <v>100</v>
      </c>
      <c r="C113" s="38"/>
      <c r="E113" s="17">
        <f>SUM(E114:E115)</f>
        <v>3893</v>
      </c>
      <c r="F113" s="18">
        <f t="shared" si="24"/>
        <v>94</v>
      </c>
      <c r="G113" s="18">
        <f t="shared" si="26"/>
        <v>94</v>
      </c>
      <c r="H113" s="18" t="s">
        <v>150</v>
      </c>
      <c r="I113" s="18">
        <f aca="true" t="shared" si="33" ref="I113:W113">SUM(I114:I115)</f>
        <v>94</v>
      </c>
      <c r="J113" s="30">
        <f t="shared" si="33"/>
        <v>0</v>
      </c>
      <c r="K113" s="18">
        <f t="shared" si="25"/>
        <v>3799</v>
      </c>
      <c r="L113" s="18">
        <f t="shared" si="27"/>
        <v>1005</v>
      </c>
      <c r="M113" s="18">
        <f t="shared" si="33"/>
        <v>9</v>
      </c>
      <c r="N113" s="18">
        <f t="shared" si="33"/>
        <v>996</v>
      </c>
      <c r="O113" s="18" t="s">
        <v>150</v>
      </c>
      <c r="P113" s="18">
        <f t="shared" si="28"/>
        <v>2794</v>
      </c>
      <c r="Q113" s="18">
        <f t="shared" si="33"/>
        <v>23</v>
      </c>
      <c r="R113" s="18">
        <f t="shared" si="33"/>
        <v>123</v>
      </c>
      <c r="S113" s="18">
        <f t="shared" si="33"/>
        <v>8</v>
      </c>
      <c r="T113" s="18">
        <f t="shared" si="33"/>
        <v>10</v>
      </c>
      <c r="U113" s="18">
        <f t="shared" si="33"/>
        <v>168</v>
      </c>
      <c r="V113" s="18">
        <f t="shared" si="33"/>
        <v>221</v>
      </c>
      <c r="W113" s="18">
        <f t="shared" si="33"/>
        <v>2241</v>
      </c>
    </row>
    <row r="114" spans="2:23" s="21" customFormat="1" ht="10.5" customHeight="1">
      <c r="B114" s="20"/>
      <c r="C114" s="20" t="s">
        <v>101</v>
      </c>
      <c r="E114" s="22">
        <f>SUM(F114,K114)</f>
        <v>3721</v>
      </c>
      <c r="F114" s="23">
        <f t="shared" si="24"/>
        <v>94</v>
      </c>
      <c r="G114" s="23">
        <f t="shared" si="26"/>
        <v>94</v>
      </c>
      <c r="H114" s="23" t="s">
        <v>142</v>
      </c>
      <c r="I114" s="23">
        <v>94</v>
      </c>
      <c r="J114" s="29">
        <v>0</v>
      </c>
      <c r="K114" s="23">
        <f t="shared" si="25"/>
        <v>3627</v>
      </c>
      <c r="L114" s="23">
        <f t="shared" si="27"/>
        <v>902</v>
      </c>
      <c r="M114" s="23">
        <v>9</v>
      </c>
      <c r="N114" s="23">
        <v>893</v>
      </c>
      <c r="O114" s="23" t="s">
        <v>142</v>
      </c>
      <c r="P114" s="23">
        <f t="shared" si="28"/>
        <v>2725</v>
      </c>
      <c r="Q114" s="23">
        <v>23</v>
      </c>
      <c r="R114" s="23">
        <v>123</v>
      </c>
      <c r="S114" s="23" t="s">
        <v>142</v>
      </c>
      <c r="T114" s="23">
        <v>9</v>
      </c>
      <c r="U114" s="23">
        <v>164</v>
      </c>
      <c r="V114" s="23">
        <v>204</v>
      </c>
      <c r="W114" s="23">
        <v>2202</v>
      </c>
    </row>
    <row r="115" spans="2:23" s="21" customFormat="1" ht="10.5" customHeight="1">
      <c r="B115" s="20"/>
      <c r="C115" s="20" t="s">
        <v>102</v>
      </c>
      <c r="E115" s="22">
        <f>SUM(F115,K115)</f>
        <v>172</v>
      </c>
      <c r="F115" s="26">
        <f t="shared" si="24"/>
        <v>0</v>
      </c>
      <c r="G115" s="23" t="s">
        <v>142</v>
      </c>
      <c r="H115" s="23" t="s">
        <v>142</v>
      </c>
      <c r="I115" s="23" t="s">
        <v>142</v>
      </c>
      <c r="J115" s="29">
        <v>0</v>
      </c>
      <c r="K115" s="23">
        <f t="shared" si="25"/>
        <v>172</v>
      </c>
      <c r="L115" s="23">
        <f t="shared" si="27"/>
        <v>103</v>
      </c>
      <c r="M115" s="23" t="s">
        <v>142</v>
      </c>
      <c r="N115" s="23">
        <v>103</v>
      </c>
      <c r="O115" s="23" t="s">
        <v>142</v>
      </c>
      <c r="P115" s="23">
        <f t="shared" si="28"/>
        <v>69</v>
      </c>
      <c r="Q115" s="23" t="s">
        <v>142</v>
      </c>
      <c r="R115" s="23" t="s">
        <v>142</v>
      </c>
      <c r="S115" s="23">
        <v>8</v>
      </c>
      <c r="T115" s="23">
        <v>1</v>
      </c>
      <c r="U115" s="23">
        <v>4</v>
      </c>
      <c r="V115" s="23">
        <v>17</v>
      </c>
      <c r="W115" s="23">
        <v>39</v>
      </c>
    </row>
    <row r="116" spans="2:23" s="21" customFormat="1" ht="9.75" customHeight="1">
      <c r="B116" s="20"/>
      <c r="C116" s="20"/>
      <c r="E116" s="22"/>
      <c r="F116" s="23">
        <f t="shared" si="24"/>
        <v>0</v>
      </c>
      <c r="G116" s="23">
        <f t="shared" si="26"/>
        <v>0</v>
      </c>
      <c r="H116" s="23"/>
      <c r="I116" s="23"/>
      <c r="J116" s="23"/>
      <c r="K116" s="23">
        <f t="shared" si="25"/>
        <v>0</v>
      </c>
      <c r="L116" s="23">
        <f t="shared" si="27"/>
        <v>0</v>
      </c>
      <c r="M116" s="23"/>
      <c r="N116" s="23"/>
      <c r="O116" s="23"/>
      <c r="P116" s="23">
        <f t="shared" si="28"/>
        <v>0</v>
      </c>
      <c r="Q116" s="23"/>
      <c r="R116" s="23"/>
      <c r="S116" s="23"/>
      <c r="T116" s="23"/>
      <c r="U116" s="23"/>
      <c r="V116" s="23"/>
      <c r="W116" s="23"/>
    </row>
    <row r="117" spans="2:23" s="16" customFormat="1" ht="10.5" customHeight="1">
      <c r="B117" s="38" t="s">
        <v>103</v>
      </c>
      <c r="C117" s="38"/>
      <c r="E117" s="17">
        <f>E118</f>
        <v>756</v>
      </c>
      <c r="F117" s="18">
        <f t="shared" si="24"/>
        <v>300</v>
      </c>
      <c r="G117" s="18">
        <f t="shared" si="26"/>
        <v>300</v>
      </c>
      <c r="H117" s="18" t="str">
        <f aca="true" t="shared" si="34" ref="H117:W117">H118</f>
        <v>-</v>
      </c>
      <c r="I117" s="18">
        <f t="shared" si="34"/>
        <v>300</v>
      </c>
      <c r="J117" s="28">
        <f t="shared" si="34"/>
        <v>0</v>
      </c>
      <c r="K117" s="18">
        <f t="shared" si="25"/>
        <v>456</v>
      </c>
      <c r="L117" s="18">
        <f t="shared" si="27"/>
        <v>316</v>
      </c>
      <c r="M117" s="28">
        <f t="shared" si="34"/>
        <v>0</v>
      </c>
      <c r="N117" s="18">
        <f t="shared" si="34"/>
        <v>316</v>
      </c>
      <c r="O117" s="18" t="str">
        <f t="shared" si="34"/>
        <v>-</v>
      </c>
      <c r="P117" s="18">
        <f t="shared" si="28"/>
        <v>140</v>
      </c>
      <c r="Q117" s="18" t="str">
        <f t="shared" si="34"/>
        <v>-</v>
      </c>
      <c r="R117" s="18" t="str">
        <f t="shared" si="34"/>
        <v>-</v>
      </c>
      <c r="S117" s="18" t="str">
        <f t="shared" si="34"/>
        <v>-</v>
      </c>
      <c r="T117" s="30">
        <f t="shared" si="34"/>
        <v>0</v>
      </c>
      <c r="U117" s="18">
        <f t="shared" si="34"/>
        <v>6</v>
      </c>
      <c r="V117" s="18">
        <f t="shared" si="34"/>
        <v>10</v>
      </c>
      <c r="W117" s="18">
        <f t="shared" si="34"/>
        <v>124</v>
      </c>
    </row>
    <row r="118" spans="2:23" s="21" customFormat="1" ht="10.5" customHeight="1">
      <c r="B118" s="20"/>
      <c r="C118" s="20" t="s">
        <v>104</v>
      </c>
      <c r="E118" s="22">
        <f>SUM(F118,K118)</f>
        <v>756</v>
      </c>
      <c r="F118" s="23">
        <f t="shared" si="24"/>
        <v>300</v>
      </c>
      <c r="G118" s="23">
        <f t="shared" si="26"/>
        <v>300</v>
      </c>
      <c r="H118" s="23" t="s">
        <v>142</v>
      </c>
      <c r="I118" s="23">
        <v>300</v>
      </c>
      <c r="J118" s="29">
        <v>0</v>
      </c>
      <c r="K118" s="23">
        <f t="shared" si="25"/>
        <v>456</v>
      </c>
      <c r="L118" s="23">
        <f t="shared" si="27"/>
        <v>316</v>
      </c>
      <c r="M118" s="29">
        <v>0</v>
      </c>
      <c r="N118" s="23">
        <v>316</v>
      </c>
      <c r="O118" s="23" t="s">
        <v>142</v>
      </c>
      <c r="P118" s="23">
        <f t="shared" si="28"/>
        <v>140</v>
      </c>
      <c r="Q118" s="23" t="s">
        <v>142</v>
      </c>
      <c r="R118" s="23" t="s">
        <v>142</v>
      </c>
      <c r="S118" s="23" t="s">
        <v>142</v>
      </c>
      <c r="T118" s="29">
        <v>0</v>
      </c>
      <c r="U118" s="23">
        <v>6</v>
      </c>
      <c r="V118" s="23">
        <v>10</v>
      </c>
      <c r="W118" s="23">
        <v>124</v>
      </c>
    </row>
    <row r="119" spans="2:23" s="21" customFormat="1" ht="9.75" customHeight="1">
      <c r="B119" s="20"/>
      <c r="C119" s="20"/>
      <c r="E119" s="22"/>
      <c r="F119" s="23">
        <f t="shared" si="24"/>
        <v>0</v>
      </c>
      <c r="G119" s="23">
        <f t="shared" si="26"/>
        <v>0</v>
      </c>
      <c r="H119" s="23"/>
      <c r="I119" s="23"/>
      <c r="J119" s="23"/>
      <c r="K119" s="23">
        <f t="shared" si="25"/>
        <v>0</v>
      </c>
      <c r="L119" s="23">
        <f t="shared" si="27"/>
        <v>0</v>
      </c>
      <c r="M119" s="23"/>
      <c r="N119" s="23"/>
      <c r="O119" s="23"/>
      <c r="P119" s="23">
        <f t="shared" si="28"/>
        <v>0</v>
      </c>
      <c r="Q119" s="23"/>
      <c r="R119" s="23"/>
      <c r="S119" s="23"/>
      <c r="T119" s="23"/>
      <c r="U119" s="23"/>
      <c r="V119" s="23"/>
      <c r="W119" s="23"/>
    </row>
    <row r="120" spans="2:23" s="16" customFormat="1" ht="10.5" customHeight="1">
      <c r="B120" s="38" t="s">
        <v>105</v>
      </c>
      <c r="C120" s="38"/>
      <c r="E120" s="17">
        <f>SUM(E121:E131)</f>
        <v>60185</v>
      </c>
      <c r="F120" s="18">
        <f t="shared" si="24"/>
        <v>13564</v>
      </c>
      <c r="G120" s="18">
        <f t="shared" si="26"/>
        <v>13564</v>
      </c>
      <c r="H120" s="18">
        <f aca="true" t="shared" si="35" ref="H120:W120">SUM(H121:H131)</f>
        <v>13279</v>
      </c>
      <c r="I120" s="18">
        <f t="shared" si="35"/>
        <v>285</v>
      </c>
      <c r="J120" s="31">
        <f t="shared" si="35"/>
        <v>0</v>
      </c>
      <c r="K120" s="18">
        <f t="shared" si="25"/>
        <v>46621</v>
      </c>
      <c r="L120" s="18">
        <f t="shared" si="27"/>
        <v>10694</v>
      </c>
      <c r="M120" s="18">
        <f t="shared" si="35"/>
        <v>449</v>
      </c>
      <c r="N120" s="18">
        <f t="shared" si="35"/>
        <v>7642</v>
      </c>
      <c r="O120" s="18">
        <f t="shared" si="35"/>
        <v>2603</v>
      </c>
      <c r="P120" s="18">
        <f t="shared" si="28"/>
        <v>35927</v>
      </c>
      <c r="Q120" s="18">
        <f t="shared" si="35"/>
        <v>721</v>
      </c>
      <c r="R120" s="18" t="s">
        <v>150</v>
      </c>
      <c r="S120" s="18">
        <f t="shared" si="35"/>
        <v>654</v>
      </c>
      <c r="T120" s="18">
        <f t="shared" si="35"/>
        <v>1077</v>
      </c>
      <c r="U120" s="18">
        <f t="shared" si="35"/>
        <v>396</v>
      </c>
      <c r="V120" s="18">
        <f t="shared" si="35"/>
        <v>1591</v>
      </c>
      <c r="W120" s="18">
        <f t="shared" si="35"/>
        <v>31488</v>
      </c>
    </row>
    <row r="121" spans="2:23" s="21" customFormat="1" ht="10.5" customHeight="1">
      <c r="B121" s="20"/>
      <c r="C121" s="20" t="s">
        <v>106</v>
      </c>
      <c r="E121" s="22">
        <f aca="true" t="shared" si="36" ref="E121:E131">SUM(F121,K121)</f>
        <v>2228</v>
      </c>
      <c r="F121" s="23">
        <f t="shared" si="24"/>
        <v>16</v>
      </c>
      <c r="G121" s="23">
        <f t="shared" si="26"/>
        <v>16</v>
      </c>
      <c r="H121" s="23">
        <v>16</v>
      </c>
      <c r="I121" s="23" t="s">
        <v>142</v>
      </c>
      <c r="J121" s="23" t="s">
        <v>142</v>
      </c>
      <c r="K121" s="23">
        <f t="shared" si="25"/>
        <v>2212</v>
      </c>
      <c r="L121" s="23">
        <f t="shared" si="27"/>
        <v>413</v>
      </c>
      <c r="M121" s="29">
        <v>0</v>
      </c>
      <c r="N121" s="23">
        <v>297</v>
      </c>
      <c r="O121" s="23">
        <v>116</v>
      </c>
      <c r="P121" s="23">
        <f t="shared" si="28"/>
        <v>1799</v>
      </c>
      <c r="Q121" s="25">
        <v>0</v>
      </c>
      <c r="R121" s="23" t="s">
        <v>142</v>
      </c>
      <c r="S121" s="23" t="s">
        <v>142</v>
      </c>
      <c r="T121" s="23">
        <v>2</v>
      </c>
      <c r="U121" s="23">
        <v>3</v>
      </c>
      <c r="V121" s="23">
        <v>98</v>
      </c>
      <c r="W121" s="23">
        <v>1696</v>
      </c>
    </row>
    <row r="122" spans="2:23" s="21" customFormat="1" ht="10.5" customHeight="1">
      <c r="B122" s="20"/>
      <c r="C122" s="20" t="s">
        <v>107</v>
      </c>
      <c r="E122" s="22">
        <f t="shared" si="36"/>
        <v>2769</v>
      </c>
      <c r="F122" s="23">
        <f t="shared" si="24"/>
        <v>1245</v>
      </c>
      <c r="G122" s="23">
        <f t="shared" si="26"/>
        <v>1245</v>
      </c>
      <c r="H122" s="23">
        <v>1245</v>
      </c>
      <c r="I122" s="23" t="s">
        <v>142</v>
      </c>
      <c r="J122" s="23" t="s">
        <v>142</v>
      </c>
      <c r="K122" s="23">
        <f t="shared" si="25"/>
        <v>1524</v>
      </c>
      <c r="L122" s="23">
        <f t="shared" si="27"/>
        <v>874</v>
      </c>
      <c r="M122" s="23">
        <v>9</v>
      </c>
      <c r="N122" s="23">
        <v>865</v>
      </c>
      <c r="O122" s="23" t="s">
        <v>142</v>
      </c>
      <c r="P122" s="23">
        <f t="shared" si="28"/>
        <v>650</v>
      </c>
      <c r="Q122" s="23" t="s">
        <v>142</v>
      </c>
      <c r="R122" s="23" t="s">
        <v>142</v>
      </c>
      <c r="S122" s="23">
        <v>84</v>
      </c>
      <c r="T122" s="26" t="s">
        <v>142</v>
      </c>
      <c r="U122" s="23">
        <v>8</v>
      </c>
      <c r="V122" s="26" t="s">
        <v>142</v>
      </c>
      <c r="W122" s="23">
        <v>558</v>
      </c>
    </row>
    <row r="123" spans="2:23" s="21" customFormat="1" ht="10.5" customHeight="1">
      <c r="B123" s="20"/>
      <c r="C123" s="20" t="s">
        <v>108</v>
      </c>
      <c r="E123" s="22">
        <f t="shared" si="36"/>
        <v>10684</v>
      </c>
      <c r="F123" s="23">
        <f t="shared" si="24"/>
        <v>5047</v>
      </c>
      <c r="G123" s="23">
        <f t="shared" si="26"/>
        <v>5047</v>
      </c>
      <c r="H123" s="23">
        <v>5047</v>
      </c>
      <c r="I123" s="23" t="s">
        <v>142</v>
      </c>
      <c r="J123" s="23" t="s">
        <v>142</v>
      </c>
      <c r="K123" s="23">
        <f t="shared" si="25"/>
        <v>5637</v>
      </c>
      <c r="L123" s="23">
        <f t="shared" si="27"/>
        <v>1584</v>
      </c>
      <c r="M123" s="23">
        <v>274</v>
      </c>
      <c r="N123" s="23">
        <v>1310</v>
      </c>
      <c r="O123" s="23" t="s">
        <v>142</v>
      </c>
      <c r="P123" s="23">
        <f t="shared" si="28"/>
        <v>4053</v>
      </c>
      <c r="Q123" s="23">
        <v>20</v>
      </c>
      <c r="R123" s="23" t="s">
        <v>142</v>
      </c>
      <c r="S123" s="23">
        <v>145</v>
      </c>
      <c r="T123" s="23">
        <v>19</v>
      </c>
      <c r="U123" s="23">
        <v>15</v>
      </c>
      <c r="V123" s="23">
        <v>70</v>
      </c>
      <c r="W123" s="23">
        <v>3784</v>
      </c>
    </row>
    <row r="124" spans="2:30" s="21" customFormat="1" ht="10.5" customHeight="1">
      <c r="B124" s="20"/>
      <c r="C124" s="20" t="s">
        <v>109</v>
      </c>
      <c r="E124" s="22">
        <f t="shared" si="36"/>
        <v>6450</v>
      </c>
      <c r="F124" s="23">
        <f t="shared" si="24"/>
        <v>2298</v>
      </c>
      <c r="G124" s="23">
        <f t="shared" si="26"/>
        <v>2298</v>
      </c>
      <c r="H124" s="23">
        <v>2158</v>
      </c>
      <c r="I124" s="23">
        <v>140</v>
      </c>
      <c r="J124" s="23" t="s">
        <v>142</v>
      </c>
      <c r="K124" s="23">
        <f t="shared" si="25"/>
        <v>4152</v>
      </c>
      <c r="L124" s="23">
        <f t="shared" si="27"/>
        <v>504</v>
      </c>
      <c r="M124" s="23">
        <v>86</v>
      </c>
      <c r="N124" s="23">
        <v>418</v>
      </c>
      <c r="O124" s="23" t="s">
        <v>142</v>
      </c>
      <c r="P124" s="23">
        <f t="shared" si="28"/>
        <v>3648</v>
      </c>
      <c r="Q124" s="23">
        <v>26</v>
      </c>
      <c r="R124" s="23" t="s">
        <v>142</v>
      </c>
      <c r="S124" s="23">
        <v>272</v>
      </c>
      <c r="T124" s="23">
        <v>7</v>
      </c>
      <c r="U124" s="23">
        <v>28</v>
      </c>
      <c r="V124" s="23">
        <v>92</v>
      </c>
      <c r="W124" s="23">
        <v>3223</v>
      </c>
      <c r="X124" s="3"/>
      <c r="Y124" s="3"/>
      <c r="Z124" s="3"/>
      <c r="AA124" s="3"/>
      <c r="AB124" s="3"/>
      <c r="AC124" s="3"/>
      <c r="AD124" s="3"/>
    </row>
    <row r="125" spans="2:23" s="21" customFormat="1" ht="10.5" customHeight="1">
      <c r="B125" s="20"/>
      <c r="C125" s="20" t="s">
        <v>110</v>
      </c>
      <c r="E125" s="22">
        <f t="shared" si="36"/>
        <v>6571</v>
      </c>
      <c r="F125" s="23">
        <f t="shared" si="24"/>
        <v>69</v>
      </c>
      <c r="G125" s="23">
        <f t="shared" si="26"/>
        <v>69</v>
      </c>
      <c r="H125" s="23" t="s">
        <v>142</v>
      </c>
      <c r="I125" s="23">
        <v>69</v>
      </c>
      <c r="J125" s="23" t="s">
        <v>142</v>
      </c>
      <c r="K125" s="23">
        <f t="shared" si="25"/>
        <v>6502</v>
      </c>
      <c r="L125" s="23">
        <f t="shared" si="27"/>
        <v>2318</v>
      </c>
      <c r="M125" s="23">
        <v>46</v>
      </c>
      <c r="N125" s="23">
        <v>270</v>
      </c>
      <c r="O125" s="23">
        <v>2002</v>
      </c>
      <c r="P125" s="23">
        <f t="shared" si="28"/>
        <v>4184</v>
      </c>
      <c r="Q125" s="23">
        <v>124</v>
      </c>
      <c r="R125" s="23" t="s">
        <v>142</v>
      </c>
      <c r="S125" s="23">
        <v>140</v>
      </c>
      <c r="T125" s="23">
        <v>2</v>
      </c>
      <c r="U125" s="23">
        <v>56</v>
      </c>
      <c r="V125" s="23">
        <v>249</v>
      </c>
      <c r="W125" s="23">
        <v>3613</v>
      </c>
    </row>
    <row r="126" spans="2:23" s="21" customFormat="1" ht="10.5" customHeight="1">
      <c r="B126" s="20"/>
      <c r="C126" s="20" t="s">
        <v>111</v>
      </c>
      <c r="E126" s="22">
        <f t="shared" si="36"/>
        <v>3546</v>
      </c>
      <c r="F126" s="23" t="s">
        <v>142</v>
      </c>
      <c r="G126" s="23" t="s">
        <v>142</v>
      </c>
      <c r="H126" s="23" t="s">
        <v>142</v>
      </c>
      <c r="I126" s="23" t="s">
        <v>142</v>
      </c>
      <c r="J126" s="23" t="s">
        <v>142</v>
      </c>
      <c r="K126" s="23">
        <f t="shared" si="25"/>
        <v>3546</v>
      </c>
      <c r="L126" s="23">
        <f t="shared" si="27"/>
        <v>1594</v>
      </c>
      <c r="M126" s="23">
        <v>1</v>
      </c>
      <c r="N126" s="23">
        <v>1593</v>
      </c>
      <c r="O126" s="26">
        <v>0</v>
      </c>
      <c r="P126" s="23">
        <f t="shared" si="28"/>
        <v>1952</v>
      </c>
      <c r="Q126" s="23">
        <v>9</v>
      </c>
      <c r="R126" s="23" t="s">
        <v>142</v>
      </c>
      <c r="S126" s="23" t="s">
        <v>142</v>
      </c>
      <c r="T126" s="23" t="s">
        <v>142</v>
      </c>
      <c r="U126" s="23">
        <v>23</v>
      </c>
      <c r="V126" s="23">
        <v>360</v>
      </c>
      <c r="W126" s="23">
        <v>1560</v>
      </c>
    </row>
    <row r="127" spans="2:23" s="21" customFormat="1" ht="10.5" customHeight="1">
      <c r="B127" s="20"/>
      <c r="C127" s="20" t="s">
        <v>112</v>
      </c>
      <c r="E127" s="22">
        <f t="shared" si="36"/>
        <v>2263</v>
      </c>
      <c r="F127" s="23">
        <f t="shared" si="24"/>
        <v>359</v>
      </c>
      <c r="G127" s="23">
        <f t="shared" si="26"/>
        <v>359</v>
      </c>
      <c r="H127" s="23">
        <v>359</v>
      </c>
      <c r="I127" s="23" t="s">
        <v>142</v>
      </c>
      <c r="J127" s="23" t="s">
        <v>142</v>
      </c>
      <c r="K127" s="23">
        <f t="shared" si="25"/>
        <v>1904</v>
      </c>
      <c r="L127" s="23">
        <f t="shared" si="27"/>
        <v>500</v>
      </c>
      <c r="M127" s="29">
        <v>0</v>
      </c>
      <c r="N127" s="23">
        <v>500</v>
      </c>
      <c r="O127" s="26" t="s">
        <v>142</v>
      </c>
      <c r="P127" s="23">
        <f t="shared" si="28"/>
        <v>1404</v>
      </c>
      <c r="Q127" s="23">
        <v>51</v>
      </c>
      <c r="R127" s="23" t="s">
        <v>142</v>
      </c>
      <c r="S127" s="23" t="s">
        <v>142</v>
      </c>
      <c r="T127" s="26">
        <v>0</v>
      </c>
      <c r="U127" s="23">
        <v>49</v>
      </c>
      <c r="V127" s="23">
        <v>11</v>
      </c>
      <c r="W127" s="23">
        <v>1293</v>
      </c>
    </row>
    <row r="128" spans="2:23" s="21" customFormat="1" ht="10.5" customHeight="1">
      <c r="B128" s="20"/>
      <c r="C128" s="20" t="s">
        <v>113</v>
      </c>
      <c r="E128" s="22">
        <f t="shared" si="36"/>
        <v>4432</v>
      </c>
      <c r="F128" s="26">
        <f t="shared" si="24"/>
        <v>0</v>
      </c>
      <c r="G128" s="23" t="s">
        <v>142</v>
      </c>
      <c r="H128" s="23" t="s">
        <v>142</v>
      </c>
      <c r="I128" s="23" t="s">
        <v>142</v>
      </c>
      <c r="J128" s="29">
        <v>0</v>
      </c>
      <c r="K128" s="23">
        <f t="shared" si="25"/>
        <v>4432</v>
      </c>
      <c r="L128" s="23">
        <f t="shared" si="27"/>
        <v>508</v>
      </c>
      <c r="M128" s="23">
        <v>17</v>
      </c>
      <c r="N128" s="23">
        <v>391</v>
      </c>
      <c r="O128" s="23">
        <v>100</v>
      </c>
      <c r="P128" s="23">
        <f t="shared" si="28"/>
        <v>3924</v>
      </c>
      <c r="Q128" s="23">
        <v>41</v>
      </c>
      <c r="R128" s="23" t="s">
        <v>142</v>
      </c>
      <c r="S128" s="23">
        <v>12</v>
      </c>
      <c r="T128" s="23">
        <v>2</v>
      </c>
      <c r="U128" s="23">
        <v>128</v>
      </c>
      <c r="V128" s="23">
        <v>67</v>
      </c>
      <c r="W128" s="23">
        <v>3674</v>
      </c>
    </row>
    <row r="129" spans="2:23" s="21" customFormat="1" ht="10.5" customHeight="1">
      <c r="B129" s="20"/>
      <c r="C129" s="20" t="s">
        <v>114</v>
      </c>
      <c r="E129" s="22">
        <f t="shared" si="36"/>
        <v>5532</v>
      </c>
      <c r="F129" s="23">
        <f t="shared" si="24"/>
        <v>74</v>
      </c>
      <c r="G129" s="23">
        <f t="shared" si="26"/>
        <v>74</v>
      </c>
      <c r="H129" s="23">
        <v>74</v>
      </c>
      <c r="I129" s="23" t="s">
        <v>142</v>
      </c>
      <c r="J129" s="23" t="s">
        <v>142</v>
      </c>
      <c r="K129" s="23">
        <f t="shared" si="25"/>
        <v>5458</v>
      </c>
      <c r="L129" s="23">
        <f t="shared" si="27"/>
        <v>708</v>
      </c>
      <c r="M129" s="23">
        <v>12</v>
      </c>
      <c r="N129" s="23">
        <v>631</v>
      </c>
      <c r="O129" s="23">
        <v>65</v>
      </c>
      <c r="P129" s="23">
        <f t="shared" si="28"/>
        <v>4750</v>
      </c>
      <c r="Q129" s="23">
        <v>11</v>
      </c>
      <c r="R129" s="23" t="s">
        <v>142</v>
      </c>
      <c r="S129" s="23" t="s">
        <v>142</v>
      </c>
      <c r="T129" s="26">
        <v>1</v>
      </c>
      <c r="U129" s="23">
        <v>48</v>
      </c>
      <c r="V129" s="23">
        <v>482</v>
      </c>
      <c r="W129" s="23">
        <v>4208</v>
      </c>
    </row>
    <row r="130" spans="2:23" s="21" customFormat="1" ht="10.5" customHeight="1">
      <c r="B130" s="20"/>
      <c r="C130" s="20" t="s">
        <v>115</v>
      </c>
      <c r="E130" s="22">
        <f t="shared" si="36"/>
        <v>3296</v>
      </c>
      <c r="F130" s="23">
        <f t="shared" si="24"/>
        <v>247</v>
      </c>
      <c r="G130" s="23">
        <f t="shared" si="26"/>
        <v>247</v>
      </c>
      <c r="H130" s="23">
        <v>200</v>
      </c>
      <c r="I130" s="23">
        <v>47</v>
      </c>
      <c r="J130" s="23" t="s">
        <v>142</v>
      </c>
      <c r="K130" s="23">
        <f t="shared" si="25"/>
        <v>3049</v>
      </c>
      <c r="L130" s="23">
        <f t="shared" si="27"/>
        <v>222</v>
      </c>
      <c r="M130" s="23">
        <v>3</v>
      </c>
      <c r="N130" s="23">
        <v>219</v>
      </c>
      <c r="O130" s="23" t="s">
        <v>142</v>
      </c>
      <c r="P130" s="23">
        <f t="shared" si="28"/>
        <v>2827</v>
      </c>
      <c r="Q130" s="23">
        <v>8</v>
      </c>
      <c r="R130" s="23" t="s">
        <v>142</v>
      </c>
      <c r="S130" s="23" t="s">
        <v>142</v>
      </c>
      <c r="T130" s="23" t="s">
        <v>142</v>
      </c>
      <c r="U130" s="23">
        <v>24</v>
      </c>
      <c r="V130" s="23">
        <v>142</v>
      </c>
      <c r="W130" s="23">
        <v>2653</v>
      </c>
    </row>
    <row r="131" spans="2:23" s="21" customFormat="1" ht="10.5" customHeight="1">
      <c r="B131" s="20"/>
      <c r="C131" s="20" t="s">
        <v>116</v>
      </c>
      <c r="E131" s="22">
        <f t="shared" si="36"/>
        <v>12414</v>
      </c>
      <c r="F131" s="23">
        <f t="shared" si="24"/>
        <v>4209</v>
      </c>
      <c r="G131" s="23">
        <f t="shared" si="26"/>
        <v>4209</v>
      </c>
      <c r="H131" s="23">
        <v>4180</v>
      </c>
      <c r="I131" s="23">
        <v>29</v>
      </c>
      <c r="J131" s="26">
        <v>0</v>
      </c>
      <c r="K131" s="23">
        <f t="shared" si="25"/>
        <v>8205</v>
      </c>
      <c r="L131" s="23">
        <f t="shared" si="27"/>
        <v>1469</v>
      </c>
      <c r="M131" s="23">
        <v>1</v>
      </c>
      <c r="N131" s="23">
        <v>1148</v>
      </c>
      <c r="O131" s="23">
        <v>320</v>
      </c>
      <c r="P131" s="23">
        <f t="shared" si="28"/>
        <v>6736</v>
      </c>
      <c r="Q131" s="23">
        <v>431</v>
      </c>
      <c r="R131" s="23" t="s">
        <v>142</v>
      </c>
      <c r="S131" s="23">
        <v>1</v>
      </c>
      <c r="T131" s="23">
        <v>1044</v>
      </c>
      <c r="U131" s="23">
        <v>14</v>
      </c>
      <c r="V131" s="23">
        <v>20</v>
      </c>
      <c r="W131" s="23">
        <v>5226</v>
      </c>
    </row>
    <row r="132" spans="2:23" s="21" customFormat="1" ht="9.75" customHeight="1">
      <c r="B132" s="20"/>
      <c r="C132" s="20"/>
      <c r="E132" s="22"/>
      <c r="F132" s="23">
        <f t="shared" si="24"/>
        <v>0</v>
      </c>
      <c r="G132" s="23">
        <f t="shared" si="26"/>
        <v>0</v>
      </c>
      <c r="H132" s="23"/>
      <c r="I132" s="23"/>
      <c r="J132" s="23"/>
      <c r="K132" s="23">
        <f t="shared" si="25"/>
        <v>0</v>
      </c>
      <c r="L132" s="23">
        <f t="shared" si="27"/>
        <v>0</v>
      </c>
      <c r="M132" s="23"/>
      <c r="N132" s="23"/>
      <c r="O132" s="23"/>
      <c r="P132" s="23">
        <f t="shared" si="28"/>
        <v>0</v>
      </c>
      <c r="Q132" s="23"/>
      <c r="R132" s="23"/>
      <c r="S132" s="23"/>
      <c r="T132" s="23"/>
      <c r="U132" s="23"/>
      <c r="V132" s="23"/>
      <c r="W132" s="23"/>
    </row>
    <row r="133" spans="2:23" s="16" customFormat="1" ht="10.5" customHeight="1">
      <c r="B133" s="38" t="s">
        <v>117</v>
      </c>
      <c r="C133" s="38"/>
      <c r="E133" s="17">
        <f>SUM(E134:E138)</f>
        <v>78673</v>
      </c>
      <c r="F133" s="18">
        <f t="shared" si="24"/>
        <v>23822</v>
      </c>
      <c r="G133" s="18">
        <f t="shared" si="26"/>
        <v>23268</v>
      </c>
      <c r="H133" s="18">
        <f aca="true" t="shared" si="37" ref="H133:W133">SUM(H134:H138)</f>
        <v>22063</v>
      </c>
      <c r="I133" s="18">
        <f t="shared" si="37"/>
        <v>1205</v>
      </c>
      <c r="J133" s="18">
        <f t="shared" si="37"/>
        <v>554</v>
      </c>
      <c r="K133" s="18">
        <f t="shared" si="25"/>
        <v>54851</v>
      </c>
      <c r="L133" s="18">
        <f t="shared" si="27"/>
        <v>3347</v>
      </c>
      <c r="M133" s="18">
        <f t="shared" si="37"/>
        <v>1278</v>
      </c>
      <c r="N133" s="18">
        <f t="shared" si="37"/>
        <v>1279</v>
      </c>
      <c r="O133" s="18">
        <f t="shared" si="37"/>
        <v>790</v>
      </c>
      <c r="P133" s="18">
        <f t="shared" si="28"/>
        <v>51504</v>
      </c>
      <c r="Q133" s="18">
        <f t="shared" si="37"/>
        <v>994</v>
      </c>
      <c r="R133" s="18">
        <f t="shared" si="37"/>
        <v>1248</v>
      </c>
      <c r="S133" s="18">
        <f t="shared" si="37"/>
        <v>907</v>
      </c>
      <c r="T133" s="18">
        <f t="shared" si="37"/>
        <v>362</v>
      </c>
      <c r="U133" s="18">
        <f t="shared" si="37"/>
        <v>437</v>
      </c>
      <c r="V133" s="18">
        <f t="shared" si="37"/>
        <v>2782</v>
      </c>
      <c r="W133" s="18">
        <f t="shared" si="37"/>
        <v>44774</v>
      </c>
    </row>
    <row r="134" spans="2:23" s="21" customFormat="1" ht="10.5" customHeight="1">
      <c r="B134" s="20"/>
      <c r="C134" s="20" t="s">
        <v>118</v>
      </c>
      <c r="E134" s="22">
        <f>SUM(F134,K134)</f>
        <v>12821</v>
      </c>
      <c r="F134" s="23">
        <f t="shared" si="24"/>
        <v>2471</v>
      </c>
      <c r="G134" s="23">
        <f t="shared" si="26"/>
        <v>1917</v>
      </c>
      <c r="H134" s="23">
        <v>1484</v>
      </c>
      <c r="I134" s="23">
        <v>433</v>
      </c>
      <c r="J134" s="23">
        <v>554</v>
      </c>
      <c r="K134" s="23">
        <f t="shared" si="25"/>
        <v>10350</v>
      </c>
      <c r="L134" s="23">
        <f t="shared" si="27"/>
        <v>787</v>
      </c>
      <c r="M134" s="23">
        <v>461</v>
      </c>
      <c r="N134" s="23">
        <v>203</v>
      </c>
      <c r="O134" s="23">
        <v>123</v>
      </c>
      <c r="P134" s="23">
        <f t="shared" si="28"/>
        <v>9563</v>
      </c>
      <c r="Q134" s="23">
        <v>79</v>
      </c>
      <c r="R134" s="23">
        <v>184</v>
      </c>
      <c r="S134" s="23">
        <v>152</v>
      </c>
      <c r="T134" s="23">
        <v>46</v>
      </c>
      <c r="U134" s="23">
        <v>122</v>
      </c>
      <c r="V134" s="23">
        <v>680</v>
      </c>
      <c r="W134" s="23">
        <v>8300</v>
      </c>
    </row>
    <row r="135" spans="2:23" s="21" customFormat="1" ht="10.5" customHeight="1">
      <c r="B135" s="20"/>
      <c r="C135" s="20" t="s">
        <v>119</v>
      </c>
      <c r="E135" s="22">
        <f>SUM(F135,K135)</f>
        <v>24108</v>
      </c>
      <c r="F135" s="23">
        <f t="shared" si="24"/>
        <v>16116</v>
      </c>
      <c r="G135" s="23">
        <f t="shared" si="26"/>
        <v>16116</v>
      </c>
      <c r="H135" s="23">
        <v>15824</v>
      </c>
      <c r="I135" s="23">
        <v>292</v>
      </c>
      <c r="J135" s="23" t="s">
        <v>142</v>
      </c>
      <c r="K135" s="23">
        <f t="shared" si="25"/>
        <v>7992</v>
      </c>
      <c r="L135" s="23">
        <f t="shared" si="27"/>
        <v>730</v>
      </c>
      <c r="M135" s="23">
        <v>173</v>
      </c>
      <c r="N135" s="23">
        <v>557</v>
      </c>
      <c r="O135" s="23" t="s">
        <v>142</v>
      </c>
      <c r="P135" s="23">
        <f t="shared" si="28"/>
        <v>7262</v>
      </c>
      <c r="Q135" s="23">
        <v>685</v>
      </c>
      <c r="R135" s="23">
        <v>426</v>
      </c>
      <c r="S135" s="23">
        <v>43</v>
      </c>
      <c r="T135" s="23">
        <v>1</v>
      </c>
      <c r="U135" s="23">
        <v>19</v>
      </c>
      <c r="V135" s="23">
        <v>253</v>
      </c>
      <c r="W135" s="23">
        <v>5835</v>
      </c>
    </row>
    <row r="136" spans="2:23" s="21" customFormat="1" ht="10.5" customHeight="1">
      <c r="B136" s="20"/>
      <c r="C136" s="20" t="s">
        <v>120</v>
      </c>
      <c r="E136" s="22">
        <f>SUM(F136,K136)</f>
        <v>17296</v>
      </c>
      <c r="F136" s="23">
        <f t="shared" si="24"/>
        <v>2047</v>
      </c>
      <c r="G136" s="23">
        <f t="shared" si="26"/>
        <v>2047</v>
      </c>
      <c r="H136" s="23">
        <v>1840</v>
      </c>
      <c r="I136" s="23">
        <v>207</v>
      </c>
      <c r="J136" s="26" t="s">
        <v>142</v>
      </c>
      <c r="K136" s="23">
        <f t="shared" si="25"/>
        <v>15249</v>
      </c>
      <c r="L136" s="23">
        <f t="shared" si="27"/>
        <v>1013</v>
      </c>
      <c r="M136" s="23">
        <v>275</v>
      </c>
      <c r="N136" s="23">
        <v>134</v>
      </c>
      <c r="O136" s="23">
        <v>604</v>
      </c>
      <c r="P136" s="23">
        <f t="shared" si="28"/>
        <v>14236</v>
      </c>
      <c r="Q136" s="23">
        <v>115</v>
      </c>
      <c r="R136" s="23">
        <v>248</v>
      </c>
      <c r="S136" s="23">
        <v>268</v>
      </c>
      <c r="T136" s="23">
        <v>26</v>
      </c>
      <c r="U136" s="23">
        <v>141</v>
      </c>
      <c r="V136" s="23">
        <v>794</v>
      </c>
      <c r="W136" s="23">
        <v>12644</v>
      </c>
    </row>
    <row r="137" spans="2:23" s="21" customFormat="1" ht="10.5" customHeight="1">
      <c r="B137" s="20"/>
      <c r="C137" s="20" t="s">
        <v>121</v>
      </c>
      <c r="E137" s="22">
        <f>SUM(F137,K137)</f>
        <v>15194</v>
      </c>
      <c r="F137" s="23">
        <f t="shared" si="24"/>
        <v>323</v>
      </c>
      <c r="G137" s="23">
        <f t="shared" si="26"/>
        <v>323</v>
      </c>
      <c r="H137" s="23">
        <v>232</v>
      </c>
      <c r="I137" s="23">
        <v>91</v>
      </c>
      <c r="J137" s="23" t="s">
        <v>142</v>
      </c>
      <c r="K137" s="23">
        <f t="shared" si="25"/>
        <v>14871</v>
      </c>
      <c r="L137" s="23">
        <f t="shared" si="27"/>
        <v>545</v>
      </c>
      <c r="M137" s="23">
        <v>296</v>
      </c>
      <c r="N137" s="23">
        <v>186</v>
      </c>
      <c r="O137" s="23">
        <v>63</v>
      </c>
      <c r="P137" s="23">
        <f t="shared" si="28"/>
        <v>14326</v>
      </c>
      <c r="Q137" s="23">
        <v>5</v>
      </c>
      <c r="R137" s="23">
        <v>179</v>
      </c>
      <c r="S137" s="23">
        <v>312</v>
      </c>
      <c r="T137" s="23">
        <v>260</v>
      </c>
      <c r="U137" s="23">
        <v>63</v>
      </c>
      <c r="V137" s="23">
        <v>841</v>
      </c>
      <c r="W137" s="23">
        <v>12666</v>
      </c>
    </row>
    <row r="138" spans="2:23" s="21" customFormat="1" ht="10.5" customHeight="1">
      <c r="B138" s="20"/>
      <c r="C138" s="20" t="s">
        <v>122</v>
      </c>
      <c r="E138" s="22">
        <f>SUM(F138,K138)</f>
        <v>9254</v>
      </c>
      <c r="F138" s="23">
        <f t="shared" si="24"/>
        <v>2865</v>
      </c>
      <c r="G138" s="23">
        <f t="shared" si="26"/>
        <v>2865</v>
      </c>
      <c r="H138" s="23">
        <v>2683</v>
      </c>
      <c r="I138" s="23">
        <v>182</v>
      </c>
      <c r="J138" s="23" t="s">
        <v>142</v>
      </c>
      <c r="K138" s="23">
        <f t="shared" si="25"/>
        <v>6389</v>
      </c>
      <c r="L138" s="23">
        <f t="shared" si="27"/>
        <v>272</v>
      </c>
      <c r="M138" s="23">
        <v>73</v>
      </c>
      <c r="N138" s="23">
        <v>199</v>
      </c>
      <c r="O138" s="23" t="s">
        <v>142</v>
      </c>
      <c r="P138" s="23">
        <f t="shared" si="28"/>
        <v>6117</v>
      </c>
      <c r="Q138" s="23">
        <v>110</v>
      </c>
      <c r="R138" s="23">
        <v>211</v>
      </c>
      <c r="S138" s="23">
        <v>132</v>
      </c>
      <c r="T138" s="23">
        <v>29</v>
      </c>
      <c r="U138" s="23">
        <v>92</v>
      </c>
      <c r="V138" s="23">
        <v>214</v>
      </c>
      <c r="W138" s="23">
        <v>5329</v>
      </c>
    </row>
    <row r="139" spans="2:23" s="21" customFormat="1" ht="9.75" customHeight="1">
      <c r="B139" s="20"/>
      <c r="C139" s="20"/>
      <c r="E139" s="22"/>
      <c r="F139" s="23">
        <f t="shared" si="24"/>
        <v>0</v>
      </c>
      <c r="G139" s="23">
        <f t="shared" si="26"/>
        <v>0</v>
      </c>
      <c r="H139" s="23"/>
      <c r="I139" s="23"/>
      <c r="J139" s="23"/>
      <c r="K139" s="23">
        <f t="shared" si="25"/>
        <v>0</v>
      </c>
      <c r="L139" s="23">
        <f t="shared" si="27"/>
        <v>0</v>
      </c>
      <c r="M139" s="23"/>
      <c r="N139" s="23"/>
      <c r="O139" s="23"/>
      <c r="P139" s="23">
        <f t="shared" si="28"/>
        <v>0</v>
      </c>
      <c r="Q139" s="23"/>
      <c r="R139" s="23"/>
      <c r="S139" s="23"/>
      <c r="T139" s="23"/>
      <c r="U139" s="23"/>
      <c r="V139" s="23"/>
      <c r="W139" s="23"/>
    </row>
    <row r="140" spans="2:23" s="16" customFormat="1" ht="10.5" customHeight="1">
      <c r="B140" s="38" t="s">
        <v>123</v>
      </c>
      <c r="C140" s="38"/>
      <c r="E140" s="17">
        <f>SUM(E141:E148)</f>
        <v>173479</v>
      </c>
      <c r="F140" s="18">
        <f t="shared" si="24"/>
        <v>74541</v>
      </c>
      <c r="G140" s="18">
        <f t="shared" si="26"/>
        <v>74541</v>
      </c>
      <c r="H140" s="18">
        <f aca="true" t="shared" si="38" ref="H140:V140">SUM(H141:H148)</f>
        <v>73671</v>
      </c>
      <c r="I140" s="18">
        <f t="shared" si="38"/>
        <v>870</v>
      </c>
      <c r="J140" s="18" t="s">
        <v>150</v>
      </c>
      <c r="K140" s="18">
        <f t="shared" si="25"/>
        <v>98938</v>
      </c>
      <c r="L140" s="18">
        <f t="shared" si="27"/>
        <v>14285</v>
      </c>
      <c r="M140" s="18">
        <f t="shared" si="38"/>
        <v>1748</v>
      </c>
      <c r="N140" s="18">
        <f t="shared" si="38"/>
        <v>12530</v>
      </c>
      <c r="O140" s="18">
        <f t="shared" si="38"/>
        <v>7</v>
      </c>
      <c r="P140" s="18">
        <f t="shared" si="28"/>
        <v>84653</v>
      </c>
      <c r="Q140" s="18">
        <f t="shared" si="38"/>
        <v>4816</v>
      </c>
      <c r="R140" s="18">
        <f t="shared" si="38"/>
        <v>2537</v>
      </c>
      <c r="S140" s="18">
        <f t="shared" si="38"/>
        <v>4312</v>
      </c>
      <c r="T140" s="18">
        <f t="shared" si="38"/>
        <v>530</v>
      </c>
      <c r="U140" s="18">
        <f t="shared" si="38"/>
        <v>1084</v>
      </c>
      <c r="V140" s="18">
        <f t="shared" si="38"/>
        <v>10318</v>
      </c>
      <c r="W140" s="18">
        <v>61056</v>
      </c>
    </row>
    <row r="141" spans="2:23" s="21" customFormat="1" ht="10.5" customHeight="1">
      <c r="B141" s="20"/>
      <c r="C141" s="20" t="s">
        <v>124</v>
      </c>
      <c r="E141" s="22">
        <f aca="true" t="shared" si="39" ref="E141:E148">SUM(F141,K141)</f>
        <v>20459</v>
      </c>
      <c r="F141" s="23">
        <f t="shared" si="24"/>
        <v>4725</v>
      </c>
      <c r="G141" s="23">
        <f t="shared" si="26"/>
        <v>4725</v>
      </c>
      <c r="H141" s="23">
        <v>4725</v>
      </c>
      <c r="I141" s="23" t="s">
        <v>142</v>
      </c>
      <c r="J141" s="23" t="s">
        <v>142</v>
      </c>
      <c r="K141" s="23">
        <f t="shared" si="25"/>
        <v>15734</v>
      </c>
      <c r="L141" s="23">
        <f t="shared" si="27"/>
        <v>715</v>
      </c>
      <c r="M141" s="23">
        <v>162</v>
      </c>
      <c r="N141" s="23">
        <v>553</v>
      </c>
      <c r="O141" s="23" t="s">
        <v>142</v>
      </c>
      <c r="P141" s="23">
        <f t="shared" si="28"/>
        <v>15019</v>
      </c>
      <c r="Q141" s="23">
        <v>307</v>
      </c>
      <c r="R141" s="23">
        <v>559</v>
      </c>
      <c r="S141" s="23">
        <v>397</v>
      </c>
      <c r="T141" s="23">
        <v>61</v>
      </c>
      <c r="U141" s="23">
        <v>175</v>
      </c>
      <c r="V141" s="23">
        <v>1694</v>
      </c>
      <c r="W141" s="23">
        <v>11826</v>
      </c>
    </row>
    <row r="142" spans="2:23" s="21" customFormat="1" ht="10.5" customHeight="1">
      <c r="B142" s="20"/>
      <c r="C142" s="20" t="s">
        <v>125</v>
      </c>
      <c r="E142" s="22">
        <f t="shared" si="39"/>
        <v>34396</v>
      </c>
      <c r="F142" s="23">
        <f t="shared" si="24"/>
        <v>13655</v>
      </c>
      <c r="G142" s="23">
        <f t="shared" si="26"/>
        <v>13655</v>
      </c>
      <c r="H142" s="23">
        <v>13498</v>
      </c>
      <c r="I142" s="23">
        <v>157</v>
      </c>
      <c r="J142" s="23" t="s">
        <v>142</v>
      </c>
      <c r="K142" s="23">
        <f t="shared" si="25"/>
        <v>20741</v>
      </c>
      <c r="L142" s="23">
        <f t="shared" si="27"/>
        <v>705</v>
      </c>
      <c r="M142" s="23">
        <v>244</v>
      </c>
      <c r="N142" s="23">
        <v>461</v>
      </c>
      <c r="O142" s="23" t="s">
        <v>142</v>
      </c>
      <c r="P142" s="23">
        <f t="shared" si="28"/>
        <v>20036</v>
      </c>
      <c r="Q142" s="23">
        <v>95</v>
      </c>
      <c r="R142" s="23">
        <v>421</v>
      </c>
      <c r="S142" s="23">
        <v>967</v>
      </c>
      <c r="T142" s="23">
        <v>286</v>
      </c>
      <c r="U142" s="23">
        <v>179</v>
      </c>
      <c r="V142" s="23">
        <v>2496</v>
      </c>
      <c r="W142" s="23">
        <v>15592</v>
      </c>
    </row>
    <row r="143" spans="2:23" s="21" customFormat="1" ht="10.5" customHeight="1">
      <c r="B143" s="20"/>
      <c r="C143" s="20" t="s">
        <v>126</v>
      </c>
      <c r="E143" s="22">
        <f t="shared" si="39"/>
        <v>31439</v>
      </c>
      <c r="F143" s="23">
        <f t="shared" si="24"/>
        <v>15899</v>
      </c>
      <c r="G143" s="23">
        <f t="shared" si="26"/>
        <v>15899</v>
      </c>
      <c r="H143" s="23">
        <v>15691</v>
      </c>
      <c r="I143" s="23">
        <v>208</v>
      </c>
      <c r="J143" s="23" t="s">
        <v>142</v>
      </c>
      <c r="K143" s="23">
        <f t="shared" si="25"/>
        <v>15540</v>
      </c>
      <c r="L143" s="23">
        <f t="shared" si="27"/>
        <v>1281</v>
      </c>
      <c r="M143" s="23">
        <v>51</v>
      </c>
      <c r="N143" s="23">
        <v>1230</v>
      </c>
      <c r="O143" s="23" t="s">
        <v>142</v>
      </c>
      <c r="P143" s="23">
        <f t="shared" si="28"/>
        <v>14259</v>
      </c>
      <c r="Q143" s="23">
        <v>1111</v>
      </c>
      <c r="R143" s="23">
        <v>459</v>
      </c>
      <c r="S143" s="23">
        <v>442</v>
      </c>
      <c r="T143" s="23" t="s">
        <v>142</v>
      </c>
      <c r="U143" s="23">
        <v>549</v>
      </c>
      <c r="V143" s="23">
        <v>1729</v>
      </c>
      <c r="W143" s="23">
        <v>9969</v>
      </c>
    </row>
    <row r="144" spans="2:23" s="21" customFormat="1" ht="10.5" customHeight="1">
      <c r="B144" s="20"/>
      <c r="C144" s="20" t="s">
        <v>127</v>
      </c>
      <c r="E144" s="22">
        <f t="shared" si="39"/>
        <v>34168</v>
      </c>
      <c r="F144" s="23">
        <f t="shared" si="24"/>
        <v>18950</v>
      </c>
      <c r="G144" s="23">
        <f t="shared" si="26"/>
        <v>18950</v>
      </c>
      <c r="H144" s="23">
        <v>18858</v>
      </c>
      <c r="I144" s="23">
        <v>92</v>
      </c>
      <c r="J144" s="23" t="s">
        <v>142</v>
      </c>
      <c r="K144" s="23">
        <f t="shared" si="25"/>
        <v>15218</v>
      </c>
      <c r="L144" s="23">
        <f t="shared" si="27"/>
        <v>6729</v>
      </c>
      <c r="M144" s="23">
        <v>16</v>
      </c>
      <c r="N144" s="23">
        <v>6713</v>
      </c>
      <c r="O144" s="23" t="s">
        <v>142</v>
      </c>
      <c r="P144" s="23">
        <f t="shared" si="28"/>
        <v>8489</v>
      </c>
      <c r="Q144" s="23">
        <v>2718</v>
      </c>
      <c r="R144" s="23">
        <v>276</v>
      </c>
      <c r="S144" s="23">
        <v>102</v>
      </c>
      <c r="T144" s="23">
        <v>36</v>
      </c>
      <c r="U144" s="23">
        <v>38</v>
      </c>
      <c r="V144" s="23">
        <v>1186</v>
      </c>
      <c r="W144" s="23">
        <v>4133</v>
      </c>
    </row>
    <row r="145" spans="2:23" s="21" customFormat="1" ht="10.5" customHeight="1">
      <c r="B145" s="20"/>
      <c r="C145" s="20" t="s">
        <v>128</v>
      </c>
      <c r="E145" s="22">
        <f t="shared" si="39"/>
        <v>4761</v>
      </c>
      <c r="F145" s="23">
        <f t="shared" si="24"/>
        <v>1550</v>
      </c>
      <c r="G145" s="23">
        <f t="shared" si="26"/>
        <v>1550</v>
      </c>
      <c r="H145" s="23">
        <v>1550</v>
      </c>
      <c r="I145" s="23" t="s">
        <v>142</v>
      </c>
      <c r="J145" s="23" t="s">
        <v>142</v>
      </c>
      <c r="K145" s="23">
        <f t="shared" si="25"/>
        <v>3211</v>
      </c>
      <c r="L145" s="23">
        <f t="shared" si="27"/>
        <v>1693</v>
      </c>
      <c r="M145" s="23">
        <v>10</v>
      </c>
      <c r="N145" s="23">
        <v>1683</v>
      </c>
      <c r="O145" s="23" t="s">
        <v>142</v>
      </c>
      <c r="P145" s="23">
        <f t="shared" si="28"/>
        <v>1518</v>
      </c>
      <c r="Q145" s="23">
        <v>4</v>
      </c>
      <c r="R145" s="23">
        <v>109</v>
      </c>
      <c r="S145" s="23">
        <v>31</v>
      </c>
      <c r="T145" s="23" t="s">
        <v>142</v>
      </c>
      <c r="U145" s="23">
        <v>47</v>
      </c>
      <c r="V145" s="23">
        <v>94</v>
      </c>
      <c r="W145" s="23">
        <v>1233</v>
      </c>
    </row>
    <row r="146" spans="2:23" s="21" customFormat="1" ht="10.5" customHeight="1">
      <c r="B146" s="20"/>
      <c r="C146" s="20" t="s">
        <v>129</v>
      </c>
      <c r="E146" s="22">
        <f t="shared" si="39"/>
        <v>9509</v>
      </c>
      <c r="F146" s="23">
        <f t="shared" si="24"/>
        <v>1493</v>
      </c>
      <c r="G146" s="23">
        <f t="shared" si="26"/>
        <v>1493</v>
      </c>
      <c r="H146" s="23">
        <v>1419</v>
      </c>
      <c r="I146" s="23">
        <v>74</v>
      </c>
      <c r="J146" s="23" t="s">
        <v>142</v>
      </c>
      <c r="K146" s="23">
        <f t="shared" si="25"/>
        <v>8016</v>
      </c>
      <c r="L146" s="23">
        <f t="shared" si="27"/>
        <v>998</v>
      </c>
      <c r="M146" s="23">
        <v>516</v>
      </c>
      <c r="N146" s="23">
        <v>482</v>
      </c>
      <c r="O146" s="23" t="s">
        <v>142</v>
      </c>
      <c r="P146" s="23">
        <v>7018</v>
      </c>
      <c r="Q146" s="23">
        <v>405</v>
      </c>
      <c r="R146" s="23">
        <v>388</v>
      </c>
      <c r="S146" s="23">
        <v>395</v>
      </c>
      <c r="T146" s="23">
        <v>7</v>
      </c>
      <c r="U146" s="23">
        <v>75</v>
      </c>
      <c r="V146" s="23">
        <v>430</v>
      </c>
      <c r="W146" s="23">
        <v>5518</v>
      </c>
    </row>
    <row r="147" spans="2:23" s="21" customFormat="1" ht="10.5" customHeight="1">
      <c r="B147" s="20"/>
      <c r="C147" s="20" t="s">
        <v>130</v>
      </c>
      <c r="E147" s="22">
        <f t="shared" si="39"/>
        <v>17587</v>
      </c>
      <c r="F147" s="23">
        <f t="shared" si="24"/>
        <v>8166</v>
      </c>
      <c r="G147" s="23">
        <f t="shared" si="26"/>
        <v>8166</v>
      </c>
      <c r="H147" s="23">
        <v>7899</v>
      </c>
      <c r="I147" s="23">
        <v>267</v>
      </c>
      <c r="J147" s="23" t="s">
        <v>142</v>
      </c>
      <c r="K147" s="23">
        <f t="shared" si="25"/>
        <v>9421</v>
      </c>
      <c r="L147" s="23">
        <f t="shared" si="27"/>
        <v>510</v>
      </c>
      <c r="M147" s="23">
        <v>249</v>
      </c>
      <c r="N147" s="23">
        <v>261</v>
      </c>
      <c r="O147" s="23" t="s">
        <v>142</v>
      </c>
      <c r="P147" s="23">
        <f t="shared" si="28"/>
        <v>8911</v>
      </c>
      <c r="Q147" s="23">
        <v>7</v>
      </c>
      <c r="R147" s="23">
        <v>195</v>
      </c>
      <c r="S147" s="23">
        <v>771</v>
      </c>
      <c r="T147" s="23">
        <v>138</v>
      </c>
      <c r="U147" s="23">
        <v>13</v>
      </c>
      <c r="V147" s="23">
        <v>800</v>
      </c>
      <c r="W147" s="23">
        <v>6987</v>
      </c>
    </row>
    <row r="148" spans="2:23" s="21" customFormat="1" ht="10.5" customHeight="1">
      <c r="B148" s="20"/>
      <c r="C148" s="20" t="s">
        <v>131</v>
      </c>
      <c r="E148" s="22">
        <f t="shared" si="39"/>
        <v>21160</v>
      </c>
      <c r="F148" s="23">
        <f t="shared" si="24"/>
        <v>10103</v>
      </c>
      <c r="G148" s="23">
        <f t="shared" si="26"/>
        <v>10103</v>
      </c>
      <c r="H148" s="23">
        <v>10031</v>
      </c>
      <c r="I148" s="23">
        <v>72</v>
      </c>
      <c r="J148" s="23" t="s">
        <v>142</v>
      </c>
      <c r="K148" s="23">
        <f t="shared" si="25"/>
        <v>11057</v>
      </c>
      <c r="L148" s="23">
        <f t="shared" si="27"/>
        <v>1654</v>
      </c>
      <c r="M148" s="23">
        <v>500</v>
      </c>
      <c r="N148" s="23">
        <v>1147</v>
      </c>
      <c r="O148" s="23">
        <v>7</v>
      </c>
      <c r="P148" s="23">
        <f t="shared" si="28"/>
        <v>9403</v>
      </c>
      <c r="Q148" s="23">
        <v>169</v>
      </c>
      <c r="R148" s="23">
        <v>130</v>
      </c>
      <c r="S148" s="23">
        <v>1207</v>
      </c>
      <c r="T148" s="23">
        <v>2</v>
      </c>
      <c r="U148" s="23">
        <v>8</v>
      </c>
      <c r="V148" s="23">
        <v>1889</v>
      </c>
      <c r="W148" s="23">
        <v>5998</v>
      </c>
    </row>
    <row r="149" spans="2:23" s="21" customFormat="1" ht="9.75" customHeight="1">
      <c r="B149" s="20"/>
      <c r="C149" s="20"/>
      <c r="E149" s="22"/>
      <c r="F149" s="23">
        <f t="shared" si="24"/>
        <v>0</v>
      </c>
      <c r="G149" s="23">
        <f t="shared" si="26"/>
        <v>0</v>
      </c>
      <c r="H149" s="23"/>
      <c r="I149" s="23"/>
      <c r="J149" s="23"/>
      <c r="K149" s="23">
        <f t="shared" si="25"/>
        <v>0</v>
      </c>
      <c r="L149" s="23">
        <f t="shared" si="27"/>
        <v>0</v>
      </c>
      <c r="M149" s="23"/>
      <c r="N149" s="23"/>
      <c r="O149" s="23"/>
      <c r="P149" s="23">
        <f t="shared" si="28"/>
        <v>0</v>
      </c>
      <c r="Q149" s="23"/>
      <c r="R149" s="23"/>
      <c r="S149" s="23"/>
      <c r="T149" s="23"/>
      <c r="U149" s="23"/>
      <c r="V149" s="23"/>
      <c r="W149" s="23"/>
    </row>
    <row r="150" spans="2:23" s="16" customFormat="1" ht="10.5" customHeight="1">
      <c r="B150" s="38" t="s">
        <v>132</v>
      </c>
      <c r="C150" s="38"/>
      <c r="E150" s="17">
        <f>SUM(E151:E156)</f>
        <v>127385</v>
      </c>
      <c r="F150" s="18">
        <f t="shared" si="24"/>
        <v>43985</v>
      </c>
      <c r="G150" s="18">
        <f t="shared" si="26"/>
        <v>43985</v>
      </c>
      <c r="H150" s="18">
        <f aca="true" t="shared" si="40" ref="H150:W150">SUM(H151:H156)</f>
        <v>42895</v>
      </c>
      <c r="I150" s="18">
        <f t="shared" si="40"/>
        <v>1090</v>
      </c>
      <c r="J150" s="31">
        <f t="shared" si="40"/>
        <v>0</v>
      </c>
      <c r="K150" s="18">
        <f t="shared" si="25"/>
        <v>83400</v>
      </c>
      <c r="L150" s="18">
        <f t="shared" si="27"/>
        <v>5754</v>
      </c>
      <c r="M150" s="18">
        <f t="shared" si="40"/>
        <v>313</v>
      </c>
      <c r="N150" s="18">
        <f t="shared" si="40"/>
        <v>5441</v>
      </c>
      <c r="O150" s="18" t="s">
        <v>142</v>
      </c>
      <c r="P150" s="18">
        <f t="shared" si="28"/>
        <v>77646</v>
      </c>
      <c r="Q150" s="18">
        <f t="shared" si="40"/>
        <v>3566</v>
      </c>
      <c r="R150" s="18">
        <f t="shared" si="40"/>
        <v>2968</v>
      </c>
      <c r="S150" s="18">
        <f t="shared" si="40"/>
        <v>2667</v>
      </c>
      <c r="T150" s="18">
        <f t="shared" si="40"/>
        <v>459</v>
      </c>
      <c r="U150" s="18">
        <f t="shared" si="40"/>
        <v>1785</v>
      </c>
      <c r="V150" s="18">
        <f t="shared" si="40"/>
        <v>11072</v>
      </c>
      <c r="W150" s="18">
        <f t="shared" si="40"/>
        <v>55129</v>
      </c>
    </row>
    <row r="151" spans="2:23" s="21" customFormat="1" ht="10.5" customHeight="1">
      <c r="B151" s="20"/>
      <c r="C151" s="20" t="s">
        <v>133</v>
      </c>
      <c r="E151" s="22">
        <f aca="true" t="shared" si="41" ref="E151:E156">SUM(F151,K151)</f>
        <v>7747</v>
      </c>
      <c r="F151" s="23">
        <f t="shared" si="24"/>
        <v>421</v>
      </c>
      <c r="G151" s="23">
        <f t="shared" si="26"/>
        <v>421</v>
      </c>
      <c r="H151" s="23">
        <v>211</v>
      </c>
      <c r="I151" s="23">
        <v>210</v>
      </c>
      <c r="J151" s="23" t="s">
        <v>142</v>
      </c>
      <c r="K151" s="23">
        <f t="shared" si="25"/>
        <v>7326</v>
      </c>
      <c r="L151" s="23">
        <f t="shared" si="27"/>
        <v>423</v>
      </c>
      <c r="M151" s="23">
        <v>6</v>
      </c>
      <c r="N151" s="23">
        <v>417</v>
      </c>
      <c r="O151" s="23" t="s">
        <v>142</v>
      </c>
      <c r="P151" s="23">
        <f t="shared" si="28"/>
        <v>6903</v>
      </c>
      <c r="Q151" s="23">
        <v>516</v>
      </c>
      <c r="R151" s="23">
        <v>469</v>
      </c>
      <c r="S151" s="23">
        <v>173</v>
      </c>
      <c r="T151" s="23">
        <v>208</v>
      </c>
      <c r="U151" s="23">
        <v>87</v>
      </c>
      <c r="V151" s="23">
        <v>328</v>
      </c>
      <c r="W151" s="23">
        <v>5122</v>
      </c>
    </row>
    <row r="152" spans="2:23" s="21" customFormat="1" ht="10.5" customHeight="1">
      <c r="B152" s="20"/>
      <c r="C152" s="20" t="s">
        <v>134</v>
      </c>
      <c r="E152" s="22">
        <f t="shared" si="41"/>
        <v>7442</v>
      </c>
      <c r="F152" s="23">
        <f t="shared" si="24"/>
        <v>486</v>
      </c>
      <c r="G152" s="23">
        <f t="shared" si="26"/>
        <v>486</v>
      </c>
      <c r="H152" s="23">
        <v>467</v>
      </c>
      <c r="I152" s="23">
        <v>19</v>
      </c>
      <c r="J152" s="23" t="s">
        <v>142</v>
      </c>
      <c r="K152" s="23">
        <f t="shared" si="25"/>
        <v>6956</v>
      </c>
      <c r="L152" s="23">
        <f t="shared" si="27"/>
        <v>92</v>
      </c>
      <c r="M152" s="23">
        <v>16</v>
      </c>
      <c r="N152" s="23">
        <v>76</v>
      </c>
      <c r="O152" s="23" t="s">
        <v>142</v>
      </c>
      <c r="P152" s="23">
        <f t="shared" si="28"/>
        <v>6864</v>
      </c>
      <c r="Q152" s="23">
        <v>26</v>
      </c>
      <c r="R152" s="23">
        <v>245</v>
      </c>
      <c r="S152" s="23">
        <v>99</v>
      </c>
      <c r="T152" s="23">
        <v>40</v>
      </c>
      <c r="U152" s="23">
        <v>151</v>
      </c>
      <c r="V152" s="23">
        <v>444</v>
      </c>
      <c r="W152" s="23">
        <v>5859</v>
      </c>
    </row>
    <row r="153" spans="2:23" s="21" customFormat="1" ht="10.5" customHeight="1">
      <c r="B153" s="20"/>
      <c r="C153" s="20" t="s">
        <v>135</v>
      </c>
      <c r="E153" s="22">
        <f t="shared" si="41"/>
        <v>17691</v>
      </c>
      <c r="F153" s="23">
        <f>SUM(G153,J153)</f>
        <v>5075</v>
      </c>
      <c r="G153" s="23">
        <f t="shared" si="26"/>
        <v>5075</v>
      </c>
      <c r="H153" s="23">
        <v>4681</v>
      </c>
      <c r="I153" s="23">
        <v>394</v>
      </c>
      <c r="J153" s="23" t="s">
        <v>142</v>
      </c>
      <c r="K153" s="23">
        <f>SUM(L153,P153)</f>
        <v>12616</v>
      </c>
      <c r="L153" s="23">
        <f t="shared" si="27"/>
        <v>1111</v>
      </c>
      <c r="M153" s="23">
        <v>47</v>
      </c>
      <c r="N153" s="23">
        <v>1064</v>
      </c>
      <c r="O153" s="23" t="s">
        <v>142</v>
      </c>
      <c r="P153" s="23">
        <f t="shared" si="28"/>
        <v>11505</v>
      </c>
      <c r="Q153" s="23">
        <v>2268</v>
      </c>
      <c r="R153" s="23">
        <v>585</v>
      </c>
      <c r="S153" s="23">
        <v>334</v>
      </c>
      <c r="T153" s="23">
        <v>1</v>
      </c>
      <c r="U153" s="23">
        <v>109</v>
      </c>
      <c r="V153" s="23">
        <v>680</v>
      </c>
      <c r="W153" s="23">
        <v>7528</v>
      </c>
    </row>
    <row r="154" spans="2:23" s="21" customFormat="1" ht="10.5" customHeight="1">
      <c r="B154" s="20"/>
      <c r="C154" s="20" t="s">
        <v>136</v>
      </c>
      <c r="E154" s="22">
        <f t="shared" si="41"/>
        <v>19262</v>
      </c>
      <c r="F154" s="23">
        <f>SUM(G154,J154)</f>
        <v>4807</v>
      </c>
      <c r="G154" s="23">
        <f>SUM(H154:I154)</f>
        <v>4807</v>
      </c>
      <c r="H154" s="23">
        <v>4461</v>
      </c>
      <c r="I154" s="23">
        <v>346</v>
      </c>
      <c r="J154" s="23" t="s">
        <v>142</v>
      </c>
      <c r="K154" s="23">
        <f>SUM(L154,P154)</f>
        <v>14455</v>
      </c>
      <c r="L154" s="23">
        <f>SUM(M154:O154)</f>
        <v>576</v>
      </c>
      <c r="M154" s="23">
        <v>131</v>
      </c>
      <c r="N154" s="23">
        <v>445</v>
      </c>
      <c r="O154" s="23" t="s">
        <v>142</v>
      </c>
      <c r="P154" s="23">
        <f>SUM(Q154:W154)</f>
        <v>13879</v>
      </c>
      <c r="Q154" s="23">
        <v>611</v>
      </c>
      <c r="R154" s="23">
        <v>729</v>
      </c>
      <c r="S154" s="23">
        <v>853</v>
      </c>
      <c r="T154" s="29">
        <v>0</v>
      </c>
      <c r="U154" s="23">
        <v>137</v>
      </c>
      <c r="V154" s="23">
        <v>3871</v>
      </c>
      <c r="W154" s="23">
        <v>7678</v>
      </c>
    </row>
    <row r="155" spans="2:23" s="21" customFormat="1" ht="10.5" customHeight="1">
      <c r="B155" s="20"/>
      <c r="C155" s="20" t="s">
        <v>137</v>
      </c>
      <c r="E155" s="22">
        <f t="shared" si="41"/>
        <v>29699</v>
      </c>
      <c r="F155" s="23">
        <f>SUM(G155,J155)</f>
        <v>7638</v>
      </c>
      <c r="G155" s="23">
        <f>SUM(H155:I155)</f>
        <v>7638</v>
      </c>
      <c r="H155" s="23">
        <v>7555</v>
      </c>
      <c r="I155" s="23">
        <v>83</v>
      </c>
      <c r="J155" s="26">
        <v>0</v>
      </c>
      <c r="K155" s="23">
        <f>SUM(L155,P155)</f>
        <v>22061</v>
      </c>
      <c r="L155" s="23">
        <f>SUM(M155:O155)</f>
        <v>2988</v>
      </c>
      <c r="M155" s="23">
        <v>98</v>
      </c>
      <c r="N155" s="23">
        <v>2890</v>
      </c>
      <c r="O155" s="23" t="s">
        <v>142</v>
      </c>
      <c r="P155" s="23">
        <f>SUM(Q155:W155)</f>
        <v>19073</v>
      </c>
      <c r="Q155" s="23">
        <v>123</v>
      </c>
      <c r="R155" s="23">
        <v>512</v>
      </c>
      <c r="S155" s="23">
        <v>771</v>
      </c>
      <c r="T155" s="23">
        <v>60</v>
      </c>
      <c r="U155" s="23">
        <v>1193</v>
      </c>
      <c r="V155" s="23">
        <v>1357</v>
      </c>
      <c r="W155" s="23">
        <v>15057</v>
      </c>
    </row>
    <row r="156" spans="2:23" s="21" customFormat="1" ht="10.5" customHeight="1">
      <c r="B156" s="20"/>
      <c r="C156" s="20" t="s">
        <v>138</v>
      </c>
      <c r="E156" s="22">
        <f t="shared" si="41"/>
        <v>45544</v>
      </c>
      <c r="F156" s="23">
        <f>SUM(G156,J156)</f>
        <v>25558</v>
      </c>
      <c r="G156" s="23">
        <f>SUM(H156:I156)</f>
        <v>25558</v>
      </c>
      <c r="H156" s="23">
        <v>25520</v>
      </c>
      <c r="I156" s="23">
        <v>38</v>
      </c>
      <c r="J156" s="23" t="s">
        <v>142</v>
      </c>
      <c r="K156" s="23">
        <f>SUM(L156,P156)</f>
        <v>19986</v>
      </c>
      <c r="L156" s="23">
        <f>SUM(M156:O156)</f>
        <v>564</v>
      </c>
      <c r="M156" s="23">
        <v>15</v>
      </c>
      <c r="N156" s="23">
        <v>549</v>
      </c>
      <c r="O156" s="23" t="s">
        <v>142</v>
      </c>
      <c r="P156" s="23">
        <f>SUM(Q156:W156)</f>
        <v>19422</v>
      </c>
      <c r="Q156" s="23">
        <v>22</v>
      </c>
      <c r="R156" s="23">
        <v>428</v>
      </c>
      <c r="S156" s="23">
        <v>437</v>
      </c>
      <c r="T156" s="23">
        <v>150</v>
      </c>
      <c r="U156" s="23">
        <v>108</v>
      </c>
      <c r="V156" s="23">
        <v>4392</v>
      </c>
      <c r="W156" s="23">
        <v>13885</v>
      </c>
    </row>
    <row r="157" spans="2:23" s="21" customFormat="1" ht="10.5" customHeight="1">
      <c r="B157" s="20"/>
      <c r="C157" s="20"/>
      <c r="E157" s="22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ht="4.5" customHeight="1" thickBot="1">
      <c r="E158" s="33"/>
    </row>
    <row r="159" spans="1:23" ht="13.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</sheetData>
  <mergeCells count="39">
    <mergeCell ref="A82:W82"/>
    <mergeCell ref="A1:W1"/>
    <mergeCell ref="B76:C76"/>
    <mergeCell ref="A7:D9"/>
    <mergeCell ref="E7:E9"/>
    <mergeCell ref="B43:C43"/>
    <mergeCell ref="B47:C47"/>
    <mergeCell ref="B51:C51"/>
    <mergeCell ref="B57:C57"/>
    <mergeCell ref="B32:C32"/>
    <mergeCell ref="L8:L9"/>
    <mergeCell ref="B67:C67"/>
    <mergeCell ref="B38:C38"/>
    <mergeCell ref="B15:C15"/>
    <mergeCell ref="F7:F9"/>
    <mergeCell ref="B11:C11"/>
    <mergeCell ref="B13:C13"/>
    <mergeCell ref="J8:J9"/>
    <mergeCell ref="K7:K9"/>
    <mergeCell ref="P8:P9"/>
    <mergeCell ref="A84:D86"/>
    <mergeCell ref="E84:E86"/>
    <mergeCell ref="F84:F86"/>
    <mergeCell ref="K84:K86"/>
    <mergeCell ref="G85:G86"/>
    <mergeCell ref="J85:J86"/>
    <mergeCell ref="L85:L86"/>
    <mergeCell ref="P85:P86"/>
    <mergeCell ref="G8:G9"/>
    <mergeCell ref="V6:W6"/>
    <mergeCell ref="B150:C150"/>
    <mergeCell ref="B117:C117"/>
    <mergeCell ref="B120:C120"/>
    <mergeCell ref="B133:C133"/>
    <mergeCell ref="B140:C140"/>
    <mergeCell ref="B88:C88"/>
    <mergeCell ref="B95:C95"/>
    <mergeCell ref="B104:C104"/>
    <mergeCell ref="B113:C113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2010-02-22T04:39:40Z</cp:lastPrinted>
  <dcterms:created xsi:type="dcterms:W3CDTF">2001-03-28T02:22:11Z</dcterms:created>
  <dcterms:modified xsi:type="dcterms:W3CDTF">2010-02-22T07:37:47Z</dcterms:modified>
  <cp:category/>
  <cp:version/>
  <cp:contentType/>
  <cp:contentStatus/>
</cp:coreProperties>
</file>