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2040" windowWidth="15330" windowHeight="4215" tabRatio="609" activeTab="0"/>
  </bookViews>
  <sheets>
    <sheet name="Sheet1" sheetId="1" r:id="rId1"/>
    <sheet name="Sheet2" sheetId="2" r:id="rId2"/>
    <sheet name="Sheet3" sheetId="3" r:id="rId3"/>
  </sheets>
  <definedNames>
    <definedName name="印刷範囲">'Sheet1'!$AO$2:$BG$24</definedName>
  </definedNames>
  <calcPr fullCalcOnLoad="1"/>
</workbook>
</file>

<file path=xl/sharedStrings.xml><?xml version="1.0" encoding="utf-8"?>
<sst xmlns="http://schemas.openxmlformats.org/spreadsheetml/2006/main" count="284" uniqueCount="58">
  <si>
    <t>＜総数＞</t>
  </si>
  <si>
    <t>＜男＞</t>
  </si>
  <si>
    <t>＜女＞</t>
  </si>
  <si>
    <t xml:space="preserve"> くも膜下出血(再掲)</t>
  </si>
  <si>
    <t>　人　口</t>
  </si>
  <si>
    <t>実    数</t>
  </si>
  <si>
    <t>率 *</t>
  </si>
  <si>
    <t>実   数</t>
  </si>
  <si>
    <t>実　数</t>
  </si>
  <si>
    <t>（総数）</t>
  </si>
  <si>
    <t>（男）</t>
  </si>
  <si>
    <t>（女）</t>
  </si>
  <si>
    <t>全    国</t>
  </si>
  <si>
    <t>岐 阜 県</t>
  </si>
  <si>
    <t>管内総数</t>
  </si>
  <si>
    <t>中津川市</t>
  </si>
  <si>
    <t>恵 那 市</t>
  </si>
  <si>
    <t>→　各表右側(07～O11､AE7～AE11､AU7～AU11)に人口を入力すること</t>
  </si>
  <si>
    <t>総      数</t>
  </si>
  <si>
    <t>悪 性 新 生 物</t>
  </si>
  <si>
    <t>脳 　　　血　　　 管　　　 疾　　　 患　</t>
  </si>
  <si>
    <t>管内総数</t>
  </si>
  <si>
    <t>管内総数</t>
  </si>
  <si>
    <t>脳出血(再掲)</t>
  </si>
  <si>
    <t>脳梗塞(再掲)</t>
  </si>
  <si>
    <t>（２）主要死因別死亡数・率（Ｔ２－８）</t>
  </si>
  <si>
    <t>率 *</t>
  </si>
  <si>
    <t>実　　数</t>
  </si>
  <si>
    <t>率 *</t>
  </si>
  <si>
    <t>死因割合 *２</t>
  </si>
  <si>
    <t>*2 死因割合：総数に対する死因別の割合</t>
  </si>
  <si>
    <t>H23年10月末現在</t>
  </si>
  <si>
    <t>実   数</t>
  </si>
  <si>
    <t>実  数</t>
  </si>
  <si>
    <t>死因割合　＊２</t>
  </si>
  <si>
    <t>死因割合＊２</t>
  </si>
  <si>
    <t>心　　　　疾　　　　患</t>
  </si>
  <si>
    <t>急性心筋梗塞（再掲）</t>
  </si>
  <si>
    <t>その他の虚血性心疾患</t>
  </si>
  <si>
    <t>肺　　炎</t>
  </si>
  <si>
    <t>不慮の事故</t>
  </si>
  <si>
    <t>老　　衰</t>
  </si>
  <si>
    <t>自　　殺</t>
  </si>
  <si>
    <t>肝　疾　患</t>
  </si>
  <si>
    <t>腎　不　全</t>
  </si>
  <si>
    <t>糖　尿　病</t>
  </si>
  <si>
    <t>結　　核</t>
  </si>
  <si>
    <t>実  数</t>
  </si>
  <si>
    <t>実  数</t>
  </si>
  <si>
    <t>*  率は人口10万対  全国及び岐阜県（総数のみ）は、厚生労働省公表値。</t>
  </si>
  <si>
    <t>*  率は人口10万対  全国は厚生労働省公表値</t>
  </si>
  <si>
    <t>　 岐阜県（男女別）は平成23年10月1日現在推計日本人人口（総務省統計局）、市は平成23年10月1日現在推計総人口（岐阜県統計課）を用いて算出した値</t>
  </si>
  <si>
    <t>　 岐阜県は平成23年10月1日現在推計日本人人口（総務省統計局）、市は平成23年10月1日現在推計総人口（岐阜県統計課）を用いて算出した値</t>
  </si>
  <si>
    <t>実  数</t>
  </si>
  <si>
    <t>率 *</t>
  </si>
  <si>
    <t>-13-</t>
  </si>
  <si>
    <t>-14-</t>
  </si>
  <si>
    <t>-15-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</si>
</sst>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#,##0.0;\-#,##0.0;\-#"/>
    <numFmt numFmtId="181" formatCode="0_ "/>
    <numFmt numFmtId="182" formatCode="_ * #,##0.0_ ;_ * \-#,##0.0_ ;_ * &quot;-&quot;?_ ;_ @_ "/>
    <numFmt numFmtId="183" formatCode="0.0_ "/>
    <numFmt numFmtId="184" formatCode="#,##0_ ;[Red]\-#,##0\ "/>
    <numFmt numFmtId="185" formatCode="#,##0_ "/>
    <numFmt numFmtId="186" formatCode="0.0_);[Red]\(0.0\)"/>
    <numFmt numFmtId="187" formatCode="#,##0.0_);[Red]\(#,##0.0\)"/>
    <numFmt numFmtId="188" formatCode="0_);[Red]\(0\)"/>
    <numFmt numFmtId="189" formatCode="#,##0_);[Red]\(#,##0\)"/>
  </numFmts>
  <fonts count="46">
    <font>
      <sz val="7.2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b/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5.4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5.4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03">
    <xf numFmtId="3" fontId="0" fillId="0" borderId="0" xfId="0" applyNumberFormat="1" applyAlignment="1">
      <alignment horizontal="center"/>
    </xf>
    <xf numFmtId="3" fontId="0" fillId="0" borderId="0" xfId="0" applyNumberFormat="1" applyFill="1" applyAlignment="1" applyProtection="1">
      <alignment/>
      <protection locked="0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 applyProtection="1">
      <alignment horizontal="center" vertical="center"/>
      <protection locked="0"/>
    </xf>
    <xf numFmtId="3" fontId="0" fillId="0" borderId="0" xfId="0" applyNumberFormat="1" applyFill="1" applyAlignment="1" applyProtection="1">
      <alignment vertical="center"/>
      <protection locked="0"/>
    </xf>
    <xf numFmtId="3" fontId="4" fillId="0" borderId="0" xfId="0" applyNumberFormat="1" applyFont="1" applyFill="1" applyAlignment="1" applyProtection="1">
      <alignment horizontal="center"/>
      <protection locked="0"/>
    </xf>
    <xf numFmtId="3" fontId="5" fillId="0" borderId="10" xfId="0" applyNumberFormat="1" applyFont="1" applyFill="1" applyBorder="1" applyAlignment="1" applyProtection="1">
      <alignment horizontal="left"/>
      <protection locked="0"/>
    </xf>
    <xf numFmtId="3" fontId="5" fillId="0" borderId="11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14" xfId="0" applyNumberFormat="1" applyFont="1" applyFill="1" applyBorder="1" applyAlignment="1">
      <alignment horizontal="center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horizontal="center" vertical="center"/>
    </xf>
    <xf numFmtId="3" fontId="5" fillId="0" borderId="16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3" fontId="5" fillId="0" borderId="16" xfId="0" applyNumberFormat="1" applyFont="1" applyFill="1" applyBorder="1" applyAlignment="1" applyProtection="1">
      <alignment horizontal="distributed" vertical="center"/>
      <protection locked="0"/>
    </xf>
    <xf numFmtId="38" fontId="2" fillId="0" borderId="22" xfId="49" applyFont="1" applyFill="1" applyBorder="1" applyAlignment="1" applyProtection="1">
      <alignment vertical="center"/>
      <protection locked="0"/>
    </xf>
    <xf numFmtId="0" fontId="2" fillId="0" borderId="23" xfId="0" applyNumberFormat="1" applyFont="1" applyFill="1" applyBorder="1" applyAlignment="1">
      <alignment vertical="center"/>
    </xf>
    <xf numFmtId="0" fontId="2" fillId="0" borderId="24" xfId="0" applyNumberFormat="1" applyFont="1" applyFill="1" applyBorder="1" applyAlignment="1">
      <alignment vertical="center"/>
    </xf>
    <xf numFmtId="182" fontId="2" fillId="0" borderId="2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182" fontId="2" fillId="0" borderId="26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 applyProtection="1">
      <alignment horizontal="distributed" vertical="center"/>
      <protection locked="0"/>
    </xf>
    <xf numFmtId="0" fontId="2" fillId="0" borderId="2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 applyProtection="1">
      <alignment vertical="center"/>
      <protection locked="0"/>
    </xf>
    <xf numFmtId="182" fontId="2" fillId="0" borderId="27" xfId="0" applyNumberFormat="1" applyFont="1" applyFill="1" applyBorder="1" applyAlignment="1">
      <alignment vertical="center"/>
    </xf>
    <xf numFmtId="41" fontId="2" fillId="0" borderId="27" xfId="0" applyNumberFormat="1" applyFont="1" applyFill="1" applyBorder="1" applyAlignment="1">
      <alignment vertical="center"/>
    </xf>
    <xf numFmtId="3" fontId="5" fillId="0" borderId="28" xfId="0" applyNumberFormat="1" applyFont="1" applyFill="1" applyBorder="1" applyAlignment="1" applyProtection="1">
      <alignment horizontal="distributed" vertical="center" wrapText="1"/>
      <protection locked="0"/>
    </xf>
    <xf numFmtId="0" fontId="2" fillId="0" borderId="29" xfId="0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 applyProtection="1">
      <alignment horizontal="distributed" vertical="center"/>
      <protection locked="0"/>
    </xf>
    <xf numFmtId="0" fontId="2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 applyProtection="1">
      <alignment vertical="center"/>
      <protection locked="0"/>
    </xf>
    <xf numFmtId="182" fontId="2" fillId="0" borderId="30" xfId="0" applyNumberFormat="1" applyFont="1" applyFill="1" applyBorder="1" applyAlignment="1">
      <alignment vertical="center"/>
    </xf>
    <xf numFmtId="41" fontId="2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32" xfId="0" applyNumberFormat="1" applyFont="1" applyFill="1" applyBorder="1" applyAlignment="1">
      <alignment horizontal="distributed" vertical="center"/>
    </xf>
    <xf numFmtId="38" fontId="2" fillId="0" borderId="25" xfId="49" applyFont="1" applyFill="1" applyBorder="1" applyAlignment="1" applyProtection="1">
      <alignment vertical="center"/>
      <protection locked="0"/>
    </xf>
    <xf numFmtId="0" fontId="2" fillId="0" borderId="33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>
      <alignment vertical="center"/>
    </xf>
    <xf numFmtId="182" fontId="2" fillId="0" borderId="33" xfId="0" applyNumberFormat="1" applyFont="1" applyFill="1" applyBorder="1" applyAlignment="1">
      <alignment vertical="center"/>
    </xf>
    <xf numFmtId="41" fontId="2" fillId="0" borderId="33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>
      <alignment horizontal="distributed" vertical="center" wrapText="1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distributed" vertical="center"/>
    </xf>
    <xf numFmtId="0" fontId="2" fillId="0" borderId="35" xfId="0" applyNumberFormat="1" applyFont="1" applyFill="1" applyBorder="1" applyAlignment="1">
      <alignment vertical="center"/>
    </xf>
    <xf numFmtId="183" fontId="2" fillId="0" borderId="35" xfId="0" applyNumberFormat="1" applyFont="1" applyFill="1" applyBorder="1" applyAlignment="1">
      <alignment vertical="center"/>
    </xf>
    <xf numFmtId="182" fontId="2" fillId="0" borderId="35" xfId="0" applyNumberFormat="1" applyFont="1" applyFill="1" applyBorder="1" applyAlignment="1">
      <alignment vertical="center"/>
    </xf>
    <xf numFmtId="182" fontId="2" fillId="0" borderId="36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horizontal="distributed" vertical="center"/>
    </xf>
    <xf numFmtId="41" fontId="2" fillId="0" borderId="35" xfId="0" applyNumberFormat="1" applyFont="1" applyFill="1" applyBorder="1" applyAlignment="1" applyProtection="1">
      <alignment horizontal="right" vertical="center"/>
      <protection locked="0"/>
    </xf>
    <xf numFmtId="3" fontId="5" fillId="0" borderId="14" xfId="0" applyNumberFormat="1" applyFont="1" applyFill="1" applyBorder="1" applyAlignment="1">
      <alignment horizontal="distributed" vertical="center" wrapText="1"/>
    </xf>
    <xf numFmtId="3" fontId="5" fillId="0" borderId="37" xfId="0" applyNumberFormat="1" applyFont="1" applyFill="1" applyBorder="1" applyAlignment="1">
      <alignment horizontal="distributed" vertical="center"/>
    </xf>
    <xf numFmtId="38" fontId="2" fillId="0" borderId="17" xfId="49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>
      <alignment vertical="center"/>
    </xf>
    <xf numFmtId="182" fontId="2" fillId="0" borderId="17" xfId="0" applyNumberFormat="1" applyFont="1" applyFill="1" applyBorder="1" applyAlignment="1">
      <alignment vertical="center"/>
    </xf>
    <xf numFmtId="182" fontId="2" fillId="0" borderId="3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horizontal="distributed" vertical="center"/>
    </xf>
    <xf numFmtId="41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vertical="center"/>
    </xf>
    <xf numFmtId="182" fontId="2" fillId="0" borderId="19" xfId="0" applyNumberFormat="1" applyFont="1" applyFill="1" applyBorder="1" applyAlignment="1">
      <alignment vertical="center"/>
    </xf>
    <xf numFmtId="3" fontId="5" fillId="0" borderId="39" xfId="0" applyNumberFormat="1" applyFont="1" applyFill="1" applyBorder="1" applyAlignment="1">
      <alignment horizontal="distributed" vertical="center" wrapText="1"/>
    </xf>
    <xf numFmtId="3" fontId="5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 applyProtection="1">
      <alignment horizontal="distributed" vertical="center" wrapText="1"/>
      <protection locked="0"/>
    </xf>
    <xf numFmtId="3" fontId="5" fillId="0" borderId="10" xfId="0" applyNumberFormat="1" applyFont="1" applyFill="1" applyBorder="1" applyAlignment="1" applyProtection="1">
      <alignment horizontal="left" vertical="center"/>
      <protection locked="0"/>
    </xf>
    <xf numFmtId="3" fontId="5" fillId="0" borderId="0" xfId="0" applyNumberFormat="1" applyFont="1" applyFill="1" applyAlignment="1">
      <alignment horizontal="left" vertical="center"/>
    </xf>
    <xf numFmtId="3" fontId="5" fillId="0" borderId="11" xfId="0" applyNumberFormat="1" applyFont="1" applyFill="1" applyBorder="1" applyAlignment="1" applyProtection="1">
      <alignment horizontal="left" vertical="center"/>
      <protection locked="0"/>
    </xf>
    <xf numFmtId="3" fontId="5" fillId="0" borderId="1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40" xfId="0" applyNumberFormat="1" applyFont="1" applyFill="1" applyBorder="1" applyAlignment="1" applyProtection="1">
      <alignment vertical="center"/>
      <protection locked="0"/>
    </xf>
    <xf numFmtId="3" fontId="5" fillId="0" borderId="32" xfId="0" applyNumberFormat="1" applyFont="1" applyFill="1" applyBorder="1" applyAlignment="1" applyProtection="1">
      <alignment horizontal="distributed" vertical="center"/>
      <protection locked="0"/>
    </xf>
    <xf numFmtId="182" fontId="2" fillId="0" borderId="25" xfId="0" applyNumberFormat="1" applyFont="1" applyFill="1" applyBorder="1" applyAlignment="1">
      <alignment horizontal="right" vertical="center"/>
    </xf>
    <xf numFmtId="3" fontId="5" fillId="0" borderId="40" xfId="0" applyNumberFormat="1" applyFont="1" applyFill="1" applyBorder="1" applyAlignment="1" applyProtection="1">
      <alignment horizontal="distributed" vertical="center"/>
      <protection locked="0"/>
    </xf>
    <xf numFmtId="41" fontId="2" fillId="0" borderId="33" xfId="0" applyNumberFormat="1" applyFont="1" applyFill="1" applyBorder="1" applyAlignment="1" applyProtection="1">
      <alignment horizontal="right" vertical="center"/>
      <protection locked="0"/>
    </xf>
    <xf numFmtId="3" fontId="5" fillId="0" borderId="41" xfId="0" applyNumberFormat="1" applyFont="1" applyFill="1" applyBorder="1" applyAlignment="1" applyProtection="1">
      <alignment horizontal="distributed" vertical="center" wrapText="1"/>
      <protection locked="0"/>
    </xf>
    <xf numFmtId="3" fontId="5" fillId="0" borderId="18" xfId="0" applyNumberFormat="1" applyFont="1" applyFill="1" applyBorder="1" applyAlignment="1" applyProtection="1">
      <alignment horizontal="distributed" vertical="center"/>
      <protection locked="0"/>
    </xf>
    <xf numFmtId="3" fontId="5" fillId="0" borderId="18" xfId="0" applyNumberFormat="1" applyFont="1" applyFill="1" applyBorder="1" applyAlignment="1">
      <alignment horizontal="distributed" vertical="center"/>
    </xf>
    <xf numFmtId="41" fontId="2" fillId="0" borderId="27" xfId="0" applyNumberFormat="1" applyFont="1" applyFill="1" applyBorder="1" applyAlignment="1">
      <alignment horizontal="right" vertical="center"/>
    </xf>
    <xf numFmtId="3" fontId="5" fillId="0" borderId="42" xfId="0" applyNumberFormat="1" applyFont="1" applyFill="1" applyBorder="1" applyAlignment="1">
      <alignment horizontal="distributed" vertical="center" wrapText="1"/>
    </xf>
    <xf numFmtId="182" fontId="2" fillId="0" borderId="35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distributed" vertical="center"/>
    </xf>
    <xf numFmtId="182" fontId="2" fillId="0" borderId="17" xfId="0" applyNumberFormat="1" applyFont="1" applyFill="1" applyBorder="1" applyAlignment="1">
      <alignment horizontal="right" vertical="center"/>
    </xf>
    <xf numFmtId="3" fontId="5" fillId="0" borderId="39" xfId="0" applyNumberFormat="1" applyFont="1" applyFill="1" applyBorder="1" applyAlignment="1">
      <alignment horizontal="distributed" vertical="center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 applyProtection="1">
      <alignment/>
      <protection locked="0"/>
    </xf>
    <xf numFmtId="178" fontId="6" fillId="0" borderId="0" xfId="0" applyNumberFormat="1" applyFont="1" applyFill="1" applyAlignment="1">
      <alignment horizontal="left"/>
    </xf>
    <xf numFmtId="178" fontId="2" fillId="0" borderId="33" xfId="0" applyNumberFormat="1" applyFont="1" applyFill="1" applyBorder="1" applyAlignment="1">
      <alignment vertical="center"/>
    </xf>
    <xf numFmtId="180" fontId="2" fillId="0" borderId="33" xfId="0" applyNumberFormat="1" applyFont="1" applyFill="1" applyBorder="1" applyAlignment="1">
      <alignment vertical="center"/>
    </xf>
    <xf numFmtId="41" fontId="2" fillId="0" borderId="43" xfId="0" applyNumberFormat="1" applyFont="1" applyFill="1" applyBorder="1" applyAlignment="1" applyProtection="1">
      <alignment vertical="center"/>
      <protection locked="0"/>
    </xf>
    <xf numFmtId="178" fontId="2" fillId="0" borderId="44" xfId="0" applyNumberFormat="1" applyFont="1" applyFill="1" applyBorder="1" applyAlignment="1">
      <alignment vertical="center"/>
    </xf>
    <xf numFmtId="180" fontId="2" fillId="0" borderId="27" xfId="0" applyNumberFormat="1" applyFont="1" applyFill="1" applyBorder="1" applyAlignment="1">
      <alignment vertical="center"/>
    </xf>
    <xf numFmtId="41" fontId="2" fillId="0" borderId="44" xfId="0" applyNumberFormat="1" applyFont="1" applyFill="1" applyBorder="1" applyAlignment="1">
      <alignment vertical="center"/>
    </xf>
    <xf numFmtId="180" fontId="2" fillId="0" borderId="30" xfId="0" applyNumberFormat="1" applyFont="1" applyFill="1" applyBorder="1" applyAlignment="1">
      <alignment vertical="center"/>
    </xf>
    <xf numFmtId="178" fontId="2" fillId="0" borderId="27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80" fontId="2" fillId="0" borderId="45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180" fontId="2" fillId="0" borderId="20" xfId="0" applyNumberFormat="1" applyFont="1" applyFill="1" applyBorder="1" applyAlignment="1">
      <alignment vertical="center"/>
    </xf>
    <xf numFmtId="41" fontId="2" fillId="0" borderId="27" xfId="49" applyNumberFormat="1" applyFont="1" applyFill="1" applyBorder="1" applyAlignment="1" applyProtection="1">
      <alignment horizontal="right" vertical="center"/>
      <protection locked="0"/>
    </xf>
    <xf numFmtId="41" fontId="2" fillId="0" borderId="30" xfId="49" applyNumberFormat="1" applyFont="1" applyFill="1" applyBorder="1" applyAlignment="1" applyProtection="1">
      <alignment horizontal="right" vertical="center"/>
      <protection locked="0"/>
    </xf>
    <xf numFmtId="41" fontId="2" fillId="0" borderId="33" xfId="49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distributed" vertical="center"/>
    </xf>
    <xf numFmtId="38" fontId="2" fillId="0" borderId="0" xfId="49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 wrapText="1"/>
    </xf>
    <xf numFmtId="178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left"/>
      <protection locked="0"/>
    </xf>
    <xf numFmtId="3" fontId="5" fillId="0" borderId="0" xfId="0" applyNumberFormat="1" applyFont="1" applyFill="1" applyBorder="1" applyAlignment="1">
      <alignment horizontal="center"/>
    </xf>
    <xf numFmtId="3" fontId="2" fillId="0" borderId="46" xfId="0" applyNumberFormat="1" applyFont="1" applyFill="1" applyBorder="1" applyAlignment="1" applyProtection="1">
      <alignment vertical="center"/>
      <protection locked="0"/>
    </xf>
    <xf numFmtId="3" fontId="2" fillId="0" borderId="46" xfId="0" applyNumberFormat="1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horizontal="right" vertical="center"/>
      <protection locked="0"/>
    </xf>
    <xf numFmtId="3" fontId="5" fillId="0" borderId="48" xfId="0" applyNumberFormat="1" applyFont="1" applyFill="1" applyBorder="1" applyAlignment="1" applyProtection="1">
      <alignment horizontal="center" vertical="center"/>
      <protection locked="0"/>
    </xf>
    <xf numFmtId="184" fontId="2" fillId="0" borderId="44" xfId="49" applyNumberFormat="1" applyFont="1" applyFill="1" applyBorder="1" applyAlignment="1" applyProtection="1">
      <alignment vertical="center"/>
      <protection locked="0"/>
    </xf>
    <xf numFmtId="184" fontId="2" fillId="0" borderId="49" xfId="49" applyNumberFormat="1" applyFont="1" applyFill="1" applyBorder="1" applyAlignment="1" applyProtection="1">
      <alignment vertical="center"/>
      <protection locked="0"/>
    </xf>
    <xf numFmtId="184" fontId="2" fillId="0" borderId="50" xfId="49" applyNumberFormat="1" applyFont="1" applyFill="1" applyBorder="1" applyAlignment="1">
      <alignment vertical="center"/>
    </xf>
    <xf numFmtId="183" fontId="2" fillId="0" borderId="24" xfId="0" applyNumberFormat="1" applyFont="1" applyFill="1" applyBorder="1" applyAlignment="1">
      <alignment vertical="center"/>
    </xf>
    <xf numFmtId="183" fontId="2" fillId="0" borderId="17" xfId="0" applyNumberFormat="1" applyFont="1" applyFill="1" applyBorder="1" applyAlignment="1">
      <alignment vertical="center"/>
    </xf>
    <xf numFmtId="3" fontId="5" fillId="0" borderId="51" xfId="0" applyNumberFormat="1" applyFont="1" applyFill="1" applyBorder="1" applyAlignment="1" applyProtection="1">
      <alignment horizontal="left"/>
      <protection locked="0"/>
    </xf>
    <xf numFmtId="3" fontId="5" fillId="0" borderId="52" xfId="0" applyNumberFormat="1" applyFont="1" applyFill="1" applyBorder="1" applyAlignment="1">
      <alignment horizontal="center"/>
    </xf>
    <xf numFmtId="3" fontId="5" fillId="0" borderId="52" xfId="0" applyNumberFormat="1" applyFont="1" applyFill="1" applyBorder="1" applyAlignment="1" applyProtection="1">
      <alignment horizontal="center" vertical="center"/>
      <protection locked="0"/>
    </xf>
    <xf numFmtId="3" fontId="5" fillId="0" borderId="51" xfId="0" applyNumberFormat="1" applyFont="1" applyFill="1" applyBorder="1" applyAlignment="1" applyProtection="1">
      <alignment vertical="center"/>
      <protection locked="0"/>
    </xf>
    <xf numFmtId="3" fontId="5" fillId="0" borderId="51" xfId="0" applyNumberFormat="1" applyFont="1" applyFill="1" applyBorder="1" applyAlignment="1">
      <alignment vertical="center"/>
    </xf>
    <xf numFmtId="3" fontId="5" fillId="0" borderId="47" xfId="0" applyNumberFormat="1" applyFont="1" applyFill="1" applyBorder="1" applyAlignment="1">
      <alignment vertical="center"/>
    </xf>
    <xf numFmtId="3" fontId="2" fillId="0" borderId="31" xfId="0" applyNumberFormat="1" applyFont="1" applyFill="1" applyBorder="1" applyAlignment="1">
      <alignment horizontal="distributed" vertical="center"/>
    </xf>
    <xf numFmtId="49" fontId="9" fillId="0" borderId="0" xfId="0" applyNumberFormat="1" applyFont="1" applyAlignment="1">
      <alignment vertical="center" textRotation="180"/>
    </xf>
    <xf numFmtId="182" fontId="2" fillId="0" borderId="24" xfId="0" applyNumberFormat="1" applyFont="1" applyFill="1" applyBorder="1" applyAlignment="1">
      <alignment vertical="center"/>
    </xf>
    <xf numFmtId="182" fontId="2" fillId="0" borderId="24" xfId="0" applyNumberFormat="1" applyFont="1" applyFill="1" applyBorder="1" applyAlignment="1">
      <alignment horizontal="right" vertical="center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82" fontId="2" fillId="0" borderId="29" xfId="0" applyNumberFormat="1" applyFont="1" applyFill="1" applyBorder="1" applyAlignment="1">
      <alignment vertical="center"/>
    </xf>
    <xf numFmtId="3" fontId="5" fillId="0" borderId="54" xfId="0" applyNumberFormat="1" applyFont="1" applyFill="1" applyBorder="1" applyAlignment="1" applyProtection="1">
      <alignment vertical="center"/>
      <protection locked="0"/>
    </xf>
    <xf numFmtId="182" fontId="2" fillId="0" borderId="22" xfId="0" applyNumberFormat="1" applyFont="1" applyFill="1" applyBorder="1" applyAlignment="1">
      <alignment vertical="center"/>
    </xf>
    <xf numFmtId="180" fontId="2" fillId="0" borderId="55" xfId="0" applyNumberFormat="1" applyFont="1" applyFill="1" applyBorder="1" applyAlignment="1">
      <alignment vertical="center"/>
    </xf>
    <xf numFmtId="180" fontId="2" fillId="0" borderId="38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7" xfId="0" applyNumberFormat="1" applyFont="1" applyFill="1" applyBorder="1" applyAlignment="1">
      <alignment vertical="center"/>
    </xf>
    <xf numFmtId="180" fontId="2" fillId="0" borderId="22" xfId="0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80" fontId="2" fillId="0" borderId="56" xfId="0" applyNumberFormat="1" applyFont="1" applyFill="1" applyBorder="1" applyAlignment="1">
      <alignment vertical="center"/>
    </xf>
    <xf numFmtId="180" fontId="2" fillId="0" borderId="57" xfId="0" applyNumberFormat="1" applyFont="1" applyFill="1" applyBorder="1" applyAlignment="1">
      <alignment vertical="center"/>
    </xf>
    <xf numFmtId="180" fontId="2" fillId="0" borderId="2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 wrapText="1"/>
      <protection locked="0"/>
    </xf>
    <xf numFmtId="3" fontId="2" fillId="0" borderId="58" xfId="0" applyNumberFormat="1" applyFont="1" applyFill="1" applyBorder="1" applyAlignment="1" applyProtection="1">
      <alignment vertical="center" wrapText="1"/>
      <protection locked="0"/>
    </xf>
    <xf numFmtId="3" fontId="2" fillId="0" borderId="59" xfId="0" applyNumberFormat="1" applyFont="1" applyFill="1" applyBorder="1" applyAlignment="1" applyProtection="1">
      <alignment vertical="center" wrapText="1"/>
      <protection locked="0"/>
    </xf>
    <xf numFmtId="3" fontId="2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60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 applyProtection="1">
      <alignment vertical="center" wrapText="1"/>
      <protection locked="0"/>
    </xf>
    <xf numFmtId="182" fontId="2" fillId="0" borderId="61" xfId="0" applyNumberFormat="1" applyFont="1" applyFill="1" applyBorder="1" applyAlignment="1">
      <alignment vertical="center"/>
    </xf>
    <xf numFmtId="182" fontId="2" fillId="0" borderId="62" xfId="0" applyNumberFormat="1" applyFont="1" applyFill="1" applyBorder="1" applyAlignment="1">
      <alignment vertical="center"/>
    </xf>
    <xf numFmtId="182" fontId="2" fillId="0" borderId="15" xfId="0" applyNumberFormat="1" applyFont="1" applyFill="1" applyBorder="1" applyAlignment="1">
      <alignment vertical="center"/>
    </xf>
    <xf numFmtId="182" fontId="2" fillId="0" borderId="63" xfId="0" applyNumberFormat="1" applyFont="1" applyFill="1" applyBorder="1" applyAlignment="1">
      <alignment vertical="center"/>
    </xf>
    <xf numFmtId="182" fontId="2" fillId="0" borderId="64" xfId="0" applyNumberFormat="1" applyFont="1" applyFill="1" applyBorder="1" applyAlignment="1">
      <alignment vertical="center"/>
    </xf>
    <xf numFmtId="182" fontId="2" fillId="0" borderId="53" xfId="0" applyNumberFormat="1" applyFont="1" applyFill="1" applyBorder="1" applyAlignment="1">
      <alignment vertical="center"/>
    </xf>
    <xf numFmtId="182" fontId="2" fillId="0" borderId="65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horizontal="right" vertical="center"/>
    </xf>
    <xf numFmtId="183" fontId="2" fillId="0" borderId="25" xfId="0" applyNumberFormat="1" applyFont="1" applyFill="1" applyBorder="1" applyAlignment="1">
      <alignment vertical="center"/>
    </xf>
    <xf numFmtId="186" fontId="2" fillId="0" borderId="24" xfId="0" applyNumberFormat="1" applyFont="1" applyFill="1" applyBorder="1" applyAlignment="1">
      <alignment vertical="center"/>
    </xf>
    <xf numFmtId="186" fontId="2" fillId="0" borderId="25" xfId="0" applyNumberFormat="1" applyFont="1" applyFill="1" applyBorder="1" applyAlignment="1">
      <alignment vertical="center"/>
    </xf>
    <xf numFmtId="186" fontId="2" fillId="0" borderId="35" xfId="0" applyNumberFormat="1" applyFont="1" applyFill="1" applyBorder="1" applyAlignment="1">
      <alignment vertical="center"/>
    </xf>
    <xf numFmtId="186" fontId="2" fillId="0" borderId="17" xfId="0" applyNumberFormat="1" applyFont="1" applyFill="1" applyBorder="1" applyAlignment="1">
      <alignment vertical="center"/>
    </xf>
    <xf numFmtId="186" fontId="2" fillId="0" borderId="29" xfId="0" applyNumberFormat="1" applyFont="1" applyFill="1" applyBorder="1" applyAlignment="1">
      <alignment vertical="center"/>
    </xf>
    <xf numFmtId="183" fontId="2" fillId="0" borderId="29" xfId="0" applyNumberFormat="1" applyFont="1" applyFill="1" applyBorder="1" applyAlignment="1">
      <alignment vertical="center"/>
    </xf>
    <xf numFmtId="183" fontId="2" fillId="0" borderId="25" xfId="0" applyNumberFormat="1" applyFont="1" applyFill="1" applyBorder="1" applyAlignment="1">
      <alignment horizontal="right" vertical="center"/>
    </xf>
    <xf numFmtId="186" fontId="2" fillId="0" borderId="27" xfId="0" applyNumberFormat="1" applyFont="1" applyFill="1" applyBorder="1" applyAlignment="1">
      <alignment vertical="center"/>
    </xf>
    <xf numFmtId="186" fontId="2" fillId="0" borderId="30" xfId="0" applyNumberFormat="1" applyFont="1" applyFill="1" applyBorder="1" applyAlignment="1">
      <alignment vertical="center"/>
    </xf>
    <xf numFmtId="186" fontId="2" fillId="0" borderId="33" xfId="0" applyNumberFormat="1" applyFont="1" applyFill="1" applyBorder="1" applyAlignment="1">
      <alignment vertical="center"/>
    </xf>
    <xf numFmtId="186" fontId="2" fillId="0" borderId="22" xfId="0" applyNumberFormat="1" applyFont="1" applyFill="1" applyBorder="1" applyAlignment="1">
      <alignment vertical="center"/>
    </xf>
    <xf numFmtId="186" fontId="2" fillId="0" borderId="61" xfId="0" applyNumberFormat="1" applyFont="1" applyFill="1" applyBorder="1" applyAlignment="1">
      <alignment vertical="center"/>
    </xf>
    <xf numFmtId="186" fontId="2" fillId="0" borderId="55" xfId="0" applyNumberFormat="1" applyFont="1" applyFill="1" applyBorder="1" applyAlignment="1">
      <alignment vertical="center"/>
    </xf>
    <xf numFmtId="183" fontId="2" fillId="0" borderId="64" xfId="0" applyNumberFormat="1" applyFont="1" applyFill="1" applyBorder="1" applyAlignment="1">
      <alignment horizontal="right" vertical="center"/>
    </xf>
    <xf numFmtId="183" fontId="2" fillId="0" borderId="27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>
      <alignment horizontal="center" vertical="center"/>
    </xf>
    <xf numFmtId="182" fontId="2" fillId="0" borderId="66" xfId="0" applyNumberFormat="1" applyFont="1" applyFill="1" applyBorder="1" applyAlignment="1">
      <alignment vertical="center"/>
    </xf>
    <xf numFmtId="3" fontId="5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53" xfId="0" applyNumberFormat="1" applyBorder="1" applyAlignment="1">
      <alignment horizontal="center" vertical="center"/>
    </xf>
    <xf numFmtId="3" fontId="5" fillId="0" borderId="60" xfId="0" applyNumberFormat="1" applyFont="1" applyFill="1" applyBorder="1" applyAlignment="1" applyProtection="1">
      <alignment horizontal="center" vertical="center"/>
      <protection locked="0"/>
    </xf>
    <xf numFmtId="38" fontId="2" fillId="0" borderId="67" xfId="49" applyFont="1" applyFill="1" applyBorder="1" applyAlignment="1" applyProtection="1">
      <alignment vertical="center"/>
      <protection locked="0"/>
    </xf>
    <xf numFmtId="38" fontId="2" fillId="0" borderId="68" xfId="49" applyFont="1" applyFill="1" applyBorder="1" applyAlignment="1" applyProtection="1">
      <alignment vertical="center"/>
      <protection locked="0"/>
    </xf>
    <xf numFmtId="38" fontId="2" fillId="0" borderId="69" xfId="49" applyFont="1" applyFill="1" applyBorder="1" applyAlignment="1" applyProtection="1">
      <alignment vertical="center"/>
      <protection locked="0"/>
    </xf>
    <xf numFmtId="38" fontId="2" fillId="0" borderId="35" xfId="49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>
      <alignment horizontal="center" vertical="center"/>
    </xf>
    <xf numFmtId="3" fontId="5" fillId="0" borderId="70" xfId="0" applyNumberFormat="1" applyFont="1" applyFill="1" applyBorder="1" applyAlignment="1" applyProtection="1">
      <alignment horizontal="center" vertical="center"/>
      <protection locked="0"/>
    </xf>
    <xf numFmtId="41" fontId="2" fillId="0" borderId="70" xfId="0" applyNumberFormat="1" applyFont="1" applyFill="1" applyBorder="1" applyAlignment="1" applyProtection="1">
      <alignment vertical="center"/>
      <protection locked="0"/>
    </xf>
    <xf numFmtId="41" fontId="2" fillId="0" borderId="70" xfId="0" applyNumberFormat="1" applyFont="1" applyFill="1" applyBorder="1" applyAlignment="1">
      <alignment vertical="center"/>
    </xf>
    <xf numFmtId="41" fontId="2" fillId="0" borderId="70" xfId="0" applyNumberFormat="1" applyFont="1" applyFill="1" applyBorder="1" applyAlignment="1" applyProtection="1">
      <alignment horizontal="right" vertical="center"/>
      <protection locked="0"/>
    </xf>
    <xf numFmtId="180" fontId="2" fillId="0" borderId="71" xfId="0" applyNumberFormat="1" applyFont="1" applyFill="1" applyBorder="1" applyAlignment="1">
      <alignment vertical="center"/>
    </xf>
    <xf numFmtId="180" fontId="2" fillId="0" borderId="72" xfId="0" applyNumberFormat="1" applyFont="1" applyFill="1" applyBorder="1" applyAlignment="1">
      <alignment vertical="center"/>
    </xf>
    <xf numFmtId="180" fontId="2" fillId="0" borderId="73" xfId="0" applyNumberFormat="1" applyFont="1" applyFill="1" applyBorder="1" applyAlignment="1">
      <alignment vertical="center"/>
    </xf>
    <xf numFmtId="3" fontId="2" fillId="0" borderId="74" xfId="0" applyNumberFormat="1" applyFont="1" applyFill="1" applyBorder="1" applyAlignment="1" applyProtection="1">
      <alignment vertical="center" wrapText="1"/>
      <protection locked="0"/>
    </xf>
    <xf numFmtId="182" fontId="2" fillId="0" borderId="75" xfId="0" applyNumberFormat="1" applyFont="1" applyFill="1" applyBorder="1" applyAlignment="1">
      <alignment horizontal="right" vertical="center"/>
    </xf>
    <xf numFmtId="182" fontId="2" fillId="0" borderId="26" xfId="0" applyNumberFormat="1" applyFont="1" applyFill="1" applyBorder="1" applyAlignment="1">
      <alignment horizontal="right" vertical="center"/>
    </xf>
    <xf numFmtId="182" fontId="2" fillId="0" borderId="36" xfId="0" applyNumberFormat="1" applyFont="1" applyFill="1" applyBorder="1" applyAlignment="1">
      <alignment horizontal="right" vertical="center"/>
    </xf>
    <xf numFmtId="182" fontId="2" fillId="0" borderId="38" xfId="0" applyNumberFormat="1" applyFont="1" applyFill="1" applyBorder="1" applyAlignment="1">
      <alignment horizontal="right" vertical="center"/>
    </xf>
    <xf numFmtId="182" fontId="2" fillId="0" borderId="76" xfId="0" applyNumberFormat="1" applyFont="1" applyFill="1" applyBorder="1" applyAlignment="1">
      <alignment vertical="center"/>
    </xf>
    <xf numFmtId="182" fontId="2" fillId="0" borderId="72" xfId="0" applyNumberFormat="1" applyFont="1" applyFill="1" applyBorder="1" applyAlignment="1">
      <alignment vertical="center"/>
    </xf>
    <xf numFmtId="182" fontId="2" fillId="0" borderId="77" xfId="0" applyNumberFormat="1" applyFont="1" applyFill="1" applyBorder="1" applyAlignment="1">
      <alignment vertical="center"/>
    </xf>
    <xf numFmtId="182" fontId="2" fillId="0" borderId="71" xfId="0" applyNumberFormat="1" applyFont="1" applyFill="1" applyBorder="1" applyAlignment="1">
      <alignment vertical="center"/>
    </xf>
    <xf numFmtId="182" fontId="2" fillId="0" borderId="73" xfId="0" applyNumberFormat="1" applyFont="1" applyFill="1" applyBorder="1" applyAlignment="1">
      <alignment vertical="center"/>
    </xf>
    <xf numFmtId="3" fontId="5" fillId="0" borderId="78" xfId="0" applyNumberFormat="1" applyFont="1" applyFill="1" applyBorder="1" applyAlignment="1">
      <alignment vertical="center"/>
    </xf>
    <xf numFmtId="188" fontId="2" fillId="0" borderId="25" xfId="0" applyNumberFormat="1" applyFont="1" applyFill="1" applyBorder="1" applyAlignment="1">
      <alignment vertical="center"/>
    </xf>
    <xf numFmtId="188" fontId="2" fillId="0" borderId="35" xfId="0" applyNumberFormat="1" applyFont="1" applyFill="1" applyBorder="1" applyAlignment="1">
      <alignment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35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vertical="center"/>
    </xf>
    <xf numFmtId="179" fontId="2" fillId="0" borderId="25" xfId="49" applyNumberFormat="1" applyFont="1" applyFill="1" applyBorder="1" applyAlignment="1" applyProtection="1">
      <alignment vertical="center"/>
      <protection locked="0"/>
    </xf>
    <xf numFmtId="179" fontId="2" fillId="0" borderId="35" xfId="49" applyNumberFormat="1" applyFont="1" applyFill="1" applyBorder="1" applyAlignment="1" applyProtection="1">
      <alignment vertical="center"/>
      <protection locked="0"/>
    </xf>
    <xf numFmtId="179" fontId="2" fillId="0" borderId="17" xfId="49" applyNumberFormat="1" applyFont="1" applyFill="1" applyBorder="1" applyAlignment="1" applyProtection="1">
      <alignment vertical="center"/>
      <protection locked="0"/>
    </xf>
    <xf numFmtId="3" fontId="2" fillId="0" borderId="38" xfId="0" applyNumberFormat="1" applyFont="1" applyFill="1" applyBorder="1" applyAlignment="1" applyProtection="1">
      <alignment horizontal="center" vertical="center" wrapText="1"/>
      <protection locked="0"/>
    </xf>
    <xf numFmtId="38" fontId="2" fillId="0" borderId="70" xfId="49" applyFont="1" applyFill="1" applyBorder="1" applyAlignment="1" applyProtection="1">
      <alignment vertical="center"/>
      <protection locked="0"/>
    </xf>
    <xf numFmtId="183" fontId="2" fillId="0" borderId="17" xfId="0" applyNumberFormat="1" applyFont="1" applyFill="1" applyBorder="1" applyAlignment="1">
      <alignment horizontal="right" vertical="center"/>
    </xf>
    <xf numFmtId="189" fontId="2" fillId="0" borderId="25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center"/>
    </xf>
    <xf numFmtId="3" fontId="2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60" xfId="0" applyNumberFormat="1" applyFont="1" applyFill="1" applyBorder="1" applyAlignment="1" applyProtection="1">
      <alignment horizontal="center" vertical="center"/>
      <protection locked="0"/>
    </xf>
    <xf numFmtId="3" fontId="2" fillId="0" borderId="17" xfId="0" applyNumberFormat="1" applyFont="1" applyFill="1" applyBorder="1" applyAlignment="1" applyProtection="1">
      <alignment horizontal="center" vertical="center"/>
      <protection locked="0"/>
    </xf>
    <xf numFmtId="3" fontId="2" fillId="0" borderId="79" xfId="0" applyNumberFormat="1" applyFont="1" applyFill="1" applyBorder="1" applyAlignment="1" applyProtection="1">
      <alignment horizontal="left" shrinkToFit="1"/>
      <protection locked="0"/>
    </xf>
    <xf numFmtId="3" fontId="0" fillId="0" borderId="79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Border="1" applyAlignment="1" applyProtection="1">
      <alignment horizontal="left" shrinkToFit="1"/>
      <protection locked="0"/>
    </xf>
    <xf numFmtId="3" fontId="0" fillId="0" borderId="0" xfId="0" applyNumberFormat="1" applyAlignment="1">
      <alignment horizontal="center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3" fontId="0" fillId="0" borderId="53" xfId="0" applyNumberFormat="1" applyBorder="1" applyAlignment="1">
      <alignment vertical="center"/>
    </xf>
    <xf numFmtId="3" fontId="0" fillId="0" borderId="80" xfId="0" applyNumberFormat="1" applyBorder="1" applyAlignment="1">
      <alignment vertical="center"/>
    </xf>
    <xf numFmtId="3" fontId="5" fillId="0" borderId="66" xfId="0" applyNumberFormat="1" applyFont="1" applyFill="1" applyBorder="1" applyAlignment="1" applyProtection="1">
      <alignment horizontal="center" vertical="center"/>
      <protection locked="0"/>
    </xf>
    <xf numFmtId="3" fontId="0" fillId="0" borderId="79" xfId="0" applyNumberFormat="1" applyBorder="1" applyAlignment="1">
      <alignment horizontal="center" vertical="center"/>
    </xf>
    <xf numFmtId="3" fontId="0" fillId="0" borderId="81" xfId="0" applyNumberFormat="1" applyBorder="1" applyAlignment="1">
      <alignment horizontal="center" vertical="center"/>
    </xf>
    <xf numFmtId="3" fontId="0" fillId="0" borderId="8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83" xfId="0" applyNumberFormat="1" applyBorder="1" applyAlignment="1">
      <alignment horizontal="center" vertical="center"/>
    </xf>
    <xf numFmtId="3" fontId="5" fillId="0" borderId="79" xfId="0" applyNumberFormat="1" applyFont="1" applyFill="1" applyBorder="1" applyAlignment="1" applyProtection="1">
      <alignment horizontal="center" vertical="center"/>
      <protection locked="0"/>
    </xf>
    <xf numFmtId="3" fontId="5" fillId="0" borderId="0" xfId="0" applyNumberFormat="1" applyFont="1" applyFill="1" applyBorder="1" applyAlignment="1" applyProtection="1">
      <alignment horizontal="center" vertical="center"/>
      <protection locked="0"/>
    </xf>
    <xf numFmtId="3" fontId="5" fillId="0" borderId="53" xfId="0" applyNumberFormat="1" applyFont="1" applyFill="1" applyBorder="1" applyAlignment="1" applyProtection="1">
      <alignment horizontal="center" vertical="center"/>
      <protection locked="0"/>
    </xf>
    <xf numFmtId="3" fontId="0" fillId="0" borderId="80" xfId="0" applyNumberFormat="1" applyBorder="1" applyAlignment="1">
      <alignment horizontal="center" vertical="center"/>
    </xf>
    <xf numFmtId="3" fontId="5" fillId="0" borderId="84" xfId="0" applyNumberFormat="1" applyFont="1" applyFill="1" applyBorder="1" applyAlignment="1">
      <alignment horizontal="center" vertical="center"/>
    </xf>
    <xf numFmtId="3" fontId="5" fillId="0" borderId="85" xfId="0" applyNumberFormat="1" applyFont="1" applyFill="1" applyBorder="1" applyAlignment="1">
      <alignment horizontal="center" vertical="center"/>
    </xf>
    <xf numFmtId="3" fontId="0" fillId="0" borderId="86" xfId="0" applyNumberFormat="1" applyBorder="1" applyAlignment="1">
      <alignment horizontal="center" vertical="center"/>
    </xf>
    <xf numFmtId="3" fontId="0" fillId="0" borderId="87" xfId="0" applyNumberFormat="1" applyBorder="1" applyAlignment="1">
      <alignment horizontal="center" vertical="center"/>
    </xf>
    <xf numFmtId="3" fontId="5" fillId="0" borderId="82" xfId="0" applyNumberFormat="1" applyFont="1" applyFill="1" applyBorder="1" applyAlignment="1" applyProtection="1">
      <alignment horizontal="center" vertical="center"/>
      <protection locked="0"/>
    </xf>
    <xf numFmtId="3" fontId="5" fillId="0" borderId="15" xfId="0" applyNumberFormat="1" applyFont="1" applyFill="1" applyBorder="1" applyAlignment="1" applyProtection="1">
      <alignment horizontal="center" vertical="center"/>
      <protection locked="0"/>
    </xf>
    <xf numFmtId="3" fontId="0" fillId="0" borderId="88" xfId="0" applyNumberFormat="1" applyBorder="1" applyAlignment="1">
      <alignment horizontal="center" vertical="center"/>
    </xf>
    <xf numFmtId="3" fontId="0" fillId="0" borderId="89" xfId="0" applyNumberFormat="1" applyBorder="1" applyAlignment="1">
      <alignment horizontal="center" vertical="center"/>
    </xf>
    <xf numFmtId="3" fontId="0" fillId="0" borderId="90" xfId="0" applyNumberFormat="1" applyBorder="1" applyAlignment="1">
      <alignment horizontal="center" vertical="center"/>
    </xf>
    <xf numFmtId="3" fontId="5" fillId="0" borderId="91" xfId="0" applyNumberFormat="1" applyFont="1" applyFill="1" applyBorder="1" applyAlignment="1" applyProtection="1">
      <alignment horizontal="center" vertical="center"/>
      <protection locked="0"/>
    </xf>
    <xf numFmtId="3" fontId="5" fillId="0" borderId="92" xfId="0" applyNumberFormat="1" applyFont="1" applyFill="1" applyBorder="1" applyAlignment="1" applyProtection="1">
      <alignment horizontal="center" vertical="center"/>
      <protection locked="0"/>
    </xf>
    <xf numFmtId="3" fontId="0" fillId="0" borderId="54" xfId="0" applyNumberFormat="1" applyBorder="1" applyAlignment="1">
      <alignment horizontal="center" vertical="center"/>
    </xf>
    <xf numFmtId="3" fontId="5" fillId="0" borderId="93" xfId="0" applyNumberFormat="1" applyFont="1" applyFill="1" applyBorder="1" applyAlignment="1">
      <alignment horizontal="center" vertical="center"/>
    </xf>
    <xf numFmtId="3" fontId="5" fillId="0" borderId="94" xfId="0" applyNumberFormat="1" applyFont="1" applyFill="1" applyBorder="1" applyAlignment="1">
      <alignment horizontal="center" vertical="center"/>
    </xf>
    <xf numFmtId="3" fontId="0" fillId="0" borderId="95" xfId="0" applyNumberFormat="1" applyBorder="1" applyAlignment="1">
      <alignment horizontal="center" vertical="center"/>
    </xf>
    <xf numFmtId="3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center"/>
    </xf>
    <xf numFmtId="3" fontId="5" fillId="0" borderId="84" xfId="0" applyNumberFormat="1" applyFont="1" applyFill="1" applyBorder="1" applyAlignment="1">
      <alignment horizontal="center" vertical="center" shrinkToFit="1"/>
    </xf>
    <xf numFmtId="3" fontId="5" fillId="0" borderId="85" xfId="0" applyNumberFormat="1" applyFont="1" applyFill="1" applyBorder="1" applyAlignment="1">
      <alignment horizontal="center" vertical="center" shrinkToFit="1"/>
    </xf>
    <xf numFmtId="3" fontId="0" fillId="0" borderId="86" xfId="0" applyNumberFormat="1" applyBorder="1" applyAlignment="1">
      <alignment horizontal="center" vertical="center" shrinkToFit="1"/>
    </xf>
    <xf numFmtId="3" fontId="5" fillId="0" borderId="93" xfId="0" applyNumberFormat="1" applyFont="1" applyFill="1" applyBorder="1" applyAlignment="1">
      <alignment horizontal="center" vertical="center" shrinkToFit="1"/>
    </xf>
    <xf numFmtId="3" fontId="5" fillId="0" borderId="94" xfId="0" applyNumberFormat="1" applyFont="1" applyFill="1" applyBorder="1" applyAlignment="1">
      <alignment horizontal="center" vertical="center" shrinkToFit="1"/>
    </xf>
    <xf numFmtId="3" fontId="0" fillId="0" borderId="96" xfId="0" applyNumberFormat="1" applyBorder="1" applyAlignment="1">
      <alignment horizontal="center" vertical="center" shrinkToFit="1"/>
    </xf>
    <xf numFmtId="3" fontId="7" fillId="0" borderId="0" xfId="0" applyNumberFormat="1" applyFont="1" applyFill="1" applyAlignment="1" applyProtection="1">
      <alignment horizontal="left" wrapText="1" shrinkToFit="1"/>
      <protection locked="0"/>
    </xf>
    <xf numFmtId="3" fontId="5" fillId="0" borderId="22" xfId="0" applyNumberFormat="1" applyFont="1" applyFill="1" applyBorder="1" applyAlignment="1" applyProtection="1">
      <alignment horizontal="center" vertical="center"/>
      <protection locked="0"/>
    </xf>
    <xf numFmtId="3" fontId="5" fillId="0" borderId="97" xfId="0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/>
      <protection locked="0"/>
    </xf>
    <xf numFmtId="3" fontId="5" fillId="0" borderId="98" xfId="0" applyNumberFormat="1" applyFont="1" applyFill="1" applyBorder="1" applyAlignment="1" applyProtection="1">
      <alignment horizontal="center" vertical="center"/>
      <protection locked="0"/>
    </xf>
    <xf numFmtId="3" fontId="5" fillId="0" borderId="48" xfId="0" applyNumberFormat="1" applyFont="1" applyFill="1" applyBorder="1" applyAlignment="1" applyProtection="1">
      <alignment horizontal="center" vertical="center"/>
      <protection locked="0"/>
    </xf>
    <xf numFmtId="3" fontId="0" fillId="0" borderId="96" xfId="0" applyNumberForma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3" fontId="0" fillId="0" borderId="53" xfId="0" applyNumberFormat="1" applyBorder="1" applyAlignment="1">
      <alignment horizontal="center" vertical="center"/>
    </xf>
    <xf numFmtId="3" fontId="5" fillId="0" borderId="84" xfId="0" applyNumberFormat="1" applyFont="1" applyFill="1" applyBorder="1" applyAlignment="1" applyProtection="1">
      <alignment vertical="center"/>
      <protection locked="0"/>
    </xf>
    <xf numFmtId="3" fontId="0" fillId="0" borderId="85" xfId="0" applyNumberFormat="1" applyBorder="1" applyAlignment="1">
      <alignment vertical="center"/>
    </xf>
    <xf numFmtId="3" fontId="0" fillId="0" borderId="86" xfId="0" applyNumberFormat="1" applyBorder="1" applyAlignment="1">
      <alignment vertical="center"/>
    </xf>
    <xf numFmtId="3" fontId="5" fillId="0" borderId="7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84" xfId="0" applyNumberFormat="1" applyFont="1" applyFill="1" applyBorder="1" applyAlignment="1" applyProtection="1">
      <alignment horizontal="center" vertical="center"/>
      <protection locked="0"/>
    </xf>
    <xf numFmtId="3" fontId="0" fillId="0" borderId="85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90"/>
  <sheetViews>
    <sheetView tabSelected="1" view="pageLayout" zoomScale="75" zoomScaleSheetLayoutView="75" zoomScalePageLayoutView="75" workbookViewId="0" topLeftCell="AO1">
      <selection activeCell="AX14" sqref="AX14"/>
    </sheetView>
  </sheetViews>
  <sheetFormatPr defaultColWidth="10.66015625" defaultRowHeight="9" customHeight="1"/>
  <cols>
    <col min="1" max="2" width="15.66015625" style="3" customWidth="1"/>
    <col min="3" max="3" width="11.33203125" style="3" customWidth="1"/>
    <col min="4" max="4" width="11.16015625" style="3" customWidth="1"/>
    <col min="5" max="5" width="12.33203125" style="3" customWidth="1"/>
    <col min="6" max="7" width="10.66015625" style="3" customWidth="1"/>
    <col min="8" max="8" width="12.66015625" style="3" customWidth="1"/>
    <col min="9" max="9" width="11.83203125" style="3" customWidth="1"/>
    <col min="10" max="10" width="11" style="3" customWidth="1"/>
    <col min="11" max="11" width="13.33203125" style="3" customWidth="1"/>
    <col min="12" max="13" width="11.16015625" style="3" customWidth="1"/>
    <col min="14" max="14" width="11.33203125" style="3" customWidth="1"/>
    <col min="15" max="16" width="11.83203125" style="3" customWidth="1"/>
    <col min="17" max="17" width="11.66015625" style="3" customWidth="1"/>
    <col min="18" max="18" width="11.16015625" style="3" customWidth="1"/>
    <col min="19" max="19" width="10.66015625" style="3" customWidth="1"/>
    <col min="20" max="20" width="0.1640625" style="3" hidden="1" customWidth="1"/>
    <col min="21" max="21" width="15.66015625" style="3" customWidth="1"/>
    <col min="22" max="22" width="15" style="3" customWidth="1"/>
    <col min="23" max="24" width="11.66015625" style="3" customWidth="1"/>
    <col min="25" max="25" width="13.16015625" style="3" customWidth="1"/>
    <col min="26" max="27" width="11.66015625" style="3" customWidth="1"/>
    <col min="28" max="28" width="12.66015625" style="3" customWidth="1"/>
    <col min="29" max="29" width="11" style="3" customWidth="1"/>
    <col min="30" max="30" width="11.83203125" style="3" customWidth="1"/>
    <col min="31" max="31" width="12" style="3" customWidth="1"/>
    <col min="32" max="33" width="11.33203125" style="3" customWidth="1"/>
    <col min="34" max="34" width="13.66015625" style="3" customWidth="1"/>
    <col min="35" max="36" width="11.83203125" style="3" customWidth="1"/>
    <col min="37" max="37" width="13.33203125" style="3" customWidth="1"/>
    <col min="38" max="38" width="11" style="3" customWidth="1"/>
    <col min="39" max="39" width="11.16015625" style="3" customWidth="1"/>
    <col min="40" max="40" width="0.1640625" style="3" hidden="1" customWidth="1"/>
    <col min="41" max="41" width="17.16015625" style="3" customWidth="1"/>
    <col min="42" max="42" width="14" style="3" customWidth="1"/>
    <col min="43" max="43" width="12" style="3" customWidth="1"/>
    <col min="44" max="44" width="11.33203125" style="3" customWidth="1"/>
    <col min="45" max="45" width="13.83203125" style="3" customWidth="1"/>
    <col min="46" max="47" width="11.66015625" style="3" customWidth="1"/>
    <col min="48" max="48" width="13.16015625" style="3" customWidth="1"/>
    <col min="49" max="49" width="10.83203125" style="3" customWidth="1"/>
    <col min="50" max="50" width="11.66015625" style="3" customWidth="1"/>
    <col min="51" max="51" width="12" style="3" customWidth="1"/>
    <col min="52" max="52" width="11.16015625" style="3" customWidth="1"/>
    <col min="53" max="53" width="10.83203125" style="3" customWidth="1"/>
    <col min="54" max="54" width="13.33203125" style="3" customWidth="1"/>
    <col min="55" max="55" width="11.16015625" style="3" customWidth="1"/>
    <col min="56" max="56" width="10.16015625" style="3" customWidth="1"/>
    <col min="57" max="57" width="13.16015625" style="3" customWidth="1"/>
    <col min="58" max="58" width="11" style="3" customWidth="1"/>
    <col min="59" max="59" width="10.16015625" style="3" customWidth="1"/>
    <col min="60" max="60" width="35.16015625" style="3" hidden="1" customWidth="1"/>
    <col min="61" max="61" width="23.16015625" style="3" customWidth="1"/>
    <col min="62" max="16384" width="10.66015625" style="3" customWidth="1"/>
  </cols>
  <sheetData>
    <row r="1" spans="1:60" ht="10.5" customHeight="1">
      <c r="A1" s="1"/>
      <c r="B1" s="1"/>
      <c r="C1" s="1"/>
      <c r="D1" s="1"/>
      <c r="E1" s="1"/>
      <c r="F1" s="1"/>
      <c r="G1" s="1"/>
      <c r="H1" s="1"/>
      <c r="O1" s="2"/>
      <c r="Q1" s="2"/>
      <c r="T1" s="1"/>
      <c r="U1" s="1"/>
      <c r="V1" s="1"/>
      <c r="W1" s="1"/>
      <c r="Y1" s="1"/>
      <c r="Z1" s="1"/>
      <c r="AA1" s="1"/>
      <c r="AB1" s="1"/>
      <c r="AJ1" s="1"/>
      <c r="AK1" s="1"/>
      <c r="AL1" s="1"/>
      <c r="AM1" s="1"/>
      <c r="AN1" s="1"/>
      <c r="AO1" s="1"/>
      <c r="AP1" s="1"/>
      <c r="AR1" s="1"/>
      <c r="AS1" s="1"/>
      <c r="AT1" s="1"/>
      <c r="AU1" s="1"/>
      <c r="AV1" s="1"/>
      <c r="AW1" s="1"/>
      <c r="AX1" s="1"/>
      <c r="BE1" s="1"/>
      <c r="BF1" s="1"/>
      <c r="BG1" s="1"/>
      <c r="BH1" s="1"/>
    </row>
    <row r="2" spans="1:60" ht="31.5" customHeight="1">
      <c r="A2" s="284" t="s">
        <v>25</v>
      </c>
      <c r="B2" s="284"/>
      <c r="C2" s="284"/>
      <c r="D2" s="284"/>
      <c r="E2" s="284"/>
      <c r="F2" s="284"/>
      <c r="G2" s="284"/>
      <c r="H2" s="284"/>
      <c r="O2" s="2"/>
      <c r="Q2" s="2"/>
      <c r="T2" s="1"/>
      <c r="U2" s="1"/>
      <c r="V2" s="1"/>
      <c r="W2" s="1"/>
      <c r="Y2" s="1"/>
      <c r="Z2" s="1"/>
      <c r="AA2" s="1"/>
      <c r="AB2" s="1"/>
      <c r="AJ2" s="1"/>
      <c r="AK2" s="1"/>
      <c r="AL2" s="1"/>
      <c r="AM2" s="1"/>
      <c r="AN2" s="1"/>
      <c r="AO2" s="1"/>
      <c r="AP2" s="1"/>
      <c r="AR2" s="1"/>
      <c r="AS2" s="1"/>
      <c r="AT2" s="1"/>
      <c r="AU2" s="1"/>
      <c r="AV2" s="1"/>
      <c r="AW2" s="1"/>
      <c r="AX2" s="1"/>
      <c r="BE2" s="1"/>
      <c r="BF2" s="1"/>
      <c r="BG2" s="1"/>
      <c r="BH2" s="1"/>
    </row>
    <row r="3" spans="1:60" ht="18.75" customHeight="1" thickBot="1">
      <c r="A3" s="4" t="s">
        <v>0</v>
      </c>
      <c r="B3" s="5"/>
      <c r="C3" s="5"/>
      <c r="D3" s="5"/>
      <c r="E3" s="5"/>
      <c r="F3" s="5"/>
      <c r="G3" s="5"/>
      <c r="H3" s="1"/>
      <c r="I3" s="1"/>
      <c r="J3" s="1"/>
      <c r="K3" s="2"/>
      <c r="N3" s="2"/>
      <c r="Q3" s="2"/>
      <c r="T3" s="1"/>
      <c r="U3" s="6" t="s">
        <v>1</v>
      </c>
      <c r="V3" s="1"/>
      <c r="W3" s="1"/>
      <c r="X3" s="1"/>
      <c r="Y3" s="1"/>
      <c r="Z3" s="1"/>
      <c r="AA3" s="1"/>
      <c r="AB3" s="1"/>
      <c r="AJ3" s="1"/>
      <c r="AK3" s="1"/>
      <c r="AL3" s="1"/>
      <c r="AM3" s="1"/>
      <c r="AN3" s="1"/>
      <c r="AO3" s="6" t="s">
        <v>2</v>
      </c>
      <c r="AP3" s="1"/>
      <c r="AQ3" s="1"/>
      <c r="AR3" s="1"/>
      <c r="AS3" s="1"/>
      <c r="AT3" s="1"/>
      <c r="AU3" s="1"/>
      <c r="AV3" s="1"/>
      <c r="AW3" s="1"/>
      <c r="AX3" s="1"/>
      <c r="BE3" s="1"/>
      <c r="BF3" s="1"/>
      <c r="BG3" s="1"/>
      <c r="BH3" s="1"/>
    </row>
    <row r="4" spans="1:227" s="10" customFormat="1" ht="13.5">
      <c r="A4" s="7"/>
      <c r="B4" s="250" t="s">
        <v>18</v>
      </c>
      <c r="C4" s="256"/>
      <c r="D4" s="252"/>
      <c r="E4" s="250" t="s">
        <v>19</v>
      </c>
      <c r="F4" s="256"/>
      <c r="G4" s="252"/>
      <c r="H4" s="285" t="s">
        <v>20</v>
      </c>
      <c r="I4" s="285"/>
      <c r="J4" s="285"/>
      <c r="K4" s="285"/>
      <c r="L4" s="285"/>
      <c r="M4" s="285"/>
      <c r="N4" s="285"/>
      <c r="O4" s="285"/>
      <c r="P4" s="285"/>
      <c r="Q4" s="285"/>
      <c r="R4" s="286"/>
      <c r="S4" s="275"/>
      <c r="T4" s="129" t="s">
        <v>31</v>
      </c>
      <c r="U4" s="8"/>
      <c r="V4" s="250" t="s">
        <v>18</v>
      </c>
      <c r="W4" s="256"/>
      <c r="X4" s="252"/>
      <c r="Y4" s="250" t="s">
        <v>19</v>
      </c>
      <c r="Z4" s="256"/>
      <c r="AA4" s="252"/>
      <c r="AB4" s="250" t="s">
        <v>20</v>
      </c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66"/>
      <c r="AN4" s="129" t="s">
        <v>31</v>
      </c>
      <c r="AO4" s="8"/>
      <c r="AP4" s="250" t="s">
        <v>18</v>
      </c>
      <c r="AQ4" s="256"/>
      <c r="AR4" s="252"/>
      <c r="AS4" s="250" t="s">
        <v>19</v>
      </c>
      <c r="AT4" s="256"/>
      <c r="AU4" s="252"/>
      <c r="AV4" s="250" t="s">
        <v>20</v>
      </c>
      <c r="AW4" s="256"/>
      <c r="AX4" s="256"/>
      <c r="AY4" s="256"/>
      <c r="AZ4" s="256"/>
      <c r="BA4" s="256"/>
      <c r="BB4" s="256"/>
      <c r="BC4" s="256"/>
      <c r="BD4" s="256"/>
      <c r="BE4" s="256"/>
      <c r="BF4" s="256"/>
      <c r="BG4" s="266"/>
      <c r="BH4" s="140" t="s">
        <v>31</v>
      </c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</row>
    <row r="5" spans="1:60" s="10" customFormat="1" ht="13.5">
      <c r="A5" s="11"/>
      <c r="B5" s="264"/>
      <c r="C5" s="257"/>
      <c r="D5" s="255"/>
      <c r="E5" s="264"/>
      <c r="F5" s="257"/>
      <c r="G5" s="255"/>
      <c r="H5" s="287"/>
      <c r="I5" s="287"/>
      <c r="J5" s="287"/>
      <c r="K5" s="288"/>
      <c r="L5" s="288"/>
      <c r="M5" s="288"/>
      <c r="N5" s="288"/>
      <c r="O5" s="288"/>
      <c r="P5" s="288"/>
      <c r="Q5" s="287"/>
      <c r="R5" s="289"/>
      <c r="S5" s="268"/>
      <c r="T5" s="130"/>
      <c r="U5" s="13"/>
      <c r="V5" s="264"/>
      <c r="W5" s="257"/>
      <c r="X5" s="255"/>
      <c r="Y5" s="264"/>
      <c r="Z5" s="257"/>
      <c r="AA5" s="255"/>
      <c r="AB5" s="264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67"/>
      <c r="AN5" s="130"/>
      <c r="AO5" s="13"/>
      <c r="AP5" s="264"/>
      <c r="AQ5" s="257"/>
      <c r="AR5" s="255"/>
      <c r="AS5" s="264"/>
      <c r="AT5" s="257"/>
      <c r="AU5" s="255"/>
      <c r="AV5" s="264"/>
      <c r="AW5" s="257"/>
      <c r="AX5" s="257"/>
      <c r="AY5" s="257"/>
      <c r="AZ5" s="257"/>
      <c r="BA5" s="257"/>
      <c r="BB5" s="257"/>
      <c r="BC5" s="257"/>
      <c r="BD5" s="257"/>
      <c r="BE5" s="257"/>
      <c r="BF5" s="257"/>
      <c r="BG5" s="267"/>
      <c r="BH5" s="141"/>
    </row>
    <row r="6" spans="1:60" s="18" customFormat="1" ht="19.5" customHeight="1">
      <c r="A6" s="14"/>
      <c r="B6" s="265"/>
      <c r="C6" s="258"/>
      <c r="D6" s="259"/>
      <c r="E6" s="265"/>
      <c r="F6" s="258"/>
      <c r="G6" s="259"/>
      <c r="H6" s="247"/>
      <c r="I6" s="248"/>
      <c r="J6" s="249"/>
      <c r="K6" s="278" t="s">
        <v>3</v>
      </c>
      <c r="L6" s="279"/>
      <c r="M6" s="280"/>
      <c r="N6" s="260" t="s">
        <v>23</v>
      </c>
      <c r="O6" s="261"/>
      <c r="P6" s="262"/>
      <c r="Q6" s="260" t="s">
        <v>24</v>
      </c>
      <c r="R6" s="261"/>
      <c r="S6" s="263"/>
      <c r="T6" s="128" t="s">
        <v>4</v>
      </c>
      <c r="U6" s="17"/>
      <c r="V6" s="269"/>
      <c r="W6" s="270"/>
      <c r="X6" s="271"/>
      <c r="Y6" s="269"/>
      <c r="Z6" s="270"/>
      <c r="AA6" s="271"/>
      <c r="AB6" s="15"/>
      <c r="AC6" s="150"/>
      <c r="AD6" s="152"/>
      <c r="AE6" s="281" t="s">
        <v>3</v>
      </c>
      <c r="AF6" s="282"/>
      <c r="AG6" s="283"/>
      <c r="AH6" s="272" t="s">
        <v>23</v>
      </c>
      <c r="AI6" s="273"/>
      <c r="AJ6" s="290"/>
      <c r="AK6" s="272" t="s">
        <v>24</v>
      </c>
      <c r="AL6" s="273"/>
      <c r="AM6" s="274"/>
      <c r="AN6" s="128" t="s">
        <v>4</v>
      </c>
      <c r="AO6" s="17"/>
      <c r="AP6" s="269"/>
      <c r="AQ6" s="270"/>
      <c r="AR6" s="271"/>
      <c r="AS6" s="269"/>
      <c r="AT6" s="270"/>
      <c r="AU6" s="271"/>
      <c r="AV6" s="15"/>
      <c r="AW6" s="150"/>
      <c r="AX6" s="152"/>
      <c r="AY6" s="281" t="s">
        <v>3</v>
      </c>
      <c r="AZ6" s="282"/>
      <c r="BA6" s="283"/>
      <c r="BB6" s="272" t="s">
        <v>23</v>
      </c>
      <c r="BC6" s="273"/>
      <c r="BD6" s="290"/>
      <c r="BE6" s="272" t="s">
        <v>24</v>
      </c>
      <c r="BF6" s="273"/>
      <c r="BG6" s="274"/>
      <c r="BH6" s="142" t="s">
        <v>4</v>
      </c>
    </row>
    <row r="7" spans="1:60" s="18" customFormat="1" ht="33" customHeight="1" thickBot="1">
      <c r="A7" s="19"/>
      <c r="B7" s="20" t="s">
        <v>32</v>
      </c>
      <c r="C7" s="20" t="s">
        <v>26</v>
      </c>
      <c r="D7" s="163" t="s">
        <v>29</v>
      </c>
      <c r="E7" s="20" t="s">
        <v>32</v>
      </c>
      <c r="F7" s="20" t="s">
        <v>26</v>
      </c>
      <c r="G7" s="163" t="s">
        <v>29</v>
      </c>
      <c r="H7" s="12" t="s">
        <v>7</v>
      </c>
      <c r="I7" s="20" t="s">
        <v>26</v>
      </c>
      <c r="J7" s="163" t="s">
        <v>29</v>
      </c>
      <c r="K7" s="12" t="s">
        <v>47</v>
      </c>
      <c r="L7" s="20" t="s">
        <v>26</v>
      </c>
      <c r="M7" s="163" t="s">
        <v>29</v>
      </c>
      <c r="N7" s="12" t="s">
        <v>47</v>
      </c>
      <c r="O7" s="20" t="s">
        <v>26</v>
      </c>
      <c r="P7" s="163" t="s">
        <v>29</v>
      </c>
      <c r="Q7" s="12" t="s">
        <v>48</v>
      </c>
      <c r="R7" s="20" t="s">
        <v>26</v>
      </c>
      <c r="S7" s="214" t="s">
        <v>29</v>
      </c>
      <c r="T7" s="128" t="s">
        <v>9</v>
      </c>
      <c r="U7" s="22"/>
      <c r="V7" s="23" t="s">
        <v>5</v>
      </c>
      <c r="W7" s="23" t="s">
        <v>6</v>
      </c>
      <c r="X7" s="164" t="s">
        <v>29</v>
      </c>
      <c r="Y7" s="23" t="s">
        <v>5</v>
      </c>
      <c r="Z7" s="24" t="s">
        <v>6</v>
      </c>
      <c r="AA7" s="164" t="s">
        <v>29</v>
      </c>
      <c r="AB7" s="23" t="s">
        <v>7</v>
      </c>
      <c r="AC7" s="23" t="s">
        <v>6</v>
      </c>
      <c r="AD7" s="164" t="s">
        <v>29</v>
      </c>
      <c r="AE7" s="23" t="s">
        <v>7</v>
      </c>
      <c r="AF7" s="23" t="s">
        <v>6</v>
      </c>
      <c r="AG7" s="164" t="s">
        <v>29</v>
      </c>
      <c r="AH7" s="23" t="s">
        <v>7</v>
      </c>
      <c r="AI7" s="23" t="s">
        <v>6</v>
      </c>
      <c r="AJ7" s="164" t="s">
        <v>29</v>
      </c>
      <c r="AK7" s="23" t="s">
        <v>7</v>
      </c>
      <c r="AL7" s="23" t="s">
        <v>6</v>
      </c>
      <c r="AM7" s="165" t="s">
        <v>29</v>
      </c>
      <c r="AN7" s="128" t="s">
        <v>10</v>
      </c>
      <c r="AO7" s="17"/>
      <c r="AP7" s="25" t="s">
        <v>5</v>
      </c>
      <c r="AQ7" s="25" t="s">
        <v>28</v>
      </c>
      <c r="AR7" s="164" t="s">
        <v>29</v>
      </c>
      <c r="AS7" s="25" t="s">
        <v>27</v>
      </c>
      <c r="AT7" s="25" t="s">
        <v>6</v>
      </c>
      <c r="AU7" s="164" t="s">
        <v>29</v>
      </c>
      <c r="AV7" s="25" t="s">
        <v>7</v>
      </c>
      <c r="AW7" s="25" t="s">
        <v>6</v>
      </c>
      <c r="AX7" s="164" t="s">
        <v>29</v>
      </c>
      <c r="AY7" s="25" t="s">
        <v>7</v>
      </c>
      <c r="AZ7" s="25" t="s">
        <v>6</v>
      </c>
      <c r="BA7" s="164" t="s">
        <v>29</v>
      </c>
      <c r="BB7" s="25" t="s">
        <v>7</v>
      </c>
      <c r="BC7" s="25" t="s">
        <v>6</v>
      </c>
      <c r="BD7" s="164" t="s">
        <v>29</v>
      </c>
      <c r="BE7" s="25" t="s">
        <v>7</v>
      </c>
      <c r="BF7" s="25" t="s">
        <v>6</v>
      </c>
      <c r="BG7" s="165" t="s">
        <v>29</v>
      </c>
      <c r="BH7" s="142" t="s">
        <v>11</v>
      </c>
    </row>
    <row r="8" spans="1:60" s="18" customFormat="1" ht="21" customHeight="1" thickBot="1">
      <c r="A8" s="26" t="s">
        <v>12</v>
      </c>
      <c r="B8" s="27">
        <f>V8+AP8</f>
        <v>1253066</v>
      </c>
      <c r="C8" s="28">
        <v>993.1</v>
      </c>
      <c r="D8" s="177">
        <v>100</v>
      </c>
      <c r="E8" s="27">
        <f>Y8+AS8</f>
        <v>357305</v>
      </c>
      <c r="F8" s="138">
        <v>283.2</v>
      </c>
      <c r="G8" s="138">
        <f>E8/B8*100</f>
        <v>28.514459733166493</v>
      </c>
      <c r="H8" s="27">
        <f>AB8+AV8</f>
        <v>123867</v>
      </c>
      <c r="I8" s="29">
        <v>98.2</v>
      </c>
      <c r="J8" s="178">
        <f>H8/B8*100</f>
        <v>9.885113792888802</v>
      </c>
      <c r="K8" s="27">
        <f>AE8+AY8</f>
        <v>13460</v>
      </c>
      <c r="L8" s="30">
        <v>10.7</v>
      </c>
      <c r="M8" s="148">
        <f>K8/B8*100</f>
        <v>1.0741652873831067</v>
      </c>
      <c r="N8" s="27">
        <f>AH8+BB8</f>
        <v>34062</v>
      </c>
      <c r="O8" s="30">
        <v>27</v>
      </c>
      <c r="P8" s="30">
        <f>N8/B8*100</f>
        <v>2.7182925719794486</v>
      </c>
      <c r="Q8" s="27">
        <f>AK8+BE8</f>
        <v>73273</v>
      </c>
      <c r="R8" s="30">
        <v>58.1</v>
      </c>
      <c r="S8" s="32">
        <f>Q8/B8*100</f>
        <v>5.847497258723802</v>
      </c>
      <c r="T8" s="131">
        <v>127799000</v>
      </c>
      <c r="U8" s="33" t="s">
        <v>12</v>
      </c>
      <c r="V8" s="112">
        <v>656540</v>
      </c>
      <c r="W8" s="192">
        <v>1068.4</v>
      </c>
      <c r="X8" s="185">
        <v>100</v>
      </c>
      <c r="Y8" s="135">
        <v>213190</v>
      </c>
      <c r="Z8" s="34">
        <v>346.9</v>
      </c>
      <c r="AA8" s="185">
        <f>Y8/V8*100</f>
        <v>32.47174581899046</v>
      </c>
      <c r="AB8" s="35">
        <v>59616</v>
      </c>
      <c r="AC8" s="36">
        <v>97</v>
      </c>
      <c r="AD8" s="36">
        <f>AB8/V8*100</f>
        <v>9.080330215980748</v>
      </c>
      <c r="AE8" s="35">
        <v>4980</v>
      </c>
      <c r="AF8" s="36">
        <v>8.1</v>
      </c>
      <c r="AG8" s="36">
        <f>AE8/V8*100</f>
        <v>0.7585219483961373</v>
      </c>
      <c r="AH8" s="37">
        <v>18656</v>
      </c>
      <c r="AI8" s="36">
        <v>30.4</v>
      </c>
      <c r="AJ8" s="36">
        <f>AH8/V8*100</f>
        <v>2.841563347244646</v>
      </c>
      <c r="AK8" s="35">
        <v>34521</v>
      </c>
      <c r="AL8" s="36">
        <v>56.2</v>
      </c>
      <c r="AM8" s="220">
        <f>AK8/V8*100</f>
        <v>5.258019313370092</v>
      </c>
      <c r="AN8" s="127">
        <v>62184000</v>
      </c>
      <c r="AO8" s="38" t="s">
        <v>12</v>
      </c>
      <c r="AP8" s="86">
        <v>596526</v>
      </c>
      <c r="AQ8" s="99">
        <v>921.6</v>
      </c>
      <c r="AR8" s="99">
        <v>100</v>
      </c>
      <c r="AS8" s="52">
        <v>144115</v>
      </c>
      <c r="AT8" s="99">
        <v>222.7</v>
      </c>
      <c r="AU8" s="99">
        <f>AS8/AP8*100</f>
        <v>24.159047551992703</v>
      </c>
      <c r="AV8" s="52">
        <v>64251</v>
      </c>
      <c r="AW8" s="100">
        <v>99.3</v>
      </c>
      <c r="AX8" s="100">
        <f>AV8/AP8*100</f>
        <v>10.770863298498305</v>
      </c>
      <c r="AY8" s="50">
        <v>8480</v>
      </c>
      <c r="AZ8" s="100">
        <v>13.1</v>
      </c>
      <c r="BA8" s="100">
        <f>AY8/AP8*100</f>
        <v>1.421564189993395</v>
      </c>
      <c r="BB8" s="50">
        <v>15406</v>
      </c>
      <c r="BC8" s="100">
        <v>23.8</v>
      </c>
      <c r="BD8" s="100">
        <f>BB8/AP8*100</f>
        <v>2.5826200366790384</v>
      </c>
      <c r="BE8" s="52">
        <v>38752</v>
      </c>
      <c r="BF8" s="100">
        <v>59.9</v>
      </c>
      <c r="BG8" s="211">
        <f>BE8/AP8*100</f>
        <v>6.496280128611326</v>
      </c>
      <c r="BH8" s="143">
        <v>65615000</v>
      </c>
    </row>
    <row r="9" spans="1:60" s="18" customFormat="1" ht="21" customHeight="1" thickBot="1">
      <c r="A9" s="26" t="s">
        <v>13</v>
      </c>
      <c r="B9" s="27">
        <f>V9+AP9</f>
        <v>21053</v>
      </c>
      <c r="C9" s="39">
        <f>IF(T9=0,0,ROUND(B9/T9*100000,1))</f>
        <v>1033.5</v>
      </c>
      <c r="D9" s="183">
        <v>100</v>
      </c>
      <c r="E9" s="27">
        <f>Y9+AS9</f>
        <v>5787</v>
      </c>
      <c r="F9" s="31">
        <f>IF(T9=0,0,ROUND(E9/T9*100000,1))</f>
        <v>284.1</v>
      </c>
      <c r="G9" s="138">
        <f>E9/B9*100</f>
        <v>27.48776896404313</v>
      </c>
      <c r="H9" s="27">
        <f>AB9+AV9</f>
        <v>2037</v>
      </c>
      <c r="I9" s="184">
        <f>IF(T9=0,0,ROUND(H9/T9*100000,1))</f>
        <v>100</v>
      </c>
      <c r="J9" s="178">
        <f>H9/B9*100</f>
        <v>9.675580677338147</v>
      </c>
      <c r="K9" s="27">
        <f>AE9+AY9</f>
        <v>211</v>
      </c>
      <c r="L9" s="30">
        <f>IF(T9=0,0,ROUND(K9/T9*100000,1))</f>
        <v>10.4</v>
      </c>
      <c r="M9" s="148">
        <f>K9/B9*100</f>
        <v>1.0022324609319337</v>
      </c>
      <c r="N9" s="27">
        <f>AH9+BB9</f>
        <v>603</v>
      </c>
      <c r="O9" s="40">
        <f>IF(T9=0,0,ROUND(N9/T9*100000,1))</f>
        <v>29.6</v>
      </c>
      <c r="P9" s="151">
        <f>N9/B9*100</f>
        <v>2.8641998765021612</v>
      </c>
      <c r="Q9" s="27">
        <f>AK9+BE9</f>
        <v>1187</v>
      </c>
      <c r="R9" s="40">
        <f>IF(T9=0,0,ROUND(Q9/T9*100000,1))</f>
        <v>58.3</v>
      </c>
      <c r="S9" s="219">
        <f>Q9/B9*100</f>
        <v>5.638151332351684</v>
      </c>
      <c r="T9" s="131">
        <v>2037000</v>
      </c>
      <c r="U9" s="41" t="s">
        <v>13</v>
      </c>
      <c r="V9" s="113">
        <v>10999</v>
      </c>
      <c r="W9" s="49">
        <f>IF(AN9=0,0,ROUND(V9/AN9*100000,1))</f>
        <v>1113.3</v>
      </c>
      <c r="X9" s="186">
        <v>100</v>
      </c>
      <c r="Y9" s="136">
        <v>3455</v>
      </c>
      <c r="Z9" s="42">
        <f>IF(AN9=0,0,ROUND(Y9/AN9*100000,1))</f>
        <v>349.7</v>
      </c>
      <c r="AA9" s="186">
        <f>Y9/V9*100</f>
        <v>31.4119465405946</v>
      </c>
      <c r="AB9" s="43">
        <v>967</v>
      </c>
      <c r="AC9" s="44">
        <f>IF(AN9=0,0,ROUND(AB9/AN9*100000,1))</f>
        <v>97.9</v>
      </c>
      <c r="AD9" s="44">
        <f>AB9/V9*100</f>
        <v>8.791708337121557</v>
      </c>
      <c r="AE9" s="43">
        <v>68</v>
      </c>
      <c r="AF9" s="44">
        <f>IF(AN9=0,0,ROUND(AE9/AN9*100000,1))</f>
        <v>6.9</v>
      </c>
      <c r="AG9" s="44">
        <f>AE9/V9*100</f>
        <v>0.6182380216383307</v>
      </c>
      <c r="AH9" s="45">
        <v>310</v>
      </c>
      <c r="AI9" s="44">
        <f>IF(AN9=0,0,ROUND(AH9/AN9*100000,1))</f>
        <v>31.4</v>
      </c>
      <c r="AJ9" s="44">
        <f>AH9/V9*100</f>
        <v>2.818438039821802</v>
      </c>
      <c r="AK9" s="43">
        <v>571</v>
      </c>
      <c r="AL9" s="44">
        <f>IF(AN9=0,0,ROUND(AK9/AN9*100000,1))</f>
        <v>57.8</v>
      </c>
      <c r="AM9" s="221">
        <f>AK9/V9*100</f>
        <v>5.191381034639512</v>
      </c>
      <c r="AN9" s="127">
        <v>988000</v>
      </c>
      <c r="AO9" s="46" t="s">
        <v>13</v>
      </c>
      <c r="AP9" s="86">
        <v>10054</v>
      </c>
      <c r="AQ9" s="99">
        <f>IF(BH9=0,0,ROUND(AP9/BH9*100000,1))</f>
        <v>957.5</v>
      </c>
      <c r="AR9" s="99">
        <v>100</v>
      </c>
      <c r="AS9" s="52">
        <v>2332</v>
      </c>
      <c r="AT9" s="99">
        <f>IF(BH9=0,0,ROUND(AS9/BH9*100000,1))</f>
        <v>222.1</v>
      </c>
      <c r="AU9" s="99">
        <f>AS9/AP9*100</f>
        <v>23.194748358862142</v>
      </c>
      <c r="AV9" s="101">
        <v>1070</v>
      </c>
      <c r="AW9" s="100">
        <f>IF(BH9=0,0,ROUND(AV9/BH9*100000,1))</f>
        <v>101.9</v>
      </c>
      <c r="AX9" s="100">
        <f>AV9/AP9*100</f>
        <v>10.642530336184604</v>
      </c>
      <c r="AY9" s="50">
        <v>143</v>
      </c>
      <c r="AZ9" s="100">
        <f>IF(BH9=0,0,ROUND(AY9/BH9*100000,1))</f>
        <v>13.6</v>
      </c>
      <c r="BA9" s="100">
        <f>AY9/AP9*100</f>
        <v>1.4223194748358863</v>
      </c>
      <c r="BB9" s="50">
        <v>293</v>
      </c>
      <c r="BC9" s="100">
        <f>IF(BH9=0,0,ROUND(BB9/BH9*100000,1))</f>
        <v>27.9</v>
      </c>
      <c r="BD9" s="100">
        <f>BB9/AP9*100</f>
        <v>2.914262979908494</v>
      </c>
      <c r="BE9" s="101">
        <v>616</v>
      </c>
      <c r="BF9" s="100">
        <f>IF(BH9=0,0,ROUND(BE9/BH9*100000,1))</f>
        <v>58.7</v>
      </c>
      <c r="BG9" s="211">
        <f>BE9/AP9*100</f>
        <v>6.12691466083151</v>
      </c>
      <c r="BH9" s="144">
        <v>1050000</v>
      </c>
    </row>
    <row r="10" spans="1:60" s="18" customFormat="1" ht="21" customHeight="1" thickBot="1">
      <c r="A10" s="47" t="s">
        <v>21</v>
      </c>
      <c r="B10" s="48">
        <f>SUM(B11:B12)</f>
        <v>1680</v>
      </c>
      <c r="C10" s="176">
        <f>IF(T10=0,0,ROUND(B10/T10*100000,1))</f>
        <v>1255.5</v>
      </c>
      <c r="D10" s="184">
        <v>100</v>
      </c>
      <c r="E10" s="48">
        <f>SUM(E11:E12)</f>
        <v>445</v>
      </c>
      <c r="F10" s="31">
        <f>IF(T10=0,0,ROUND(E10/T10*100000,1))</f>
        <v>332.6</v>
      </c>
      <c r="G10" s="177">
        <f>E10/B10*100</f>
        <v>26.488095238095237</v>
      </c>
      <c r="H10" s="48">
        <f>SUM(H11:H12)</f>
        <v>145</v>
      </c>
      <c r="I10" s="31">
        <f>IF(T10=0,0,ROUND(H10/T10*100000,1))</f>
        <v>108.4</v>
      </c>
      <c r="J10" s="179">
        <f>H10/B10*100</f>
        <v>8.630952380952381</v>
      </c>
      <c r="K10" s="48">
        <f>SUM(K11:K12)</f>
        <v>16</v>
      </c>
      <c r="L10" s="30">
        <f>IF(T10=0,0,ROUND(K10/T10*100000,1))</f>
        <v>12</v>
      </c>
      <c r="M10" s="30">
        <f>K10/B10*100</f>
        <v>0.9523809523809524</v>
      </c>
      <c r="N10" s="48">
        <f>SUM(N11:N12)</f>
        <v>45</v>
      </c>
      <c r="O10" s="30">
        <f>IF(T10=0,0,ROUND(N10/T10*100000,1))</f>
        <v>33.6</v>
      </c>
      <c r="P10" s="30">
        <f>N10/B10*100</f>
        <v>2.6785714285714284</v>
      </c>
      <c r="Q10" s="48">
        <f>SUM(Q11:Q12)</f>
        <v>80</v>
      </c>
      <c r="R10" s="30">
        <f>IF(T10=0,0,ROUND(Q10/T10*100000,1))</f>
        <v>59.8</v>
      </c>
      <c r="S10" s="32">
        <f>Q10/B10*100</f>
        <v>4.761904761904762</v>
      </c>
      <c r="T10" s="132">
        <f>SUM(T11:T12)</f>
        <v>133813</v>
      </c>
      <c r="U10" s="146" t="s">
        <v>14</v>
      </c>
      <c r="V10" s="114">
        <f>SUM(V11:V12)</f>
        <v>846</v>
      </c>
      <c r="W10" s="49">
        <f>IF(AN10=0,0,ROUND(V10/AN10*100000,1))</f>
        <v>1307.6</v>
      </c>
      <c r="X10" s="187">
        <v>100</v>
      </c>
      <c r="Y10" s="137">
        <f>SUM(Y11:Y12)</f>
        <v>275</v>
      </c>
      <c r="Z10" s="191">
        <f>IF(AN10=0,0,ROUND(Y10/AN10*100000,1))</f>
        <v>425</v>
      </c>
      <c r="AA10" s="189">
        <f>Y10/V10*100</f>
        <v>32.505910165484636</v>
      </c>
      <c r="AB10" s="50">
        <f>SUM(AB11:AB12)</f>
        <v>68</v>
      </c>
      <c r="AC10" s="51">
        <f>IF(AN10=0,0,ROUND(AB10/AN10*100000,1))</f>
        <v>105.1</v>
      </c>
      <c r="AD10" s="51">
        <f>AB10/V10*100</f>
        <v>8.037825059101655</v>
      </c>
      <c r="AE10" s="52">
        <f>SUM(AE11:AE12)</f>
        <v>6</v>
      </c>
      <c r="AF10" s="51">
        <f>IF(AN10=0,0,ROUND(AE10/AN10*100000,1))</f>
        <v>9.3</v>
      </c>
      <c r="AG10" s="51">
        <f>AE10/V10*100</f>
        <v>0.7092198581560284</v>
      </c>
      <c r="AH10" s="50">
        <f>SUM(AH11:AH12)</f>
        <v>20</v>
      </c>
      <c r="AI10" s="51">
        <f>IF(AN10=0,0,ROUND(AH10/AN10*100000,1))</f>
        <v>30.9</v>
      </c>
      <c r="AJ10" s="51">
        <f>AH10/V10*100</f>
        <v>2.3640661938534278</v>
      </c>
      <c r="AK10" s="50">
        <f>SUM(AK11:AK12)</f>
        <v>40</v>
      </c>
      <c r="AL10" s="51">
        <f>IF(AN10=0,0,ROUND(AK10/AN10*100000,1))</f>
        <v>61.8</v>
      </c>
      <c r="AM10" s="222">
        <f>AK10/V10*100</f>
        <v>4.7281323877068555</v>
      </c>
      <c r="AN10" s="126">
        <v>64699</v>
      </c>
      <c r="AO10" s="53" t="s">
        <v>22</v>
      </c>
      <c r="AP10" s="90">
        <f>SUM(AP11:AP12)</f>
        <v>834</v>
      </c>
      <c r="AQ10" s="102">
        <f>IF(BH10=0,0,ROUND(AP10/BH10*100000,1))</f>
        <v>1206.7</v>
      </c>
      <c r="AR10" s="106">
        <v>100</v>
      </c>
      <c r="AS10" s="37">
        <f>SUM(AS11:AS12)</f>
        <v>170</v>
      </c>
      <c r="AT10" s="102">
        <f>IF(BH10=0,0,ROUND(AS10/BH10*100000,1))</f>
        <v>246</v>
      </c>
      <c r="AU10" s="106">
        <f>AS10/AP10*100</f>
        <v>20.38369304556355</v>
      </c>
      <c r="AV10" s="37">
        <f>SUM(AV11:AV12)</f>
        <v>77</v>
      </c>
      <c r="AW10" s="103">
        <f>IF(BH10=0,0,ROUND(AV10/BH10*100000,1))</f>
        <v>111.4</v>
      </c>
      <c r="AX10" s="103">
        <f>AV10/AP10*100</f>
        <v>9.232613908872901</v>
      </c>
      <c r="AY10" s="104">
        <f>SUM(AY11:AY12)</f>
        <v>10</v>
      </c>
      <c r="AZ10" s="105">
        <f>IF(BH10=0,0,ROUND(AY10/BH10*100000,1))</f>
        <v>14.5</v>
      </c>
      <c r="BA10" s="160">
        <f>AY10/AP10*100</f>
        <v>1.1990407673860912</v>
      </c>
      <c r="BB10" s="37">
        <f>SUM(BB11:BB12)</f>
        <v>25</v>
      </c>
      <c r="BC10" s="103">
        <f>IF(BH10=0,0,ROUND(BB10/BH10*100000,1))</f>
        <v>36.2</v>
      </c>
      <c r="BD10" s="103">
        <f>BB10/AP10*100</f>
        <v>2.997601918465228</v>
      </c>
      <c r="BE10" s="37">
        <f>SUM(BE11:BE12)</f>
        <v>40</v>
      </c>
      <c r="BF10" s="103">
        <f>IF(BH10=0,0,ROUND(BE10/BH10*100000,1))</f>
        <v>57.9</v>
      </c>
      <c r="BG10" s="212">
        <f>BE10/AP10*100</f>
        <v>4.796163069544365</v>
      </c>
      <c r="BH10" s="144">
        <v>69114</v>
      </c>
    </row>
    <row r="11" spans="1:60" s="18" customFormat="1" ht="21" customHeight="1">
      <c r="A11" s="55" t="s">
        <v>15</v>
      </c>
      <c r="B11" s="27">
        <f>V11+AP11</f>
        <v>971</v>
      </c>
      <c r="C11" s="56">
        <f>IF(T11=0,0,ROUND(B11/T11*100000,1))</f>
        <v>1206.5</v>
      </c>
      <c r="D11" s="57">
        <v>100</v>
      </c>
      <c r="E11" s="27">
        <f>Y11+AS11</f>
        <v>256</v>
      </c>
      <c r="F11" s="56">
        <f>IF(T11=0,0,ROUND(E11/T11*100000,1))</f>
        <v>318.1</v>
      </c>
      <c r="G11" s="57">
        <f>E11/B11*100</f>
        <v>26.364572605561275</v>
      </c>
      <c r="H11" s="27">
        <f>AB11+AV11</f>
        <v>79</v>
      </c>
      <c r="I11" s="57">
        <f>IF(T11=0,0,ROUND(H11/T11*100000,1))</f>
        <v>98.2</v>
      </c>
      <c r="J11" s="180">
        <f>H11/B11*100</f>
        <v>8.135942327497425</v>
      </c>
      <c r="K11" s="27">
        <f>AE11+AY11</f>
        <v>7</v>
      </c>
      <c r="L11" s="58">
        <f>IF(T11=0,0,ROUND(K11/T11*100000,1))</f>
        <v>8.7</v>
      </c>
      <c r="M11" s="58">
        <f>K11/B11*100</f>
        <v>0.7209062821833162</v>
      </c>
      <c r="N11" s="27">
        <f>AH11+BB11</f>
        <v>27</v>
      </c>
      <c r="O11" s="58">
        <f>IF(T11=0,0,ROUND(N11/T11*100000,1))</f>
        <v>33.5</v>
      </c>
      <c r="P11" s="58">
        <f>N11/B11*100</f>
        <v>2.780638516992791</v>
      </c>
      <c r="Q11" s="27">
        <f>AK11+BE11</f>
        <v>43</v>
      </c>
      <c r="R11" s="58">
        <f>IF(T11=0,0,ROUND(Q11/T11*100000,1))</f>
        <v>53.4</v>
      </c>
      <c r="S11" s="59">
        <f>Q11/B11*100</f>
        <v>4.42842430484037</v>
      </c>
      <c r="T11" s="131">
        <v>80480</v>
      </c>
      <c r="U11" s="60" t="s">
        <v>15</v>
      </c>
      <c r="V11" s="61">
        <v>477</v>
      </c>
      <c r="W11" s="42">
        <f>IF(AN11=0,0,ROUND(V11/AN11*100000,1))</f>
        <v>1224.4</v>
      </c>
      <c r="X11" s="188">
        <v>100</v>
      </c>
      <c r="Y11" s="61">
        <v>155</v>
      </c>
      <c r="Z11" s="42">
        <f>IF(AN11=0,0,ROUND(Y11/AN11*100000,1))</f>
        <v>397.9</v>
      </c>
      <c r="AA11" s="188">
        <f>Y11/V11*100</f>
        <v>32.494758909853246</v>
      </c>
      <c r="AB11" s="61">
        <v>33</v>
      </c>
      <c r="AC11" s="44">
        <f>IF(AN11=0,0,ROUND(AB11/AN11*100000,1))</f>
        <v>84.7</v>
      </c>
      <c r="AD11" s="153">
        <f>AB11/V11*100</f>
        <v>6.918238993710692</v>
      </c>
      <c r="AE11" s="61">
        <v>4</v>
      </c>
      <c r="AF11" s="44">
        <f>IF(AN11=0,0,ROUND(AE11/AN11*100000,1))</f>
        <v>10.3</v>
      </c>
      <c r="AG11" s="153">
        <f>AE11/V11*100</f>
        <v>0.8385744234800839</v>
      </c>
      <c r="AH11" s="61">
        <v>10</v>
      </c>
      <c r="AI11" s="44">
        <f>IF(AN11=0,0,ROUND(AH11/AN11*100000,1))</f>
        <v>25.7</v>
      </c>
      <c r="AJ11" s="153">
        <f>AH11/V11*100</f>
        <v>2.0964360587002098</v>
      </c>
      <c r="AK11" s="61">
        <v>19</v>
      </c>
      <c r="AL11" s="44">
        <f>IF(AN11=0,0,ROUND(AK11/AN11*100000,1))</f>
        <v>48.8</v>
      </c>
      <c r="AM11" s="223">
        <f>AK11/V11*100</f>
        <v>3.9832285115303985</v>
      </c>
      <c r="AN11" s="126">
        <v>38958</v>
      </c>
      <c r="AO11" s="62" t="s">
        <v>15</v>
      </c>
      <c r="AP11" s="61">
        <v>494</v>
      </c>
      <c r="AQ11" s="107">
        <f>IF(BH11=0,0,ROUND(AP11/BH11*100000,1))</f>
        <v>1189.7</v>
      </c>
      <c r="AR11" s="156">
        <v>100</v>
      </c>
      <c r="AS11" s="61">
        <v>101</v>
      </c>
      <c r="AT11" s="107">
        <f>IF(BH11=0,0,ROUND(AS11/BH11*100000,1))</f>
        <v>243.2</v>
      </c>
      <c r="AU11" s="156">
        <f>AS11/AP11*100</f>
        <v>20.445344129554655</v>
      </c>
      <c r="AV11" s="61">
        <v>46</v>
      </c>
      <c r="AW11" s="105">
        <f>IF(BH11=0,0,ROUND(AV11/BH11*100000,1))</f>
        <v>110.8</v>
      </c>
      <c r="AX11" s="158">
        <f>AV11/AP11*100</f>
        <v>9.31174089068826</v>
      </c>
      <c r="AY11" s="61">
        <v>3</v>
      </c>
      <c r="AZ11" s="108">
        <f>IF(BH11=0,0,ROUND(AY11/BH11*100000,1))</f>
        <v>7.2</v>
      </c>
      <c r="BA11" s="161">
        <f>AY11/AP11*100</f>
        <v>0.6072874493927125</v>
      </c>
      <c r="BB11" s="61">
        <v>17</v>
      </c>
      <c r="BC11" s="105">
        <f>IF(BH11=0,0,ROUND(BB11/BH11*100000,1))</f>
        <v>40.9</v>
      </c>
      <c r="BD11" s="158">
        <f>BB11/AP11*100</f>
        <v>3.4412955465587043</v>
      </c>
      <c r="BE11" s="61">
        <v>24</v>
      </c>
      <c r="BF11" s="105">
        <f>IF(BH11=0,0,ROUND(BE11/BH11*100000,1))</f>
        <v>57.8</v>
      </c>
      <c r="BG11" s="213">
        <f>BE11/AP11*100</f>
        <v>4.8582995951417</v>
      </c>
      <c r="BH11" s="144">
        <v>41522</v>
      </c>
    </row>
    <row r="12" spans="1:60" s="18" customFormat="1" ht="23.25" customHeight="1" thickBot="1">
      <c r="A12" s="63" t="s">
        <v>16</v>
      </c>
      <c r="B12" s="64">
        <f>V12+AP12</f>
        <v>709</v>
      </c>
      <c r="C12" s="65">
        <f>IF(T12=0,0,ROUND(B12/T12*100000,1))</f>
        <v>1329.4</v>
      </c>
      <c r="D12" s="139">
        <v>100</v>
      </c>
      <c r="E12" s="64">
        <f>Y12+AS12</f>
        <v>189</v>
      </c>
      <c r="F12" s="235">
        <f>IF(T12=0,0,ROUND(E12/T12*100000,1))</f>
        <v>354.4</v>
      </c>
      <c r="G12" s="139">
        <f>E12/B12*100</f>
        <v>26.657263751763043</v>
      </c>
      <c r="H12" s="64">
        <f>AB12+AV12</f>
        <v>66</v>
      </c>
      <c r="I12" s="65">
        <f>IF(T12=0,0,ROUND(H12/T12*100000,1))</f>
        <v>123.8</v>
      </c>
      <c r="J12" s="181">
        <f>H12/B12*100</f>
        <v>9.30888575458392</v>
      </c>
      <c r="K12" s="64">
        <f>AE12+AY12</f>
        <v>9</v>
      </c>
      <c r="L12" s="66">
        <f>IF(T12=0,0,ROUND(K12/T12*100000,1))</f>
        <v>16.9</v>
      </c>
      <c r="M12" s="66">
        <f>K12/B12*100</f>
        <v>1.2693935119887165</v>
      </c>
      <c r="N12" s="64">
        <f>AH12+BB12</f>
        <v>18</v>
      </c>
      <c r="O12" s="66">
        <f>IF(T12=0,0,ROUND(N12/T12*100000,1))</f>
        <v>33.8</v>
      </c>
      <c r="P12" s="66">
        <f>N12/B12*100</f>
        <v>2.538787023977433</v>
      </c>
      <c r="Q12" s="64">
        <f>AK12+BE12</f>
        <v>37</v>
      </c>
      <c r="R12" s="66">
        <f>IF(T12=0,0,ROUND(Q12/T12*100000,1))</f>
        <v>69.4</v>
      </c>
      <c r="S12" s="67">
        <f>Q12/B12*100</f>
        <v>5.218617771509168</v>
      </c>
      <c r="T12" s="133">
        <v>53333</v>
      </c>
      <c r="U12" s="68" t="s">
        <v>16</v>
      </c>
      <c r="V12" s="69">
        <v>369</v>
      </c>
      <c r="W12" s="70">
        <f>IF(AN12=0,0,ROUND(V12/AN12*100000,1))</f>
        <v>1433.5</v>
      </c>
      <c r="X12" s="181">
        <v>100</v>
      </c>
      <c r="Y12" s="69">
        <v>120</v>
      </c>
      <c r="Z12" s="71">
        <f>IF(AN12=0,0,ROUND(Y12/AN12*100000,1))</f>
        <v>466.2</v>
      </c>
      <c r="AA12" s="190">
        <f>Y12/V12*100</f>
        <v>32.52032520325203</v>
      </c>
      <c r="AB12" s="69">
        <v>35</v>
      </c>
      <c r="AC12" s="72">
        <f>IF(AN12=0,0,ROUND(AB12/AN12*100000,1))</f>
        <v>136</v>
      </c>
      <c r="AD12" s="40">
        <f>AB12/V12*100</f>
        <v>9.48509485094851</v>
      </c>
      <c r="AE12" s="69">
        <v>2</v>
      </c>
      <c r="AF12" s="72">
        <f>IF(AN12=0,0,ROUND(AE12/AN12*100000,1))</f>
        <v>7.8</v>
      </c>
      <c r="AG12" s="66">
        <f>AE12/V12*100</f>
        <v>0.5420054200542005</v>
      </c>
      <c r="AH12" s="69">
        <v>10</v>
      </c>
      <c r="AI12" s="72">
        <f>IF(AN12=0,0,ROUND(AH12/AN12*100000,1))</f>
        <v>38.8</v>
      </c>
      <c r="AJ12" s="66">
        <f>AH12/V12*100</f>
        <v>2.710027100271003</v>
      </c>
      <c r="AK12" s="69">
        <v>21</v>
      </c>
      <c r="AL12" s="72">
        <f>IF(AN12=0,0,ROUND(AK12/AN12*100000,1))</f>
        <v>81.6</v>
      </c>
      <c r="AM12" s="67">
        <f>AK12/V12*100</f>
        <v>5.691056910569105</v>
      </c>
      <c r="AN12" s="224">
        <v>25741</v>
      </c>
      <c r="AO12" s="73" t="s">
        <v>16</v>
      </c>
      <c r="AP12" s="69">
        <v>340</v>
      </c>
      <c r="AQ12" s="109">
        <f>IF(BH12=0,0,ROUND(AP12/BH12*100000,1))</f>
        <v>1232.2</v>
      </c>
      <c r="AR12" s="157">
        <v>100</v>
      </c>
      <c r="AS12" s="69">
        <v>69</v>
      </c>
      <c r="AT12" s="109">
        <f>IF(BH12=0,0,ROUND(AS12/BH12*100000,1))</f>
        <v>250.1</v>
      </c>
      <c r="AU12" s="157">
        <f>AS12/AP12*100</f>
        <v>20.294117647058822</v>
      </c>
      <c r="AV12" s="69">
        <v>31</v>
      </c>
      <c r="AW12" s="110">
        <f>IF(BH12=0,0,ROUND(AV12/BH12*100000,1))</f>
        <v>112.4</v>
      </c>
      <c r="AX12" s="159">
        <f>AV12/AP12*100</f>
        <v>9.117647058823529</v>
      </c>
      <c r="AY12" s="69">
        <v>7</v>
      </c>
      <c r="AZ12" s="111">
        <f>IF(BH12=0,0,ROUND(AY12/BH12*100000,1))</f>
        <v>25.4</v>
      </c>
      <c r="BA12" s="154">
        <f>AY12/AP12*100</f>
        <v>2.0588235294117645</v>
      </c>
      <c r="BB12" s="69">
        <v>8</v>
      </c>
      <c r="BC12" s="110">
        <f>IF(BH12=0,0,ROUND(BB12/BH12*100000,1))</f>
        <v>29</v>
      </c>
      <c r="BD12" s="162">
        <f>BB12/AP12*100</f>
        <v>2.3529411764705883</v>
      </c>
      <c r="BE12" s="69">
        <v>16</v>
      </c>
      <c r="BF12" s="110">
        <f>IF(BH12=0,0,ROUND(BE12/BH12*100000,1))</f>
        <v>58</v>
      </c>
      <c r="BG12" s="155">
        <f>BE12/AP12*100</f>
        <v>4.705882352941177</v>
      </c>
      <c r="BH12" s="145">
        <v>27592</v>
      </c>
    </row>
    <row r="13" spans="1:60" s="18" customFormat="1" ht="25.5" customHeight="1">
      <c r="A13" s="115"/>
      <c r="B13" s="116"/>
      <c r="C13" s="117"/>
      <c r="D13" s="117"/>
      <c r="E13" s="116"/>
      <c r="F13" s="117"/>
      <c r="G13" s="117"/>
      <c r="H13" s="116"/>
      <c r="I13" s="117"/>
      <c r="J13" s="117"/>
      <c r="K13" s="116"/>
      <c r="L13" s="118"/>
      <c r="M13" s="118"/>
      <c r="N13" s="116"/>
      <c r="O13" s="118"/>
      <c r="P13" s="118"/>
      <c r="Q13" s="116"/>
      <c r="R13" s="118"/>
      <c r="S13" s="118"/>
      <c r="T13" s="119"/>
      <c r="U13" s="120"/>
      <c r="V13" s="121"/>
      <c r="W13" s="117"/>
      <c r="X13" s="117"/>
      <c r="Y13" s="121"/>
      <c r="Z13" s="117"/>
      <c r="AA13" s="117"/>
      <c r="AB13" s="121"/>
      <c r="AC13" s="118"/>
      <c r="AD13" s="118"/>
      <c r="AE13" s="121"/>
      <c r="AF13" s="118"/>
      <c r="AG13" s="118"/>
      <c r="AH13" s="121"/>
      <c r="AI13" s="118"/>
      <c r="AJ13" s="118"/>
      <c r="AK13" s="121"/>
      <c r="AL13" s="118"/>
      <c r="AM13" s="118"/>
      <c r="AN13" s="122"/>
      <c r="AO13" s="123"/>
      <c r="AP13" s="121"/>
      <c r="AQ13" s="124"/>
      <c r="AR13" s="124"/>
      <c r="AS13" s="121"/>
      <c r="AT13" s="124"/>
      <c r="AU13" s="124"/>
      <c r="AV13" s="121"/>
      <c r="AW13" s="125"/>
      <c r="AX13" s="125"/>
      <c r="AY13" s="121"/>
      <c r="AZ13" s="125"/>
      <c r="BA13" s="125"/>
      <c r="BB13" s="121"/>
      <c r="BC13" s="125"/>
      <c r="BD13" s="125"/>
      <c r="BE13" s="121"/>
      <c r="BF13" s="125"/>
      <c r="BG13" s="125"/>
      <c r="BH13" s="122"/>
    </row>
    <row r="14" spans="1:60" s="18" customFormat="1" ht="25.5" customHeight="1">
      <c r="A14" s="115"/>
      <c r="B14" s="116"/>
      <c r="C14" s="117"/>
      <c r="D14" s="117"/>
      <c r="E14" s="116"/>
      <c r="F14" s="117"/>
      <c r="G14" s="117"/>
      <c r="H14" s="116"/>
      <c r="I14" s="117"/>
      <c r="J14" s="117"/>
      <c r="K14" s="116"/>
      <c r="L14" s="118"/>
      <c r="M14" s="118"/>
      <c r="N14" s="116"/>
      <c r="O14" s="118"/>
      <c r="P14" s="118"/>
      <c r="Q14" s="116"/>
      <c r="R14" s="118"/>
      <c r="S14" s="118"/>
      <c r="T14" s="119"/>
      <c r="U14" s="120"/>
      <c r="V14" s="121"/>
      <c r="W14" s="117"/>
      <c r="X14" s="117"/>
      <c r="Y14" s="121"/>
      <c r="Z14" s="117"/>
      <c r="AA14" s="117"/>
      <c r="AB14" s="121"/>
      <c r="AC14" s="118"/>
      <c r="AD14" s="118"/>
      <c r="AE14" s="121"/>
      <c r="AF14" s="118"/>
      <c r="AG14" s="118"/>
      <c r="AH14" s="121"/>
      <c r="AI14" s="118"/>
      <c r="AJ14" s="118"/>
      <c r="AK14" s="121"/>
      <c r="AL14" s="118"/>
      <c r="AM14" s="118"/>
      <c r="AN14" s="122"/>
      <c r="AO14" s="123"/>
      <c r="AP14" s="121"/>
      <c r="AQ14" s="124"/>
      <c r="AR14" s="124"/>
      <c r="AS14" s="121"/>
      <c r="AT14" s="124"/>
      <c r="AU14" s="124"/>
      <c r="AV14" s="121"/>
      <c r="AW14" s="125"/>
      <c r="AX14" s="125"/>
      <c r="AY14" s="121"/>
      <c r="AZ14" s="125"/>
      <c r="BA14" s="125"/>
      <c r="BB14" s="121"/>
      <c r="BC14" s="125"/>
      <c r="BD14" s="125"/>
      <c r="BE14" s="121"/>
      <c r="BF14" s="125"/>
      <c r="BG14" s="125"/>
      <c r="BH14" s="122"/>
    </row>
    <row r="15" spans="1:59" s="18" customFormat="1" ht="25.5" customHeight="1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74"/>
      <c r="N15" s="74"/>
      <c r="Q15" s="74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74"/>
      <c r="AH15" s="74"/>
      <c r="AI15" s="16"/>
      <c r="AJ15" s="16"/>
      <c r="AK15" s="16"/>
      <c r="AL15" s="16"/>
      <c r="AM15" s="16"/>
      <c r="AO15" s="75"/>
      <c r="AP15" s="16"/>
      <c r="AQ15" s="16"/>
      <c r="AR15" s="16"/>
      <c r="AS15" s="16"/>
      <c r="AT15" s="16"/>
      <c r="AU15" s="16"/>
      <c r="AV15" s="16"/>
      <c r="AW15" s="16"/>
      <c r="AX15" s="16"/>
      <c r="AY15" s="74"/>
      <c r="BB15" s="74"/>
      <c r="BC15" s="16"/>
      <c r="BD15" s="16"/>
      <c r="BE15" s="16"/>
      <c r="BF15" s="16"/>
      <c r="BG15" s="16"/>
    </row>
    <row r="16" spans="1:227" s="18" customFormat="1" ht="13.5">
      <c r="A16" s="76"/>
      <c r="B16" s="250" t="s">
        <v>36</v>
      </c>
      <c r="C16" s="251"/>
      <c r="D16" s="251"/>
      <c r="E16" s="251"/>
      <c r="F16" s="251"/>
      <c r="G16" s="251"/>
      <c r="H16" s="251"/>
      <c r="I16" s="251"/>
      <c r="J16" s="252"/>
      <c r="K16" s="256" t="s">
        <v>39</v>
      </c>
      <c r="L16" s="256"/>
      <c r="M16" s="252"/>
      <c r="N16" s="250" t="s">
        <v>40</v>
      </c>
      <c r="O16" s="256"/>
      <c r="P16" s="252"/>
      <c r="Q16" s="250" t="s">
        <v>41</v>
      </c>
      <c r="R16" s="256"/>
      <c r="S16" s="266"/>
      <c r="T16" s="77"/>
      <c r="U16" s="78"/>
      <c r="V16" s="250" t="s">
        <v>36</v>
      </c>
      <c r="W16" s="251"/>
      <c r="X16" s="251"/>
      <c r="Y16" s="251"/>
      <c r="Z16" s="251"/>
      <c r="AA16" s="251"/>
      <c r="AB16" s="251"/>
      <c r="AC16" s="251"/>
      <c r="AD16" s="252"/>
      <c r="AE16" s="256" t="s">
        <v>39</v>
      </c>
      <c r="AF16" s="256"/>
      <c r="AG16" s="252"/>
      <c r="AH16" s="250" t="s">
        <v>40</v>
      </c>
      <c r="AI16" s="256"/>
      <c r="AJ16" s="252"/>
      <c r="AK16" s="250" t="s">
        <v>41</v>
      </c>
      <c r="AL16" s="256"/>
      <c r="AM16" s="266"/>
      <c r="AN16" s="77"/>
      <c r="AO16" s="79"/>
      <c r="AP16" s="250" t="s">
        <v>36</v>
      </c>
      <c r="AQ16" s="251"/>
      <c r="AR16" s="251"/>
      <c r="AS16" s="251"/>
      <c r="AT16" s="251"/>
      <c r="AU16" s="251"/>
      <c r="AV16" s="251"/>
      <c r="AW16" s="251"/>
      <c r="AX16" s="252"/>
      <c r="AY16" s="256" t="s">
        <v>39</v>
      </c>
      <c r="AZ16" s="256"/>
      <c r="BA16" s="252"/>
      <c r="BB16" s="250" t="s">
        <v>40</v>
      </c>
      <c r="BC16" s="256"/>
      <c r="BD16" s="252"/>
      <c r="BE16" s="250" t="s">
        <v>41</v>
      </c>
      <c r="BF16" s="256"/>
      <c r="BG16" s="266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7"/>
      <c r="DR16" s="77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7"/>
      <c r="EM16" s="77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7"/>
      <c r="FG16" s="77"/>
      <c r="FH16" s="77"/>
      <c r="FI16" s="77"/>
      <c r="FJ16" s="77"/>
      <c r="FK16" s="77"/>
      <c r="FL16" s="77"/>
      <c r="FM16" s="77"/>
      <c r="FN16" s="77"/>
      <c r="FO16" s="77"/>
      <c r="FP16" s="77"/>
      <c r="FQ16" s="77"/>
      <c r="FR16" s="77"/>
      <c r="FS16" s="77"/>
      <c r="FT16" s="77"/>
      <c r="FU16" s="77"/>
      <c r="FV16" s="77"/>
      <c r="FW16" s="77"/>
      <c r="FX16" s="77"/>
      <c r="FY16" s="77"/>
      <c r="FZ16" s="77"/>
      <c r="GA16" s="77"/>
      <c r="GB16" s="77"/>
      <c r="GC16" s="77"/>
      <c r="GD16" s="77"/>
      <c r="GE16" s="77"/>
      <c r="GF16" s="77"/>
      <c r="GG16" s="77"/>
      <c r="GH16" s="77"/>
      <c r="GI16" s="77"/>
      <c r="GJ16" s="77"/>
      <c r="GK16" s="77"/>
      <c r="GL16" s="77"/>
      <c r="GM16" s="77"/>
      <c r="GN16" s="77"/>
      <c r="GO16" s="77"/>
      <c r="GP16" s="77"/>
      <c r="GQ16" s="77"/>
      <c r="GR16" s="77"/>
      <c r="GS16" s="77"/>
      <c r="GT16" s="77"/>
      <c r="GU16" s="77"/>
      <c r="GV16" s="77"/>
      <c r="GW16" s="77"/>
      <c r="GX16" s="77"/>
      <c r="GY16" s="77"/>
      <c r="GZ16" s="77"/>
      <c r="HA16" s="77"/>
      <c r="HB16" s="77"/>
      <c r="HC16" s="77"/>
      <c r="HD16" s="77"/>
      <c r="HE16" s="77"/>
      <c r="HF16" s="77"/>
      <c r="HG16" s="77"/>
      <c r="HH16" s="77"/>
      <c r="HI16" s="77"/>
      <c r="HJ16" s="77"/>
      <c r="HK16" s="77"/>
      <c r="HL16" s="77"/>
      <c r="HM16" s="77"/>
      <c r="HN16" s="77"/>
      <c r="HO16" s="77"/>
      <c r="HP16" s="77"/>
      <c r="HQ16" s="77"/>
      <c r="HR16" s="77"/>
      <c r="HS16" s="77"/>
    </row>
    <row r="17" spans="1:59" s="18" customFormat="1" ht="13.5">
      <c r="A17" s="80"/>
      <c r="B17" s="253"/>
      <c r="C17" s="254"/>
      <c r="D17" s="254"/>
      <c r="E17" s="254"/>
      <c r="F17" s="254"/>
      <c r="G17" s="254"/>
      <c r="H17" s="254"/>
      <c r="I17" s="254"/>
      <c r="J17" s="255"/>
      <c r="K17" s="257"/>
      <c r="L17" s="257"/>
      <c r="M17" s="255"/>
      <c r="N17" s="264"/>
      <c r="O17" s="257"/>
      <c r="P17" s="255"/>
      <c r="Q17" s="264"/>
      <c r="R17" s="257"/>
      <c r="S17" s="267"/>
      <c r="U17" s="54"/>
      <c r="V17" s="253"/>
      <c r="W17" s="254"/>
      <c r="X17" s="254"/>
      <c r="Y17" s="254"/>
      <c r="Z17" s="254"/>
      <c r="AA17" s="254"/>
      <c r="AB17" s="254"/>
      <c r="AC17" s="254"/>
      <c r="AD17" s="255"/>
      <c r="AE17" s="257"/>
      <c r="AF17" s="257"/>
      <c r="AG17" s="255"/>
      <c r="AH17" s="264"/>
      <c r="AI17" s="257"/>
      <c r="AJ17" s="255"/>
      <c r="AK17" s="264"/>
      <c r="AL17" s="257"/>
      <c r="AM17" s="267"/>
      <c r="AO17" s="62"/>
      <c r="AP17" s="253"/>
      <c r="AQ17" s="254"/>
      <c r="AR17" s="254"/>
      <c r="AS17" s="254"/>
      <c r="AT17" s="254"/>
      <c r="AU17" s="254"/>
      <c r="AV17" s="254"/>
      <c r="AW17" s="254"/>
      <c r="AX17" s="255"/>
      <c r="AY17" s="257"/>
      <c r="AZ17" s="257"/>
      <c r="BA17" s="255"/>
      <c r="BB17" s="264"/>
      <c r="BC17" s="257"/>
      <c r="BD17" s="255"/>
      <c r="BE17" s="264"/>
      <c r="BF17" s="257"/>
      <c r="BG17" s="267"/>
    </row>
    <row r="18" spans="1:59" s="18" customFormat="1" ht="19.5" customHeight="1">
      <c r="A18" s="14"/>
      <c r="B18" s="195"/>
      <c r="C18" s="196"/>
      <c r="D18" s="200"/>
      <c r="E18" s="301" t="s">
        <v>37</v>
      </c>
      <c r="F18" s="302"/>
      <c r="G18" s="262"/>
      <c r="H18" s="296" t="s">
        <v>38</v>
      </c>
      <c r="I18" s="297"/>
      <c r="J18" s="298"/>
      <c r="K18" s="258"/>
      <c r="L18" s="258"/>
      <c r="M18" s="259"/>
      <c r="N18" s="265"/>
      <c r="O18" s="258"/>
      <c r="P18" s="259"/>
      <c r="Q18" s="265"/>
      <c r="R18" s="258"/>
      <c r="S18" s="268"/>
      <c r="U18" s="17"/>
      <c r="V18" s="195"/>
      <c r="W18" s="196"/>
      <c r="X18" s="200"/>
      <c r="Y18" s="301" t="s">
        <v>37</v>
      </c>
      <c r="Z18" s="302"/>
      <c r="AA18" s="262"/>
      <c r="AB18" s="296" t="s">
        <v>38</v>
      </c>
      <c r="AC18" s="297"/>
      <c r="AD18" s="298"/>
      <c r="AE18" s="258"/>
      <c r="AF18" s="258"/>
      <c r="AG18" s="259"/>
      <c r="AH18" s="265"/>
      <c r="AI18" s="258"/>
      <c r="AJ18" s="259"/>
      <c r="AK18" s="265"/>
      <c r="AL18" s="258"/>
      <c r="AM18" s="268"/>
      <c r="AO18" s="81"/>
      <c r="AP18" s="195"/>
      <c r="AQ18" s="196"/>
      <c r="AR18" s="200"/>
      <c r="AS18" s="301" t="s">
        <v>37</v>
      </c>
      <c r="AT18" s="302"/>
      <c r="AU18" s="262"/>
      <c r="AV18" s="296" t="s">
        <v>38</v>
      </c>
      <c r="AW18" s="297"/>
      <c r="AX18" s="298"/>
      <c r="AY18" s="258"/>
      <c r="AZ18" s="258"/>
      <c r="BA18" s="259"/>
      <c r="BB18" s="265"/>
      <c r="BC18" s="258"/>
      <c r="BD18" s="259"/>
      <c r="BE18" s="265"/>
      <c r="BF18" s="258"/>
      <c r="BG18" s="268"/>
    </row>
    <row r="19" spans="1:59" s="18" customFormat="1" ht="32.25" customHeight="1" thickBot="1">
      <c r="A19" s="14"/>
      <c r="B19" s="12" t="s">
        <v>7</v>
      </c>
      <c r="C19" s="20" t="s">
        <v>26</v>
      </c>
      <c r="D19" s="163" t="s">
        <v>29</v>
      </c>
      <c r="E19" s="21" t="s">
        <v>8</v>
      </c>
      <c r="F19" s="20" t="s">
        <v>6</v>
      </c>
      <c r="G19" s="168" t="s">
        <v>29</v>
      </c>
      <c r="H19" s="167" t="s">
        <v>8</v>
      </c>
      <c r="I19" s="134" t="s">
        <v>6</v>
      </c>
      <c r="J19" s="238" t="s">
        <v>35</v>
      </c>
      <c r="K19" s="239" t="s">
        <v>53</v>
      </c>
      <c r="L19" s="240" t="s">
        <v>54</v>
      </c>
      <c r="M19" s="163" t="s">
        <v>29</v>
      </c>
      <c r="N19" s="12" t="s">
        <v>33</v>
      </c>
      <c r="O19" s="20" t="s">
        <v>26</v>
      </c>
      <c r="P19" s="163" t="s">
        <v>29</v>
      </c>
      <c r="Q19" s="12" t="s">
        <v>33</v>
      </c>
      <c r="R19" s="20" t="s">
        <v>26</v>
      </c>
      <c r="S19" s="214" t="s">
        <v>29</v>
      </c>
      <c r="U19" s="82"/>
      <c r="V19" s="12" t="s">
        <v>7</v>
      </c>
      <c r="W19" s="20" t="s">
        <v>26</v>
      </c>
      <c r="X19" s="163" t="s">
        <v>29</v>
      </c>
      <c r="Y19" s="21" t="s">
        <v>8</v>
      </c>
      <c r="Z19" s="20" t="s">
        <v>6</v>
      </c>
      <c r="AA19" s="168" t="s">
        <v>29</v>
      </c>
      <c r="AB19" s="167" t="s">
        <v>8</v>
      </c>
      <c r="AC19" s="134" t="s">
        <v>6</v>
      </c>
      <c r="AD19" s="238" t="s">
        <v>35</v>
      </c>
      <c r="AE19" s="201" t="s">
        <v>7</v>
      </c>
      <c r="AF19" s="20" t="s">
        <v>26</v>
      </c>
      <c r="AG19" s="163" t="s">
        <v>29</v>
      </c>
      <c r="AH19" s="12" t="s">
        <v>33</v>
      </c>
      <c r="AI19" s="20" t="s">
        <v>26</v>
      </c>
      <c r="AJ19" s="163" t="s">
        <v>29</v>
      </c>
      <c r="AK19" s="12" t="s">
        <v>33</v>
      </c>
      <c r="AL19" s="20" t="s">
        <v>26</v>
      </c>
      <c r="AM19" s="214" t="s">
        <v>29</v>
      </c>
      <c r="AO19" s="81"/>
      <c r="AP19" s="12" t="s">
        <v>7</v>
      </c>
      <c r="AQ19" s="20" t="s">
        <v>26</v>
      </c>
      <c r="AR19" s="163" t="s">
        <v>29</v>
      </c>
      <c r="AS19" s="21" t="s">
        <v>8</v>
      </c>
      <c r="AT19" s="20" t="s">
        <v>6</v>
      </c>
      <c r="AU19" s="168" t="s">
        <v>29</v>
      </c>
      <c r="AV19" s="167" t="s">
        <v>8</v>
      </c>
      <c r="AW19" s="134" t="s">
        <v>6</v>
      </c>
      <c r="AX19" s="238" t="s">
        <v>35</v>
      </c>
      <c r="AY19" s="201" t="s">
        <v>7</v>
      </c>
      <c r="AZ19" s="20" t="s">
        <v>26</v>
      </c>
      <c r="BA19" s="163" t="s">
        <v>29</v>
      </c>
      <c r="BB19" s="12" t="s">
        <v>33</v>
      </c>
      <c r="BC19" s="20" t="s">
        <v>26</v>
      </c>
      <c r="BD19" s="163" t="s">
        <v>29</v>
      </c>
      <c r="BE19" s="12" t="s">
        <v>33</v>
      </c>
      <c r="BF19" s="20" t="s">
        <v>26</v>
      </c>
      <c r="BG19" s="214" t="s">
        <v>29</v>
      </c>
    </row>
    <row r="20" spans="1:59" s="18" customFormat="1" ht="21" customHeight="1" thickBot="1">
      <c r="A20" s="83" t="s">
        <v>12</v>
      </c>
      <c r="B20" s="27">
        <f>V20+AP20</f>
        <v>194926</v>
      </c>
      <c r="C20" s="30">
        <v>154.5</v>
      </c>
      <c r="D20" s="179">
        <f>B20/B8*100</f>
        <v>15.555924428561624</v>
      </c>
      <c r="E20" s="27">
        <v>43265</v>
      </c>
      <c r="F20" s="118">
        <v>34.3</v>
      </c>
      <c r="G20" s="30">
        <f>E20/B8*100</f>
        <v>3.4527311410572152</v>
      </c>
      <c r="H20" s="27">
        <v>34576</v>
      </c>
      <c r="I20" s="169">
        <v>27.4</v>
      </c>
      <c r="J20" s="148">
        <f>H20/B8*100</f>
        <v>2.759311959625431</v>
      </c>
      <c r="K20" s="202">
        <f>AE20+AY20</f>
        <v>124749</v>
      </c>
      <c r="L20" s="84">
        <v>98.9</v>
      </c>
      <c r="M20" s="149">
        <f>K20/B8*100</f>
        <v>9.95550114678716</v>
      </c>
      <c r="N20" s="27">
        <f>AH20+BB20</f>
        <v>59416</v>
      </c>
      <c r="O20" s="84">
        <v>47.1</v>
      </c>
      <c r="P20" s="149">
        <f>N20/B8*100</f>
        <v>4.741649681660822</v>
      </c>
      <c r="Q20" s="27">
        <f>AK20+BE20</f>
        <v>52242</v>
      </c>
      <c r="R20" s="84">
        <v>41.4</v>
      </c>
      <c r="S20" s="215">
        <f>Q20/B8*100</f>
        <v>4.169133948251728</v>
      </c>
      <c r="U20" s="85" t="s">
        <v>12</v>
      </c>
      <c r="V20" s="27">
        <v>91298</v>
      </c>
      <c r="W20" s="30">
        <v>148.6</v>
      </c>
      <c r="X20" s="179">
        <f>V20/V8*100</f>
        <v>13.90593109330734</v>
      </c>
      <c r="Y20" s="27">
        <v>23966</v>
      </c>
      <c r="Z20" s="118">
        <v>39</v>
      </c>
      <c r="AA20" s="30">
        <f>Y20/V8*100</f>
        <v>3.650348798245347</v>
      </c>
      <c r="AB20" s="27">
        <v>19646</v>
      </c>
      <c r="AC20" s="169">
        <v>32</v>
      </c>
      <c r="AD20" s="148">
        <f>AB20/V8*100</f>
        <v>2.992353855058336</v>
      </c>
      <c r="AE20" s="202">
        <v>66601</v>
      </c>
      <c r="AF20" s="84">
        <v>108.4</v>
      </c>
      <c r="AG20" s="149">
        <f>AE20/V8*100</f>
        <v>10.144241021110671</v>
      </c>
      <c r="AH20" s="27">
        <v>32483</v>
      </c>
      <c r="AI20" s="84">
        <v>52.9</v>
      </c>
      <c r="AJ20" s="149">
        <f>AH20/V8*100</f>
        <v>4.947604106375849</v>
      </c>
      <c r="AK20" s="27">
        <v>12525</v>
      </c>
      <c r="AL20" s="84">
        <v>20.4</v>
      </c>
      <c r="AM20" s="215">
        <f>AK20/V8*100</f>
        <v>1.9077283943095622</v>
      </c>
      <c r="AO20" s="87" t="s">
        <v>12</v>
      </c>
      <c r="AP20" s="27">
        <v>103628</v>
      </c>
      <c r="AQ20" s="30">
        <v>160.1</v>
      </c>
      <c r="AR20" s="179">
        <f>AP20/AP8*100</f>
        <v>17.371916731207023</v>
      </c>
      <c r="AS20" s="27">
        <v>19299</v>
      </c>
      <c r="AT20" s="118">
        <v>29.8</v>
      </c>
      <c r="AU20" s="30">
        <f>AS20/AP8*100</f>
        <v>3.235231993240865</v>
      </c>
      <c r="AV20" s="27">
        <v>14930</v>
      </c>
      <c r="AW20" s="169">
        <v>23.1</v>
      </c>
      <c r="AX20" s="148">
        <f>AV20/AP8*100</f>
        <v>2.5028246882784657</v>
      </c>
      <c r="AY20" s="202">
        <v>58148</v>
      </c>
      <c r="AZ20" s="84">
        <v>89.8</v>
      </c>
      <c r="BA20" s="149">
        <f>AY20/AP8*100</f>
        <v>9.747772938648106</v>
      </c>
      <c r="BB20" s="27">
        <v>26933</v>
      </c>
      <c r="BC20" s="84">
        <v>41.6</v>
      </c>
      <c r="BD20" s="149">
        <f>BB20/AP8*100</f>
        <v>4.514975038808032</v>
      </c>
      <c r="BE20" s="27">
        <v>39717</v>
      </c>
      <c r="BF20" s="84">
        <v>61.4</v>
      </c>
      <c r="BG20" s="215">
        <f>BE20/AP8*100</f>
        <v>6.658050110137697</v>
      </c>
    </row>
    <row r="21" spans="1:59" s="18" customFormat="1" ht="21" customHeight="1" thickBot="1">
      <c r="A21" s="83" t="s">
        <v>13</v>
      </c>
      <c r="B21" s="27">
        <f>V21+AP21</f>
        <v>3619</v>
      </c>
      <c r="C21" s="40">
        <f>B21/T9*100000</f>
        <v>177.6632302405498</v>
      </c>
      <c r="D21" s="182">
        <f>B21/B9*100</f>
        <v>17.18994917588942</v>
      </c>
      <c r="E21" s="27">
        <v>840</v>
      </c>
      <c r="F21" s="173">
        <f>E21/T9*100000</f>
        <v>41.23711340206186</v>
      </c>
      <c r="G21" s="30">
        <f>E21/B9*100</f>
        <v>3.989930176221916</v>
      </c>
      <c r="H21" s="27">
        <v>381</v>
      </c>
      <c r="I21" s="170">
        <f>H21/T9*100000</f>
        <v>18.7039764359352</v>
      </c>
      <c r="J21" s="30">
        <f>H21/B9*100</f>
        <v>1.8097183299292263</v>
      </c>
      <c r="K21" s="202">
        <f>AE21+AY21</f>
        <v>2014</v>
      </c>
      <c r="L21" s="84">
        <f>K21/T9*100000</f>
        <v>98.87088856161022</v>
      </c>
      <c r="M21" s="149">
        <f>K21/B9*100</f>
        <v>9.566332589179689</v>
      </c>
      <c r="N21" s="27">
        <f>AH21+BB21</f>
        <v>824</v>
      </c>
      <c r="O21" s="84">
        <f>N21/T9*100000</f>
        <v>40.451644575355914</v>
      </c>
      <c r="P21" s="149">
        <f>N21/B9*100</f>
        <v>3.9139315061986415</v>
      </c>
      <c r="Q21" s="27">
        <f>AK21+BE21</f>
        <v>1187</v>
      </c>
      <c r="R21" s="84">
        <f>Q21/T9*100000</f>
        <v>58.27196858124693</v>
      </c>
      <c r="S21" s="215">
        <f>Q21/B9*100</f>
        <v>5.638151332351684</v>
      </c>
      <c r="U21" s="88" t="s">
        <v>13</v>
      </c>
      <c r="V21" s="27">
        <v>1663</v>
      </c>
      <c r="W21" s="40">
        <f>V21/AN9*100000</f>
        <v>168.31983805668017</v>
      </c>
      <c r="X21" s="182">
        <f>V21/V9*100</f>
        <v>15.119556323302119</v>
      </c>
      <c r="Y21" s="27">
        <v>460</v>
      </c>
      <c r="Z21" s="173">
        <f>Y21/AN9*100000</f>
        <v>46.558704453441294</v>
      </c>
      <c r="AA21" s="30">
        <f>Y21/V9*100</f>
        <v>4.182198381671061</v>
      </c>
      <c r="AB21" s="27">
        <v>206</v>
      </c>
      <c r="AC21" s="170">
        <f>AB21/AN9*100000</f>
        <v>20.8502024291498</v>
      </c>
      <c r="AD21" s="30">
        <f>AB21/V9*100</f>
        <v>1.8728975361396492</v>
      </c>
      <c r="AE21" s="202">
        <v>1088</v>
      </c>
      <c r="AF21" s="84">
        <f>AE21/AN9*100000</f>
        <v>110.12145748987854</v>
      </c>
      <c r="AG21" s="149">
        <f>AE21/V9*100</f>
        <v>9.891808346213292</v>
      </c>
      <c r="AH21" s="27">
        <v>478</v>
      </c>
      <c r="AI21" s="84">
        <f>AH21/AN9*100000</f>
        <v>48.38056680161944</v>
      </c>
      <c r="AJ21" s="149">
        <f>AH21/V9*100</f>
        <v>4.345849622692972</v>
      </c>
      <c r="AK21" s="27">
        <v>311</v>
      </c>
      <c r="AL21" s="84">
        <f>AK21/AN9*100000</f>
        <v>31.477732793522268</v>
      </c>
      <c r="AM21" s="215">
        <f>AK21/V9*100</f>
        <v>2.8275297754341304</v>
      </c>
      <c r="AO21" s="38" t="s">
        <v>13</v>
      </c>
      <c r="AP21" s="27">
        <v>1956</v>
      </c>
      <c r="AQ21" s="40">
        <f>AP21/BH9*100000</f>
        <v>186.28571428571428</v>
      </c>
      <c r="AR21" s="182">
        <f>AP21/AP9*100</f>
        <v>19.454943306146806</v>
      </c>
      <c r="AS21" s="27">
        <v>380</v>
      </c>
      <c r="AT21" s="173">
        <f>AS21/BH9*100000</f>
        <v>36.19047619047619</v>
      </c>
      <c r="AU21" s="30">
        <f>AS21/AP9*100</f>
        <v>3.7795902128506067</v>
      </c>
      <c r="AV21" s="27">
        <v>175</v>
      </c>
      <c r="AW21" s="170">
        <f>AV21/BH9*100000</f>
        <v>16.666666666666668</v>
      </c>
      <c r="AX21" s="30">
        <f>AV21/AP9*100</f>
        <v>1.7406007559180425</v>
      </c>
      <c r="AY21" s="202">
        <v>926</v>
      </c>
      <c r="AZ21" s="84">
        <f>AY21/BH9*100000</f>
        <v>88.19047619047619</v>
      </c>
      <c r="BA21" s="149">
        <f>AY21/AP9*100</f>
        <v>9.2102645713149</v>
      </c>
      <c r="BB21" s="27">
        <v>346</v>
      </c>
      <c r="BC21" s="84">
        <f>BB21/BH9*100000</f>
        <v>32.95238095238095</v>
      </c>
      <c r="BD21" s="149">
        <f>BB21/AP9*100</f>
        <v>3.4414163517008154</v>
      </c>
      <c r="BE21" s="27">
        <v>876</v>
      </c>
      <c r="BF21" s="84">
        <f>BE21/BH9*100000</f>
        <v>83.42857142857143</v>
      </c>
      <c r="BG21" s="215">
        <f>BE21/AP9*100</f>
        <v>8.71295006962403</v>
      </c>
    </row>
    <row r="22" spans="1:59" s="18" customFormat="1" ht="21" customHeight="1" thickBot="1">
      <c r="A22" s="47" t="s">
        <v>21</v>
      </c>
      <c r="B22" s="48">
        <f>SUM(B23:B24)</f>
        <v>296</v>
      </c>
      <c r="C22" s="30">
        <f>B22/T10*100000</f>
        <v>221.20421782636964</v>
      </c>
      <c r="D22" s="179">
        <f>B22/B10*100</f>
        <v>17.61904761904762</v>
      </c>
      <c r="E22" s="48">
        <f>SUM(E23:E24)</f>
        <v>82</v>
      </c>
      <c r="F22" s="173">
        <f>E22/T10*100000</f>
        <v>61.27954683027807</v>
      </c>
      <c r="G22" s="30">
        <f>E22/B10*100</f>
        <v>4.880952380952381</v>
      </c>
      <c r="H22" s="48">
        <f>SUM(H23:H24)</f>
        <v>16</v>
      </c>
      <c r="I22" s="169">
        <f>H22/T10*100000</f>
        <v>11.956984747371331</v>
      </c>
      <c r="J22" s="30">
        <f>H22/B10*100</f>
        <v>0.9523809523809524</v>
      </c>
      <c r="K22" s="203">
        <f>SUM(K23:K24)</f>
        <v>114</v>
      </c>
      <c r="L22" s="84">
        <f>K22/T10*100000</f>
        <v>85.19351632502074</v>
      </c>
      <c r="M22" s="84">
        <f>K22/B10*100</f>
        <v>6.785714285714286</v>
      </c>
      <c r="N22" s="48">
        <f>SUM(N23:N24)</f>
        <v>73</v>
      </c>
      <c r="O22" s="84">
        <f>N22/T10*100000</f>
        <v>54.553742909881706</v>
      </c>
      <c r="P22" s="84">
        <f>N22/B10*100</f>
        <v>4.345238095238095</v>
      </c>
      <c r="Q22" s="48">
        <f>Q23+Q24</f>
        <v>175</v>
      </c>
      <c r="R22" s="84">
        <f>Q22/T10*100000</f>
        <v>130.77952067437394</v>
      </c>
      <c r="S22" s="216">
        <f>Q22/B10*100</f>
        <v>10.416666666666668</v>
      </c>
      <c r="U22" s="89" t="s">
        <v>22</v>
      </c>
      <c r="V22" s="48">
        <f>SUM(V23:V24)</f>
        <v>131</v>
      </c>
      <c r="W22" s="30">
        <f>V22/AN10*100000</f>
        <v>202.47608154685543</v>
      </c>
      <c r="X22" s="179">
        <f>V22/V10*100</f>
        <v>15.484633569739954</v>
      </c>
      <c r="Y22" s="48">
        <f>SUM(Y23:Y24)</f>
        <v>40</v>
      </c>
      <c r="Z22" s="173">
        <f>Y22/AN10*100000</f>
        <v>61.82475772423067</v>
      </c>
      <c r="AA22" s="30">
        <f>Y22/V10*100</f>
        <v>4.7281323877068555</v>
      </c>
      <c r="AB22" s="48">
        <f>SUM(AB23:AB24)</f>
        <v>8</v>
      </c>
      <c r="AC22" s="169">
        <f>AB22/AN10*100000</f>
        <v>12.364951544846134</v>
      </c>
      <c r="AD22" s="30">
        <f>AB22/V10*100</f>
        <v>0.9456264775413712</v>
      </c>
      <c r="AE22" s="203">
        <f>SUM(AE23:AE24)</f>
        <v>58</v>
      </c>
      <c r="AF22" s="84">
        <f>AE22/AN10*100000</f>
        <v>89.64589870013447</v>
      </c>
      <c r="AG22" s="84">
        <f>AE22/V10*100</f>
        <v>6.8557919621749415</v>
      </c>
      <c r="AH22" s="48">
        <f>SUM(AH23:AH24)</f>
        <v>45</v>
      </c>
      <c r="AI22" s="84">
        <f>AH22/AN10*100000</f>
        <v>69.5528524397595</v>
      </c>
      <c r="AJ22" s="84">
        <f>AH22/V10*100</f>
        <v>5.319148936170213</v>
      </c>
      <c r="AK22" s="48">
        <f>SUM(AK23:AK24)</f>
        <v>36</v>
      </c>
      <c r="AL22" s="84">
        <f>AK22/AN10*100000</f>
        <v>55.642281951807604</v>
      </c>
      <c r="AM22" s="216">
        <f>AK22/V10*100</f>
        <v>4.25531914893617</v>
      </c>
      <c r="AO22" s="91" t="s">
        <v>22</v>
      </c>
      <c r="AP22" s="48">
        <f>SUM(AP23:AP24)</f>
        <v>165</v>
      </c>
      <c r="AQ22" s="30">
        <f>AP22/BH10*100000</f>
        <v>238.73600138900946</v>
      </c>
      <c r="AR22" s="179">
        <f>AP22/AP10*100</f>
        <v>19.784172661870503</v>
      </c>
      <c r="AS22" s="48">
        <f>SUM(AS23:AS24)</f>
        <v>42</v>
      </c>
      <c r="AT22" s="173">
        <f>AS22/BH10*100000</f>
        <v>60.76916398992968</v>
      </c>
      <c r="AU22" s="30">
        <f>AS22/AP10*100</f>
        <v>5.0359712230215825</v>
      </c>
      <c r="AV22" s="48">
        <f>SUM(AV23:AV24)</f>
        <v>8</v>
      </c>
      <c r="AW22" s="169">
        <f>AV22/BH10*100000</f>
        <v>11.575078855224701</v>
      </c>
      <c r="AX22" s="30">
        <f>AV22/AP10*100</f>
        <v>0.9592326139088728</v>
      </c>
      <c r="AY22" s="203">
        <f>SUM(AY23:AY24)</f>
        <v>56</v>
      </c>
      <c r="AZ22" s="84">
        <f>AY22/BH10*100000</f>
        <v>81.0255519865729</v>
      </c>
      <c r="BA22" s="84">
        <f>AY22/AP10*100</f>
        <v>6.71462829736211</v>
      </c>
      <c r="BB22" s="48">
        <f>SUM(BB23:BB24)</f>
        <v>28</v>
      </c>
      <c r="BC22" s="84">
        <f>BB22/BH10*100000</f>
        <v>40.51277599328645</v>
      </c>
      <c r="BD22" s="84">
        <f>BB22/AP10*100</f>
        <v>3.357314148681055</v>
      </c>
      <c r="BE22" s="48">
        <f>SUM(BE23:BE24)</f>
        <v>139</v>
      </c>
      <c r="BF22" s="84">
        <f>BE22/BH10*100000</f>
        <v>201.11699510952917</v>
      </c>
      <c r="BG22" s="216">
        <f>BE22/AP10*100</f>
        <v>16.666666666666664</v>
      </c>
    </row>
    <row r="23" spans="1:59" s="18" customFormat="1" ht="21" customHeight="1">
      <c r="A23" s="55" t="s">
        <v>15</v>
      </c>
      <c r="B23" s="27">
        <f>V23+AP23</f>
        <v>166</v>
      </c>
      <c r="C23" s="58">
        <f>B23/T11*100000</f>
        <v>206.2624254473161</v>
      </c>
      <c r="D23" s="180">
        <f>B23/B11*100</f>
        <v>17.09577754891864</v>
      </c>
      <c r="E23" s="27">
        <v>39</v>
      </c>
      <c r="F23" s="174">
        <f>E23/T11*100000</f>
        <v>48.45924453280318</v>
      </c>
      <c r="G23" s="58">
        <f>E23/B11*100</f>
        <v>4.016477857878476</v>
      </c>
      <c r="H23" s="27">
        <v>12</v>
      </c>
      <c r="I23" s="171">
        <f>H23/T11*100000</f>
        <v>14.910536779324056</v>
      </c>
      <c r="J23" s="58">
        <f>H23/B11*100</f>
        <v>1.235839340885685</v>
      </c>
      <c r="K23" s="202">
        <f>SUM(AE23,AY23)</f>
        <v>63</v>
      </c>
      <c r="L23" s="92">
        <f>K23/T11*100000</f>
        <v>78.28031809145129</v>
      </c>
      <c r="M23" s="92">
        <f>K23/B11*100</f>
        <v>6.488156539649846</v>
      </c>
      <c r="N23" s="27">
        <f>AH23+BB23</f>
        <v>44</v>
      </c>
      <c r="O23" s="92">
        <f>N23/T11*100000</f>
        <v>54.67196819085487</v>
      </c>
      <c r="P23" s="92">
        <f>N23/B11*100</f>
        <v>4.531410916580844</v>
      </c>
      <c r="Q23" s="27">
        <f>AK23+BE23</f>
        <v>115</v>
      </c>
      <c r="R23" s="92">
        <f>Q23/T11*100000</f>
        <v>142.89264413518887</v>
      </c>
      <c r="S23" s="217">
        <f>Q23/B11*100</f>
        <v>11.84346035015448</v>
      </c>
      <c r="U23" s="93" t="s">
        <v>15</v>
      </c>
      <c r="V23" s="27">
        <v>69</v>
      </c>
      <c r="W23" s="58">
        <f>V23/AN11*100000</f>
        <v>177.11381487756046</v>
      </c>
      <c r="X23" s="180">
        <f>V23/V11*100</f>
        <v>14.465408805031446</v>
      </c>
      <c r="Y23" s="27">
        <v>19</v>
      </c>
      <c r="Z23" s="174">
        <f>Y23/AN11*100000</f>
        <v>48.77047076338621</v>
      </c>
      <c r="AA23" s="58">
        <f>Y23/V11*100</f>
        <v>3.9832285115303985</v>
      </c>
      <c r="AB23" s="27">
        <v>5</v>
      </c>
      <c r="AC23" s="171">
        <f>AB23/AN11*100000</f>
        <v>12.834334411417425</v>
      </c>
      <c r="AD23" s="58">
        <f>AB23/V11*100</f>
        <v>1.0482180293501049</v>
      </c>
      <c r="AE23" s="202">
        <v>39</v>
      </c>
      <c r="AF23" s="92">
        <f>AE23/AN11*100000</f>
        <v>100.1078084090559</v>
      </c>
      <c r="AG23" s="92">
        <f>AE23/V11*100</f>
        <v>8.176100628930817</v>
      </c>
      <c r="AH23" s="27">
        <v>26</v>
      </c>
      <c r="AI23" s="92">
        <f>AH23/AN11*100000</f>
        <v>66.7385389393706</v>
      </c>
      <c r="AJ23" s="92">
        <f>AH23/V11*100</f>
        <v>5.450733752620545</v>
      </c>
      <c r="AK23" s="27">
        <v>22</v>
      </c>
      <c r="AL23" s="92">
        <f>AK23/AN11*100000</f>
        <v>56.47107141023666</v>
      </c>
      <c r="AM23" s="217">
        <f>AK23/V11*100</f>
        <v>4.612159329140461</v>
      </c>
      <c r="AO23" s="62" t="s">
        <v>15</v>
      </c>
      <c r="AP23" s="27">
        <v>97</v>
      </c>
      <c r="AQ23" s="58">
        <f>AP23/BH11*100000</f>
        <v>233.61109773132313</v>
      </c>
      <c r="AR23" s="180">
        <f>AP23/AP11*100</f>
        <v>19.63562753036437</v>
      </c>
      <c r="AS23" s="27">
        <v>20</v>
      </c>
      <c r="AT23" s="174">
        <f>AS23/BH11*100000</f>
        <v>48.16723664563364</v>
      </c>
      <c r="AU23" s="58">
        <f>AS23/AP11*100</f>
        <v>4.048582995951417</v>
      </c>
      <c r="AV23" s="27">
        <v>7</v>
      </c>
      <c r="AW23" s="171">
        <f>AV23/BH11*100000</f>
        <v>16.858532825971775</v>
      </c>
      <c r="AX23" s="58">
        <f>AV23/AP11*100</f>
        <v>1.417004048582996</v>
      </c>
      <c r="AY23" s="202">
        <v>24</v>
      </c>
      <c r="AZ23" s="92">
        <f>AY23/BH11*100000</f>
        <v>57.80068397476037</v>
      </c>
      <c r="BA23" s="92">
        <f>AY23/AP11*100</f>
        <v>4.8582995951417</v>
      </c>
      <c r="BB23" s="27">
        <v>18</v>
      </c>
      <c r="BC23" s="92">
        <f>BB23/BH11*100000</f>
        <v>43.350512981070274</v>
      </c>
      <c r="BD23" s="92">
        <f>BB23/AP11*100</f>
        <v>3.643724696356275</v>
      </c>
      <c r="BE23" s="27">
        <v>93</v>
      </c>
      <c r="BF23" s="92">
        <f>BE23/BH11*100000</f>
        <v>223.97765040219642</v>
      </c>
      <c r="BG23" s="217">
        <f>BE23/AP11*100</f>
        <v>18.82591093117409</v>
      </c>
    </row>
    <row r="24" spans="1:59" s="18" customFormat="1" ht="21" customHeight="1" thickBot="1">
      <c r="A24" s="63" t="s">
        <v>16</v>
      </c>
      <c r="B24" s="64">
        <f>V24+AP24</f>
        <v>130</v>
      </c>
      <c r="C24" s="66">
        <f>B24/T12*100000</f>
        <v>243.75152344702153</v>
      </c>
      <c r="D24" s="181">
        <f>B24/B12*100</f>
        <v>18.335684062059237</v>
      </c>
      <c r="E24" s="64">
        <v>43</v>
      </c>
      <c r="F24" s="175">
        <f>E24/T12*100000</f>
        <v>80.62550390939943</v>
      </c>
      <c r="G24" s="66">
        <f>E24/B12*100</f>
        <v>6.064880112834979</v>
      </c>
      <c r="H24" s="64">
        <v>4</v>
      </c>
      <c r="I24" s="172">
        <f>H24/T12*100000</f>
        <v>7.500046875292971</v>
      </c>
      <c r="J24" s="66">
        <f>H24/B12*100</f>
        <v>0.5641748942172073</v>
      </c>
      <c r="K24" s="204">
        <f>SUM(AE24,AY24)</f>
        <v>51</v>
      </c>
      <c r="L24" s="94">
        <f>K24/T12*100000</f>
        <v>95.62559765998537</v>
      </c>
      <c r="M24" s="94">
        <f>K24/B12*100</f>
        <v>7.193229901269394</v>
      </c>
      <c r="N24" s="64">
        <f>AH24+BB24</f>
        <v>29</v>
      </c>
      <c r="O24" s="94">
        <f>N24/T12*100000</f>
        <v>54.37533984587404</v>
      </c>
      <c r="P24" s="94">
        <f>N24/B12*100</f>
        <v>4.090267983074753</v>
      </c>
      <c r="Q24" s="64">
        <f>AK24+BE24</f>
        <v>60</v>
      </c>
      <c r="R24" s="94">
        <f>Q24/T12*100000</f>
        <v>112.50070312939457</v>
      </c>
      <c r="S24" s="218">
        <f>Q24/B12*100</f>
        <v>8.46262341325811</v>
      </c>
      <c r="U24" s="95" t="s">
        <v>16</v>
      </c>
      <c r="V24" s="64">
        <v>62</v>
      </c>
      <c r="W24" s="66">
        <f>V24/AN12*100000</f>
        <v>240.86088341556274</v>
      </c>
      <c r="X24" s="181">
        <f>V24/V12*100</f>
        <v>16.802168021680217</v>
      </c>
      <c r="Y24" s="64">
        <v>21</v>
      </c>
      <c r="Z24" s="175">
        <f>Y24/AN12*100000</f>
        <v>81.58191212462609</v>
      </c>
      <c r="AA24" s="66">
        <f>Y24/V12*100</f>
        <v>5.691056910569105</v>
      </c>
      <c r="AB24" s="64">
        <v>3</v>
      </c>
      <c r="AC24" s="172">
        <f>AB24/AN12*100000</f>
        <v>11.654558874946584</v>
      </c>
      <c r="AD24" s="66">
        <f>AB24/V12*100</f>
        <v>0.8130081300813009</v>
      </c>
      <c r="AE24" s="204">
        <v>19</v>
      </c>
      <c r="AF24" s="94">
        <f>AE24/AN12*100000</f>
        <v>73.81220620799502</v>
      </c>
      <c r="AG24" s="94">
        <f>AE24/V12*100</f>
        <v>5.149051490514905</v>
      </c>
      <c r="AH24" s="64">
        <v>19</v>
      </c>
      <c r="AI24" s="94">
        <f>AH24/AN12*100000</f>
        <v>73.81220620799502</v>
      </c>
      <c r="AJ24" s="94">
        <f>AH24/V12*100</f>
        <v>5.149051490514905</v>
      </c>
      <c r="AK24" s="64">
        <v>14</v>
      </c>
      <c r="AL24" s="94">
        <f>AK24/AN12*100000</f>
        <v>54.38794141641739</v>
      </c>
      <c r="AM24" s="218">
        <f>AK24/V12*100</f>
        <v>3.7940379403794036</v>
      </c>
      <c r="AO24" s="73" t="s">
        <v>16</v>
      </c>
      <c r="AP24" s="64">
        <v>68</v>
      </c>
      <c r="AQ24" s="66">
        <f>AP24/BH12*100000</f>
        <v>246.44824586836765</v>
      </c>
      <c r="AR24" s="181">
        <f>AP24/AP12*100</f>
        <v>20</v>
      </c>
      <c r="AS24" s="64">
        <v>22</v>
      </c>
      <c r="AT24" s="175">
        <f>AS24/BH12*100000</f>
        <v>79.7332560162366</v>
      </c>
      <c r="AU24" s="66">
        <f>AS24/AP12*100</f>
        <v>6.470588235294119</v>
      </c>
      <c r="AV24" s="64">
        <v>1</v>
      </c>
      <c r="AW24" s="172">
        <f>AV24/BH12*100000</f>
        <v>3.624238909828936</v>
      </c>
      <c r="AX24" s="66">
        <f>AV24/AP12*100</f>
        <v>0.29411764705882354</v>
      </c>
      <c r="AY24" s="204">
        <v>32</v>
      </c>
      <c r="AZ24" s="94">
        <f>AY24/BH12*100000</f>
        <v>115.97564511452595</v>
      </c>
      <c r="BA24" s="94">
        <f>AY24/AP12*100</f>
        <v>9.411764705882353</v>
      </c>
      <c r="BB24" s="64">
        <v>10</v>
      </c>
      <c r="BC24" s="94">
        <f>BB24/BH12*100000</f>
        <v>36.24238909828936</v>
      </c>
      <c r="BD24" s="94">
        <f>BB24/AP12*100</f>
        <v>2.941176470588235</v>
      </c>
      <c r="BE24" s="64">
        <v>46</v>
      </c>
      <c r="BF24" s="94">
        <f>BE24/BH12*100000</f>
        <v>166.71498985213105</v>
      </c>
      <c r="BG24" s="218">
        <f>BE24/AP12*100</f>
        <v>13.529411764705882</v>
      </c>
    </row>
    <row r="25" spans="1:56" ht="2.25" customHeight="1">
      <c r="A25" s="194"/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4"/>
      <c r="O25" s="194"/>
      <c r="P25" s="194"/>
      <c r="U25" s="194"/>
      <c r="V25" s="194"/>
      <c r="W25" s="194"/>
      <c r="X25" s="194"/>
      <c r="Y25" s="194"/>
      <c r="Z25" s="194"/>
      <c r="AA25" s="194"/>
      <c r="AB25" s="194"/>
      <c r="AC25" s="194"/>
      <c r="AD25" s="194"/>
      <c r="AE25" s="194"/>
      <c r="AF25" s="194"/>
      <c r="AG25" s="194"/>
      <c r="AH25" s="194"/>
      <c r="AI25" s="194"/>
      <c r="AJ25" s="194"/>
      <c r="AO25" s="194"/>
      <c r="AP25" s="194"/>
      <c r="AQ25" s="194"/>
      <c r="AR25" s="194"/>
      <c r="AS25" s="194"/>
      <c r="AT25" s="194"/>
      <c r="AU25" s="194"/>
      <c r="AV25" s="194"/>
      <c r="AW25" s="194"/>
      <c r="AX25" s="194"/>
      <c r="AY25" s="194"/>
      <c r="AZ25" s="194"/>
      <c r="BA25" s="194"/>
      <c r="BB25" s="194"/>
      <c r="BC25" s="194"/>
      <c r="BD25" s="194"/>
    </row>
    <row r="26" spans="1:56" ht="24" customHeight="1">
      <c r="A26" s="194"/>
      <c r="B26" s="194"/>
      <c r="C26" s="194"/>
      <c r="D26" s="194"/>
      <c r="E26" s="194"/>
      <c r="F26" s="194"/>
      <c r="G26" s="194"/>
      <c r="H26" s="194"/>
      <c r="I26" s="194"/>
      <c r="J26" s="194"/>
      <c r="K26" s="194"/>
      <c r="L26" s="194"/>
      <c r="M26" s="194"/>
      <c r="N26" s="194"/>
      <c r="O26" s="194"/>
      <c r="P26" s="194"/>
      <c r="U26" s="194"/>
      <c r="V26" s="194"/>
      <c r="W26" s="194"/>
      <c r="X26" s="194"/>
      <c r="Y26" s="194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94"/>
      <c r="BC26" s="194"/>
      <c r="BD26" s="194"/>
    </row>
    <row r="27" spans="1:19" ht="24" customHeight="1">
      <c r="A27" s="277"/>
      <c r="B27" s="277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277"/>
      <c r="P27" s="277"/>
      <c r="Q27" s="277"/>
      <c r="R27" s="277"/>
      <c r="S27" s="277"/>
    </row>
    <row r="28" spans="1:19" ht="24" customHeight="1" thickBot="1">
      <c r="A28" s="96"/>
      <c r="B28" s="97"/>
      <c r="C28" s="97"/>
      <c r="D28" s="97"/>
      <c r="E28" s="97"/>
      <c r="F28" s="97"/>
      <c r="G28" s="97"/>
      <c r="H28" s="97"/>
      <c r="I28" s="97"/>
      <c r="J28" s="97"/>
      <c r="K28" s="96"/>
      <c r="L28" s="96"/>
      <c r="M28" s="96"/>
      <c r="N28" s="96"/>
      <c r="O28" s="96"/>
      <c r="P28" s="96"/>
      <c r="Q28" s="96"/>
      <c r="R28" s="96"/>
      <c r="S28" s="96"/>
    </row>
    <row r="29" spans="1:227" s="10" customFormat="1" ht="13.5">
      <c r="A29" s="7"/>
      <c r="B29" s="250" t="s">
        <v>42</v>
      </c>
      <c r="C29" s="256"/>
      <c r="D29" s="252"/>
      <c r="E29" s="250" t="s">
        <v>43</v>
      </c>
      <c r="F29" s="251"/>
      <c r="G29" s="252"/>
      <c r="H29" s="250" t="s">
        <v>44</v>
      </c>
      <c r="I29" s="256"/>
      <c r="J29" s="252"/>
      <c r="K29" s="250" t="s">
        <v>45</v>
      </c>
      <c r="L29" s="251"/>
      <c r="M29" s="252"/>
      <c r="N29" s="293" t="s">
        <v>46</v>
      </c>
      <c r="O29" s="251"/>
      <c r="P29" s="266"/>
      <c r="Q29" s="128"/>
      <c r="R29" s="128"/>
      <c r="S29" s="128"/>
      <c r="T29" s="129" t="s">
        <v>31</v>
      </c>
      <c r="U29" s="8"/>
      <c r="V29" s="250" t="s">
        <v>42</v>
      </c>
      <c r="W29" s="256"/>
      <c r="X29" s="252"/>
      <c r="Y29" s="250" t="s">
        <v>43</v>
      </c>
      <c r="Z29" s="251"/>
      <c r="AA29" s="252"/>
      <c r="AB29" s="250" t="s">
        <v>44</v>
      </c>
      <c r="AC29" s="256"/>
      <c r="AD29" s="252"/>
      <c r="AE29" s="250" t="s">
        <v>45</v>
      </c>
      <c r="AF29" s="251"/>
      <c r="AG29" s="252"/>
      <c r="AH29" s="293" t="s">
        <v>46</v>
      </c>
      <c r="AI29" s="251"/>
      <c r="AJ29" s="266"/>
      <c r="AK29" s="207"/>
      <c r="AL29" s="128"/>
      <c r="AM29" s="197"/>
      <c r="AN29" s="129" t="s">
        <v>31</v>
      </c>
      <c r="AO29" s="8"/>
      <c r="AP29" s="250" t="s">
        <v>42</v>
      </c>
      <c r="AQ29" s="256"/>
      <c r="AR29" s="252"/>
      <c r="AS29" s="250" t="s">
        <v>43</v>
      </c>
      <c r="AT29" s="251"/>
      <c r="AU29" s="252"/>
      <c r="AV29" s="250" t="s">
        <v>44</v>
      </c>
      <c r="AW29" s="256"/>
      <c r="AX29" s="252"/>
      <c r="AY29" s="250" t="s">
        <v>45</v>
      </c>
      <c r="AZ29" s="251"/>
      <c r="BA29" s="252"/>
      <c r="BB29" s="293" t="s">
        <v>46</v>
      </c>
      <c r="BC29" s="251"/>
      <c r="BD29" s="266"/>
      <c r="BE29" s="207"/>
      <c r="BF29" s="128"/>
      <c r="BG29" s="197"/>
      <c r="BH29" s="140" t="s">
        <v>31</v>
      </c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</row>
    <row r="30" spans="1:60" s="10" customFormat="1" ht="13.5">
      <c r="A30" s="11"/>
      <c r="B30" s="264"/>
      <c r="C30" s="257"/>
      <c r="D30" s="255"/>
      <c r="E30" s="253"/>
      <c r="F30" s="254"/>
      <c r="G30" s="255"/>
      <c r="H30" s="264"/>
      <c r="I30" s="257"/>
      <c r="J30" s="255"/>
      <c r="K30" s="253"/>
      <c r="L30" s="254"/>
      <c r="M30" s="255"/>
      <c r="N30" s="253"/>
      <c r="O30" s="254"/>
      <c r="P30" s="267"/>
      <c r="Q30" s="128"/>
      <c r="R30" s="128"/>
      <c r="S30" s="197"/>
      <c r="T30" s="130"/>
      <c r="U30" s="13"/>
      <c r="V30" s="264"/>
      <c r="W30" s="257"/>
      <c r="X30" s="255"/>
      <c r="Y30" s="253"/>
      <c r="Z30" s="254"/>
      <c r="AA30" s="255"/>
      <c r="AB30" s="264"/>
      <c r="AC30" s="257"/>
      <c r="AD30" s="255"/>
      <c r="AE30" s="253"/>
      <c r="AF30" s="254"/>
      <c r="AG30" s="255"/>
      <c r="AH30" s="253"/>
      <c r="AI30" s="254"/>
      <c r="AJ30" s="267"/>
      <c r="AK30" s="207"/>
      <c r="AL30" s="128"/>
      <c r="AM30" s="197"/>
      <c r="AN30" s="130"/>
      <c r="AO30" s="13"/>
      <c r="AP30" s="264"/>
      <c r="AQ30" s="257"/>
      <c r="AR30" s="255"/>
      <c r="AS30" s="253"/>
      <c r="AT30" s="254"/>
      <c r="AU30" s="255"/>
      <c r="AV30" s="264"/>
      <c r="AW30" s="257"/>
      <c r="AX30" s="255"/>
      <c r="AY30" s="253"/>
      <c r="AZ30" s="254"/>
      <c r="BA30" s="255"/>
      <c r="BB30" s="253"/>
      <c r="BC30" s="254"/>
      <c r="BD30" s="267"/>
      <c r="BE30" s="207"/>
      <c r="BF30" s="128"/>
      <c r="BG30" s="197"/>
      <c r="BH30" s="141"/>
    </row>
    <row r="31" spans="1:60" s="18" customFormat="1" ht="19.5" customHeight="1">
      <c r="A31" s="14"/>
      <c r="B31" s="265"/>
      <c r="C31" s="258"/>
      <c r="D31" s="259"/>
      <c r="E31" s="294"/>
      <c r="F31" s="295"/>
      <c r="G31" s="259"/>
      <c r="H31" s="265"/>
      <c r="I31" s="258"/>
      <c r="J31" s="259"/>
      <c r="K31" s="294"/>
      <c r="L31" s="295"/>
      <c r="M31" s="259"/>
      <c r="N31" s="294"/>
      <c r="O31" s="295"/>
      <c r="P31" s="268"/>
      <c r="Q31" s="193"/>
      <c r="R31" s="193"/>
      <c r="S31" s="197"/>
      <c r="T31" s="128" t="s">
        <v>4</v>
      </c>
      <c r="U31" s="17"/>
      <c r="V31" s="265"/>
      <c r="W31" s="258"/>
      <c r="X31" s="259"/>
      <c r="Y31" s="294"/>
      <c r="Z31" s="295"/>
      <c r="AA31" s="259"/>
      <c r="AB31" s="265"/>
      <c r="AC31" s="258"/>
      <c r="AD31" s="259"/>
      <c r="AE31" s="294"/>
      <c r="AF31" s="295"/>
      <c r="AG31" s="259"/>
      <c r="AH31" s="294"/>
      <c r="AI31" s="295"/>
      <c r="AJ31" s="268"/>
      <c r="AK31" s="299"/>
      <c r="AL31" s="300"/>
      <c r="AM31" s="254"/>
      <c r="AN31" s="128" t="s">
        <v>4</v>
      </c>
      <c r="AO31" s="17"/>
      <c r="AP31" s="265"/>
      <c r="AQ31" s="258"/>
      <c r="AR31" s="259"/>
      <c r="AS31" s="294"/>
      <c r="AT31" s="295"/>
      <c r="AU31" s="259"/>
      <c r="AV31" s="265"/>
      <c r="AW31" s="258"/>
      <c r="AX31" s="259"/>
      <c r="AY31" s="294"/>
      <c r="AZ31" s="295"/>
      <c r="BA31" s="259"/>
      <c r="BB31" s="294"/>
      <c r="BC31" s="295"/>
      <c r="BD31" s="268"/>
      <c r="BE31" s="299"/>
      <c r="BF31" s="300"/>
      <c r="BG31" s="254"/>
      <c r="BH31" s="142" t="s">
        <v>4</v>
      </c>
    </row>
    <row r="32" spans="1:60" s="18" customFormat="1" ht="33" customHeight="1" thickBot="1">
      <c r="A32" s="19"/>
      <c r="B32" s="12" t="s">
        <v>7</v>
      </c>
      <c r="C32" s="20" t="s">
        <v>26</v>
      </c>
      <c r="D32" s="163" t="s">
        <v>29</v>
      </c>
      <c r="E32" s="21" t="s">
        <v>8</v>
      </c>
      <c r="F32" s="20" t="s">
        <v>6</v>
      </c>
      <c r="G32" s="168" t="s">
        <v>29</v>
      </c>
      <c r="H32" s="12" t="s">
        <v>7</v>
      </c>
      <c r="I32" s="20" t="s">
        <v>26</v>
      </c>
      <c r="J32" s="163" t="s">
        <v>29</v>
      </c>
      <c r="K32" s="206" t="s">
        <v>8</v>
      </c>
      <c r="L32" s="20" t="s">
        <v>6</v>
      </c>
      <c r="M32" s="168" t="s">
        <v>29</v>
      </c>
      <c r="N32" s="206" t="s">
        <v>8</v>
      </c>
      <c r="O32" s="20" t="s">
        <v>6</v>
      </c>
      <c r="P32" s="199" t="s">
        <v>34</v>
      </c>
      <c r="Q32" s="128"/>
      <c r="R32" s="128"/>
      <c r="S32" s="166"/>
      <c r="T32" s="128" t="s">
        <v>9</v>
      </c>
      <c r="U32" s="22"/>
      <c r="V32" s="12" t="s">
        <v>7</v>
      </c>
      <c r="W32" s="20" t="s">
        <v>26</v>
      </c>
      <c r="X32" s="163" t="s">
        <v>29</v>
      </c>
      <c r="Y32" s="21" t="s">
        <v>8</v>
      </c>
      <c r="Z32" s="20" t="s">
        <v>6</v>
      </c>
      <c r="AA32" s="168" t="s">
        <v>29</v>
      </c>
      <c r="AB32" s="12" t="s">
        <v>7</v>
      </c>
      <c r="AC32" s="20" t="s">
        <v>26</v>
      </c>
      <c r="AD32" s="163" t="s">
        <v>29</v>
      </c>
      <c r="AE32" s="206" t="s">
        <v>8</v>
      </c>
      <c r="AF32" s="20" t="s">
        <v>6</v>
      </c>
      <c r="AG32" s="168" t="s">
        <v>29</v>
      </c>
      <c r="AH32" s="206" t="s">
        <v>8</v>
      </c>
      <c r="AI32" s="20" t="s">
        <v>6</v>
      </c>
      <c r="AJ32" s="199" t="s">
        <v>35</v>
      </c>
      <c r="AK32" s="207"/>
      <c r="AL32" s="128"/>
      <c r="AM32" s="166"/>
      <c r="AN32" s="128" t="s">
        <v>10</v>
      </c>
      <c r="AO32" s="17"/>
      <c r="AP32" s="12" t="s">
        <v>7</v>
      </c>
      <c r="AQ32" s="20" t="s">
        <v>26</v>
      </c>
      <c r="AR32" s="163" t="s">
        <v>29</v>
      </c>
      <c r="AS32" s="21" t="s">
        <v>8</v>
      </c>
      <c r="AT32" s="20" t="s">
        <v>6</v>
      </c>
      <c r="AU32" s="168" t="s">
        <v>29</v>
      </c>
      <c r="AV32" s="12" t="s">
        <v>7</v>
      </c>
      <c r="AW32" s="20" t="s">
        <v>26</v>
      </c>
      <c r="AX32" s="163" t="s">
        <v>29</v>
      </c>
      <c r="AY32" s="206" t="s">
        <v>8</v>
      </c>
      <c r="AZ32" s="20" t="s">
        <v>6</v>
      </c>
      <c r="BA32" s="168" t="s">
        <v>29</v>
      </c>
      <c r="BB32" s="206" t="s">
        <v>8</v>
      </c>
      <c r="BC32" s="20" t="s">
        <v>6</v>
      </c>
      <c r="BD32" s="233" t="s">
        <v>35</v>
      </c>
      <c r="BE32" s="207"/>
      <c r="BF32" s="128"/>
      <c r="BG32" s="166"/>
      <c r="BH32" s="142" t="s">
        <v>11</v>
      </c>
    </row>
    <row r="33" spans="1:60" s="18" customFormat="1" ht="21" customHeight="1" thickBot="1">
      <c r="A33" s="26" t="s">
        <v>12</v>
      </c>
      <c r="B33" s="27">
        <f>V33+AP33</f>
        <v>28896</v>
      </c>
      <c r="C33" s="30">
        <v>22.9</v>
      </c>
      <c r="D33" s="179">
        <f>B33/B8*100</f>
        <v>2.306023784860494</v>
      </c>
      <c r="E33" s="27">
        <f>Y33+AS33</f>
        <v>16390</v>
      </c>
      <c r="F33" s="118">
        <v>13</v>
      </c>
      <c r="G33" s="30">
        <f>E33/B8*100</f>
        <v>1.307991757816428</v>
      </c>
      <c r="H33" s="27">
        <f>AB33+AV33</f>
        <v>24526</v>
      </c>
      <c r="I33" s="169">
        <v>19.4</v>
      </c>
      <c r="J33" s="198">
        <f>H33/B8*100</f>
        <v>1.9572791856135272</v>
      </c>
      <c r="K33" s="227">
        <f>AE33+AY33</f>
        <v>14664</v>
      </c>
      <c r="L33" s="30">
        <v>11.6</v>
      </c>
      <c r="M33" s="30">
        <f>K33/B8*100</f>
        <v>1.1702496117522938</v>
      </c>
      <c r="N33" s="48">
        <f>AH33+BB33</f>
        <v>2166</v>
      </c>
      <c r="O33" s="30">
        <v>1.7</v>
      </c>
      <c r="P33" s="32">
        <f>N33/B8*100</f>
        <v>0.17285601875719236</v>
      </c>
      <c r="Q33" s="116"/>
      <c r="R33" s="118"/>
      <c r="S33" s="118"/>
      <c r="T33" s="131">
        <v>127799000</v>
      </c>
      <c r="U33" s="33" t="s">
        <v>12</v>
      </c>
      <c r="V33" s="27">
        <v>19904</v>
      </c>
      <c r="W33" s="30">
        <v>32.4</v>
      </c>
      <c r="X33" s="179">
        <f>V33/V8*100</f>
        <v>3.031650775276449</v>
      </c>
      <c r="Y33" s="27">
        <v>10644</v>
      </c>
      <c r="Z33" s="118">
        <v>17.3</v>
      </c>
      <c r="AA33" s="30">
        <f>Y33/V8*100</f>
        <v>1.6212264294635514</v>
      </c>
      <c r="AB33" s="27">
        <v>11587</v>
      </c>
      <c r="AC33" s="169">
        <v>18.9</v>
      </c>
      <c r="AD33" s="198">
        <f>AB33/V8*100</f>
        <v>1.7648581959971974</v>
      </c>
      <c r="AE33" s="236">
        <v>7738</v>
      </c>
      <c r="AF33" s="30">
        <v>12.6</v>
      </c>
      <c r="AG33" s="30">
        <f>AE33/V8*100</f>
        <v>1.1786029792548816</v>
      </c>
      <c r="AH33" s="48">
        <v>1349</v>
      </c>
      <c r="AI33" s="30">
        <v>2.2</v>
      </c>
      <c r="AJ33" s="32">
        <f>AH33/V8*100</f>
        <v>0.2054711061016846</v>
      </c>
      <c r="AK33" s="208"/>
      <c r="AL33" s="118"/>
      <c r="AM33" s="118"/>
      <c r="AN33" s="127">
        <v>62184000</v>
      </c>
      <c r="AO33" s="38" t="s">
        <v>12</v>
      </c>
      <c r="AP33" s="27">
        <v>8992</v>
      </c>
      <c r="AQ33" s="30">
        <v>13.9</v>
      </c>
      <c r="AR33" s="179">
        <f>AP33/AP8*100</f>
        <v>1.5073944807099775</v>
      </c>
      <c r="AS33" s="27">
        <v>5746</v>
      </c>
      <c r="AT33" s="118">
        <v>8.9</v>
      </c>
      <c r="AU33" s="30">
        <f>AS33/AP8*100</f>
        <v>0.9632438485497697</v>
      </c>
      <c r="AV33" s="27">
        <v>12939</v>
      </c>
      <c r="AW33" s="169">
        <v>20</v>
      </c>
      <c r="AX33" s="198">
        <f>AV33/AP8*100</f>
        <v>2.1690588507458184</v>
      </c>
      <c r="AY33" s="227">
        <v>6926</v>
      </c>
      <c r="AZ33" s="30">
        <v>10.7</v>
      </c>
      <c r="BA33" s="30">
        <f>AY33/AP8*100</f>
        <v>1.161055846685643</v>
      </c>
      <c r="BB33" s="48">
        <v>817</v>
      </c>
      <c r="BC33" s="30">
        <v>1.3</v>
      </c>
      <c r="BD33" s="32">
        <f>BB33/AP8*100</f>
        <v>0.13695966311610894</v>
      </c>
      <c r="BE33" s="208"/>
      <c r="BF33" s="125"/>
      <c r="BG33" s="125"/>
      <c r="BH33" s="143">
        <v>65615000</v>
      </c>
    </row>
    <row r="34" spans="1:60" s="18" customFormat="1" ht="21" customHeight="1" thickBot="1">
      <c r="A34" s="26" t="s">
        <v>13</v>
      </c>
      <c r="B34" s="27">
        <f>V34+AP34</f>
        <v>460</v>
      </c>
      <c r="C34" s="40">
        <f>B34/T9*100000</f>
        <v>22.582228767795776</v>
      </c>
      <c r="D34" s="182">
        <f>B34/B9*100</f>
        <v>2.1849617631691443</v>
      </c>
      <c r="E34" s="27">
        <f>SUM(Y34,AS34)</f>
        <v>229</v>
      </c>
      <c r="F34" s="173">
        <f>E34/T9*100000</f>
        <v>11.242022582228769</v>
      </c>
      <c r="G34" s="30">
        <f>E34/B9*100</f>
        <v>1.0877309647081177</v>
      </c>
      <c r="H34" s="27">
        <f>AB34+AV34</f>
        <v>415</v>
      </c>
      <c r="I34" s="170">
        <f>H34/T9*100000</f>
        <v>20.37309769268532</v>
      </c>
      <c r="J34" s="169">
        <f>H34/B9*100</f>
        <v>1.9712155037286845</v>
      </c>
      <c r="K34" s="227">
        <f>AE34+AY34</f>
        <v>201</v>
      </c>
      <c r="L34" s="30">
        <f>K34/T9*100000</f>
        <v>9.867452135493373</v>
      </c>
      <c r="M34" s="30">
        <f>K34/B9*100</f>
        <v>0.9547332921673871</v>
      </c>
      <c r="N34" s="48">
        <f>AH34+BB34</f>
        <v>29</v>
      </c>
      <c r="O34" s="30">
        <f>N34/T9*100000</f>
        <v>1.4236622484045163</v>
      </c>
      <c r="P34" s="32">
        <f>N34/B9*100</f>
        <v>0.1377475894171852</v>
      </c>
      <c r="Q34" s="116"/>
      <c r="R34" s="118"/>
      <c r="S34" s="118"/>
      <c r="T34" s="131">
        <v>2073333</v>
      </c>
      <c r="U34" s="41" t="s">
        <v>13</v>
      </c>
      <c r="V34" s="27">
        <v>327</v>
      </c>
      <c r="W34" s="40">
        <f>V34/AN9*100000</f>
        <v>33.097165991902834</v>
      </c>
      <c r="X34" s="182">
        <f>V34/V9*100</f>
        <v>2.972997545231385</v>
      </c>
      <c r="Y34" s="27">
        <v>134</v>
      </c>
      <c r="Z34" s="173">
        <f>Y34/AN9*100000</f>
        <v>13.562753036437247</v>
      </c>
      <c r="AA34" s="30">
        <f>Y34/V9*100</f>
        <v>1.2182925720520048</v>
      </c>
      <c r="AB34" s="27">
        <v>198</v>
      </c>
      <c r="AC34" s="170">
        <f>AB34/AN9*100000</f>
        <v>20.040485829959515</v>
      </c>
      <c r="AD34" s="169">
        <f>AB34/V9*100</f>
        <v>1.800163651241022</v>
      </c>
      <c r="AE34" s="225">
        <v>104</v>
      </c>
      <c r="AF34" s="30">
        <f>AE34/AN9*100000</f>
        <v>10.526315789473685</v>
      </c>
      <c r="AG34" s="30">
        <f>AE34/V9*100</f>
        <v>0.9455405036821528</v>
      </c>
      <c r="AH34" s="48">
        <v>17</v>
      </c>
      <c r="AI34" s="30">
        <f>AH34/AN9*100000</f>
        <v>1.7206477732793521</v>
      </c>
      <c r="AJ34" s="32">
        <f>AH34/V9*100</f>
        <v>0.1545595054095827</v>
      </c>
      <c r="AK34" s="208"/>
      <c r="AL34" s="118"/>
      <c r="AM34" s="118"/>
      <c r="AN34" s="127">
        <v>1002847</v>
      </c>
      <c r="AO34" s="46" t="s">
        <v>13</v>
      </c>
      <c r="AP34" s="27">
        <v>133</v>
      </c>
      <c r="AQ34" s="40">
        <f>AP34/BH9*100000</f>
        <v>12.666666666666666</v>
      </c>
      <c r="AR34" s="182">
        <f>AP34/AP9*100</f>
        <v>1.3228565744977123</v>
      </c>
      <c r="AS34" s="27">
        <v>95</v>
      </c>
      <c r="AT34" s="173">
        <f>AS34/BH9*100000</f>
        <v>9.047619047619047</v>
      </c>
      <c r="AU34" s="30">
        <f>AS34/AP9*100</f>
        <v>0.9448975532126517</v>
      </c>
      <c r="AV34" s="27">
        <v>217</v>
      </c>
      <c r="AW34" s="170">
        <f>AV34/BH9*100000</f>
        <v>20.666666666666664</v>
      </c>
      <c r="AX34" s="169">
        <f>AV34/AP9*100</f>
        <v>2.1583449373383727</v>
      </c>
      <c r="AY34" s="227">
        <v>97</v>
      </c>
      <c r="AZ34" s="30">
        <f>AY34/BH9*100000</f>
        <v>9.238095238095239</v>
      </c>
      <c r="BA34" s="30">
        <f>AY34/AP9*100</f>
        <v>0.9647901332802864</v>
      </c>
      <c r="BB34" s="48">
        <v>12</v>
      </c>
      <c r="BC34" s="30">
        <f>BB34/BH9*100000</f>
        <v>1.1428571428571428</v>
      </c>
      <c r="BD34" s="32">
        <f>BB34/AP9*100</f>
        <v>0.11935548040580862</v>
      </c>
      <c r="BE34" s="208"/>
      <c r="BF34" s="125"/>
      <c r="BG34" s="125"/>
      <c r="BH34" s="144">
        <v>1070488</v>
      </c>
    </row>
    <row r="35" spans="1:60" s="18" customFormat="1" ht="21" customHeight="1" thickBot="1">
      <c r="A35" s="47" t="s">
        <v>21</v>
      </c>
      <c r="B35" s="48">
        <f>SUM(B36:B37)</f>
        <v>29</v>
      </c>
      <c r="C35" s="30">
        <f>B35/T10*100000</f>
        <v>21.672034854610537</v>
      </c>
      <c r="D35" s="179">
        <f>B35/B10*100</f>
        <v>1.7261904761904763</v>
      </c>
      <c r="E35" s="48">
        <f>SUM(E36:E37)</f>
        <v>14</v>
      </c>
      <c r="F35" s="173">
        <f>E35/T10*100000</f>
        <v>10.462361653949914</v>
      </c>
      <c r="G35" s="30">
        <f>E35/B10*100</f>
        <v>0.8333333333333334</v>
      </c>
      <c r="H35" s="48">
        <f>SUM(H36:H37)</f>
        <v>43</v>
      </c>
      <c r="I35" s="169">
        <f>H35/T10*100000</f>
        <v>32.13439650856046</v>
      </c>
      <c r="J35" s="169">
        <f>H35/B10*100</f>
        <v>2.5595238095238093</v>
      </c>
      <c r="K35" s="227">
        <f>AE35+AY35</f>
        <v>14</v>
      </c>
      <c r="L35" s="30">
        <f>K35/T10*100000</f>
        <v>10.462361653949914</v>
      </c>
      <c r="M35" s="30">
        <f>K35/B10*100</f>
        <v>0.8333333333333334</v>
      </c>
      <c r="N35" s="48">
        <f>SUM(N36:N37)</f>
        <v>4</v>
      </c>
      <c r="O35" s="30">
        <f>N35/T10*100000</f>
        <v>2.989246186842833</v>
      </c>
      <c r="P35" s="32">
        <f>N35/B10*100</f>
        <v>0.2380952380952381</v>
      </c>
      <c r="Q35" s="116"/>
      <c r="R35" s="118"/>
      <c r="S35" s="118"/>
      <c r="T35" s="132">
        <f>SUM(T36:T37)</f>
        <v>133813</v>
      </c>
      <c r="U35" s="146" t="s">
        <v>14</v>
      </c>
      <c r="V35" s="48">
        <f>SUM(V36:V37)</f>
        <v>18</v>
      </c>
      <c r="W35" s="30">
        <f>V35/AN10*100000</f>
        <v>27.821140975903802</v>
      </c>
      <c r="X35" s="179">
        <f>V35/V10*100</f>
        <v>2.127659574468085</v>
      </c>
      <c r="Y35" s="48">
        <f>SUM(Y36:Y37)</f>
        <v>11</v>
      </c>
      <c r="Z35" s="173">
        <f>Y35/AN10*100000</f>
        <v>17.001808374163435</v>
      </c>
      <c r="AA35" s="30">
        <f>Y35/V10*100</f>
        <v>1.3002364066193852</v>
      </c>
      <c r="AB35" s="48">
        <f>SUM(AB36:AB37)</f>
        <v>23</v>
      </c>
      <c r="AC35" s="169">
        <f>AB35/AN10*100000</f>
        <v>35.549235691432635</v>
      </c>
      <c r="AD35" s="169">
        <f>AB35/V10*100</f>
        <v>2.7186761229314422</v>
      </c>
      <c r="AE35" s="225">
        <f>SUM(AE36:AE37)</f>
        <v>6</v>
      </c>
      <c r="AF35" s="30">
        <f>AE35/AN10*100000</f>
        <v>9.2737136586346</v>
      </c>
      <c r="AG35" s="30">
        <f>AE35/V10*100</f>
        <v>0.7092198581560284</v>
      </c>
      <c r="AH35" s="48">
        <f>SUM(AH36:AH37)</f>
        <v>4</v>
      </c>
      <c r="AI35" s="30">
        <f>AH35/AN10*100000</f>
        <v>6.182475772423067</v>
      </c>
      <c r="AJ35" s="32">
        <f>AH35/V10*100</f>
        <v>0.4728132387706856</v>
      </c>
      <c r="AK35" s="209"/>
      <c r="AL35" s="118"/>
      <c r="AM35" s="118"/>
      <c r="AN35" s="126">
        <v>64699</v>
      </c>
      <c r="AO35" s="53" t="s">
        <v>22</v>
      </c>
      <c r="AP35" s="48">
        <f>SUM(AP36:AP37)</f>
        <v>11</v>
      </c>
      <c r="AQ35" s="30">
        <f>AP35/BH10*100000</f>
        <v>15.915733425933963</v>
      </c>
      <c r="AR35" s="179">
        <f>AP35/AP10*100</f>
        <v>1.3189448441247003</v>
      </c>
      <c r="AS35" s="48">
        <f>SUM(AS36:AS37)</f>
        <v>3</v>
      </c>
      <c r="AT35" s="173">
        <f>AS35/BH10*100000</f>
        <v>4.340654570709263</v>
      </c>
      <c r="AU35" s="30">
        <f>AS35/AP10*100</f>
        <v>0.3597122302158274</v>
      </c>
      <c r="AV35" s="48">
        <f>SUM(AV36:AV37)</f>
        <v>20</v>
      </c>
      <c r="AW35" s="169">
        <f>AV35/BH10*100000</f>
        <v>28.937697138061754</v>
      </c>
      <c r="AX35" s="169">
        <f>AV35/AP10*100</f>
        <v>2.3980815347721824</v>
      </c>
      <c r="AY35" s="227">
        <f>SUM(AY36:AY37)</f>
        <v>8</v>
      </c>
      <c r="AZ35" s="30">
        <f>AY35/BH10*100000</f>
        <v>11.575078855224701</v>
      </c>
      <c r="BA35" s="30">
        <f>AY35/AP10*100</f>
        <v>0.9592326139088728</v>
      </c>
      <c r="BB35" s="230">
        <f>SUM(BB36:BB37)</f>
        <v>0</v>
      </c>
      <c r="BC35" s="30">
        <f>BB35/BH10*100000</f>
        <v>0</v>
      </c>
      <c r="BD35" s="32">
        <f>BB35/AP10*100</f>
        <v>0</v>
      </c>
      <c r="BE35" s="209"/>
      <c r="BF35" s="125"/>
      <c r="BG35" s="125"/>
      <c r="BH35" s="144">
        <v>69114</v>
      </c>
    </row>
    <row r="36" spans="1:60" s="18" customFormat="1" ht="21" customHeight="1">
      <c r="A36" s="55" t="s">
        <v>15</v>
      </c>
      <c r="B36" s="27">
        <f>SUM(V36,AP36)</f>
        <v>16</v>
      </c>
      <c r="C36" s="58">
        <f>B36/T11*100000</f>
        <v>19.880715705765407</v>
      </c>
      <c r="D36" s="180">
        <f>B36/B11*100</f>
        <v>1.6477857878475797</v>
      </c>
      <c r="E36" s="27">
        <f>SUM(Y36,AS36)</f>
        <v>10</v>
      </c>
      <c r="F36" s="174">
        <f>E36/T11*100000</f>
        <v>12.425447316103378</v>
      </c>
      <c r="G36" s="58">
        <f>E36/B11*100</f>
        <v>1.0298661174047374</v>
      </c>
      <c r="H36" s="27">
        <f>SUM(AB36,AV36)</f>
        <v>26</v>
      </c>
      <c r="I36" s="171">
        <f>H36/T11*100000</f>
        <v>32.306163021868784</v>
      </c>
      <c r="J36" s="171">
        <f>H36/B11*100</f>
        <v>2.677651905252317</v>
      </c>
      <c r="K36" s="228">
        <f>AE36+AY36</f>
        <v>12</v>
      </c>
      <c r="L36" s="58">
        <f>K36/T11*100000</f>
        <v>14.910536779324056</v>
      </c>
      <c r="M36" s="58">
        <f>K36/B11*100</f>
        <v>1.235839340885685</v>
      </c>
      <c r="N36" s="205">
        <f>AH36+BB36</f>
        <v>3</v>
      </c>
      <c r="O36" s="58">
        <f>N36/T11*100000</f>
        <v>3.727634194831014</v>
      </c>
      <c r="P36" s="59">
        <f>N36/B11*100</f>
        <v>0.30895983522142123</v>
      </c>
      <c r="Q36" s="116"/>
      <c r="R36" s="118"/>
      <c r="S36" s="118"/>
      <c r="T36" s="131">
        <v>80480</v>
      </c>
      <c r="U36" s="60" t="s">
        <v>15</v>
      </c>
      <c r="V36" s="27">
        <v>10</v>
      </c>
      <c r="W36" s="58">
        <f>V36/AN11*100000</f>
        <v>25.66866882283485</v>
      </c>
      <c r="X36" s="180">
        <f>V36/V11*100</f>
        <v>2.0964360587002098</v>
      </c>
      <c r="Y36" s="27">
        <v>8</v>
      </c>
      <c r="Z36" s="174">
        <f>Y36/AN11*100000</f>
        <v>20.53493505826788</v>
      </c>
      <c r="AA36" s="58">
        <f>Y36/V11*100</f>
        <v>1.6771488469601679</v>
      </c>
      <c r="AB36" s="27">
        <v>17</v>
      </c>
      <c r="AC36" s="171">
        <f>AB36/AN11*100000</f>
        <v>43.636736998819245</v>
      </c>
      <c r="AD36" s="171">
        <f>AB36/V11*100</f>
        <v>3.563941299790356</v>
      </c>
      <c r="AE36" s="226">
        <v>6</v>
      </c>
      <c r="AF36" s="58">
        <f>AE36/AN11*100000</f>
        <v>15.401201293700908</v>
      </c>
      <c r="AG36" s="58">
        <f>AE36/V11*100</f>
        <v>1.257861635220126</v>
      </c>
      <c r="AH36" s="205">
        <v>3</v>
      </c>
      <c r="AI36" s="58">
        <f>AH36/AN11*100000</f>
        <v>7.700600646850454</v>
      </c>
      <c r="AJ36" s="59">
        <f>AH36/V11*100</f>
        <v>0.628930817610063</v>
      </c>
      <c r="AK36" s="210"/>
      <c r="AL36" s="118"/>
      <c r="AM36" s="118"/>
      <c r="AN36" s="126">
        <v>38958</v>
      </c>
      <c r="AO36" s="62" t="s">
        <v>15</v>
      </c>
      <c r="AP36" s="27">
        <v>6</v>
      </c>
      <c r="AQ36" s="58">
        <f>AP36/BH11*100000</f>
        <v>14.450170993690092</v>
      </c>
      <c r="AR36" s="180">
        <f>AP36/AP11*100</f>
        <v>1.214574898785425</v>
      </c>
      <c r="AS36" s="27">
        <v>2</v>
      </c>
      <c r="AT36" s="174">
        <f>AS36/BH11*100000</f>
        <v>4.816723664563364</v>
      </c>
      <c r="AU36" s="58">
        <f>AS36/AP11*100</f>
        <v>0.4048582995951417</v>
      </c>
      <c r="AV36" s="27">
        <v>9</v>
      </c>
      <c r="AW36" s="171">
        <f>AV36/BH11*100000</f>
        <v>21.675256490535137</v>
      </c>
      <c r="AX36" s="171">
        <f>AV36/AP11*100</f>
        <v>1.8218623481781375</v>
      </c>
      <c r="AY36" s="228">
        <v>6</v>
      </c>
      <c r="AZ36" s="58">
        <f>AY36/BH11*100000</f>
        <v>14.450170993690092</v>
      </c>
      <c r="BA36" s="58">
        <f>AY36/AP11*100</f>
        <v>1.214574898785425</v>
      </c>
      <c r="BB36" s="231">
        <v>0</v>
      </c>
      <c r="BC36" s="58">
        <f>BB36/BH11*100000</f>
        <v>0</v>
      </c>
      <c r="BD36" s="59">
        <f>BB36/AP11*100</f>
        <v>0</v>
      </c>
      <c r="BE36" s="210"/>
      <c r="BF36" s="125"/>
      <c r="BG36" s="125"/>
      <c r="BH36" s="144">
        <v>41522</v>
      </c>
    </row>
    <row r="37" spans="1:60" s="18" customFormat="1" ht="21" customHeight="1" thickBot="1">
      <c r="A37" s="63" t="s">
        <v>16</v>
      </c>
      <c r="B37" s="64">
        <f>V37+AP37</f>
        <v>13</v>
      </c>
      <c r="C37" s="66">
        <f>B37/T12*100000</f>
        <v>24.375152344702155</v>
      </c>
      <c r="D37" s="181">
        <f>B37/B12*100</f>
        <v>1.8335684062059237</v>
      </c>
      <c r="E37" s="64">
        <f>SUM(Y37,AS37)</f>
        <v>4</v>
      </c>
      <c r="F37" s="175">
        <f>E37/T12*100000</f>
        <v>7.500046875292971</v>
      </c>
      <c r="G37" s="66">
        <f>E37/B12*100</f>
        <v>0.5641748942172073</v>
      </c>
      <c r="H37" s="64">
        <f>AB37+AV37</f>
        <v>17</v>
      </c>
      <c r="I37" s="172">
        <f>H37/T12*100000</f>
        <v>31.875199219995125</v>
      </c>
      <c r="J37" s="172">
        <f>H37/B12*100</f>
        <v>2.3977433004231314</v>
      </c>
      <c r="K37" s="229">
        <f>AE37+AY37</f>
        <v>2</v>
      </c>
      <c r="L37" s="66">
        <f>K37/T12*100000</f>
        <v>3.7500234376464854</v>
      </c>
      <c r="M37" s="66">
        <f>K37/B12*100</f>
        <v>0.2820874471086037</v>
      </c>
      <c r="N37" s="64">
        <f>AH37+BB37</f>
        <v>1</v>
      </c>
      <c r="O37" s="66">
        <f>N37/T12*100000</f>
        <v>1.8750117188232427</v>
      </c>
      <c r="P37" s="67">
        <f>N37/B12*100</f>
        <v>0.14104372355430184</v>
      </c>
      <c r="Q37" s="234"/>
      <c r="R37" s="118"/>
      <c r="S37" s="118"/>
      <c r="T37" s="133">
        <v>53333</v>
      </c>
      <c r="U37" s="68" t="s">
        <v>16</v>
      </c>
      <c r="V37" s="64">
        <v>8</v>
      </c>
      <c r="W37" s="66">
        <f>V37/AN12*100000</f>
        <v>31.078823666524226</v>
      </c>
      <c r="X37" s="181">
        <f>V37/V12*100</f>
        <v>2.168021680216802</v>
      </c>
      <c r="Y37" s="64">
        <v>3</v>
      </c>
      <c r="Z37" s="175">
        <f>Y37/AN12*100000</f>
        <v>11.654558874946584</v>
      </c>
      <c r="AA37" s="66">
        <f>Y37/V12*100</f>
        <v>0.8130081300813009</v>
      </c>
      <c r="AB37" s="64">
        <v>6</v>
      </c>
      <c r="AC37" s="172">
        <f>AB37/AN12*100000</f>
        <v>23.30911774989317</v>
      </c>
      <c r="AD37" s="172">
        <f>AB37/V12*100</f>
        <v>1.6260162601626018</v>
      </c>
      <c r="AE37" s="159">
        <v>0</v>
      </c>
      <c r="AF37" s="66">
        <f>AE37/AN12*100000</f>
        <v>0</v>
      </c>
      <c r="AG37" s="66">
        <f>AE37/V12*100</f>
        <v>0</v>
      </c>
      <c r="AH37" s="64">
        <v>1</v>
      </c>
      <c r="AI37" s="66">
        <f>AH37/AN12*100000</f>
        <v>3.8848529583155282</v>
      </c>
      <c r="AJ37" s="67">
        <f>AH37/V12*100</f>
        <v>0.27100271002710025</v>
      </c>
      <c r="AK37" s="210"/>
      <c r="AL37" s="118"/>
      <c r="AM37" s="118"/>
      <c r="AN37" s="126">
        <v>25741</v>
      </c>
      <c r="AO37" s="73" t="s">
        <v>16</v>
      </c>
      <c r="AP37" s="64">
        <v>5</v>
      </c>
      <c r="AQ37" s="66">
        <f>AP37/BH12*100000</f>
        <v>18.12119454914468</v>
      </c>
      <c r="AR37" s="181">
        <f>AP37/AP12*100</f>
        <v>1.4705882352941175</v>
      </c>
      <c r="AS37" s="64">
        <v>1</v>
      </c>
      <c r="AT37" s="175">
        <f>AS37/BH12*100000</f>
        <v>3.624238909828936</v>
      </c>
      <c r="AU37" s="66">
        <f>AS37/AP12*100</f>
        <v>0.29411764705882354</v>
      </c>
      <c r="AV37" s="64">
        <v>11</v>
      </c>
      <c r="AW37" s="172">
        <f>AV37/BH12*100000</f>
        <v>39.8666280081183</v>
      </c>
      <c r="AX37" s="172">
        <f>AV37/AP12*100</f>
        <v>3.2352941176470593</v>
      </c>
      <c r="AY37" s="229">
        <v>2</v>
      </c>
      <c r="AZ37" s="66">
        <f>AY37/BH12*100000</f>
        <v>7.248477819657872</v>
      </c>
      <c r="BA37" s="66">
        <f>AY37/AP12*100</f>
        <v>0.5882352941176471</v>
      </c>
      <c r="BB37" s="232">
        <v>0</v>
      </c>
      <c r="BC37" s="66">
        <f>BB37/BH12*100000</f>
        <v>0</v>
      </c>
      <c r="BD37" s="67">
        <f>BB37/AP12*100</f>
        <v>0</v>
      </c>
      <c r="BE37" s="210"/>
      <c r="BF37" s="125"/>
      <c r="BG37" s="125"/>
      <c r="BH37" s="145">
        <v>27592</v>
      </c>
    </row>
    <row r="38" spans="1:59" ht="14.25" customHeight="1">
      <c r="A38" s="241" t="s">
        <v>49</v>
      </c>
      <c r="B38" s="241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  <c r="O38" s="242"/>
      <c r="P38" s="242"/>
      <c r="Q38" s="243"/>
      <c r="R38" s="243"/>
      <c r="S38" s="243"/>
      <c r="U38" s="241" t="s">
        <v>50</v>
      </c>
      <c r="V38" s="241"/>
      <c r="W38" s="242"/>
      <c r="X38" s="242"/>
      <c r="Y38" s="242"/>
      <c r="Z38" s="242"/>
      <c r="AA38" s="242"/>
      <c r="AB38" s="242"/>
      <c r="AC38" s="242"/>
      <c r="AD38" s="242"/>
      <c r="AE38" s="242"/>
      <c r="AF38" s="242"/>
      <c r="AG38" s="242"/>
      <c r="AH38" s="242"/>
      <c r="AI38" s="242"/>
      <c r="AJ38" s="242"/>
      <c r="AK38" s="243"/>
      <c r="AL38" s="243"/>
      <c r="AM38" s="243"/>
      <c r="AO38" s="241" t="s">
        <v>50</v>
      </c>
      <c r="AP38" s="241"/>
      <c r="AQ38" s="242"/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3"/>
      <c r="BF38" s="243"/>
      <c r="BG38" s="243"/>
    </row>
    <row r="39" spans="1:59" ht="17.25" customHeight="1">
      <c r="A39" s="245" t="s">
        <v>51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37"/>
      <c r="R39" s="237"/>
      <c r="S39" s="237"/>
      <c r="U39" s="245" t="s">
        <v>52</v>
      </c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37"/>
      <c r="AK39" s="237"/>
      <c r="AL39" s="237"/>
      <c r="AM39" s="237"/>
      <c r="AO39" s="245" t="s">
        <v>52</v>
      </c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37"/>
      <c r="BE39" s="237"/>
      <c r="BF39" s="237"/>
      <c r="BG39" s="237"/>
    </row>
    <row r="40" spans="1:56" ht="17.25" customHeight="1">
      <c r="A40" s="244" t="s">
        <v>30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244"/>
      <c r="M40" s="244"/>
      <c r="N40" s="244"/>
      <c r="O40" s="244"/>
      <c r="P40" s="244"/>
      <c r="U40" s="244" t="s">
        <v>30</v>
      </c>
      <c r="V40" s="244"/>
      <c r="W40" s="244"/>
      <c r="X40" s="244"/>
      <c r="Y40" s="244"/>
      <c r="Z40" s="244"/>
      <c r="AA40" s="244"/>
      <c r="AB40" s="244"/>
      <c r="AC40" s="244"/>
      <c r="AD40" s="244"/>
      <c r="AE40" s="244"/>
      <c r="AF40" s="244"/>
      <c r="AG40" s="244"/>
      <c r="AH40" s="244"/>
      <c r="AI40" s="244"/>
      <c r="AJ40" s="244"/>
      <c r="AO40" s="244" t="s">
        <v>30</v>
      </c>
      <c r="AP40" s="244"/>
      <c r="AQ40" s="244"/>
      <c r="AR40" s="244"/>
      <c r="AS40" s="244"/>
      <c r="AT40" s="244"/>
      <c r="AU40" s="244"/>
      <c r="AV40" s="244"/>
      <c r="AW40" s="244"/>
      <c r="AX40" s="244"/>
      <c r="AY40" s="244"/>
      <c r="AZ40" s="244"/>
      <c r="BA40" s="244"/>
      <c r="BB40" s="244"/>
      <c r="BC40" s="244"/>
      <c r="BD40" s="244"/>
    </row>
    <row r="41" spans="1:10" ht="9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5" spans="1:59" ht="22.5" customHeight="1">
      <c r="A45" s="291" t="s">
        <v>55</v>
      </c>
      <c r="B45" s="291"/>
      <c r="C45" s="291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291"/>
      <c r="T45" s="292"/>
      <c r="U45" s="276" t="s">
        <v>56</v>
      </c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6"/>
      <c r="AH45" s="246"/>
      <c r="AI45" s="246"/>
      <c r="AJ45" s="246"/>
      <c r="AK45" s="246"/>
      <c r="AL45" s="246"/>
      <c r="AM45" s="246"/>
      <c r="AO45" s="276" t="s">
        <v>57</v>
      </c>
      <c r="AP45" s="246"/>
      <c r="AQ45" s="246"/>
      <c r="AR45" s="246"/>
      <c r="AS45" s="246"/>
      <c r="AT45" s="246"/>
      <c r="AU45" s="246"/>
      <c r="AV45" s="246"/>
      <c r="AW45" s="246"/>
      <c r="AX45" s="246"/>
      <c r="AY45" s="246"/>
      <c r="AZ45" s="246"/>
      <c r="BA45" s="246"/>
      <c r="BB45" s="246"/>
      <c r="BC45" s="246"/>
      <c r="BD45" s="246"/>
      <c r="BE45" s="246"/>
      <c r="BF45" s="246"/>
      <c r="BG45" s="246"/>
    </row>
    <row r="46" ht="9" customHeight="1">
      <c r="U46" s="147"/>
    </row>
    <row r="47" ht="9" customHeight="1">
      <c r="U47" s="147"/>
    </row>
    <row r="48" ht="9" customHeight="1">
      <c r="U48" s="147"/>
    </row>
    <row r="49" spans="1:21" ht="30" customHeight="1">
      <c r="A49" s="98" t="s">
        <v>17</v>
      </c>
      <c r="U49" s="147"/>
    </row>
    <row r="50" ht="9" customHeight="1">
      <c r="U50" s="147"/>
    </row>
    <row r="51" ht="9" customHeight="1">
      <c r="U51" s="147"/>
    </row>
    <row r="52" ht="9" customHeight="1">
      <c r="U52" s="147"/>
    </row>
    <row r="53" ht="9" customHeight="1">
      <c r="U53" s="147"/>
    </row>
    <row r="54" ht="9" customHeight="1">
      <c r="U54" s="147"/>
    </row>
    <row r="55" ht="9" customHeight="1">
      <c r="U55" s="147"/>
    </row>
    <row r="56" ht="9" customHeight="1">
      <c r="U56" s="147"/>
    </row>
    <row r="57" ht="9" customHeight="1">
      <c r="U57" s="147"/>
    </row>
    <row r="58" ht="9" customHeight="1">
      <c r="U58" s="147"/>
    </row>
    <row r="59" ht="9" customHeight="1">
      <c r="U59" s="147"/>
    </row>
    <row r="60" ht="9" customHeight="1">
      <c r="U60" s="147"/>
    </row>
    <row r="61" ht="9" customHeight="1">
      <c r="U61" s="147"/>
    </row>
    <row r="62" ht="9" customHeight="1">
      <c r="U62" s="147"/>
    </row>
    <row r="63" ht="9" customHeight="1">
      <c r="U63" s="147"/>
    </row>
    <row r="64" ht="9" customHeight="1">
      <c r="U64" s="147"/>
    </row>
    <row r="65" ht="9" customHeight="1">
      <c r="U65" s="147"/>
    </row>
    <row r="66" ht="9" customHeight="1">
      <c r="U66" s="147"/>
    </row>
    <row r="67" ht="9" customHeight="1">
      <c r="U67" s="147"/>
    </row>
    <row r="68" ht="9" customHeight="1">
      <c r="U68" s="147"/>
    </row>
    <row r="69" ht="9" customHeight="1">
      <c r="U69" s="147"/>
    </row>
    <row r="70" ht="9" customHeight="1">
      <c r="U70" s="147"/>
    </row>
    <row r="71" ht="9" customHeight="1">
      <c r="U71" s="147"/>
    </row>
    <row r="72" ht="9" customHeight="1">
      <c r="U72" s="147"/>
    </row>
    <row r="73" ht="9" customHeight="1">
      <c r="U73" s="147"/>
    </row>
    <row r="74" ht="9" customHeight="1">
      <c r="U74" s="147"/>
    </row>
    <row r="75" ht="9" customHeight="1">
      <c r="U75" s="147"/>
    </row>
    <row r="76" ht="9" customHeight="1">
      <c r="U76" s="147"/>
    </row>
    <row r="77" ht="9" customHeight="1">
      <c r="U77" s="147"/>
    </row>
    <row r="78" ht="9" customHeight="1">
      <c r="U78" s="147"/>
    </row>
    <row r="79" ht="9" customHeight="1">
      <c r="U79" s="147"/>
    </row>
    <row r="80" ht="9" customHeight="1">
      <c r="U80" s="147"/>
    </row>
    <row r="81" ht="9" customHeight="1">
      <c r="U81" s="147"/>
    </row>
    <row r="82" ht="9" customHeight="1">
      <c r="U82" s="147"/>
    </row>
    <row r="83" ht="9" customHeight="1">
      <c r="U83" s="147"/>
    </row>
    <row r="84" ht="9" customHeight="1">
      <c r="U84" s="147"/>
    </row>
    <row r="85" ht="9" customHeight="1">
      <c r="U85" s="147"/>
    </row>
    <row r="86" ht="9" customHeight="1">
      <c r="U86" s="147"/>
    </row>
    <row r="87" ht="9" customHeight="1">
      <c r="U87" s="147"/>
    </row>
    <row r="88" ht="9" customHeight="1">
      <c r="U88" s="147"/>
    </row>
    <row r="89" ht="9" customHeight="1">
      <c r="U89" s="147"/>
    </row>
    <row r="90" ht="9" customHeight="1">
      <c r="U90"/>
    </row>
  </sheetData>
  <sheetProtection/>
  <mergeCells count="69">
    <mergeCell ref="BE31:BG31"/>
    <mergeCell ref="E18:G18"/>
    <mergeCell ref="H18:J18"/>
    <mergeCell ref="E29:G31"/>
    <mergeCell ref="Y18:AA18"/>
    <mergeCell ref="AB18:AD18"/>
    <mergeCell ref="AS18:AU18"/>
    <mergeCell ref="AV18:AX18"/>
    <mergeCell ref="AS29:AU31"/>
    <mergeCell ref="AK31:AM31"/>
    <mergeCell ref="AE29:AG31"/>
    <mergeCell ref="AH29:AJ31"/>
    <mergeCell ref="AY29:BA31"/>
    <mergeCell ref="B16:J17"/>
    <mergeCell ref="H29:J31"/>
    <mergeCell ref="K29:M31"/>
    <mergeCell ref="N29:P31"/>
    <mergeCell ref="V16:AD17"/>
    <mergeCell ref="AB29:AD31"/>
    <mergeCell ref="B29:D31"/>
    <mergeCell ref="AO45:BG45"/>
    <mergeCell ref="AY16:BA18"/>
    <mergeCell ref="BB16:BD18"/>
    <mergeCell ref="BE16:BG18"/>
    <mergeCell ref="A45:T45"/>
    <mergeCell ref="BE6:BG6"/>
    <mergeCell ref="BB6:BD6"/>
    <mergeCell ref="AE6:AG6"/>
    <mergeCell ref="BB29:BD31"/>
    <mergeCell ref="Y29:AA31"/>
    <mergeCell ref="AY6:BA6"/>
    <mergeCell ref="AK16:AM18"/>
    <mergeCell ref="AH16:AJ18"/>
    <mergeCell ref="AV29:AX31"/>
    <mergeCell ref="AP29:AR31"/>
    <mergeCell ref="A2:H2"/>
    <mergeCell ref="H4:R5"/>
    <mergeCell ref="AP4:AR6"/>
    <mergeCell ref="AB4:AM5"/>
    <mergeCell ref="AH6:AJ6"/>
    <mergeCell ref="S4:S5"/>
    <mergeCell ref="E4:G6"/>
    <mergeCell ref="U45:AM45"/>
    <mergeCell ref="V4:X6"/>
    <mergeCell ref="Y4:AA6"/>
    <mergeCell ref="AE16:AG18"/>
    <mergeCell ref="A27:S27"/>
    <mergeCell ref="K6:M6"/>
    <mergeCell ref="B4:D6"/>
    <mergeCell ref="V29:X31"/>
    <mergeCell ref="H6:J6"/>
    <mergeCell ref="AP16:AX17"/>
    <mergeCell ref="K16:M18"/>
    <mergeCell ref="N6:P6"/>
    <mergeCell ref="Q6:S6"/>
    <mergeCell ref="N16:P18"/>
    <mergeCell ref="Q16:S18"/>
    <mergeCell ref="AS4:AU6"/>
    <mergeCell ref="AV4:BG5"/>
    <mergeCell ref="AK6:AM6"/>
    <mergeCell ref="A38:S38"/>
    <mergeCell ref="U38:AM38"/>
    <mergeCell ref="AO38:BG38"/>
    <mergeCell ref="A40:P40"/>
    <mergeCell ref="U40:AJ40"/>
    <mergeCell ref="AO40:BD40"/>
    <mergeCell ref="A39:P39"/>
    <mergeCell ref="U39:AI39"/>
    <mergeCell ref="AO39:BC39"/>
  </mergeCells>
  <printOptions horizontalCentered="1"/>
  <pageMargins left="0.3302777777777778" right="0.5118110236220472" top="0.7480314960629921" bottom="0.7480314960629921" header="0.31496062992125984" footer="0.31496062992125984"/>
  <pageSetup horizontalDpi="600" verticalDpi="600" orientation="landscape" paperSize="9" scale="69" r:id="rId1"/>
  <headerFooter alignWithMargins="0">
    <oddFooter>&amp;C&amp;12
</oddFooter>
  </headerFooter>
  <colBreaks count="2" manualBreakCount="2">
    <brk id="19" max="65535" man="1"/>
    <brk id="3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9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主要死因別死亡数・率（総数・男・女）</dc:title>
  <dc:subject/>
  <dc:creator>岐阜県</dc:creator>
  <cp:keywords/>
  <dc:description/>
  <cp:lastModifiedBy>岐阜県</cp:lastModifiedBy>
  <cp:lastPrinted>2013-03-04T09:05:05Z</cp:lastPrinted>
  <dcterms:created xsi:type="dcterms:W3CDTF">2004-12-20T04:45:19Z</dcterms:created>
  <dcterms:modified xsi:type="dcterms:W3CDTF">2013-03-20T01:15:45Z</dcterms:modified>
  <cp:category/>
  <cp:version/>
  <cp:contentType/>
  <cp:contentStatus/>
  <cp:revision>67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976662890</vt:i4>
  </property>
  <property fmtid="{D5CDD505-2E9C-101B-9397-08002B2CF9AE}" pid="3" name="_EmailSubject">
    <vt:lpwstr>RE: </vt:lpwstr>
  </property>
  <property fmtid="{D5CDD505-2E9C-101B-9397-08002B2CF9AE}" pid="4" name="_AuthorEmail">
    <vt:lpwstr>sugiyama-yoshiko@pref.gifu.lg.jp</vt:lpwstr>
  </property>
  <property fmtid="{D5CDD505-2E9C-101B-9397-08002B2CF9AE}" pid="5" name="_AuthorEmailDisplayName">
    <vt:lpwstr>杉山 世志子</vt:lpwstr>
  </property>
  <property fmtid="{D5CDD505-2E9C-101B-9397-08002B2CF9AE}" pid="6" name="_PreviousAdHocReviewCycleID">
    <vt:i4>-1141122026</vt:i4>
  </property>
  <property fmtid="{D5CDD505-2E9C-101B-9397-08002B2CF9AE}" pid="7" name="_ReviewingToolsShownOnce">
    <vt:lpwstr/>
  </property>
</Properties>
</file>