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回（期日前日）" sheetId="1" r:id="rId1"/>
  </sheets>
  <externalReferences>
    <externalReference r:id="rId4"/>
  </externalReferences>
  <definedNames>
    <definedName name="_xlnm.Print_Area" localSheetId="0">'第８回（期日前日）'!$B$1:$S$105</definedName>
    <definedName name="_xlnm.Print_Titles" localSheetId="0">'第８回（期日前日）'!$6:$8</definedName>
  </definedNames>
  <calcPr fullCalcOnLoad="1"/>
</workbook>
</file>

<file path=xl/sharedStrings.xml><?xml version="1.0" encoding="utf-8"?>
<sst xmlns="http://schemas.openxmlformats.org/spreadsheetml/2006/main" count="98" uniqueCount="77">
  <si>
    <t>(A)/(B)×100</t>
  </si>
  <si>
    <t>選挙人名簿登録者数(選挙時登録)（B)</t>
  </si>
  <si>
    <t>うち不在者</t>
  </si>
  <si>
    <t>うち期日前</t>
  </si>
  <si>
    <t>県計（A)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</si>
  <si>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</si>
  <si>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</si>
  <si>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</si>
  <si>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</si>
  <si>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</si>
  <si>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</si>
  <si>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</si>
  <si>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</si>
  <si>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</si>
  <si>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</si>
  <si>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</si>
  <si>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池田町</t>
  </si>
  <si>
    <t>大野町</t>
  </si>
  <si>
    <t>揖斐川町</t>
  </si>
  <si>
    <t>安八町</t>
  </si>
  <si>
    <t>輪之内町</t>
  </si>
  <si>
    <t>神戸町</t>
  </si>
  <si>
    <t>関ケ原町</t>
  </si>
  <si>
    <t>垂井町</t>
  </si>
  <si>
    <t>養老町</t>
  </si>
  <si>
    <t>笠松町</t>
  </si>
  <si>
    <t>岐南町</t>
  </si>
  <si>
    <t>市計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</si>
  <si>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</si>
  <si>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</si>
  <si>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</si>
  <si>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</si>
  <si>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</si>
  <si>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</si>
  <si>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</si>
  <si>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</si>
  <si>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</si>
  <si>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</si>
  <si>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</si>
  <si>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</si>
  <si>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</si>
  <si>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</si>
  <si>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</si>
  <si>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</si>
  <si>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</si>
  <si>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</si>
  <si>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</si>
  <si>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</si>
  <si>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</si>
  <si>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第8回
期日前日
H21.1.24</t>
  </si>
  <si>
    <t>第7回
期日前2日
H21.1.23</t>
  </si>
  <si>
    <t>第6回
期日前3日
H21.1.22</t>
  </si>
  <si>
    <t>第5回
期日前4日
H21.1.21</t>
  </si>
  <si>
    <t>第4回
期日前5日
H21.1.20</t>
  </si>
  <si>
    <t>第3回
期日前6日
H21.1.19</t>
  </si>
  <si>
    <t>第2回
期日前8日
H21.1.17</t>
  </si>
  <si>
    <t>第1回
期日前13日
H21.1.12</t>
  </si>
  <si>
    <t>第8回
期日前日
H25.1.26</t>
  </si>
  <si>
    <t>第7回
期日前2日
H25.1.25</t>
  </si>
  <si>
    <t>第6回
期日前3日
H25.1.24</t>
  </si>
  <si>
    <t>第5回
期日前4日
H25.1.23</t>
  </si>
  <si>
    <t>第4回
期日前5日
H25.1.22</t>
  </si>
  <si>
    <t>第3回
期日前6日
H25.1.21</t>
  </si>
  <si>
    <t>第2回
期日前8日
H25.1.19</t>
  </si>
  <si>
    <t>第1回
期日前13日
H25.1.14</t>
  </si>
  <si>
    <t>前回(H21.1.25執行)</t>
  </si>
  <si>
    <t>今回(H25.1.27執行)　上段(　)内は前回比(倍)</t>
  </si>
  <si>
    <t>058-272-8106</t>
  </si>
  <si>
    <t>ダイヤルイン</t>
  </si>
  <si>
    <t>内線番号</t>
  </si>
  <si>
    <t>午後８時現在（累計）</t>
  </si>
  <si>
    <t>(前回投票率　38.44％）</t>
  </si>
  <si>
    <t>書記　長沼　正信</t>
  </si>
  <si>
    <t>岐阜県選挙管理委員会</t>
  </si>
  <si>
    <t>担当者職氏名</t>
  </si>
  <si>
    <t>所属</t>
  </si>
  <si>
    <t>平成２５年執行岐阜県知事選挙　期日前投票及び不在者投票状況調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</si>
</sst>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\(0.00\ &quot;倍&quot;\)"/>
    <numFmt numFmtId="178" formatCode="\(&quot;前&quot;&quot;回&quot;&quot;比&quot;\ 0.00&quot;倍&quot;\)"/>
    <numFmt numFmtId="179" formatCode="#,##0_);[Red]\(#,##0\)"/>
    <numFmt numFmtId="180" formatCode="#,##0_ ;[Red]\-#,##0\ "/>
    <numFmt numFmtId="181" formatCode="m&quot;月&quot;d&quot;日&quot;;@"/>
    <numFmt numFmtId="182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ｺﾞｼｯｸM"/>
      <family val="3"/>
    </font>
    <font>
      <sz val="10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b/>
      <sz val="10"/>
      <name val="HGｺﾞｼｯｸM"/>
      <family val="3"/>
    </font>
    <font>
      <sz val="16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thin"/>
      <top style="dotted"/>
      <bottom style="double"/>
    </border>
    <border>
      <left style="medium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38" fontId="0" fillId="0" borderId="0" xfId="48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48" applyNumberForma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177" fontId="7" fillId="0" borderId="14" xfId="48" applyNumberFormat="1" applyFont="1" applyBorder="1" applyAlignment="1">
      <alignment horizontal="center" vertical="center"/>
    </xf>
    <xf numFmtId="177" fontId="7" fillId="0" borderId="15" xfId="48" applyNumberFormat="1" applyFont="1" applyBorder="1" applyAlignment="1">
      <alignment horizontal="center" vertical="center"/>
    </xf>
    <xf numFmtId="177" fontId="7" fillId="0" borderId="18" xfId="48" applyNumberFormat="1" applyFont="1" applyBorder="1" applyAlignment="1">
      <alignment horizontal="center" vertical="center"/>
    </xf>
    <xf numFmtId="177" fontId="7" fillId="0" borderId="16" xfId="48" applyNumberFormat="1" applyFont="1" applyBorder="1" applyAlignment="1">
      <alignment horizontal="center" vertical="center"/>
    </xf>
    <xf numFmtId="177" fontId="7" fillId="0" borderId="19" xfId="48" applyNumberFormat="1" applyFont="1" applyBorder="1" applyAlignment="1">
      <alignment horizontal="center" vertical="center"/>
    </xf>
    <xf numFmtId="179" fontId="5" fillId="0" borderId="20" xfId="48" applyNumberFormat="1" applyFont="1" applyBorder="1" applyAlignment="1">
      <alignment vertical="center"/>
    </xf>
    <xf numFmtId="179" fontId="5" fillId="0" borderId="21" xfId="48" applyNumberFormat="1" applyFont="1" applyBorder="1" applyAlignment="1">
      <alignment vertical="center"/>
    </xf>
    <xf numFmtId="179" fontId="5" fillId="0" borderId="22" xfId="48" applyNumberFormat="1" applyFont="1" applyBorder="1" applyAlignment="1">
      <alignment vertical="center"/>
    </xf>
    <xf numFmtId="180" fontId="5" fillId="0" borderId="20" xfId="48" applyNumberFormat="1" applyFont="1" applyBorder="1" applyAlignment="1">
      <alignment vertical="center"/>
    </xf>
    <xf numFmtId="180" fontId="5" fillId="0" borderId="23" xfId="48" applyNumberFormat="1" applyFont="1" applyBorder="1" applyAlignment="1">
      <alignment vertical="center"/>
    </xf>
    <xf numFmtId="180" fontId="5" fillId="0" borderId="21" xfId="48" applyNumberFormat="1" applyFont="1" applyBorder="1" applyAlignment="1">
      <alignment vertical="center"/>
    </xf>
    <xf numFmtId="180" fontId="5" fillId="0" borderId="22" xfId="48" applyNumberFormat="1" applyFont="1" applyBorder="1" applyAlignment="1">
      <alignment vertical="center"/>
    </xf>
    <xf numFmtId="38" fontId="3" fillId="0" borderId="23" xfId="48" applyFont="1" applyBorder="1" applyAlignment="1">
      <alignment horizontal="center" vertical="center"/>
    </xf>
    <xf numFmtId="38" fontId="6" fillId="0" borderId="24" xfId="48" applyFont="1" applyBorder="1" applyAlignment="1">
      <alignment vertical="center"/>
    </xf>
    <xf numFmtId="179" fontId="5" fillId="0" borderId="25" xfId="48" applyNumberFormat="1" applyFont="1" applyBorder="1" applyAlignment="1">
      <alignment vertical="center"/>
    </xf>
    <xf numFmtId="179" fontId="5" fillId="0" borderId="26" xfId="48" applyNumberFormat="1" applyFont="1" applyBorder="1" applyAlignment="1">
      <alignment vertical="center"/>
    </xf>
    <xf numFmtId="179" fontId="5" fillId="0" borderId="27" xfId="48" applyNumberFormat="1" applyFont="1" applyBorder="1" applyAlignment="1">
      <alignment vertical="center"/>
    </xf>
    <xf numFmtId="180" fontId="5" fillId="0" borderId="26" xfId="48" applyNumberFormat="1" applyFont="1" applyBorder="1" applyAlignment="1">
      <alignment vertical="center"/>
    </xf>
    <xf numFmtId="180" fontId="5" fillId="0" borderId="27" xfId="48" applyNumberFormat="1" applyFont="1" applyBorder="1" applyAlignment="1">
      <alignment vertical="center"/>
    </xf>
    <xf numFmtId="38" fontId="3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vertical="center"/>
    </xf>
    <xf numFmtId="179" fontId="5" fillId="0" borderId="30" xfId="48" applyNumberFormat="1" applyFont="1" applyBorder="1" applyAlignment="1">
      <alignment vertical="center"/>
    </xf>
    <xf numFmtId="179" fontId="5" fillId="0" borderId="31" xfId="48" applyNumberFormat="1" applyFont="1" applyBorder="1" applyAlignment="1">
      <alignment vertical="center"/>
    </xf>
    <xf numFmtId="179" fontId="5" fillId="0" borderId="0" xfId="48" applyNumberFormat="1" applyFont="1" applyBorder="1" applyAlignment="1">
      <alignment vertical="center"/>
    </xf>
    <xf numFmtId="179" fontId="5" fillId="0" borderId="32" xfId="48" applyNumberFormat="1" applyFont="1" applyBorder="1" applyAlignment="1">
      <alignment vertical="center"/>
    </xf>
    <xf numFmtId="179" fontId="5" fillId="0" borderId="33" xfId="4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9" fontId="5" fillId="0" borderId="34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7" fontId="7" fillId="0" borderId="34" xfId="48" applyNumberFormat="1" applyFont="1" applyBorder="1" applyAlignment="1" quotePrefix="1">
      <alignment horizontal="center" vertical="center"/>
    </xf>
    <xf numFmtId="177" fontId="7" fillId="0" borderId="36" xfId="48" applyNumberFormat="1" applyFont="1" applyBorder="1" applyAlignment="1" quotePrefix="1">
      <alignment horizontal="center" vertical="center"/>
    </xf>
    <xf numFmtId="177" fontId="7" fillId="0" borderId="33" xfId="48" applyNumberFormat="1" applyFont="1" applyBorder="1" applyAlignment="1" quotePrefix="1">
      <alignment horizontal="center" vertical="center"/>
    </xf>
    <xf numFmtId="179" fontId="5" fillId="33" borderId="10" xfId="48" applyNumberFormat="1" applyFont="1" applyFill="1" applyBorder="1" applyAlignment="1">
      <alignment vertical="center"/>
    </xf>
    <xf numFmtId="179" fontId="5" fillId="33" borderId="12" xfId="48" applyNumberFormat="1" applyFont="1" applyFill="1" applyBorder="1" applyAlignment="1">
      <alignment vertical="center"/>
    </xf>
    <xf numFmtId="179" fontId="5" fillId="33" borderId="37" xfId="48" applyNumberFormat="1" applyFont="1" applyFill="1" applyBorder="1" applyAlignment="1">
      <alignment vertical="center"/>
    </xf>
    <xf numFmtId="179" fontId="5" fillId="33" borderId="13" xfId="48" applyNumberFormat="1" applyFont="1" applyFill="1" applyBorder="1" applyAlignment="1">
      <alignment vertical="center"/>
    </xf>
    <xf numFmtId="179" fontId="5" fillId="33" borderId="38" xfId="48" applyNumberFormat="1" applyFont="1" applyFill="1" applyBorder="1" applyAlignment="1">
      <alignment vertical="center"/>
    </xf>
    <xf numFmtId="179" fontId="5" fillId="33" borderId="11" xfId="48" applyNumberFormat="1" applyFont="1" applyFill="1" applyBorder="1" applyAlignment="1">
      <alignment vertical="center"/>
    </xf>
    <xf numFmtId="179" fontId="5" fillId="33" borderId="39" xfId="48" applyNumberFormat="1" applyFont="1" applyFill="1" applyBorder="1" applyAlignment="1">
      <alignment vertical="center"/>
    </xf>
    <xf numFmtId="179" fontId="5" fillId="33" borderId="14" xfId="0" applyNumberFormat="1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/>
    </xf>
    <xf numFmtId="179" fontId="5" fillId="33" borderId="16" xfId="0" applyNumberFormat="1" applyFont="1" applyFill="1" applyBorder="1" applyAlignment="1">
      <alignment vertical="center"/>
    </xf>
    <xf numFmtId="179" fontId="5" fillId="33" borderId="19" xfId="0" applyNumberFormat="1" applyFont="1" applyFill="1" applyBorder="1" applyAlignment="1">
      <alignment vertical="center"/>
    </xf>
    <xf numFmtId="177" fontId="7" fillId="33" borderId="34" xfId="48" applyNumberFormat="1" applyFont="1" applyFill="1" applyBorder="1" applyAlignment="1" quotePrefix="1">
      <alignment horizontal="center" vertical="center"/>
    </xf>
    <xf numFmtId="177" fontId="7" fillId="33" borderId="36" xfId="48" applyNumberFormat="1" applyFont="1" applyFill="1" applyBorder="1" applyAlignment="1" quotePrefix="1">
      <alignment horizontal="center" vertical="center"/>
    </xf>
    <xf numFmtId="177" fontId="7" fillId="33" borderId="33" xfId="48" applyNumberFormat="1" applyFont="1" applyFill="1" applyBorder="1" applyAlignment="1" quotePrefix="1">
      <alignment horizontal="center"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179" fontId="5" fillId="0" borderId="42" xfId="0" applyNumberFormat="1" applyFont="1" applyFill="1" applyBorder="1" applyAlignment="1">
      <alignment vertical="center"/>
    </xf>
    <xf numFmtId="179" fontId="5" fillId="0" borderId="43" xfId="48" applyNumberFormat="1" applyFont="1" applyFill="1" applyBorder="1" applyAlignment="1">
      <alignment vertical="center"/>
    </xf>
    <xf numFmtId="179" fontId="5" fillId="0" borderId="31" xfId="48" applyNumberFormat="1" applyFont="1" applyFill="1" applyBorder="1" applyAlignment="1">
      <alignment vertical="center"/>
    </xf>
    <xf numFmtId="179" fontId="5" fillId="0" borderId="42" xfId="4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179" fontId="5" fillId="33" borderId="43" xfId="48" applyNumberFormat="1" applyFont="1" applyFill="1" applyBorder="1" applyAlignment="1">
      <alignment vertical="center"/>
    </xf>
    <xf numFmtId="179" fontId="5" fillId="33" borderId="31" xfId="48" applyNumberFormat="1" applyFont="1" applyFill="1" applyBorder="1" applyAlignment="1">
      <alignment vertical="center"/>
    </xf>
    <xf numFmtId="179" fontId="5" fillId="33" borderId="41" xfId="48" applyNumberFormat="1" applyFont="1" applyFill="1" applyBorder="1" applyAlignment="1">
      <alignment vertical="center"/>
    </xf>
    <xf numFmtId="179" fontId="5" fillId="33" borderId="42" xfId="48" applyNumberFormat="1" applyFont="1" applyFill="1" applyBorder="1" applyAlignment="1">
      <alignment vertical="center"/>
    </xf>
    <xf numFmtId="179" fontId="5" fillId="33" borderId="34" xfId="0" applyNumberFormat="1" applyFont="1" applyFill="1" applyBorder="1" applyAlignment="1">
      <alignment vertical="center"/>
    </xf>
    <xf numFmtId="179" fontId="5" fillId="33" borderId="35" xfId="0" applyNumberFormat="1" applyFont="1" applyFill="1" applyBorder="1" applyAlignment="1">
      <alignment vertical="center"/>
    </xf>
    <xf numFmtId="179" fontId="5" fillId="33" borderId="36" xfId="0" applyNumberFormat="1" applyFont="1" applyFill="1" applyBorder="1" applyAlignment="1">
      <alignment vertical="center"/>
    </xf>
    <xf numFmtId="179" fontId="5" fillId="33" borderId="33" xfId="0" applyNumberFormat="1" applyFont="1" applyFill="1" applyBorder="1" applyAlignment="1">
      <alignment vertical="center"/>
    </xf>
    <xf numFmtId="177" fontId="7" fillId="33" borderId="17" xfId="48" applyNumberFormat="1" applyFont="1" applyFill="1" applyBorder="1" applyAlignment="1" quotePrefix="1">
      <alignment horizontal="center" vertical="center"/>
    </xf>
    <xf numFmtId="177" fontId="7" fillId="33" borderId="16" xfId="48" applyNumberFormat="1" applyFont="1" applyFill="1" applyBorder="1" applyAlignment="1" quotePrefix="1">
      <alignment horizontal="center" vertical="center"/>
    </xf>
    <xf numFmtId="177" fontId="7" fillId="33" borderId="18" xfId="48" applyNumberFormat="1" applyFont="1" applyFill="1" applyBorder="1" applyAlignment="1" quotePrefix="1">
      <alignment horizontal="center" vertical="center"/>
    </xf>
    <xf numFmtId="177" fontId="7" fillId="33" borderId="15" xfId="48" applyNumberFormat="1" applyFont="1" applyFill="1" applyBorder="1" applyAlignment="1" quotePrefix="1">
      <alignment horizontal="center" vertical="center"/>
    </xf>
    <xf numFmtId="177" fontId="7" fillId="33" borderId="44" xfId="48" applyNumberFormat="1" applyFont="1" applyFill="1" applyBorder="1" applyAlignment="1" quotePrefix="1">
      <alignment horizontal="center" vertical="center"/>
    </xf>
    <xf numFmtId="179" fontId="5" fillId="0" borderId="43" xfId="48" applyNumberFormat="1" applyFont="1" applyBorder="1" applyAlignment="1">
      <alignment vertical="center"/>
    </xf>
    <xf numFmtId="179" fontId="5" fillId="0" borderId="41" xfId="48" applyNumberFormat="1" applyFont="1" applyBorder="1" applyAlignment="1">
      <alignment vertical="center"/>
    </xf>
    <xf numFmtId="179" fontId="5" fillId="0" borderId="42" xfId="48" applyNumberFormat="1" applyFont="1" applyBorder="1" applyAlignment="1">
      <alignment vertical="center"/>
    </xf>
    <xf numFmtId="179" fontId="5" fillId="0" borderId="34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7" fontId="7" fillId="0" borderId="32" xfId="48" applyNumberFormat="1" applyFont="1" applyBorder="1" applyAlignment="1">
      <alignment vertical="center"/>
    </xf>
    <xf numFmtId="177" fontId="7" fillId="0" borderId="32" xfId="48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vertical="center"/>
    </xf>
    <xf numFmtId="179" fontId="5" fillId="0" borderId="45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179" fontId="5" fillId="0" borderId="45" xfId="48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7" fontId="7" fillId="0" borderId="35" xfId="48" applyNumberFormat="1" applyFont="1" applyBorder="1" applyAlignment="1" quotePrefix="1">
      <alignment horizontal="center" vertical="center"/>
    </xf>
    <xf numFmtId="177" fontId="7" fillId="0" borderId="14" xfId="48" applyNumberFormat="1" applyFont="1" applyBorder="1" applyAlignment="1" quotePrefix="1">
      <alignment horizontal="center" vertical="center"/>
    </xf>
    <xf numFmtId="177" fontId="7" fillId="0" borderId="15" xfId="48" applyNumberFormat="1" applyFont="1" applyBorder="1" applyAlignment="1" quotePrefix="1">
      <alignment horizontal="center" vertical="center"/>
    </xf>
    <xf numFmtId="177" fontId="7" fillId="0" borderId="16" xfId="48" applyNumberFormat="1" applyFont="1" applyBorder="1" applyAlignment="1" quotePrefix="1">
      <alignment horizontal="center" vertical="center"/>
    </xf>
    <xf numFmtId="179" fontId="5" fillId="0" borderId="35" xfId="48" applyNumberFormat="1" applyFont="1" applyBorder="1" applyAlignment="1">
      <alignment vertical="center"/>
    </xf>
    <xf numFmtId="179" fontId="5" fillId="0" borderId="36" xfId="48" applyNumberFormat="1" applyFont="1" applyBorder="1" applyAlignment="1">
      <alignment vertical="center"/>
    </xf>
    <xf numFmtId="177" fontId="7" fillId="0" borderId="19" xfId="48" applyNumberFormat="1" applyFont="1" applyBorder="1" applyAlignment="1" quotePrefix="1">
      <alignment horizontal="center" vertical="center"/>
    </xf>
    <xf numFmtId="38" fontId="5" fillId="0" borderId="34" xfId="48" applyFont="1" applyBorder="1" applyAlignment="1" quotePrefix="1">
      <alignment horizontal="center" vertical="center"/>
    </xf>
    <xf numFmtId="38" fontId="5" fillId="0" borderId="35" xfId="48" applyFont="1" applyBorder="1" applyAlignment="1" quotePrefix="1">
      <alignment horizontal="center" vertical="center"/>
    </xf>
    <xf numFmtId="38" fontId="5" fillId="0" borderId="36" xfId="48" applyFont="1" applyBorder="1" applyAlignment="1" quotePrefix="1">
      <alignment horizontal="center" vertical="center"/>
    </xf>
    <xf numFmtId="38" fontId="5" fillId="0" borderId="33" xfId="48" applyFont="1" applyBorder="1" applyAlignment="1" quotePrefix="1">
      <alignment horizontal="center" vertical="center"/>
    </xf>
    <xf numFmtId="38" fontId="8" fillId="0" borderId="0" xfId="48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8" fontId="8" fillId="0" borderId="0" xfId="48" applyFont="1" applyAlignment="1">
      <alignment vertical="center"/>
    </xf>
    <xf numFmtId="180" fontId="5" fillId="0" borderId="28" xfId="48" applyNumberFormat="1" applyFont="1" applyBorder="1" applyAlignment="1">
      <alignment vertical="center"/>
    </xf>
    <xf numFmtId="180" fontId="5" fillId="0" borderId="25" xfId="48" applyNumberFormat="1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38" fontId="8" fillId="0" borderId="44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48" xfId="48" applyFont="1" applyBorder="1" applyAlignment="1">
      <alignment horizontal="center" vertical="center"/>
    </xf>
    <xf numFmtId="38" fontId="8" fillId="0" borderId="49" xfId="48" applyFont="1" applyBorder="1" applyAlignment="1">
      <alignment horizontal="center" vertical="center"/>
    </xf>
    <xf numFmtId="38" fontId="8" fillId="33" borderId="44" xfId="48" applyFont="1" applyFill="1" applyBorder="1" applyAlignment="1">
      <alignment horizontal="center" vertical="center"/>
    </xf>
    <xf numFmtId="38" fontId="8" fillId="33" borderId="18" xfId="48" applyFont="1" applyFill="1" applyBorder="1" applyAlignment="1">
      <alignment horizontal="center" vertical="center"/>
    </xf>
    <xf numFmtId="38" fontId="8" fillId="33" borderId="48" xfId="48" applyFont="1" applyFill="1" applyBorder="1" applyAlignment="1">
      <alignment horizontal="center" vertical="center"/>
    </xf>
    <xf numFmtId="38" fontId="8" fillId="33" borderId="49" xfId="48" applyFont="1" applyFill="1" applyBorder="1" applyAlignment="1">
      <alignment horizontal="center" vertical="center"/>
    </xf>
    <xf numFmtId="38" fontId="6" fillId="0" borderId="44" xfId="48" applyFont="1" applyBorder="1" applyAlignment="1">
      <alignment horizontal="center" vertical="center" wrapText="1"/>
    </xf>
    <xf numFmtId="38" fontId="6" fillId="0" borderId="18" xfId="48" applyFont="1" applyBorder="1" applyAlignment="1">
      <alignment horizontal="center" vertical="center" wrapText="1"/>
    </xf>
    <xf numFmtId="38" fontId="6" fillId="0" borderId="29" xfId="48" applyFont="1" applyBorder="1" applyAlignment="1">
      <alignment horizontal="center" vertical="center" wrapText="1"/>
    </xf>
    <xf numFmtId="38" fontId="6" fillId="0" borderId="0" xfId="48" applyFont="1" applyBorder="1" applyAlignment="1">
      <alignment horizontal="center" vertical="center" wrapText="1"/>
    </xf>
    <xf numFmtId="38" fontId="4" fillId="0" borderId="48" xfId="48" applyFont="1" applyBorder="1" applyAlignment="1">
      <alignment horizontal="left" vertical="center" wrapText="1"/>
    </xf>
    <xf numFmtId="38" fontId="4" fillId="0" borderId="49" xfId="48" applyFont="1" applyBorder="1" applyAlignment="1">
      <alignment horizontal="left" vertical="center" wrapText="1"/>
    </xf>
    <xf numFmtId="38" fontId="5" fillId="0" borderId="29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178" fontId="5" fillId="0" borderId="0" xfId="48" applyNumberFormat="1" applyFont="1" applyBorder="1" applyAlignment="1">
      <alignment horizontal="left" vertical="center"/>
    </xf>
    <xf numFmtId="178" fontId="5" fillId="0" borderId="30" xfId="48" applyNumberFormat="1" applyFont="1" applyBorder="1" applyAlignment="1">
      <alignment horizontal="left" vertical="center"/>
    </xf>
    <xf numFmtId="38" fontId="8" fillId="0" borderId="19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38" fontId="8" fillId="0" borderId="45" xfId="48" applyFont="1" applyBorder="1" applyAlignment="1">
      <alignment horizontal="center" vertical="center"/>
    </xf>
    <xf numFmtId="38" fontId="8" fillId="0" borderId="33" xfId="48" applyFont="1" applyBorder="1" applyAlignment="1">
      <alignment horizontal="center" vertical="center"/>
    </xf>
    <xf numFmtId="38" fontId="8" fillId="0" borderId="35" xfId="48" applyFont="1" applyBorder="1" applyAlignment="1">
      <alignment horizontal="center" vertical="center"/>
    </xf>
    <xf numFmtId="38" fontId="8" fillId="0" borderId="50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8" fillId="33" borderId="19" xfId="48" applyFont="1" applyFill="1" applyBorder="1" applyAlignment="1">
      <alignment horizontal="center" vertical="center"/>
    </xf>
    <xf numFmtId="38" fontId="8" fillId="33" borderId="15" xfId="48" applyFont="1" applyFill="1" applyBorder="1" applyAlignment="1">
      <alignment horizontal="center" vertical="center"/>
    </xf>
    <xf numFmtId="38" fontId="8" fillId="33" borderId="42" xfId="48" applyFont="1" applyFill="1" applyBorder="1" applyAlignment="1">
      <alignment horizontal="center" vertical="center"/>
    </xf>
    <xf numFmtId="38" fontId="8" fillId="33" borderId="45" xfId="48" applyFont="1" applyFill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 wrapText="1"/>
    </xf>
    <xf numFmtId="38" fontId="9" fillId="0" borderId="31" xfId="48" applyFont="1" applyBorder="1" applyAlignment="1" quotePrefix="1">
      <alignment horizontal="center" vertical="center"/>
    </xf>
    <xf numFmtId="38" fontId="9" fillId="0" borderId="14" xfId="48" applyFont="1" applyBorder="1" applyAlignment="1">
      <alignment horizontal="center" vertical="center" wrapText="1"/>
    </xf>
    <xf numFmtId="38" fontId="9" fillId="0" borderId="43" xfId="48" applyFont="1" applyBorder="1" applyAlignment="1" quotePrefix="1">
      <alignment horizontal="center" vertical="center"/>
    </xf>
    <xf numFmtId="38" fontId="9" fillId="0" borderId="19" xfId="48" applyFont="1" applyBorder="1" applyAlignment="1">
      <alignment horizontal="center" vertical="center" wrapText="1"/>
    </xf>
    <xf numFmtId="38" fontId="9" fillId="0" borderId="42" xfId="48" applyFont="1" applyBorder="1" applyAlignment="1" quotePrefix="1">
      <alignment horizontal="center" vertical="center"/>
    </xf>
    <xf numFmtId="181" fontId="5" fillId="34" borderId="37" xfId="48" applyNumberFormat="1" applyFont="1" applyFill="1" applyBorder="1" applyAlignment="1">
      <alignment horizontal="center" vertical="center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38" fontId="10" fillId="0" borderId="53" xfId="48" applyFont="1" applyBorder="1" applyAlignment="1" applyProtection="1">
      <alignment horizontal="center" vertical="center" shrinkToFit="1"/>
      <protection locked="0"/>
    </xf>
    <xf numFmtId="38" fontId="10" fillId="0" borderId="52" xfId="48" applyFont="1" applyBorder="1" applyAlignment="1" applyProtection="1">
      <alignment horizontal="center" vertical="center" shrinkToFit="1"/>
      <protection locked="0"/>
    </xf>
    <xf numFmtId="38" fontId="8" fillId="0" borderId="54" xfId="48" applyFont="1" applyBorder="1" applyAlignment="1">
      <alignment horizontal="center" vertical="center"/>
    </xf>
    <xf numFmtId="38" fontId="8" fillId="0" borderId="55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38" fontId="8" fillId="0" borderId="56" xfId="48" applyFont="1" applyBorder="1" applyAlignment="1">
      <alignment horizontal="center" vertical="center"/>
    </xf>
    <xf numFmtId="38" fontId="8" fillId="0" borderId="57" xfId="48" applyFont="1" applyBorder="1" applyAlignment="1">
      <alignment horizontal="center" vertical="center"/>
    </xf>
    <xf numFmtId="38" fontId="8" fillId="0" borderId="58" xfId="48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38" fontId="13" fillId="0" borderId="0" xfId="48" applyFont="1" applyBorder="1" applyAlignment="1">
      <alignment horizontal="center" vertical="center"/>
    </xf>
    <xf numFmtId="182" fontId="10" fillId="0" borderId="63" xfId="0" applyNumberFormat="1" applyFont="1" applyBorder="1" applyAlignment="1" applyProtection="1">
      <alignment horizontal="center" vertical="center" shrinkToFit="1"/>
      <protection locked="0"/>
    </xf>
    <xf numFmtId="182" fontId="10" fillId="0" borderId="64" xfId="0" applyNumberFormat="1" applyFont="1" applyBorder="1" applyAlignment="1" applyProtection="1">
      <alignment horizontal="center" vertical="center" shrinkToFit="1"/>
      <protection locked="0"/>
    </xf>
    <xf numFmtId="182" fontId="10" fillId="0" borderId="65" xfId="0" applyNumberFormat="1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38" fontId="10" fillId="0" borderId="28" xfId="48" applyFont="1" applyBorder="1" applyAlignment="1" applyProtection="1">
      <alignment horizontal="center" vertical="center" shrinkToFit="1"/>
      <protection locked="0"/>
    </xf>
    <xf numFmtId="38" fontId="10" fillId="0" borderId="66" xfId="48" applyFont="1" applyBorder="1" applyAlignment="1" applyProtection="1">
      <alignment horizontal="center" vertical="center" shrinkToFit="1"/>
      <protection locked="0"/>
    </xf>
    <xf numFmtId="38" fontId="10" fillId="0" borderId="67" xfId="48" applyFont="1" applyBorder="1" applyAlignment="1" applyProtection="1">
      <alignment horizontal="center" vertical="center" shrinkToFit="1"/>
      <protection locked="0"/>
    </xf>
    <xf numFmtId="181" fontId="8" fillId="0" borderId="0" xfId="48" applyNumberFormat="1" applyFont="1" applyFill="1" applyBorder="1" applyAlignment="1">
      <alignment horizontal="center" vertical="center"/>
    </xf>
    <xf numFmtId="0" fontId="10" fillId="0" borderId="68" xfId="0" applyFont="1" applyBorder="1" applyAlignment="1" applyProtection="1">
      <alignment horizontal="center" vertical="center" shrinkToFit="1"/>
      <protection locked="0"/>
    </xf>
    <xf numFmtId="0" fontId="10" fillId="0" borderId="69" xfId="0" applyFont="1" applyBorder="1" applyAlignment="1" applyProtection="1">
      <alignment horizontal="center" vertical="center" shrinkToFit="1"/>
      <protection locked="0"/>
    </xf>
    <xf numFmtId="38" fontId="10" fillId="0" borderId="68" xfId="48" applyFont="1" applyBorder="1" applyAlignment="1" applyProtection="1">
      <alignment horizontal="center" vertical="center" shrinkToFit="1"/>
      <protection locked="0"/>
    </xf>
    <xf numFmtId="38" fontId="10" fillId="0" borderId="69" xfId="48" applyFont="1" applyBorder="1" applyAlignment="1" applyProtection="1">
      <alignment horizontal="center" vertical="center" shrinkToFit="1"/>
      <protection locked="0"/>
    </xf>
    <xf numFmtId="38" fontId="10" fillId="0" borderId="70" xfId="48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300106303\g\&#12304;&#30476;&#30693;&#20107;&#36984;&#25369;&#12305;\H25&#30693;&#20107;&#36984;\&#31649;&#29702;&#22519;&#34892;&#21161;&#21209;\&#35576;&#29031;&#20250;\&#35576;&#29031;&#20250;&#65301;\H25&#30693;&#20107;&#36984;&#26399;&#26085;&#21069;&#25237;&#31080;&#20837;&#21147;&#34920;&#65288;&#39640;&#23665;&#24066;&#35330;&#27491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発表用"/>
      <sheetName val="グラフ"/>
      <sheetName val="0114(13日前)"/>
      <sheetName val="0119(8日前)"/>
      <sheetName val="0121(6日前)"/>
      <sheetName val="0122(5日前)"/>
      <sheetName val="0123(4日前)"/>
      <sheetName val="0124(3日前)"/>
      <sheetName val="0125(2日前)"/>
      <sheetName val="0126(1日前)"/>
    </sheetNames>
    <sheetDataSet>
      <sheetData sheetId="2">
        <row r="7">
          <cell r="J7">
            <v>938</v>
          </cell>
        </row>
        <row r="8">
          <cell r="J8">
            <v>554</v>
          </cell>
        </row>
        <row r="9">
          <cell r="J9">
            <v>493</v>
          </cell>
        </row>
        <row r="10">
          <cell r="J10">
            <v>390</v>
          </cell>
        </row>
        <row r="11">
          <cell r="J11">
            <v>364</v>
          </cell>
        </row>
        <row r="12">
          <cell r="J12">
            <v>272</v>
          </cell>
        </row>
        <row r="13">
          <cell r="J13">
            <v>105</v>
          </cell>
        </row>
        <row r="14">
          <cell r="J14">
            <v>134</v>
          </cell>
        </row>
        <row r="15">
          <cell r="J15">
            <v>199</v>
          </cell>
        </row>
        <row r="16">
          <cell r="J16">
            <v>140</v>
          </cell>
        </row>
        <row r="17">
          <cell r="J17">
            <v>253</v>
          </cell>
        </row>
        <row r="18">
          <cell r="J18">
            <v>234</v>
          </cell>
        </row>
        <row r="19">
          <cell r="J19">
            <v>564</v>
          </cell>
        </row>
        <row r="20">
          <cell r="J20">
            <v>351</v>
          </cell>
        </row>
        <row r="21">
          <cell r="J21">
            <v>129</v>
          </cell>
        </row>
        <row r="22">
          <cell r="J22">
            <v>190</v>
          </cell>
        </row>
        <row r="23">
          <cell r="J23">
            <v>444</v>
          </cell>
        </row>
        <row r="24">
          <cell r="J24">
            <v>178</v>
          </cell>
        </row>
        <row r="25">
          <cell r="J25">
            <v>1095</v>
          </cell>
        </row>
        <row r="26">
          <cell r="J26">
            <v>502</v>
          </cell>
        </row>
        <row r="27">
          <cell r="J27">
            <v>148</v>
          </cell>
        </row>
        <row r="28">
          <cell r="J28">
            <v>38</v>
          </cell>
        </row>
        <row r="29">
          <cell r="J29">
            <v>140</v>
          </cell>
        </row>
        <row r="30">
          <cell r="J30">
            <v>78</v>
          </cell>
        </row>
        <row r="31">
          <cell r="J31">
            <v>72</v>
          </cell>
        </row>
        <row r="32">
          <cell r="J32">
            <v>40</v>
          </cell>
        </row>
        <row r="33">
          <cell r="J33">
            <v>115</v>
          </cell>
        </row>
        <row r="34">
          <cell r="J34">
            <v>14.791666666666666</v>
          </cell>
        </row>
        <row r="35">
          <cell r="J35">
            <v>91</v>
          </cell>
        </row>
        <row r="36">
          <cell r="J36">
            <v>271</v>
          </cell>
        </row>
        <row r="37">
          <cell r="J37">
            <v>158</v>
          </cell>
        </row>
        <row r="38">
          <cell r="J38">
            <v>245</v>
          </cell>
        </row>
        <row r="39">
          <cell r="J39">
            <v>92</v>
          </cell>
        </row>
        <row r="40">
          <cell r="J40">
            <v>31</v>
          </cell>
        </row>
        <row r="41">
          <cell r="J41">
            <v>17</v>
          </cell>
        </row>
        <row r="42">
          <cell r="J42">
            <v>63</v>
          </cell>
        </row>
        <row r="43">
          <cell r="J43">
            <v>27</v>
          </cell>
        </row>
        <row r="44">
          <cell r="J44">
            <v>59</v>
          </cell>
        </row>
        <row r="45">
          <cell r="J45">
            <v>39</v>
          </cell>
        </row>
        <row r="46">
          <cell r="J46">
            <v>50</v>
          </cell>
        </row>
        <row r="47">
          <cell r="J47">
            <v>69</v>
          </cell>
        </row>
        <row r="48">
          <cell r="J48">
            <v>57</v>
          </cell>
        </row>
        <row r="49">
          <cell r="H49">
            <v>9418.791666666668</v>
          </cell>
          <cell r="I49">
            <v>25</v>
          </cell>
        </row>
      </sheetData>
      <sheetData sheetId="3">
        <row r="7">
          <cell r="J7">
            <v>3409</v>
          </cell>
        </row>
        <row r="8">
          <cell r="J8">
            <v>2701</v>
          </cell>
        </row>
        <row r="9">
          <cell r="J9">
            <v>1915</v>
          </cell>
        </row>
        <row r="10">
          <cell r="J10">
            <v>1307</v>
          </cell>
        </row>
        <row r="11">
          <cell r="J11">
            <v>1600</v>
          </cell>
        </row>
        <row r="12">
          <cell r="J12">
            <v>844</v>
          </cell>
        </row>
        <row r="13">
          <cell r="J13">
            <v>423</v>
          </cell>
        </row>
        <row r="14">
          <cell r="J14">
            <v>563</v>
          </cell>
        </row>
        <row r="15">
          <cell r="J15">
            <v>987</v>
          </cell>
        </row>
        <row r="16">
          <cell r="J16">
            <v>1467</v>
          </cell>
        </row>
        <row r="17">
          <cell r="J17">
            <v>780</v>
          </cell>
        </row>
        <row r="18">
          <cell r="J18">
            <v>831</v>
          </cell>
        </row>
        <row r="19">
          <cell r="J19">
            <v>2211</v>
          </cell>
        </row>
        <row r="20">
          <cell r="J20">
            <v>1370</v>
          </cell>
        </row>
        <row r="21">
          <cell r="J21">
            <v>514</v>
          </cell>
        </row>
        <row r="22">
          <cell r="J22">
            <v>761</v>
          </cell>
        </row>
        <row r="23">
          <cell r="J23">
            <v>1476</v>
          </cell>
        </row>
        <row r="24">
          <cell r="J24">
            <v>690</v>
          </cell>
        </row>
        <row r="25">
          <cell r="J25">
            <v>3468</v>
          </cell>
        </row>
        <row r="26">
          <cell r="J26">
            <v>1827</v>
          </cell>
        </row>
        <row r="27">
          <cell r="J27">
            <v>526</v>
          </cell>
        </row>
        <row r="28">
          <cell r="J28">
            <v>203</v>
          </cell>
        </row>
        <row r="29">
          <cell r="J29">
            <v>490</v>
          </cell>
        </row>
        <row r="30">
          <cell r="J30">
            <v>402</v>
          </cell>
        </row>
        <row r="31">
          <cell r="J31">
            <v>461</v>
          </cell>
        </row>
        <row r="32">
          <cell r="J32">
            <v>188</v>
          </cell>
        </row>
        <row r="33">
          <cell r="J33">
            <v>448</v>
          </cell>
        </row>
        <row r="34">
          <cell r="J34">
            <v>99</v>
          </cell>
        </row>
        <row r="35">
          <cell r="J35">
            <v>279</v>
          </cell>
        </row>
        <row r="36">
          <cell r="J36">
            <v>1053</v>
          </cell>
        </row>
        <row r="37">
          <cell r="J37">
            <v>526</v>
          </cell>
        </row>
        <row r="38">
          <cell r="J38">
            <v>845</v>
          </cell>
        </row>
        <row r="39">
          <cell r="J39">
            <v>316</v>
          </cell>
        </row>
        <row r="40">
          <cell r="J40">
            <v>129</v>
          </cell>
        </row>
        <row r="41">
          <cell r="J41">
            <v>105</v>
          </cell>
        </row>
        <row r="42">
          <cell r="J42">
            <v>210</v>
          </cell>
        </row>
        <row r="43">
          <cell r="J43">
            <v>143</v>
          </cell>
        </row>
        <row r="44">
          <cell r="J44">
            <v>242</v>
          </cell>
        </row>
        <row r="45">
          <cell r="J45">
            <v>302</v>
          </cell>
        </row>
        <row r="46">
          <cell r="J46">
            <v>286</v>
          </cell>
        </row>
        <row r="47">
          <cell r="J47">
            <v>227</v>
          </cell>
        </row>
        <row r="48">
          <cell r="J48">
            <v>138</v>
          </cell>
        </row>
        <row r="49">
          <cell r="H49">
            <v>35966</v>
          </cell>
          <cell r="I49">
            <v>796</v>
          </cell>
        </row>
      </sheetData>
      <sheetData sheetId="4">
        <row r="7">
          <cell r="J7">
            <v>5429</v>
          </cell>
        </row>
        <row r="8">
          <cell r="J8">
            <v>4314</v>
          </cell>
        </row>
        <row r="9">
          <cell r="J9">
            <v>3571</v>
          </cell>
        </row>
        <row r="10">
          <cell r="J10">
            <v>1777</v>
          </cell>
        </row>
        <row r="11">
          <cell r="J11">
            <v>2725</v>
          </cell>
        </row>
        <row r="12">
          <cell r="J12">
            <v>1676</v>
          </cell>
        </row>
        <row r="13">
          <cell r="J13">
            <v>672</v>
          </cell>
        </row>
        <row r="14">
          <cell r="J14">
            <v>883</v>
          </cell>
        </row>
        <row r="15">
          <cell r="J15">
            <v>1435</v>
          </cell>
        </row>
        <row r="16">
          <cell r="J16">
            <v>2252</v>
          </cell>
        </row>
        <row r="17">
          <cell r="J17">
            <v>1052</v>
          </cell>
        </row>
        <row r="18">
          <cell r="J18">
            <v>1216</v>
          </cell>
        </row>
        <row r="19">
          <cell r="J19">
            <v>3056</v>
          </cell>
        </row>
        <row r="20">
          <cell r="J20">
            <v>1838</v>
          </cell>
        </row>
        <row r="21">
          <cell r="J21">
            <v>855</v>
          </cell>
        </row>
        <row r="22">
          <cell r="J22">
            <v>1227</v>
          </cell>
        </row>
        <row r="23">
          <cell r="J23">
            <v>2018</v>
          </cell>
        </row>
        <row r="24">
          <cell r="J24">
            <v>980</v>
          </cell>
        </row>
        <row r="25">
          <cell r="J25">
            <v>4391</v>
          </cell>
        </row>
        <row r="26">
          <cell r="J26">
            <v>2440</v>
          </cell>
        </row>
        <row r="27">
          <cell r="J27">
            <v>776</v>
          </cell>
        </row>
        <row r="28">
          <cell r="J28">
            <v>312</v>
          </cell>
        </row>
        <row r="29">
          <cell r="J29">
            <v>658</v>
          </cell>
        </row>
        <row r="30">
          <cell r="J30">
            <v>706</v>
          </cell>
        </row>
        <row r="31">
          <cell r="J31">
            <v>721</v>
          </cell>
        </row>
        <row r="32">
          <cell r="J32">
            <v>280</v>
          </cell>
        </row>
        <row r="33">
          <cell r="J33">
            <v>682</v>
          </cell>
        </row>
        <row r="34">
          <cell r="J34">
            <v>226</v>
          </cell>
        </row>
        <row r="35">
          <cell r="J35">
            <v>479</v>
          </cell>
        </row>
        <row r="36">
          <cell r="J36">
            <v>1514</v>
          </cell>
        </row>
        <row r="37">
          <cell r="J37">
            <v>761</v>
          </cell>
        </row>
        <row r="38">
          <cell r="J38">
            <v>1196</v>
          </cell>
        </row>
        <row r="39">
          <cell r="J39">
            <v>450</v>
          </cell>
        </row>
        <row r="40">
          <cell r="J40">
            <v>174</v>
          </cell>
        </row>
        <row r="41">
          <cell r="J41">
            <v>144</v>
          </cell>
        </row>
        <row r="42">
          <cell r="J42">
            <v>304</v>
          </cell>
        </row>
        <row r="43">
          <cell r="J43">
            <v>218</v>
          </cell>
        </row>
        <row r="44">
          <cell r="J44">
            <v>444</v>
          </cell>
        </row>
        <row r="45">
          <cell r="J45">
            <v>624</v>
          </cell>
        </row>
        <row r="46">
          <cell r="J46">
            <v>364</v>
          </cell>
        </row>
        <row r="47">
          <cell r="J47">
            <v>355</v>
          </cell>
        </row>
        <row r="48">
          <cell r="J48">
            <v>208</v>
          </cell>
        </row>
        <row r="49">
          <cell r="H49">
            <v>54504</v>
          </cell>
          <cell r="I49">
            <v>899</v>
          </cell>
        </row>
      </sheetData>
      <sheetData sheetId="5">
        <row r="7">
          <cell r="J7">
            <v>6909</v>
          </cell>
        </row>
        <row r="8">
          <cell r="J8">
            <v>4949</v>
          </cell>
        </row>
        <row r="9">
          <cell r="J9">
            <v>4504</v>
          </cell>
        </row>
        <row r="10">
          <cell r="J10">
            <v>2028</v>
          </cell>
        </row>
        <row r="11">
          <cell r="J11">
            <v>3439</v>
          </cell>
        </row>
        <row r="12">
          <cell r="J12">
            <v>2363</v>
          </cell>
        </row>
        <row r="13">
          <cell r="J13">
            <v>798</v>
          </cell>
        </row>
        <row r="14">
          <cell r="J14">
            <v>1075</v>
          </cell>
        </row>
        <row r="15">
          <cell r="J15">
            <v>1659</v>
          </cell>
        </row>
        <row r="16">
          <cell r="J16">
            <v>2721</v>
          </cell>
        </row>
        <row r="17">
          <cell r="J17">
            <v>1191</v>
          </cell>
        </row>
        <row r="18">
          <cell r="J18">
            <v>1488</v>
          </cell>
        </row>
        <row r="19">
          <cell r="J19">
            <v>3529</v>
          </cell>
        </row>
        <row r="20">
          <cell r="J20">
            <v>2092</v>
          </cell>
        </row>
        <row r="21">
          <cell r="J21">
            <v>1044</v>
          </cell>
        </row>
        <row r="22">
          <cell r="J22">
            <v>1421</v>
          </cell>
        </row>
        <row r="23">
          <cell r="J23">
            <v>2330</v>
          </cell>
        </row>
        <row r="24">
          <cell r="J24">
            <v>1170</v>
          </cell>
        </row>
        <row r="25">
          <cell r="J25">
            <v>4898</v>
          </cell>
        </row>
        <row r="26">
          <cell r="J26">
            <v>2802</v>
          </cell>
        </row>
        <row r="27">
          <cell r="J27">
            <v>900</v>
          </cell>
        </row>
        <row r="28">
          <cell r="J28">
            <v>349</v>
          </cell>
        </row>
        <row r="29">
          <cell r="J29">
            <v>736</v>
          </cell>
        </row>
        <row r="30">
          <cell r="J30">
            <v>833</v>
          </cell>
        </row>
        <row r="31">
          <cell r="J31">
            <v>853</v>
          </cell>
        </row>
        <row r="32">
          <cell r="J32">
            <v>347</v>
          </cell>
        </row>
        <row r="33">
          <cell r="J33">
            <v>786</v>
          </cell>
        </row>
        <row r="34">
          <cell r="J34">
            <v>272</v>
          </cell>
        </row>
        <row r="35">
          <cell r="J35">
            <v>545</v>
          </cell>
        </row>
        <row r="36">
          <cell r="J36">
            <v>1795</v>
          </cell>
        </row>
        <row r="37">
          <cell r="J37">
            <v>859</v>
          </cell>
        </row>
        <row r="38">
          <cell r="J38">
            <v>1409</v>
          </cell>
        </row>
        <row r="39">
          <cell r="J39">
            <v>528</v>
          </cell>
        </row>
        <row r="40">
          <cell r="J40">
            <v>201</v>
          </cell>
        </row>
        <row r="41">
          <cell r="J41">
            <v>165</v>
          </cell>
        </row>
        <row r="42">
          <cell r="J42">
            <v>376</v>
          </cell>
        </row>
        <row r="43">
          <cell r="J43">
            <v>247</v>
          </cell>
        </row>
        <row r="44">
          <cell r="J44">
            <v>499</v>
          </cell>
        </row>
        <row r="45">
          <cell r="J45">
            <v>808</v>
          </cell>
        </row>
        <row r="46">
          <cell r="J46">
            <v>409</v>
          </cell>
        </row>
        <row r="47">
          <cell r="J47">
            <v>419</v>
          </cell>
        </row>
        <row r="48">
          <cell r="J48">
            <v>252</v>
          </cell>
        </row>
        <row r="49">
          <cell r="H49">
            <v>64461</v>
          </cell>
          <cell r="I49">
            <v>1537</v>
          </cell>
        </row>
      </sheetData>
      <sheetData sheetId="6">
        <row r="7">
          <cell r="J7">
            <v>8809</v>
          </cell>
        </row>
        <row r="8">
          <cell r="J8">
            <v>5790</v>
          </cell>
        </row>
        <row r="9">
          <cell r="J9">
            <v>5629</v>
          </cell>
        </row>
        <row r="10">
          <cell r="J10">
            <v>2460</v>
          </cell>
        </row>
        <row r="11">
          <cell r="J11">
            <v>4164</v>
          </cell>
        </row>
        <row r="12">
          <cell r="J12">
            <v>3314</v>
          </cell>
        </row>
        <row r="13">
          <cell r="J13">
            <v>921</v>
          </cell>
        </row>
        <row r="14">
          <cell r="J14">
            <v>1390</v>
          </cell>
        </row>
        <row r="15">
          <cell r="J15">
            <v>2015</v>
          </cell>
        </row>
        <row r="16">
          <cell r="J16">
            <v>3415</v>
          </cell>
        </row>
        <row r="17">
          <cell r="J17">
            <v>1370</v>
          </cell>
        </row>
        <row r="18">
          <cell r="J18">
            <v>1786</v>
          </cell>
        </row>
        <row r="19">
          <cell r="J19">
            <v>4155</v>
          </cell>
        </row>
        <row r="20">
          <cell r="J20">
            <v>2386</v>
          </cell>
        </row>
        <row r="21">
          <cell r="J21">
            <v>1331</v>
          </cell>
        </row>
        <row r="22">
          <cell r="J22">
            <v>1646</v>
          </cell>
        </row>
        <row r="23">
          <cell r="J23">
            <v>2786</v>
          </cell>
        </row>
        <row r="24">
          <cell r="J24">
            <v>1386</v>
          </cell>
        </row>
        <row r="25">
          <cell r="J25">
            <v>5558</v>
          </cell>
        </row>
        <row r="26">
          <cell r="J26">
            <v>3371</v>
          </cell>
        </row>
        <row r="27">
          <cell r="J27">
            <v>1081</v>
          </cell>
        </row>
        <row r="28">
          <cell r="J28">
            <v>421</v>
          </cell>
        </row>
        <row r="29">
          <cell r="J29">
            <v>839</v>
          </cell>
        </row>
        <row r="30">
          <cell r="J30">
            <v>938</v>
          </cell>
        </row>
        <row r="31">
          <cell r="J31">
            <v>1008</v>
          </cell>
        </row>
        <row r="32">
          <cell r="J32">
            <v>425</v>
          </cell>
        </row>
        <row r="33">
          <cell r="J33">
            <v>902</v>
          </cell>
        </row>
        <row r="34">
          <cell r="J34">
            <v>323</v>
          </cell>
        </row>
        <row r="35">
          <cell r="J35">
            <v>652</v>
          </cell>
        </row>
        <row r="36">
          <cell r="J36">
            <v>2120</v>
          </cell>
        </row>
        <row r="37">
          <cell r="J37">
            <v>975</v>
          </cell>
        </row>
        <row r="38">
          <cell r="J38">
            <v>1639</v>
          </cell>
        </row>
        <row r="39">
          <cell r="J39">
            <v>591</v>
          </cell>
        </row>
        <row r="40">
          <cell r="J40">
            <v>240</v>
          </cell>
        </row>
        <row r="41">
          <cell r="J41">
            <v>181</v>
          </cell>
        </row>
        <row r="42">
          <cell r="J42">
            <v>433</v>
          </cell>
        </row>
        <row r="43">
          <cell r="J43">
            <v>268</v>
          </cell>
        </row>
        <row r="44">
          <cell r="J44">
            <v>623</v>
          </cell>
        </row>
        <row r="45">
          <cell r="J45">
            <v>1093</v>
          </cell>
        </row>
        <row r="46">
          <cell r="J46">
            <v>463</v>
          </cell>
        </row>
        <row r="47">
          <cell r="J47">
            <v>490</v>
          </cell>
        </row>
        <row r="48">
          <cell r="J48">
            <v>311</v>
          </cell>
        </row>
        <row r="49">
          <cell r="H49">
            <v>76768</v>
          </cell>
          <cell r="I49">
            <v>2930</v>
          </cell>
        </row>
      </sheetData>
      <sheetData sheetId="7">
        <row r="7">
          <cell r="J7">
            <v>10618</v>
          </cell>
        </row>
        <row r="8">
          <cell r="J8">
            <v>6372</v>
          </cell>
        </row>
        <row r="9">
          <cell r="J9">
            <v>6660</v>
          </cell>
        </row>
        <row r="10">
          <cell r="J10">
            <v>2868</v>
          </cell>
        </row>
        <row r="11">
          <cell r="J11">
            <v>4833</v>
          </cell>
        </row>
        <row r="12">
          <cell r="J12">
            <v>4308</v>
          </cell>
        </row>
        <row r="13">
          <cell r="J13">
            <v>1084</v>
          </cell>
        </row>
        <row r="14">
          <cell r="J14">
            <v>1784</v>
          </cell>
        </row>
        <row r="15">
          <cell r="J15">
            <v>2334</v>
          </cell>
        </row>
        <row r="16">
          <cell r="J16">
            <v>4053</v>
          </cell>
        </row>
        <row r="17">
          <cell r="J17">
            <v>1602</v>
          </cell>
        </row>
        <row r="18">
          <cell r="J18">
            <v>2162</v>
          </cell>
        </row>
        <row r="19">
          <cell r="J19">
            <v>4784</v>
          </cell>
        </row>
        <row r="20">
          <cell r="J20">
            <v>2752</v>
          </cell>
        </row>
        <row r="21">
          <cell r="J21">
            <v>1579</v>
          </cell>
        </row>
        <row r="22">
          <cell r="J22">
            <v>1853</v>
          </cell>
        </row>
        <row r="23">
          <cell r="J23">
            <v>3245</v>
          </cell>
        </row>
        <row r="24">
          <cell r="J24">
            <v>1550</v>
          </cell>
        </row>
        <row r="25">
          <cell r="J25">
            <v>6193</v>
          </cell>
        </row>
        <row r="26">
          <cell r="J26">
            <v>4035</v>
          </cell>
        </row>
        <row r="27">
          <cell r="J27">
            <v>1218</v>
          </cell>
        </row>
        <row r="28">
          <cell r="J28">
            <v>490</v>
          </cell>
        </row>
        <row r="29">
          <cell r="J29">
            <v>935</v>
          </cell>
        </row>
        <row r="30">
          <cell r="J30">
            <v>1089</v>
          </cell>
        </row>
        <row r="31">
          <cell r="J31">
            <v>1191</v>
          </cell>
        </row>
        <row r="32">
          <cell r="J32">
            <v>487</v>
          </cell>
        </row>
        <row r="33">
          <cell r="J33">
            <v>1004</v>
          </cell>
        </row>
        <row r="34">
          <cell r="J34">
            <v>369</v>
          </cell>
        </row>
        <row r="35">
          <cell r="J35">
            <v>722</v>
          </cell>
        </row>
        <row r="36">
          <cell r="J36">
            <v>2376</v>
          </cell>
        </row>
        <row r="37">
          <cell r="J37">
            <v>1071</v>
          </cell>
        </row>
        <row r="38">
          <cell r="J38">
            <v>1778</v>
          </cell>
        </row>
        <row r="39">
          <cell r="J39">
            <v>684</v>
          </cell>
        </row>
        <row r="40">
          <cell r="J40">
            <v>273</v>
          </cell>
        </row>
        <row r="41">
          <cell r="J41">
            <v>200</v>
          </cell>
        </row>
        <row r="42">
          <cell r="J42">
            <v>479</v>
          </cell>
        </row>
        <row r="43">
          <cell r="J43">
            <v>311</v>
          </cell>
        </row>
        <row r="44">
          <cell r="J44">
            <v>734</v>
          </cell>
        </row>
        <row r="45">
          <cell r="J45">
            <v>1293</v>
          </cell>
        </row>
        <row r="46">
          <cell r="J46">
            <v>533</v>
          </cell>
        </row>
        <row r="47">
          <cell r="J47">
            <v>591</v>
          </cell>
        </row>
        <row r="48">
          <cell r="J48">
            <v>401</v>
          </cell>
        </row>
        <row r="49">
          <cell r="H49">
            <v>88677</v>
          </cell>
          <cell r="I49">
            <v>4221</v>
          </cell>
        </row>
      </sheetData>
      <sheetData sheetId="8">
        <row r="7">
          <cell r="J7">
            <v>12587</v>
          </cell>
        </row>
        <row r="8">
          <cell r="J8">
            <v>6766</v>
          </cell>
        </row>
        <row r="9">
          <cell r="J9">
            <v>7704</v>
          </cell>
        </row>
        <row r="10">
          <cell r="J10">
            <v>3168</v>
          </cell>
        </row>
        <row r="11">
          <cell r="J11">
            <v>5550</v>
          </cell>
        </row>
        <row r="12">
          <cell r="J12">
            <v>5263</v>
          </cell>
        </row>
        <row r="13">
          <cell r="J13">
            <v>1248</v>
          </cell>
        </row>
        <row r="14">
          <cell r="J14">
            <v>2170</v>
          </cell>
        </row>
        <row r="15">
          <cell r="J15">
            <v>2694</v>
          </cell>
        </row>
        <row r="16">
          <cell r="J16">
            <v>4869</v>
          </cell>
        </row>
        <row r="17">
          <cell r="J17">
            <v>1866</v>
          </cell>
        </row>
        <row r="18">
          <cell r="J18">
            <v>2572</v>
          </cell>
        </row>
        <row r="19">
          <cell r="J19">
            <v>5460</v>
          </cell>
        </row>
        <row r="20">
          <cell r="J20">
            <v>3140</v>
          </cell>
        </row>
        <row r="21">
          <cell r="J21">
            <v>1777</v>
          </cell>
        </row>
        <row r="22">
          <cell r="J22">
            <v>2073</v>
          </cell>
        </row>
        <row r="23">
          <cell r="J23">
            <v>3808</v>
          </cell>
        </row>
        <row r="24">
          <cell r="J24">
            <v>1757</v>
          </cell>
        </row>
        <row r="25">
          <cell r="J25">
            <v>6915</v>
          </cell>
        </row>
        <row r="26">
          <cell r="J26">
            <v>4785</v>
          </cell>
        </row>
        <row r="27">
          <cell r="J27">
            <v>1400</v>
          </cell>
        </row>
        <row r="28">
          <cell r="J28">
            <v>581</v>
          </cell>
        </row>
        <row r="29">
          <cell r="J29">
            <v>1037</v>
          </cell>
        </row>
        <row r="30">
          <cell r="J30">
            <v>1201</v>
          </cell>
        </row>
        <row r="31">
          <cell r="J31">
            <v>1370</v>
          </cell>
        </row>
        <row r="32">
          <cell r="J32">
            <v>543</v>
          </cell>
        </row>
        <row r="33">
          <cell r="J33">
            <v>1106</v>
          </cell>
        </row>
        <row r="34">
          <cell r="J34">
            <v>433</v>
          </cell>
        </row>
        <row r="35">
          <cell r="J35">
            <v>824</v>
          </cell>
        </row>
        <row r="36">
          <cell r="J36">
            <v>2669</v>
          </cell>
        </row>
        <row r="37">
          <cell r="J37">
            <v>1193</v>
          </cell>
        </row>
        <row r="38">
          <cell r="J38">
            <v>1934</v>
          </cell>
        </row>
        <row r="39">
          <cell r="J39">
            <v>787</v>
          </cell>
        </row>
        <row r="40">
          <cell r="J40">
            <v>310</v>
          </cell>
        </row>
        <row r="41">
          <cell r="J41">
            <v>235</v>
          </cell>
        </row>
        <row r="42">
          <cell r="J42">
            <v>565</v>
          </cell>
        </row>
        <row r="43">
          <cell r="J43">
            <v>364</v>
          </cell>
        </row>
        <row r="44">
          <cell r="J44">
            <v>853</v>
          </cell>
        </row>
        <row r="45">
          <cell r="J45">
            <v>1509</v>
          </cell>
        </row>
        <row r="46">
          <cell r="J46">
            <v>619</v>
          </cell>
        </row>
        <row r="47">
          <cell r="J47">
            <v>674</v>
          </cell>
        </row>
        <row r="48">
          <cell r="J48">
            <v>487</v>
          </cell>
        </row>
        <row r="49">
          <cell r="H49">
            <v>101347</v>
          </cell>
          <cell r="I49">
            <v>5519</v>
          </cell>
        </row>
      </sheetData>
      <sheetData sheetId="9">
        <row r="7">
          <cell r="J7">
            <v>13423</v>
          </cell>
        </row>
        <row r="8">
          <cell r="J8">
            <v>7249</v>
          </cell>
        </row>
        <row r="9">
          <cell r="J9">
            <v>9309</v>
          </cell>
        </row>
        <row r="10">
          <cell r="J10">
            <v>3594</v>
          </cell>
        </row>
        <row r="11">
          <cell r="J11">
            <v>6439</v>
          </cell>
        </row>
        <row r="12">
          <cell r="J12">
            <v>6632</v>
          </cell>
        </row>
        <row r="13">
          <cell r="J13">
            <v>1416</v>
          </cell>
        </row>
        <row r="14">
          <cell r="J14">
            <v>2518</v>
          </cell>
        </row>
        <row r="15">
          <cell r="J15">
            <v>3155</v>
          </cell>
        </row>
        <row r="16">
          <cell r="J16">
            <v>5599</v>
          </cell>
        </row>
        <row r="17">
          <cell r="J17">
            <v>2318</v>
          </cell>
        </row>
        <row r="18">
          <cell r="J18">
            <v>3076</v>
          </cell>
        </row>
        <row r="19">
          <cell r="J19">
            <v>6353</v>
          </cell>
        </row>
        <row r="20">
          <cell r="J20">
            <v>3711</v>
          </cell>
        </row>
        <row r="21">
          <cell r="J21">
            <v>1994</v>
          </cell>
        </row>
        <row r="22">
          <cell r="J22">
            <v>2396</v>
          </cell>
        </row>
        <row r="23">
          <cell r="J23">
            <v>4473</v>
          </cell>
        </row>
        <row r="24">
          <cell r="J24">
            <v>2042</v>
          </cell>
        </row>
        <row r="25">
          <cell r="J25">
            <v>7809</v>
          </cell>
        </row>
        <row r="26">
          <cell r="J26">
            <v>5664</v>
          </cell>
        </row>
        <row r="27">
          <cell r="J27">
            <v>1723</v>
          </cell>
        </row>
        <row r="28">
          <cell r="J28">
            <v>740</v>
          </cell>
        </row>
        <row r="29">
          <cell r="J29">
            <v>1222</v>
          </cell>
        </row>
        <row r="30">
          <cell r="J30">
            <v>1380</v>
          </cell>
        </row>
        <row r="31">
          <cell r="J31">
            <v>1685</v>
          </cell>
        </row>
        <row r="32">
          <cell r="J32">
            <v>685</v>
          </cell>
        </row>
        <row r="33">
          <cell r="J33">
            <v>1285</v>
          </cell>
        </row>
        <row r="34">
          <cell r="J34">
            <v>534</v>
          </cell>
        </row>
        <row r="35">
          <cell r="J35">
            <v>981</v>
          </cell>
        </row>
        <row r="36">
          <cell r="J36">
            <v>3053</v>
          </cell>
        </row>
        <row r="37">
          <cell r="J37">
            <v>1369</v>
          </cell>
        </row>
        <row r="38">
          <cell r="J38">
            <v>2363</v>
          </cell>
        </row>
        <row r="39">
          <cell r="J39">
            <v>918</v>
          </cell>
        </row>
        <row r="40">
          <cell r="J40">
            <v>370</v>
          </cell>
        </row>
        <row r="41">
          <cell r="J41">
            <v>275</v>
          </cell>
        </row>
        <row r="42">
          <cell r="J42">
            <v>682</v>
          </cell>
        </row>
        <row r="43">
          <cell r="J43">
            <v>427</v>
          </cell>
        </row>
        <row r="44">
          <cell r="J44">
            <v>1141</v>
          </cell>
        </row>
        <row r="45">
          <cell r="J45">
            <v>1819</v>
          </cell>
        </row>
        <row r="46">
          <cell r="J46">
            <v>732</v>
          </cell>
        </row>
        <row r="47">
          <cell r="J47">
            <v>789</v>
          </cell>
        </row>
        <row r="48">
          <cell r="J48">
            <v>558</v>
          </cell>
        </row>
        <row r="49">
          <cell r="H49">
            <v>117911</v>
          </cell>
          <cell r="I49">
            <v>5990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S120"/>
  <sheetViews>
    <sheetView showZeros="0"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:L1"/>
    </sheetView>
  </sheetViews>
  <sheetFormatPr defaultColWidth="9.00390625" defaultRowHeight="13.5"/>
  <cols>
    <col min="1" max="1" width="2.625" style="0" customWidth="1"/>
    <col min="2" max="2" width="6.50390625" style="1" customWidth="1"/>
    <col min="3" max="3" width="8.50390625" style="1" customWidth="1"/>
    <col min="4" max="6" width="10.75390625" style="1" customWidth="1"/>
    <col min="7" max="7" width="10.75390625" style="0" customWidth="1"/>
    <col min="8" max="9" width="10.75390625" style="1" customWidth="1"/>
    <col min="10" max="10" width="11.75390625" style="1" customWidth="1"/>
    <col min="11" max="11" width="11.75390625" style="0" customWidth="1"/>
    <col min="12" max="12" width="10.50390625" style="0" customWidth="1"/>
    <col min="13" max="19" width="10.50390625" style="1" bestFit="1" customWidth="1"/>
  </cols>
  <sheetData>
    <row r="1" spans="2:19" s="41" customFormat="1" ht="21" customHeight="1">
      <c r="B1" s="188" t="s">
        <v>76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27"/>
      <c r="N1" s="127"/>
      <c r="O1" s="127"/>
      <c r="P1" s="127"/>
      <c r="Q1" s="127"/>
      <c r="R1" s="127"/>
      <c r="S1" s="127"/>
    </row>
    <row r="2" spans="2:19" s="41" customFormat="1" ht="18" customHeight="1">
      <c r="B2" s="125"/>
      <c r="C2" s="125"/>
      <c r="D2" s="125"/>
      <c r="E2" s="125"/>
      <c r="F2" s="125"/>
      <c r="G2" s="124"/>
      <c r="H2" s="125"/>
      <c r="I2" s="125"/>
      <c r="J2" s="125"/>
      <c r="L2" s="126"/>
      <c r="M2" s="126"/>
      <c r="N2" s="189">
        <v>41301</v>
      </c>
      <c r="O2" s="190"/>
      <c r="P2" s="190"/>
      <c r="Q2" s="190"/>
      <c r="R2" s="190"/>
      <c r="S2" s="191"/>
    </row>
    <row r="3" spans="2:19" s="41" customFormat="1" ht="18" customHeight="1">
      <c r="B3" s="125"/>
      <c r="C3" s="125"/>
      <c r="D3" s="125"/>
      <c r="E3" s="125"/>
      <c r="F3" s="125"/>
      <c r="G3" s="124"/>
      <c r="H3" s="125"/>
      <c r="I3" s="125"/>
      <c r="J3" s="125"/>
      <c r="L3" s="124"/>
      <c r="M3" s="124"/>
      <c r="N3" s="192" t="s">
        <v>75</v>
      </c>
      <c r="O3" s="193"/>
      <c r="P3" s="193"/>
      <c r="Q3" s="194" t="s">
        <v>74</v>
      </c>
      <c r="R3" s="195"/>
      <c r="S3" s="196"/>
    </row>
    <row r="4" spans="2:19" s="41" customFormat="1" ht="18" customHeight="1">
      <c r="B4" s="197"/>
      <c r="C4" s="197"/>
      <c r="D4" s="197"/>
      <c r="E4" s="197"/>
      <c r="F4" s="123"/>
      <c r="G4" s="122"/>
      <c r="H4" s="117"/>
      <c r="I4" s="117"/>
      <c r="J4" s="117"/>
      <c r="N4" s="198" t="s">
        <v>73</v>
      </c>
      <c r="O4" s="199"/>
      <c r="P4" s="199"/>
      <c r="Q4" s="200" t="s">
        <v>72</v>
      </c>
      <c r="R4" s="201"/>
      <c r="S4" s="202"/>
    </row>
    <row r="5" spans="2:19" s="41" customFormat="1" ht="18" customHeight="1" thickBot="1">
      <c r="B5" s="172" t="s">
        <v>71</v>
      </c>
      <c r="C5" s="172"/>
      <c r="D5" s="172"/>
      <c r="E5" s="172"/>
      <c r="F5" s="121"/>
      <c r="G5" s="120" t="s">
        <v>70</v>
      </c>
      <c r="H5" s="117"/>
      <c r="I5" s="117"/>
      <c r="J5" s="117"/>
      <c r="N5" s="119" t="s">
        <v>69</v>
      </c>
      <c r="O5" s="118">
        <v>2751</v>
      </c>
      <c r="P5" s="173" t="s">
        <v>68</v>
      </c>
      <c r="Q5" s="174"/>
      <c r="R5" s="175" t="s">
        <v>67</v>
      </c>
      <c r="S5" s="176"/>
    </row>
    <row r="6" spans="2:19" s="41" customFormat="1" ht="21" customHeight="1">
      <c r="B6" s="177"/>
      <c r="C6" s="178"/>
      <c r="D6" s="181" t="s">
        <v>66</v>
      </c>
      <c r="E6" s="182"/>
      <c r="F6" s="182"/>
      <c r="G6" s="182"/>
      <c r="H6" s="182"/>
      <c r="I6" s="182"/>
      <c r="J6" s="182"/>
      <c r="K6" s="183"/>
      <c r="L6" s="184" t="s">
        <v>65</v>
      </c>
      <c r="M6" s="185"/>
      <c r="N6" s="185"/>
      <c r="O6" s="186"/>
      <c r="P6" s="186"/>
      <c r="Q6" s="186"/>
      <c r="R6" s="186"/>
      <c r="S6" s="187"/>
    </row>
    <row r="7" spans="2:19" s="41" customFormat="1" ht="21" customHeight="1">
      <c r="B7" s="179"/>
      <c r="C7" s="180"/>
      <c r="D7" s="170" t="s">
        <v>64</v>
      </c>
      <c r="E7" s="166" t="s">
        <v>63</v>
      </c>
      <c r="F7" s="166" t="s">
        <v>62</v>
      </c>
      <c r="G7" s="166" t="s">
        <v>61</v>
      </c>
      <c r="H7" s="166" t="s">
        <v>60</v>
      </c>
      <c r="I7" s="166" t="s">
        <v>59</v>
      </c>
      <c r="J7" s="166" t="s">
        <v>58</v>
      </c>
      <c r="K7" s="168" t="s">
        <v>57</v>
      </c>
      <c r="L7" s="170" t="s">
        <v>56</v>
      </c>
      <c r="M7" s="166" t="s">
        <v>55</v>
      </c>
      <c r="N7" s="166" t="s">
        <v>54</v>
      </c>
      <c r="O7" s="166" t="s">
        <v>53</v>
      </c>
      <c r="P7" s="166" t="s">
        <v>52</v>
      </c>
      <c r="Q7" s="166" t="s">
        <v>51</v>
      </c>
      <c r="R7" s="166" t="s">
        <v>50</v>
      </c>
      <c r="S7" s="168" t="s">
        <v>49</v>
      </c>
    </row>
    <row r="8" spans="2:19" s="41" customFormat="1" ht="21" customHeight="1">
      <c r="B8" s="138"/>
      <c r="C8" s="139"/>
      <c r="D8" s="171"/>
      <c r="E8" s="167"/>
      <c r="F8" s="167"/>
      <c r="G8" s="167"/>
      <c r="H8" s="167"/>
      <c r="I8" s="167"/>
      <c r="J8" s="167"/>
      <c r="K8" s="169"/>
      <c r="L8" s="171"/>
      <c r="M8" s="167"/>
      <c r="N8" s="167"/>
      <c r="O8" s="167"/>
      <c r="P8" s="167"/>
      <c r="Q8" s="167"/>
      <c r="R8" s="167"/>
      <c r="S8" s="169"/>
    </row>
    <row r="9" spans="2:19" s="41" customFormat="1" ht="15.75" customHeight="1">
      <c r="B9" s="158" t="s">
        <v>48</v>
      </c>
      <c r="C9" s="159"/>
      <c r="D9" s="112">
        <f aca="true" t="shared" si="0" ref="D9:K9">D10/L10</f>
        <v>7.106060606060606</v>
      </c>
      <c r="E9" s="109">
        <f t="shared" si="0"/>
        <v>5.393987341772152</v>
      </c>
      <c r="F9" s="109">
        <f t="shared" si="0"/>
        <v>3.8585643212508884</v>
      </c>
      <c r="G9" s="109">
        <f t="shared" si="0"/>
        <v>3.078877005347594</v>
      </c>
      <c r="H9" s="47">
        <f t="shared" si="0"/>
        <v>2.4449070219261726</v>
      </c>
      <c r="I9" s="106">
        <f t="shared" si="0"/>
        <v>2.0782932080642005</v>
      </c>
      <c r="J9" s="106">
        <f t="shared" si="0"/>
        <v>1.7907241428368188</v>
      </c>
      <c r="K9" s="46">
        <f t="shared" si="0"/>
        <v>1.6409535452322739</v>
      </c>
      <c r="L9" s="116"/>
      <c r="M9" s="115"/>
      <c r="N9" s="115"/>
      <c r="O9" s="114"/>
      <c r="P9" s="114"/>
      <c r="Q9" s="114"/>
      <c r="R9" s="114"/>
      <c r="S9" s="113"/>
    </row>
    <row r="10" spans="2:19" s="41" customFormat="1" ht="15.75" customHeight="1">
      <c r="B10" s="156" t="s">
        <v>48</v>
      </c>
      <c r="C10" s="157"/>
      <c r="D10" s="90">
        <f>'[1]0114(13日前)'!J7</f>
        <v>938</v>
      </c>
      <c r="E10" s="37">
        <f>'[1]0119(8日前)'!J7</f>
        <v>3409</v>
      </c>
      <c r="F10" s="37">
        <f>'[1]0121(6日前)'!J7</f>
        <v>5429</v>
      </c>
      <c r="G10" s="99">
        <f>'[1]0122(5日前)'!J7</f>
        <v>6909</v>
      </c>
      <c r="H10" s="111">
        <f>'[1]0123(4日前)'!J7</f>
        <v>8809</v>
      </c>
      <c r="I10" s="110">
        <f>'[1]0124(3日前)'!J7</f>
        <v>10618</v>
      </c>
      <c r="J10" s="110">
        <f>'[1]0125(2日前)'!J7</f>
        <v>12587</v>
      </c>
      <c r="K10" s="91">
        <f>'[1]0126(1日前)'!J7</f>
        <v>13423</v>
      </c>
      <c r="L10" s="94">
        <v>132</v>
      </c>
      <c r="M10" s="93">
        <v>632</v>
      </c>
      <c r="N10" s="93">
        <v>1407</v>
      </c>
      <c r="O10" s="92">
        <v>2244</v>
      </c>
      <c r="P10" s="92">
        <v>3603</v>
      </c>
      <c r="Q10" s="92">
        <v>5109</v>
      </c>
      <c r="R10" s="92">
        <v>7029</v>
      </c>
      <c r="S10" s="91">
        <v>8180</v>
      </c>
    </row>
    <row r="11" spans="2:19" s="41" customFormat="1" ht="15.75" customHeight="1">
      <c r="B11" s="154" t="s">
        <v>47</v>
      </c>
      <c r="C11" s="155"/>
      <c r="D11" s="48">
        <f aca="true" t="shared" si="1" ref="D11:K11">D12/L12</f>
        <v>2.0671641791044775</v>
      </c>
      <c r="E11" s="47">
        <f t="shared" si="1"/>
        <v>3.440764331210191</v>
      </c>
      <c r="F11" s="47">
        <f t="shared" si="1"/>
        <v>3.735064935064935</v>
      </c>
      <c r="G11" s="47">
        <f t="shared" si="1"/>
        <v>3.5476702508960574</v>
      </c>
      <c r="H11" s="109">
        <f t="shared" si="1"/>
        <v>3.387946167349327</v>
      </c>
      <c r="I11" s="108">
        <f t="shared" si="1"/>
        <v>2.8780487804878048</v>
      </c>
      <c r="J11" s="108">
        <f t="shared" si="1"/>
        <v>2.525569242254573</v>
      </c>
      <c r="K11" s="107">
        <f t="shared" si="1"/>
        <v>2.2401112484548826</v>
      </c>
      <c r="L11" s="105"/>
      <c r="M11" s="104"/>
      <c r="N11" s="104"/>
      <c r="O11" s="103"/>
      <c r="P11" s="103"/>
      <c r="Q11" s="103"/>
      <c r="R11" s="103"/>
      <c r="S11" s="102"/>
    </row>
    <row r="12" spans="2:19" s="41" customFormat="1" ht="15.75" customHeight="1">
      <c r="B12" s="156" t="s">
        <v>47</v>
      </c>
      <c r="C12" s="157"/>
      <c r="D12" s="90">
        <f>'[1]0114(13日前)'!J8</f>
        <v>554</v>
      </c>
      <c r="E12" s="37">
        <f>'[1]0119(8日前)'!J8</f>
        <v>2701</v>
      </c>
      <c r="F12" s="37">
        <f>'[1]0121(6日前)'!J8</f>
        <v>4314</v>
      </c>
      <c r="G12" s="99">
        <f>'[1]0122(5日前)'!J8</f>
        <v>4949</v>
      </c>
      <c r="H12" s="37">
        <f>'[1]0123(4日前)'!J8</f>
        <v>5790</v>
      </c>
      <c r="I12" s="101">
        <f>'[1]0124(3日前)'!J8</f>
        <v>6372</v>
      </c>
      <c r="J12" s="101">
        <f>'[1]0125(2日前)'!J8</f>
        <v>6766</v>
      </c>
      <c r="K12" s="97">
        <f>'[1]0126(1日前)'!J8</f>
        <v>7249</v>
      </c>
      <c r="L12" s="100">
        <v>268</v>
      </c>
      <c r="M12" s="99">
        <v>785</v>
      </c>
      <c r="N12" s="99">
        <v>1155</v>
      </c>
      <c r="O12" s="98">
        <v>1395</v>
      </c>
      <c r="P12" s="98">
        <v>1709</v>
      </c>
      <c r="Q12" s="98">
        <v>2214</v>
      </c>
      <c r="R12" s="98">
        <v>2679</v>
      </c>
      <c r="S12" s="97">
        <v>3236</v>
      </c>
    </row>
    <row r="13" spans="2:19" s="41" customFormat="1" ht="15.75" customHeight="1">
      <c r="B13" s="154" t="s">
        <v>46</v>
      </c>
      <c r="C13" s="155"/>
      <c r="D13" s="48">
        <f aca="true" t="shared" si="2" ref="D13:K13">D14/L14</f>
        <v>1.4585798816568047</v>
      </c>
      <c r="E13" s="47">
        <f t="shared" si="2"/>
        <v>1.760110294117647</v>
      </c>
      <c r="F13" s="47">
        <f t="shared" si="2"/>
        <v>1.694022770398482</v>
      </c>
      <c r="G13" s="47">
        <f t="shared" si="2"/>
        <v>1.6154949784791965</v>
      </c>
      <c r="H13" s="47">
        <f t="shared" si="2"/>
        <v>1.5192982456140351</v>
      </c>
      <c r="I13" s="106">
        <f t="shared" si="2"/>
        <v>1.3851913477537439</v>
      </c>
      <c r="J13" s="106">
        <f t="shared" si="2"/>
        <v>1.2763419483101393</v>
      </c>
      <c r="K13" s="46">
        <f t="shared" si="2"/>
        <v>1.2135314822057097</v>
      </c>
      <c r="L13" s="94"/>
      <c r="M13" s="93"/>
      <c r="N13" s="93"/>
      <c r="O13" s="92"/>
      <c r="P13" s="92"/>
      <c r="Q13" s="92"/>
      <c r="R13" s="92"/>
      <c r="S13" s="91"/>
    </row>
    <row r="14" spans="2:19" s="41" customFormat="1" ht="15.75" customHeight="1">
      <c r="B14" s="156" t="s">
        <v>46</v>
      </c>
      <c r="C14" s="157"/>
      <c r="D14" s="90">
        <f>'[1]0114(13日前)'!J9</f>
        <v>493</v>
      </c>
      <c r="E14" s="37">
        <f>'[1]0119(8日前)'!J9</f>
        <v>1915</v>
      </c>
      <c r="F14" s="37">
        <f>'[1]0121(6日前)'!J9</f>
        <v>3571</v>
      </c>
      <c r="G14" s="99">
        <f>'[1]0122(5日前)'!J9</f>
        <v>4504</v>
      </c>
      <c r="H14" s="37">
        <f>'[1]0123(4日前)'!J9</f>
        <v>5629</v>
      </c>
      <c r="I14" s="101">
        <f>'[1]0124(3日前)'!J9</f>
        <v>6660</v>
      </c>
      <c r="J14" s="101">
        <f>'[1]0125(2日前)'!J9</f>
        <v>7704</v>
      </c>
      <c r="K14" s="97">
        <f>'[1]0126(1日前)'!J9</f>
        <v>9309</v>
      </c>
      <c r="L14" s="94">
        <v>338</v>
      </c>
      <c r="M14" s="93">
        <v>1088</v>
      </c>
      <c r="N14" s="93">
        <v>2108</v>
      </c>
      <c r="O14" s="92">
        <v>2788</v>
      </c>
      <c r="P14" s="92">
        <v>3705</v>
      </c>
      <c r="Q14" s="92">
        <v>4808</v>
      </c>
      <c r="R14" s="92">
        <v>6036</v>
      </c>
      <c r="S14" s="91">
        <v>7671</v>
      </c>
    </row>
    <row r="15" spans="2:19" s="41" customFormat="1" ht="15.75" customHeight="1">
      <c r="B15" s="154" t="s">
        <v>45</v>
      </c>
      <c r="C15" s="155"/>
      <c r="D15" s="48">
        <f aca="true" t="shared" si="3" ref="D15:K15">D16/L16</f>
        <v>2.727272727272727</v>
      </c>
      <c r="E15" s="47">
        <f t="shared" si="3"/>
        <v>2.0680379746835444</v>
      </c>
      <c r="F15" s="47">
        <f t="shared" si="3"/>
        <v>1.9810479375696768</v>
      </c>
      <c r="G15" s="47">
        <f t="shared" si="3"/>
        <v>1.8777777777777778</v>
      </c>
      <c r="H15" s="47">
        <f t="shared" si="3"/>
        <v>1.8330849478390463</v>
      </c>
      <c r="I15" s="106">
        <f t="shared" si="3"/>
        <v>1.737129012719564</v>
      </c>
      <c r="J15" s="106">
        <f t="shared" si="3"/>
        <v>1.5529411764705883</v>
      </c>
      <c r="K15" s="46">
        <f t="shared" si="3"/>
        <v>1.4006235385814498</v>
      </c>
      <c r="L15" s="105"/>
      <c r="M15" s="104"/>
      <c r="N15" s="104"/>
      <c r="O15" s="103"/>
      <c r="P15" s="103"/>
      <c r="Q15" s="103"/>
      <c r="R15" s="103"/>
      <c r="S15" s="102"/>
    </row>
    <row r="16" spans="2:19" s="41" customFormat="1" ht="15.75" customHeight="1">
      <c r="B16" s="156" t="s">
        <v>45</v>
      </c>
      <c r="C16" s="157"/>
      <c r="D16" s="90">
        <f>'[1]0114(13日前)'!J10</f>
        <v>390</v>
      </c>
      <c r="E16" s="37">
        <f>'[1]0119(8日前)'!J10</f>
        <v>1307</v>
      </c>
      <c r="F16" s="37">
        <f>'[1]0121(6日前)'!J10</f>
        <v>1777</v>
      </c>
      <c r="G16" s="99">
        <f>'[1]0122(5日前)'!J10</f>
        <v>2028</v>
      </c>
      <c r="H16" s="37">
        <f>'[1]0123(4日前)'!J10</f>
        <v>2460</v>
      </c>
      <c r="I16" s="101">
        <f>'[1]0124(3日前)'!J10</f>
        <v>2868</v>
      </c>
      <c r="J16" s="101">
        <f>'[1]0125(2日前)'!J10</f>
        <v>3168</v>
      </c>
      <c r="K16" s="97">
        <f>'[1]0126(1日前)'!J10</f>
        <v>3594</v>
      </c>
      <c r="L16" s="100">
        <v>143</v>
      </c>
      <c r="M16" s="99">
        <v>632</v>
      </c>
      <c r="N16" s="99">
        <v>897</v>
      </c>
      <c r="O16" s="98">
        <v>1080</v>
      </c>
      <c r="P16" s="98">
        <v>1342</v>
      </c>
      <c r="Q16" s="98">
        <v>1651</v>
      </c>
      <c r="R16" s="98">
        <v>2040</v>
      </c>
      <c r="S16" s="97">
        <v>2566</v>
      </c>
    </row>
    <row r="17" spans="2:19" s="41" customFormat="1" ht="15.75" customHeight="1">
      <c r="B17" s="154" t="s">
        <v>44</v>
      </c>
      <c r="C17" s="155"/>
      <c r="D17" s="48">
        <f aca="true" t="shared" si="4" ref="D17:K17">D18/L18</f>
        <v>1.989071038251366</v>
      </c>
      <c r="E17" s="47">
        <f t="shared" si="4"/>
        <v>2.088772845953003</v>
      </c>
      <c r="F17" s="47">
        <f t="shared" si="4"/>
        <v>1.865160848733744</v>
      </c>
      <c r="G17" s="47">
        <f t="shared" si="4"/>
        <v>1.7690329218106995</v>
      </c>
      <c r="H17" s="47">
        <f t="shared" si="4"/>
        <v>1.666266506602641</v>
      </c>
      <c r="I17" s="106">
        <f t="shared" si="4"/>
        <v>1.5362364907819452</v>
      </c>
      <c r="J17" s="106">
        <f t="shared" si="4"/>
        <v>1.374102500618965</v>
      </c>
      <c r="K17" s="46">
        <f t="shared" si="4"/>
        <v>1.1860379443728126</v>
      </c>
      <c r="L17" s="94"/>
      <c r="M17" s="93"/>
      <c r="N17" s="93"/>
      <c r="O17" s="92"/>
      <c r="P17" s="92"/>
      <c r="Q17" s="92"/>
      <c r="R17" s="92"/>
      <c r="S17" s="91"/>
    </row>
    <row r="18" spans="2:19" s="41" customFormat="1" ht="15.75" customHeight="1">
      <c r="B18" s="156" t="s">
        <v>44</v>
      </c>
      <c r="C18" s="157"/>
      <c r="D18" s="40">
        <f>'[1]0114(13日前)'!J11</f>
        <v>364</v>
      </c>
      <c r="E18" s="111">
        <f>'[1]0119(8日前)'!J11</f>
        <v>1600</v>
      </c>
      <c r="F18" s="111">
        <f>'[1]0121(6日前)'!J11</f>
        <v>2725</v>
      </c>
      <c r="G18" s="93">
        <f>'[1]0122(5日前)'!J11</f>
        <v>3439</v>
      </c>
      <c r="H18" s="111">
        <f>'[1]0123(4日前)'!J11</f>
        <v>4164</v>
      </c>
      <c r="I18" s="110">
        <f>'[1]0124(3日前)'!J11</f>
        <v>4833</v>
      </c>
      <c r="J18" s="110">
        <f>'[1]0125(2日前)'!J11</f>
        <v>5550</v>
      </c>
      <c r="K18" s="91">
        <f>'[1]0126(1日前)'!J11</f>
        <v>6439</v>
      </c>
      <c r="L18" s="94">
        <v>183</v>
      </c>
      <c r="M18" s="93">
        <v>766</v>
      </c>
      <c r="N18" s="93">
        <v>1461</v>
      </c>
      <c r="O18" s="92">
        <v>1944</v>
      </c>
      <c r="P18" s="92">
        <v>2499</v>
      </c>
      <c r="Q18" s="92">
        <v>3146</v>
      </c>
      <c r="R18" s="92">
        <v>4039</v>
      </c>
      <c r="S18" s="91">
        <v>5429</v>
      </c>
    </row>
    <row r="19" spans="2:19" s="41" customFormat="1" ht="15.75" customHeight="1">
      <c r="B19" s="154" t="s">
        <v>43</v>
      </c>
      <c r="C19" s="155"/>
      <c r="D19" s="112">
        <f aca="true" t="shared" si="5" ref="D19:K19">D20/L20</f>
        <v>2.193548387096774</v>
      </c>
      <c r="E19" s="109">
        <f t="shared" si="5"/>
        <v>2.74025974025974</v>
      </c>
      <c r="F19" s="109">
        <f t="shared" si="5"/>
        <v>1.9787485242030696</v>
      </c>
      <c r="G19" s="109">
        <f t="shared" si="5"/>
        <v>1.6818505338078291</v>
      </c>
      <c r="H19" s="109">
        <f t="shared" si="5"/>
        <v>1.4290642518326866</v>
      </c>
      <c r="I19" s="108">
        <f t="shared" si="5"/>
        <v>1.2730496453900708</v>
      </c>
      <c r="J19" s="108">
        <f t="shared" si="5"/>
        <v>1.1310982162045993</v>
      </c>
      <c r="K19" s="107">
        <f t="shared" si="5"/>
        <v>1.0658952105432338</v>
      </c>
      <c r="L19" s="105"/>
      <c r="M19" s="104"/>
      <c r="N19" s="104"/>
      <c r="O19" s="103"/>
      <c r="P19" s="103"/>
      <c r="Q19" s="103"/>
      <c r="R19" s="103"/>
      <c r="S19" s="102"/>
    </row>
    <row r="20" spans="2:19" s="41" customFormat="1" ht="15.75" customHeight="1">
      <c r="B20" s="156" t="s">
        <v>43</v>
      </c>
      <c r="C20" s="157"/>
      <c r="D20" s="90">
        <f>'[1]0114(13日前)'!J12</f>
        <v>272</v>
      </c>
      <c r="E20" s="37">
        <f>'[1]0119(8日前)'!J12</f>
        <v>844</v>
      </c>
      <c r="F20" s="37">
        <f>'[1]0121(6日前)'!J12</f>
        <v>1676</v>
      </c>
      <c r="G20" s="99">
        <f>'[1]0122(5日前)'!J12</f>
        <v>2363</v>
      </c>
      <c r="H20" s="37">
        <f>'[1]0123(4日前)'!J12</f>
        <v>3314</v>
      </c>
      <c r="I20" s="101">
        <f>'[1]0124(3日前)'!J12</f>
        <v>4308</v>
      </c>
      <c r="J20" s="101">
        <f>'[1]0125(2日前)'!J12</f>
        <v>5263</v>
      </c>
      <c r="K20" s="97">
        <f>'[1]0126(1日前)'!J12</f>
        <v>6632</v>
      </c>
      <c r="L20" s="100">
        <v>124</v>
      </c>
      <c r="M20" s="99">
        <v>308</v>
      </c>
      <c r="N20" s="99">
        <v>847</v>
      </c>
      <c r="O20" s="98">
        <v>1405</v>
      </c>
      <c r="P20" s="98">
        <v>2319</v>
      </c>
      <c r="Q20" s="98">
        <v>3384</v>
      </c>
      <c r="R20" s="98">
        <v>4653</v>
      </c>
      <c r="S20" s="97">
        <v>6222</v>
      </c>
    </row>
    <row r="21" spans="2:19" s="41" customFormat="1" ht="15.75" customHeight="1">
      <c r="B21" s="154" t="s">
        <v>42</v>
      </c>
      <c r="C21" s="155"/>
      <c r="D21" s="48">
        <f aca="true" t="shared" si="6" ref="D21:K21">D22/L22</f>
        <v>2.625</v>
      </c>
      <c r="E21" s="47">
        <f t="shared" si="6"/>
        <v>2.7467532467532467</v>
      </c>
      <c r="F21" s="47">
        <f t="shared" si="6"/>
        <v>2.6987951807228914</v>
      </c>
      <c r="G21" s="47">
        <f t="shared" si="6"/>
        <v>2.222841225626741</v>
      </c>
      <c r="H21" s="47">
        <f t="shared" si="6"/>
        <v>1.9849137931034482</v>
      </c>
      <c r="I21" s="106">
        <f t="shared" si="6"/>
        <v>1.731629392971246</v>
      </c>
      <c r="J21" s="106">
        <f t="shared" si="6"/>
        <v>1.5541718555417185</v>
      </c>
      <c r="K21" s="46">
        <f t="shared" si="6"/>
        <v>1.3460076045627376</v>
      </c>
      <c r="L21" s="94"/>
      <c r="M21" s="93"/>
      <c r="N21" s="93"/>
      <c r="O21" s="92"/>
      <c r="P21" s="92"/>
      <c r="Q21" s="92"/>
      <c r="R21" s="92"/>
      <c r="S21" s="91"/>
    </row>
    <row r="22" spans="2:19" s="41" customFormat="1" ht="15.75" customHeight="1">
      <c r="B22" s="156" t="s">
        <v>42</v>
      </c>
      <c r="C22" s="157"/>
      <c r="D22" s="90">
        <f>'[1]0114(13日前)'!J13</f>
        <v>105</v>
      </c>
      <c r="E22" s="37">
        <f>'[1]0119(8日前)'!J13</f>
        <v>423</v>
      </c>
      <c r="F22" s="37">
        <f>'[1]0121(6日前)'!J13</f>
        <v>672</v>
      </c>
      <c r="G22" s="99">
        <f>'[1]0122(5日前)'!J13</f>
        <v>798</v>
      </c>
      <c r="H22" s="37">
        <f>'[1]0123(4日前)'!J13</f>
        <v>921</v>
      </c>
      <c r="I22" s="101">
        <f>'[1]0124(3日前)'!J13</f>
        <v>1084</v>
      </c>
      <c r="J22" s="101">
        <f>'[1]0125(2日前)'!J13</f>
        <v>1248</v>
      </c>
      <c r="K22" s="97">
        <f>'[1]0126(1日前)'!J13</f>
        <v>1416</v>
      </c>
      <c r="L22" s="94">
        <v>40</v>
      </c>
      <c r="M22" s="93">
        <v>154</v>
      </c>
      <c r="N22" s="93">
        <v>249</v>
      </c>
      <c r="O22" s="92">
        <v>359</v>
      </c>
      <c r="P22" s="92">
        <v>464</v>
      </c>
      <c r="Q22" s="92">
        <v>626</v>
      </c>
      <c r="R22" s="92">
        <v>803</v>
      </c>
      <c r="S22" s="91">
        <v>1052</v>
      </c>
    </row>
    <row r="23" spans="2:19" s="41" customFormat="1" ht="15.75" customHeight="1">
      <c r="B23" s="154" t="s">
        <v>41</v>
      </c>
      <c r="C23" s="155"/>
      <c r="D23" s="48">
        <f aca="true" t="shared" si="7" ref="D23:K23">D24/L24</f>
        <v>1.3009708737864079</v>
      </c>
      <c r="E23" s="47">
        <f t="shared" si="7"/>
        <v>1.2708803611738149</v>
      </c>
      <c r="F23" s="47">
        <f t="shared" si="7"/>
        <v>1.3501529051987768</v>
      </c>
      <c r="G23" s="47">
        <f t="shared" si="7"/>
        <v>1.3288009888751544</v>
      </c>
      <c r="H23" s="47">
        <f t="shared" si="7"/>
        <v>1.2377560106856633</v>
      </c>
      <c r="I23" s="106">
        <f t="shared" si="7"/>
        <v>1.2414752957550452</v>
      </c>
      <c r="J23" s="106">
        <f t="shared" si="7"/>
        <v>1.1825613079019073</v>
      </c>
      <c r="K23" s="46">
        <f t="shared" si="7"/>
        <v>1.129654553611485</v>
      </c>
      <c r="L23" s="105"/>
      <c r="M23" s="104"/>
      <c r="N23" s="104"/>
      <c r="O23" s="103"/>
      <c r="P23" s="103"/>
      <c r="Q23" s="103"/>
      <c r="R23" s="103"/>
      <c r="S23" s="102"/>
    </row>
    <row r="24" spans="2:19" s="41" customFormat="1" ht="15.75" customHeight="1">
      <c r="B24" s="156" t="s">
        <v>41</v>
      </c>
      <c r="C24" s="157"/>
      <c r="D24" s="90">
        <f>'[1]0114(13日前)'!J14</f>
        <v>134</v>
      </c>
      <c r="E24" s="37">
        <f>'[1]0119(8日前)'!J14</f>
        <v>563</v>
      </c>
      <c r="F24" s="37">
        <f>'[1]0121(6日前)'!J14</f>
        <v>883</v>
      </c>
      <c r="G24" s="99">
        <f>'[1]0122(5日前)'!J14</f>
        <v>1075</v>
      </c>
      <c r="H24" s="37">
        <f>'[1]0123(4日前)'!J14</f>
        <v>1390</v>
      </c>
      <c r="I24" s="101">
        <f>'[1]0124(3日前)'!J14</f>
        <v>1784</v>
      </c>
      <c r="J24" s="101">
        <f>'[1]0125(2日前)'!J14</f>
        <v>2170</v>
      </c>
      <c r="K24" s="97">
        <f>'[1]0126(1日前)'!J14</f>
        <v>2518</v>
      </c>
      <c r="L24" s="100">
        <v>103</v>
      </c>
      <c r="M24" s="99">
        <v>443</v>
      </c>
      <c r="N24" s="99">
        <v>654</v>
      </c>
      <c r="O24" s="98">
        <v>809</v>
      </c>
      <c r="P24" s="98">
        <v>1123</v>
      </c>
      <c r="Q24" s="98">
        <v>1437</v>
      </c>
      <c r="R24" s="98">
        <v>1835</v>
      </c>
      <c r="S24" s="97">
        <v>2229</v>
      </c>
    </row>
    <row r="25" spans="2:19" s="41" customFormat="1" ht="15.75" customHeight="1">
      <c r="B25" s="154" t="s">
        <v>40</v>
      </c>
      <c r="C25" s="155"/>
      <c r="D25" s="48">
        <f aca="true" t="shared" si="8" ref="D25:K25">D26/L26</f>
        <v>1.8773584905660377</v>
      </c>
      <c r="E25" s="47">
        <f t="shared" si="8"/>
        <v>2.844380403458213</v>
      </c>
      <c r="F25" s="47">
        <f t="shared" si="8"/>
        <v>2.628205128205128</v>
      </c>
      <c r="G25" s="47">
        <f t="shared" si="8"/>
        <v>2.425438596491228</v>
      </c>
      <c r="H25" s="47">
        <f t="shared" si="8"/>
        <v>2.5031055900621118</v>
      </c>
      <c r="I25" s="106">
        <f t="shared" si="8"/>
        <v>2.2682215743440235</v>
      </c>
      <c r="J25" s="106">
        <f t="shared" si="8"/>
        <v>2.0564885496183205</v>
      </c>
      <c r="K25" s="46">
        <f t="shared" si="8"/>
        <v>1.8407234539089847</v>
      </c>
      <c r="L25" s="94"/>
      <c r="M25" s="93"/>
      <c r="N25" s="93"/>
      <c r="O25" s="92"/>
      <c r="P25" s="92"/>
      <c r="Q25" s="92"/>
      <c r="R25" s="92"/>
      <c r="S25" s="91"/>
    </row>
    <row r="26" spans="2:19" s="41" customFormat="1" ht="15.75" customHeight="1">
      <c r="B26" s="156" t="s">
        <v>40</v>
      </c>
      <c r="C26" s="157"/>
      <c r="D26" s="90">
        <f>'[1]0114(13日前)'!J15</f>
        <v>199</v>
      </c>
      <c r="E26" s="37">
        <f>'[1]0119(8日前)'!J15</f>
        <v>987</v>
      </c>
      <c r="F26" s="37">
        <f>'[1]0121(6日前)'!J15</f>
        <v>1435</v>
      </c>
      <c r="G26" s="93">
        <f>'[1]0122(5日前)'!J15</f>
        <v>1659</v>
      </c>
      <c r="H26" s="111">
        <f>'[1]0123(4日前)'!J15</f>
        <v>2015</v>
      </c>
      <c r="I26" s="110">
        <f>'[1]0124(3日前)'!J15</f>
        <v>2334</v>
      </c>
      <c r="J26" s="110">
        <f>'[1]0125(2日前)'!J15</f>
        <v>2694</v>
      </c>
      <c r="K26" s="91">
        <f>'[1]0126(1日前)'!J15</f>
        <v>3155</v>
      </c>
      <c r="L26" s="94">
        <v>106</v>
      </c>
      <c r="M26" s="93">
        <v>347</v>
      </c>
      <c r="N26" s="93">
        <v>546</v>
      </c>
      <c r="O26" s="92">
        <v>684</v>
      </c>
      <c r="P26" s="92">
        <v>805</v>
      </c>
      <c r="Q26" s="92">
        <v>1029</v>
      </c>
      <c r="R26" s="92">
        <v>1310</v>
      </c>
      <c r="S26" s="91">
        <v>1714</v>
      </c>
    </row>
    <row r="27" spans="2:19" s="41" customFormat="1" ht="15.75" customHeight="1">
      <c r="B27" s="154" t="s">
        <v>39</v>
      </c>
      <c r="C27" s="155"/>
      <c r="D27" s="48">
        <f aca="true" t="shared" si="9" ref="D27:K27">D28/L28</f>
        <v>1.4</v>
      </c>
      <c r="E27" s="47">
        <f t="shared" si="9"/>
        <v>1.5808189655172413</v>
      </c>
      <c r="F27" s="47">
        <f t="shared" si="9"/>
        <v>1.6390101892285298</v>
      </c>
      <c r="G27" s="109">
        <f t="shared" si="9"/>
        <v>1.5828970331588132</v>
      </c>
      <c r="H27" s="109">
        <f t="shared" si="9"/>
        <v>1.5117308543603365</v>
      </c>
      <c r="I27" s="108">
        <f t="shared" si="9"/>
        <v>1.3908716540837336</v>
      </c>
      <c r="J27" s="108">
        <f t="shared" si="9"/>
        <v>1.2990928495197438</v>
      </c>
      <c r="K27" s="107">
        <f t="shared" si="9"/>
        <v>1.1740406793877123</v>
      </c>
      <c r="L27" s="105"/>
      <c r="M27" s="104"/>
      <c r="N27" s="104"/>
      <c r="O27" s="103"/>
      <c r="P27" s="103"/>
      <c r="Q27" s="103"/>
      <c r="R27" s="103"/>
      <c r="S27" s="102"/>
    </row>
    <row r="28" spans="2:19" s="41" customFormat="1" ht="15.75" customHeight="1">
      <c r="B28" s="156" t="s">
        <v>39</v>
      </c>
      <c r="C28" s="157"/>
      <c r="D28" s="90">
        <f>'[1]0114(13日前)'!J16</f>
        <v>140</v>
      </c>
      <c r="E28" s="37">
        <f>'[1]0119(8日前)'!J16</f>
        <v>1467</v>
      </c>
      <c r="F28" s="37">
        <f>'[1]0121(6日前)'!J16</f>
        <v>2252</v>
      </c>
      <c r="G28" s="99">
        <f>'[1]0122(5日前)'!J16</f>
        <v>2721</v>
      </c>
      <c r="H28" s="37">
        <f>'[1]0123(4日前)'!J16</f>
        <v>3415</v>
      </c>
      <c r="I28" s="101">
        <f>'[1]0124(3日前)'!J16</f>
        <v>4053</v>
      </c>
      <c r="J28" s="101">
        <f>'[1]0125(2日前)'!J16</f>
        <v>4869</v>
      </c>
      <c r="K28" s="97">
        <f>'[1]0126(1日前)'!J16</f>
        <v>5599</v>
      </c>
      <c r="L28" s="100">
        <v>100</v>
      </c>
      <c r="M28" s="99">
        <v>928</v>
      </c>
      <c r="N28" s="99">
        <v>1374</v>
      </c>
      <c r="O28" s="98">
        <v>1719</v>
      </c>
      <c r="P28" s="98">
        <v>2259</v>
      </c>
      <c r="Q28" s="98">
        <v>2914</v>
      </c>
      <c r="R28" s="98">
        <v>3748</v>
      </c>
      <c r="S28" s="97">
        <v>4769</v>
      </c>
    </row>
    <row r="29" spans="2:19" s="41" customFormat="1" ht="15.75" customHeight="1">
      <c r="B29" s="154" t="s">
        <v>38</v>
      </c>
      <c r="C29" s="155"/>
      <c r="D29" s="48">
        <f aca="true" t="shared" si="10" ref="D29:K29">D30/L30</f>
        <v>2.279279279279279</v>
      </c>
      <c r="E29" s="47">
        <f t="shared" si="10"/>
        <v>1.95</v>
      </c>
      <c r="F29" s="47">
        <f t="shared" si="10"/>
        <v>1.6671949286846275</v>
      </c>
      <c r="G29" s="47">
        <f t="shared" si="10"/>
        <v>1.5609436435124509</v>
      </c>
      <c r="H29" s="47">
        <f t="shared" si="10"/>
        <v>1.4636752136752136</v>
      </c>
      <c r="I29" s="106">
        <f t="shared" si="10"/>
        <v>1.378657487091222</v>
      </c>
      <c r="J29" s="106">
        <f t="shared" si="10"/>
        <v>1.2659430122116688</v>
      </c>
      <c r="K29" s="46">
        <f t="shared" si="10"/>
        <v>1.2219293621507643</v>
      </c>
      <c r="L29" s="94"/>
      <c r="M29" s="93"/>
      <c r="N29" s="93"/>
      <c r="O29" s="92"/>
      <c r="P29" s="92"/>
      <c r="Q29" s="92"/>
      <c r="R29" s="92"/>
      <c r="S29" s="91"/>
    </row>
    <row r="30" spans="2:19" s="41" customFormat="1" ht="15.75" customHeight="1">
      <c r="B30" s="156" t="s">
        <v>38</v>
      </c>
      <c r="C30" s="157"/>
      <c r="D30" s="90">
        <f>'[1]0114(13日前)'!J17</f>
        <v>253</v>
      </c>
      <c r="E30" s="37">
        <f>'[1]0119(8日前)'!J17</f>
        <v>780</v>
      </c>
      <c r="F30" s="37">
        <f>'[1]0121(6日前)'!J17</f>
        <v>1052</v>
      </c>
      <c r="G30" s="99">
        <f>'[1]0122(5日前)'!J17</f>
        <v>1191</v>
      </c>
      <c r="H30" s="37">
        <f>'[1]0123(4日前)'!J17</f>
        <v>1370</v>
      </c>
      <c r="I30" s="101">
        <f>'[1]0124(3日前)'!J17</f>
        <v>1602</v>
      </c>
      <c r="J30" s="101">
        <f>'[1]0125(2日前)'!J17</f>
        <v>1866</v>
      </c>
      <c r="K30" s="97">
        <f>'[1]0126(1日前)'!J17</f>
        <v>2318</v>
      </c>
      <c r="L30" s="94">
        <v>111</v>
      </c>
      <c r="M30" s="93">
        <v>400</v>
      </c>
      <c r="N30" s="93">
        <v>631</v>
      </c>
      <c r="O30" s="92">
        <v>763</v>
      </c>
      <c r="P30" s="92">
        <v>936</v>
      </c>
      <c r="Q30" s="92">
        <v>1162</v>
      </c>
      <c r="R30" s="92">
        <v>1474</v>
      </c>
      <c r="S30" s="91">
        <v>1897</v>
      </c>
    </row>
    <row r="31" spans="2:19" s="41" customFormat="1" ht="15.75" customHeight="1">
      <c r="B31" s="154" t="s">
        <v>37</v>
      </c>
      <c r="C31" s="155"/>
      <c r="D31" s="48">
        <f aca="true" t="shared" si="11" ref="D31:K31">D32/L32</f>
        <v>1.5096774193548388</v>
      </c>
      <c r="E31" s="47">
        <f t="shared" si="11"/>
        <v>1.6890243902439024</v>
      </c>
      <c r="F31" s="47">
        <f t="shared" si="11"/>
        <v>1.5690322580645162</v>
      </c>
      <c r="G31" s="47">
        <f t="shared" si="11"/>
        <v>1.5091277890466532</v>
      </c>
      <c r="H31" s="47">
        <f t="shared" si="11"/>
        <v>1.4040880503144655</v>
      </c>
      <c r="I31" s="106">
        <f t="shared" si="11"/>
        <v>1.3580402010050252</v>
      </c>
      <c r="J31" s="106">
        <f t="shared" si="11"/>
        <v>1.3082400813835198</v>
      </c>
      <c r="K31" s="46">
        <f t="shared" si="11"/>
        <v>1.2308923569427772</v>
      </c>
      <c r="L31" s="105"/>
      <c r="M31" s="104"/>
      <c r="N31" s="104"/>
      <c r="O31" s="103"/>
      <c r="P31" s="103"/>
      <c r="Q31" s="103"/>
      <c r="R31" s="103"/>
      <c r="S31" s="102"/>
    </row>
    <row r="32" spans="2:19" s="41" customFormat="1" ht="15.75" customHeight="1">
      <c r="B32" s="156" t="s">
        <v>37</v>
      </c>
      <c r="C32" s="157"/>
      <c r="D32" s="90">
        <f>'[1]0114(13日前)'!J18</f>
        <v>234</v>
      </c>
      <c r="E32" s="37">
        <f>'[1]0119(8日前)'!J18</f>
        <v>831</v>
      </c>
      <c r="F32" s="37">
        <f>'[1]0121(6日前)'!J18</f>
        <v>1216</v>
      </c>
      <c r="G32" s="99">
        <f>'[1]0122(5日前)'!J18</f>
        <v>1488</v>
      </c>
      <c r="H32" s="37">
        <f>'[1]0123(4日前)'!J18</f>
        <v>1786</v>
      </c>
      <c r="I32" s="101">
        <f>'[1]0124(3日前)'!J18</f>
        <v>2162</v>
      </c>
      <c r="J32" s="101">
        <f>'[1]0125(2日前)'!J18</f>
        <v>2572</v>
      </c>
      <c r="K32" s="97">
        <f>'[1]0126(1日前)'!J18</f>
        <v>3076</v>
      </c>
      <c r="L32" s="100">
        <v>155</v>
      </c>
      <c r="M32" s="99">
        <v>492</v>
      </c>
      <c r="N32" s="99">
        <v>775</v>
      </c>
      <c r="O32" s="98">
        <v>986</v>
      </c>
      <c r="P32" s="98">
        <v>1272</v>
      </c>
      <c r="Q32" s="98">
        <v>1592</v>
      </c>
      <c r="R32" s="98">
        <v>1966</v>
      </c>
      <c r="S32" s="97">
        <v>2499</v>
      </c>
    </row>
    <row r="33" spans="2:19" s="41" customFormat="1" ht="15.75" customHeight="1">
      <c r="B33" s="154" t="s">
        <v>36</v>
      </c>
      <c r="C33" s="155"/>
      <c r="D33" s="48">
        <f aca="true" t="shared" si="12" ref="D33:K33">D34/L34</f>
        <v>3.5923566878980893</v>
      </c>
      <c r="E33" s="47">
        <f t="shared" si="12"/>
        <v>2.385113268608414</v>
      </c>
      <c r="F33" s="47">
        <f t="shared" si="12"/>
        <v>1.9857050032488628</v>
      </c>
      <c r="G33" s="47">
        <f t="shared" si="12"/>
        <v>1.8060388945752304</v>
      </c>
      <c r="H33" s="47">
        <f t="shared" si="12"/>
        <v>1.7240663900414939</v>
      </c>
      <c r="I33" s="106">
        <f t="shared" si="12"/>
        <v>1.6616880861410213</v>
      </c>
      <c r="J33" s="106">
        <f t="shared" si="12"/>
        <v>1.5493757094211125</v>
      </c>
      <c r="K33" s="46">
        <f t="shared" si="12"/>
        <v>1.4077110569465987</v>
      </c>
      <c r="L33" s="94"/>
      <c r="M33" s="93"/>
      <c r="N33" s="93"/>
      <c r="O33" s="92"/>
      <c r="P33" s="92"/>
      <c r="Q33" s="92"/>
      <c r="R33" s="92"/>
      <c r="S33" s="91"/>
    </row>
    <row r="34" spans="2:19" s="41" customFormat="1" ht="15.75" customHeight="1">
      <c r="B34" s="156" t="s">
        <v>36</v>
      </c>
      <c r="C34" s="157"/>
      <c r="D34" s="40">
        <f>'[1]0114(13日前)'!J19</f>
        <v>564</v>
      </c>
      <c r="E34" s="111">
        <f>'[1]0119(8日前)'!J19</f>
        <v>2211</v>
      </c>
      <c r="F34" s="111">
        <f>'[1]0121(6日前)'!J19</f>
        <v>3056</v>
      </c>
      <c r="G34" s="93">
        <f>'[1]0122(5日前)'!J19</f>
        <v>3529</v>
      </c>
      <c r="H34" s="111">
        <f>'[1]0123(4日前)'!J19</f>
        <v>4155</v>
      </c>
      <c r="I34" s="110">
        <f>'[1]0124(3日前)'!J19</f>
        <v>4784</v>
      </c>
      <c r="J34" s="110">
        <f>'[1]0125(2日前)'!J19</f>
        <v>5460</v>
      </c>
      <c r="K34" s="91">
        <f>'[1]0126(1日前)'!J19</f>
        <v>6353</v>
      </c>
      <c r="L34" s="94">
        <v>157</v>
      </c>
      <c r="M34" s="93">
        <v>927</v>
      </c>
      <c r="N34" s="93">
        <v>1539</v>
      </c>
      <c r="O34" s="92">
        <v>1954</v>
      </c>
      <c r="P34" s="92">
        <v>2410</v>
      </c>
      <c r="Q34" s="92">
        <v>2879</v>
      </c>
      <c r="R34" s="92">
        <v>3524</v>
      </c>
      <c r="S34" s="91">
        <v>4513</v>
      </c>
    </row>
    <row r="35" spans="2:19" s="41" customFormat="1" ht="15.75" customHeight="1">
      <c r="B35" s="154" t="s">
        <v>35</v>
      </c>
      <c r="C35" s="155"/>
      <c r="D35" s="112">
        <f aca="true" t="shared" si="13" ref="D35:K35">D36/L36</f>
        <v>3.4411764705882355</v>
      </c>
      <c r="E35" s="109">
        <f t="shared" si="13"/>
        <v>2.279534109816972</v>
      </c>
      <c r="F35" s="109">
        <f t="shared" si="13"/>
        <v>2.0153508771929824</v>
      </c>
      <c r="G35" s="109">
        <f t="shared" si="13"/>
        <v>1.8464254192409533</v>
      </c>
      <c r="H35" s="109">
        <f t="shared" si="13"/>
        <v>1.6933995741660752</v>
      </c>
      <c r="I35" s="108">
        <f t="shared" si="13"/>
        <v>1.5834292289988492</v>
      </c>
      <c r="J35" s="108">
        <f t="shared" si="13"/>
        <v>1.413141314131413</v>
      </c>
      <c r="K35" s="107">
        <f t="shared" si="13"/>
        <v>1.3103813559322033</v>
      </c>
      <c r="L35" s="105"/>
      <c r="M35" s="104"/>
      <c r="N35" s="104"/>
      <c r="O35" s="103"/>
      <c r="P35" s="103"/>
      <c r="Q35" s="103"/>
      <c r="R35" s="103"/>
      <c r="S35" s="102"/>
    </row>
    <row r="36" spans="2:19" s="41" customFormat="1" ht="15.75" customHeight="1">
      <c r="B36" s="156" t="s">
        <v>35</v>
      </c>
      <c r="C36" s="157"/>
      <c r="D36" s="90">
        <f>'[1]0114(13日前)'!J20</f>
        <v>351</v>
      </c>
      <c r="E36" s="37">
        <f>'[1]0119(8日前)'!J20</f>
        <v>1370</v>
      </c>
      <c r="F36" s="37">
        <f>'[1]0121(6日前)'!J20</f>
        <v>1838</v>
      </c>
      <c r="G36" s="99">
        <f>'[1]0122(5日前)'!J20</f>
        <v>2092</v>
      </c>
      <c r="H36" s="37">
        <f>'[1]0123(4日前)'!J20</f>
        <v>2386</v>
      </c>
      <c r="I36" s="101">
        <f>'[1]0124(3日前)'!J20</f>
        <v>2752</v>
      </c>
      <c r="J36" s="101">
        <f>'[1]0125(2日前)'!J20</f>
        <v>3140</v>
      </c>
      <c r="K36" s="97">
        <f>'[1]0126(1日前)'!J20</f>
        <v>3711</v>
      </c>
      <c r="L36" s="100">
        <v>102</v>
      </c>
      <c r="M36" s="99">
        <v>601</v>
      </c>
      <c r="N36" s="99">
        <v>912</v>
      </c>
      <c r="O36" s="98">
        <v>1133</v>
      </c>
      <c r="P36" s="98">
        <v>1409</v>
      </c>
      <c r="Q36" s="98">
        <v>1738</v>
      </c>
      <c r="R36" s="98">
        <v>2222</v>
      </c>
      <c r="S36" s="97">
        <v>2832</v>
      </c>
    </row>
    <row r="37" spans="2:19" s="41" customFormat="1" ht="15.75" customHeight="1">
      <c r="B37" s="154" t="s">
        <v>34</v>
      </c>
      <c r="C37" s="155"/>
      <c r="D37" s="48">
        <f aca="true" t="shared" si="14" ref="D37:K37">D38/L38</f>
        <v>3</v>
      </c>
      <c r="E37" s="47">
        <f t="shared" si="14"/>
        <v>3.2948717948717947</v>
      </c>
      <c r="F37" s="47">
        <f t="shared" si="14"/>
        <v>2.958477508650519</v>
      </c>
      <c r="G37" s="47">
        <f t="shared" si="14"/>
        <v>2.6769230769230767</v>
      </c>
      <c r="H37" s="47">
        <f t="shared" si="14"/>
        <v>2.028963414634146</v>
      </c>
      <c r="I37" s="106">
        <f t="shared" si="14"/>
        <v>1.8489461358313817</v>
      </c>
      <c r="J37" s="106">
        <f t="shared" si="14"/>
        <v>1.6779981114258735</v>
      </c>
      <c r="K37" s="46">
        <f t="shared" si="14"/>
        <v>1.5140470766894456</v>
      </c>
      <c r="L37" s="94"/>
      <c r="M37" s="93"/>
      <c r="N37" s="93"/>
      <c r="O37" s="92"/>
      <c r="P37" s="92"/>
      <c r="Q37" s="92"/>
      <c r="R37" s="92"/>
      <c r="S37" s="91"/>
    </row>
    <row r="38" spans="2:19" s="41" customFormat="1" ht="15.75" customHeight="1">
      <c r="B38" s="156" t="s">
        <v>34</v>
      </c>
      <c r="C38" s="157"/>
      <c r="D38" s="90">
        <f>'[1]0114(13日前)'!J21</f>
        <v>129</v>
      </c>
      <c r="E38" s="37">
        <f>'[1]0119(8日前)'!J21</f>
        <v>514</v>
      </c>
      <c r="F38" s="37">
        <f>'[1]0121(6日前)'!J21</f>
        <v>855</v>
      </c>
      <c r="G38" s="99">
        <f>'[1]0122(5日前)'!J21</f>
        <v>1044</v>
      </c>
      <c r="H38" s="37">
        <f>'[1]0123(4日前)'!J21</f>
        <v>1331</v>
      </c>
      <c r="I38" s="101">
        <f>'[1]0124(3日前)'!J21</f>
        <v>1579</v>
      </c>
      <c r="J38" s="101">
        <f>'[1]0125(2日前)'!J21</f>
        <v>1777</v>
      </c>
      <c r="K38" s="97">
        <f>'[1]0126(1日前)'!J21</f>
        <v>1994</v>
      </c>
      <c r="L38" s="94">
        <v>43</v>
      </c>
      <c r="M38" s="93">
        <v>156</v>
      </c>
      <c r="N38" s="93">
        <v>289</v>
      </c>
      <c r="O38" s="92">
        <v>390</v>
      </c>
      <c r="P38" s="92">
        <v>656</v>
      </c>
      <c r="Q38" s="92">
        <v>854</v>
      </c>
      <c r="R38" s="92">
        <v>1059</v>
      </c>
      <c r="S38" s="91">
        <v>1317</v>
      </c>
    </row>
    <row r="39" spans="2:19" s="41" customFormat="1" ht="15.75" customHeight="1">
      <c r="B39" s="154" t="s">
        <v>33</v>
      </c>
      <c r="C39" s="155"/>
      <c r="D39" s="48">
        <f aca="true" t="shared" si="15" ref="D39:K39">D40/L40</f>
        <v>2.021276595744681</v>
      </c>
      <c r="E39" s="47">
        <f t="shared" si="15"/>
        <v>2.3201219512195124</v>
      </c>
      <c r="F39" s="47">
        <f t="shared" si="15"/>
        <v>2.720620842572062</v>
      </c>
      <c r="G39" s="47">
        <f t="shared" si="15"/>
        <v>2.467013888888889</v>
      </c>
      <c r="H39" s="47">
        <f t="shared" si="15"/>
        <v>2.200534759358289</v>
      </c>
      <c r="I39" s="106">
        <f t="shared" si="15"/>
        <v>2.0543237250554323</v>
      </c>
      <c r="J39" s="106">
        <f t="shared" si="15"/>
        <v>1.9105990783410138</v>
      </c>
      <c r="K39" s="46">
        <f t="shared" si="15"/>
        <v>1.7974493623405852</v>
      </c>
      <c r="L39" s="105"/>
      <c r="M39" s="104"/>
      <c r="N39" s="104"/>
      <c r="O39" s="103"/>
      <c r="P39" s="103"/>
      <c r="Q39" s="103"/>
      <c r="R39" s="103"/>
      <c r="S39" s="102"/>
    </row>
    <row r="40" spans="2:19" s="41" customFormat="1" ht="15.75" customHeight="1">
      <c r="B40" s="156" t="s">
        <v>33</v>
      </c>
      <c r="C40" s="157"/>
      <c r="D40" s="90">
        <f>'[1]0114(13日前)'!J22</f>
        <v>190</v>
      </c>
      <c r="E40" s="37">
        <f>'[1]0119(8日前)'!J22</f>
        <v>761</v>
      </c>
      <c r="F40" s="37">
        <f>'[1]0121(6日前)'!J22</f>
        <v>1227</v>
      </c>
      <c r="G40" s="99">
        <f>'[1]0122(5日前)'!J22</f>
        <v>1421</v>
      </c>
      <c r="H40" s="37">
        <f>'[1]0123(4日前)'!J22</f>
        <v>1646</v>
      </c>
      <c r="I40" s="101">
        <f>'[1]0124(3日前)'!J22</f>
        <v>1853</v>
      </c>
      <c r="J40" s="101">
        <f>'[1]0125(2日前)'!J22</f>
        <v>2073</v>
      </c>
      <c r="K40" s="97">
        <f>'[1]0126(1日前)'!J22</f>
        <v>2396</v>
      </c>
      <c r="L40" s="100">
        <v>94</v>
      </c>
      <c r="M40" s="99">
        <v>328</v>
      </c>
      <c r="N40" s="99">
        <v>451</v>
      </c>
      <c r="O40" s="98">
        <v>576</v>
      </c>
      <c r="P40" s="98">
        <v>748</v>
      </c>
      <c r="Q40" s="98">
        <v>902</v>
      </c>
      <c r="R40" s="98">
        <v>1085</v>
      </c>
      <c r="S40" s="97">
        <v>1333</v>
      </c>
    </row>
    <row r="41" spans="2:19" s="41" customFormat="1" ht="15.75" customHeight="1">
      <c r="B41" s="154" t="s">
        <v>32</v>
      </c>
      <c r="C41" s="155"/>
      <c r="D41" s="48">
        <f aca="true" t="shared" si="16" ref="D41:K41">D42/L42</f>
        <v>1.4185303514376997</v>
      </c>
      <c r="E41" s="47">
        <f t="shared" si="16"/>
        <v>1.420596727622714</v>
      </c>
      <c r="F41" s="47">
        <f t="shared" si="16"/>
        <v>1.2069377990430623</v>
      </c>
      <c r="G41" s="47">
        <f t="shared" si="16"/>
        <v>1.1201923076923077</v>
      </c>
      <c r="H41" s="47">
        <f t="shared" si="16"/>
        <v>1.0391644908616189</v>
      </c>
      <c r="I41" s="106">
        <f t="shared" si="16"/>
        <v>0.9869221411192214</v>
      </c>
      <c r="J41" s="106">
        <f t="shared" si="16"/>
        <v>0.9565435820145692</v>
      </c>
      <c r="K41" s="46">
        <f t="shared" si="16"/>
        <v>0.911740725642071</v>
      </c>
      <c r="L41" s="94"/>
      <c r="M41" s="93"/>
      <c r="N41" s="93"/>
      <c r="O41" s="92"/>
      <c r="P41" s="92"/>
      <c r="Q41" s="92"/>
      <c r="R41" s="92"/>
      <c r="S41" s="91"/>
    </row>
    <row r="42" spans="2:19" s="41" customFormat="1" ht="15.75" customHeight="1">
      <c r="B42" s="156" t="s">
        <v>32</v>
      </c>
      <c r="C42" s="157"/>
      <c r="D42" s="90">
        <f>'[1]0114(13日前)'!J23</f>
        <v>444</v>
      </c>
      <c r="E42" s="37">
        <f>'[1]0119(8日前)'!J23</f>
        <v>1476</v>
      </c>
      <c r="F42" s="37">
        <f>'[1]0121(6日前)'!J23</f>
        <v>2018</v>
      </c>
      <c r="G42" s="93">
        <f>'[1]0122(5日前)'!J23</f>
        <v>2330</v>
      </c>
      <c r="H42" s="111">
        <f>'[1]0123(4日前)'!J23</f>
        <v>2786</v>
      </c>
      <c r="I42" s="110">
        <f>'[1]0124(3日前)'!J23</f>
        <v>3245</v>
      </c>
      <c r="J42" s="110">
        <f>'[1]0125(2日前)'!J23</f>
        <v>3808</v>
      </c>
      <c r="K42" s="91">
        <f>'[1]0126(1日前)'!J23</f>
        <v>4473</v>
      </c>
      <c r="L42" s="94">
        <v>313</v>
      </c>
      <c r="M42" s="93">
        <v>1039</v>
      </c>
      <c r="N42" s="93">
        <v>1672</v>
      </c>
      <c r="O42" s="92">
        <v>2080</v>
      </c>
      <c r="P42" s="92">
        <v>2681</v>
      </c>
      <c r="Q42" s="92">
        <v>3288</v>
      </c>
      <c r="R42" s="92">
        <v>3981</v>
      </c>
      <c r="S42" s="91">
        <v>4906</v>
      </c>
    </row>
    <row r="43" spans="2:19" s="41" customFormat="1" ht="15.75" customHeight="1">
      <c r="B43" s="154" t="s">
        <v>31</v>
      </c>
      <c r="C43" s="155"/>
      <c r="D43" s="48">
        <f aca="true" t="shared" si="17" ref="D43:K43">D44/L44</f>
        <v>1.7450980392156863</v>
      </c>
      <c r="E43" s="47">
        <f t="shared" si="17"/>
        <v>2.149532710280374</v>
      </c>
      <c r="F43" s="47">
        <f t="shared" si="17"/>
        <v>2.0040899795501024</v>
      </c>
      <c r="G43" s="109">
        <f t="shared" si="17"/>
        <v>2.03125</v>
      </c>
      <c r="H43" s="109">
        <f t="shared" si="17"/>
        <v>1.925</v>
      </c>
      <c r="I43" s="108">
        <f t="shared" si="17"/>
        <v>1.7357222844344904</v>
      </c>
      <c r="J43" s="108">
        <f t="shared" si="17"/>
        <v>1.4666110183639398</v>
      </c>
      <c r="K43" s="107">
        <f t="shared" si="17"/>
        <v>1.3072983354673495</v>
      </c>
      <c r="L43" s="105"/>
      <c r="M43" s="104"/>
      <c r="N43" s="104"/>
      <c r="O43" s="103"/>
      <c r="P43" s="103"/>
      <c r="Q43" s="103"/>
      <c r="R43" s="103"/>
      <c r="S43" s="102"/>
    </row>
    <row r="44" spans="2:19" s="41" customFormat="1" ht="15.75" customHeight="1">
      <c r="B44" s="156" t="s">
        <v>31</v>
      </c>
      <c r="C44" s="157"/>
      <c r="D44" s="90">
        <f>'[1]0114(13日前)'!J24</f>
        <v>178</v>
      </c>
      <c r="E44" s="37">
        <f>'[1]0119(8日前)'!J24</f>
        <v>690</v>
      </c>
      <c r="F44" s="37">
        <f>'[1]0121(6日前)'!J24</f>
        <v>980</v>
      </c>
      <c r="G44" s="99">
        <f>'[1]0122(5日前)'!J24</f>
        <v>1170</v>
      </c>
      <c r="H44" s="37">
        <f>'[1]0123(4日前)'!J24</f>
        <v>1386</v>
      </c>
      <c r="I44" s="101">
        <f>'[1]0124(3日前)'!J24</f>
        <v>1550</v>
      </c>
      <c r="J44" s="101">
        <f>'[1]0125(2日前)'!J24</f>
        <v>1757</v>
      </c>
      <c r="K44" s="97">
        <f>'[1]0126(1日前)'!J24</f>
        <v>2042</v>
      </c>
      <c r="L44" s="100">
        <v>102</v>
      </c>
      <c r="M44" s="99">
        <v>321</v>
      </c>
      <c r="N44" s="99">
        <v>489</v>
      </c>
      <c r="O44" s="98">
        <v>576</v>
      </c>
      <c r="P44" s="98">
        <v>720</v>
      </c>
      <c r="Q44" s="98">
        <v>893</v>
      </c>
      <c r="R44" s="98">
        <v>1198</v>
      </c>
      <c r="S44" s="97">
        <v>1562</v>
      </c>
    </row>
    <row r="45" spans="2:19" s="41" customFormat="1" ht="15.75" customHeight="1">
      <c r="B45" s="154" t="s">
        <v>30</v>
      </c>
      <c r="C45" s="155"/>
      <c r="D45" s="48">
        <f aca="true" t="shared" si="18" ref="D45:K45">D46/L46</f>
        <v>2.4886363636363638</v>
      </c>
      <c r="E45" s="47">
        <f t="shared" si="18"/>
        <v>2.2245028864656833</v>
      </c>
      <c r="F45" s="47">
        <f t="shared" si="18"/>
        <v>1.8748932536293765</v>
      </c>
      <c r="G45" s="47">
        <f t="shared" si="18"/>
        <v>1.6825833047062866</v>
      </c>
      <c r="H45" s="47">
        <f t="shared" si="18"/>
        <v>1.5107366132101114</v>
      </c>
      <c r="I45" s="106">
        <f t="shared" si="18"/>
        <v>1.3695267580716497</v>
      </c>
      <c r="J45" s="106">
        <f t="shared" si="18"/>
        <v>1.2129450973513418</v>
      </c>
      <c r="K45" s="46">
        <f t="shared" si="18"/>
        <v>1.0809800664451827</v>
      </c>
      <c r="L45" s="94"/>
      <c r="M45" s="93"/>
      <c r="N45" s="93"/>
      <c r="O45" s="92"/>
      <c r="P45" s="92"/>
      <c r="Q45" s="92"/>
      <c r="R45" s="92"/>
      <c r="S45" s="91"/>
    </row>
    <row r="46" spans="2:19" s="41" customFormat="1" ht="15.75" customHeight="1">
      <c r="B46" s="156" t="s">
        <v>30</v>
      </c>
      <c r="C46" s="157"/>
      <c r="D46" s="90">
        <f>'[1]0114(13日前)'!J25</f>
        <v>1095</v>
      </c>
      <c r="E46" s="37">
        <f>'[1]0119(8日前)'!J25</f>
        <v>3468</v>
      </c>
      <c r="F46" s="37">
        <f>'[1]0121(6日前)'!J25</f>
        <v>4391</v>
      </c>
      <c r="G46" s="99">
        <f>'[1]0122(5日前)'!J25</f>
        <v>4898</v>
      </c>
      <c r="H46" s="37">
        <f>'[1]0123(4日前)'!J25</f>
        <v>5558</v>
      </c>
      <c r="I46" s="101">
        <f>'[1]0124(3日前)'!J25</f>
        <v>6193</v>
      </c>
      <c r="J46" s="101">
        <f>'[1]0125(2日前)'!J25</f>
        <v>6915</v>
      </c>
      <c r="K46" s="97">
        <f>'[1]0126(1日前)'!J25</f>
        <v>7809</v>
      </c>
      <c r="L46" s="94">
        <v>440</v>
      </c>
      <c r="M46" s="93">
        <v>1559</v>
      </c>
      <c r="N46" s="93">
        <v>2342</v>
      </c>
      <c r="O46" s="92">
        <v>2911</v>
      </c>
      <c r="P46" s="92">
        <v>3679</v>
      </c>
      <c r="Q46" s="92">
        <v>4522</v>
      </c>
      <c r="R46" s="92">
        <v>5701</v>
      </c>
      <c r="S46" s="91">
        <v>7224</v>
      </c>
    </row>
    <row r="47" spans="2:19" s="41" customFormat="1" ht="15.75" customHeight="1">
      <c r="B47" s="154" t="s">
        <v>29</v>
      </c>
      <c r="C47" s="155"/>
      <c r="D47" s="48">
        <f aca="true" t="shared" si="19" ref="D47:K47">D48/L48</f>
        <v>2.7135135135135133</v>
      </c>
      <c r="E47" s="47">
        <f t="shared" si="19"/>
        <v>3.610671936758893</v>
      </c>
      <c r="F47" s="47">
        <f t="shared" si="19"/>
        <v>2.4158415841584158</v>
      </c>
      <c r="G47" s="47">
        <f t="shared" si="19"/>
        <v>2.1307984790874523</v>
      </c>
      <c r="H47" s="47">
        <f t="shared" si="19"/>
        <v>1.8895739910313902</v>
      </c>
      <c r="I47" s="106">
        <f t="shared" si="19"/>
        <v>1.6784525790349418</v>
      </c>
      <c r="J47" s="106">
        <f t="shared" si="19"/>
        <v>1.4727608494921514</v>
      </c>
      <c r="K47" s="46">
        <f t="shared" si="19"/>
        <v>1.2955169258920403</v>
      </c>
      <c r="L47" s="105"/>
      <c r="M47" s="104"/>
      <c r="N47" s="104"/>
      <c r="O47" s="103"/>
      <c r="P47" s="103"/>
      <c r="Q47" s="103"/>
      <c r="R47" s="103"/>
      <c r="S47" s="102"/>
    </row>
    <row r="48" spans="2:19" s="41" customFormat="1" ht="15.75" customHeight="1">
      <c r="B48" s="158" t="s">
        <v>29</v>
      </c>
      <c r="C48" s="159"/>
      <c r="D48" s="90">
        <f>'[1]0114(13日前)'!J26</f>
        <v>502</v>
      </c>
      <c r="E48" s="37">
        <f>'[1]0119(8日前)'!J26</f>
        <v>1827</v>
      </c>
      <c r="F48" s="37">
        <f>'[1]0121(6日前)'!J26</f>
        <v>2440</v>
      </c>
      <c r="G48" s="99">
        <f>'[1]0122(5日前)'!J26</f>
        <v>2802</v>
      </c>
      <c r="H48" s="37">
        <f>'[1]0123(4日前)'!J26</f>
        <v>3371</v>
      </c>
      <c r="I48" s="101">
        <f>'[1]0124(3日前)'!J26</f>
        <v>4035</v>
      </c>
      <c r="J48" s="101">
        <f>'[1]0125(2日前)'!J26</f>
        <v>4785</v>
      </c>
      <c r="K48" s="97">
        <f>'[1]0126(1日前)'!J26</f>
        <v>5664</v>
      </c>
      <c r="L48" s="100">
        <v>185</v>
      </c>
      <c r="M48" s="99">
        <v>506</v>
      </c>
      <c r="N48" s="99">
        <v>1010</v>
      </c>
      <c r="O48" s="98">
        <v>1315</v>
      </c>
      <c r="P48" s="98">
        <v>1784</v>
      </c>
      <c r="Q48" s="98">
        <v>2404</v>
      </c>
      <c r="R48" s="98">
        <v>3249</v>
      </c>
      <c r="S48" s="97">
        <v>4372</v>
      </c>
    </row>
    <row r="49" spans="2:19" s="41" customFormat="1" ht="15.75" customHeight="1">
      <c r="B49" s="136" t="s">
        <v>28</v>
      </c>
      <c r="C49" s="160"/>
      <c r="D49" s="96">
        <f aca="true" t="shared" si="20" ref="D49:K49">D50/L50</f>
        <v>1.922077922077922</v>
      </c>
      <c r="E49" s="95">
        <f t="shared" si="20"/>
        <v>1.9553903345724908</v>
      </c>
      <c r="F49" s="95">
        <f t="shared" si="20"/>
        <v>1.94</v>
      </c>
      <c r="G49" s="95">
        <f t="shared" si="20"/>
        <v>1.7142857142857142</v>
      </c>
      <c r="H49" s="95">
        <f t="shared" si="20"/>
        <v>1.582723279648609</v>
      </c>
      <c r="I49" s="95">
        <f t="shared" si="20"/>
        <v>1.4346289752650176</v>
      </c>
      <c r="J49" s="95">
        <f t="shared" si="20"/>
        <v>1.3738959764474976</v>
      </c>
      <c r="K49" s="95">
        <f t="shared" si="20"/>
        <v>1.2829486224869695</v>
      </c>
      <c r="L49" s="94"/>
      <c r="M49" s="93"/>
      <c r="N49" s="93"/>
      <c r="O49" s="92"/>
      <c r="P49" s="92"/>
      <c r="Q49" s="92"/>
      <c r="R49" s="92"/>
      <c r="S49" s="91"/>
    </row>
    <row r="50" spans="2:19" s="41" customFormat="1" ht="15.75" customHeight="1">
      <c r="B50" s="138"/>
      <c r="C50" s="161"/>
      <c r="D50" s="39">
        <f>'[1]0114(13日前)'!J27</f>
        <v>148</v>
      </c>
      <c r="E50" s="39">
        <f>'[1]0119(8日前)'!J27</f>
        <v>526</v>
      </c>
      <c r="F50" s="39">
        <f>'[1]0121(6日前)'!J27</f>
        <v>776</v>
      </c>
      <c r="G50" s="39">
        <f>'[1]0122(5日前)'!J27</f>
        <v>900</v>
      </c>
      <c r="H50" s="39">
        <f>'[1]0123(4日前)'!J27</f>
        <v>1081</v>
      </c>
      <c r="I50" s="39">
        <f>'[1]0124(3日前)'!J27</f>
        <v>1218</v>
      </c>
      <c r="J50" s="39">
        <f>'[1]0125(2日前)'!J27</f>
        <v>1400</v>
      </c>
      <c r="K50" s="88">
        <f>'[1]0126(1日前)'!J27</f>
        <v>1723</v>
      </c>
      <c r="L50" s="90">
        <v>77</v>
      </c>
      <c r="M50" s="89">
        <v>269</v>
      </c>
      <c r="N50" s="89">
        <v>400</v>
      </c>
      <c r="O50" s="89">
        <v>525</v>
      </c>
      <c r="P50" s="89">
        <v>683</v>
      </c>
      <c r="Q50" s="89">
        <v>849</v>
      </c>
      <c r="R50" s="89">
        <v>1019</v>
      </c>
      <c r="S50" s="88">
        <v>1343</v>
      </c>
    </row>
    <row r="51" spans="2:19" s="41" customFormat="1" ht="15.75" customHeight="1">
      <c r="B51" s="162" t="s">
        <v>27</v>
      </c>
      <c r="C51" s="163"/>
      <c r="D51" s="87">
        <f aca="true" t="shared" si="21" ref="D51:K51">D52/L52</f>
        <v>2.3151387213510253</v>
      </c>
      <c r="E51" s="86">
        <f t="shared" si="21"/>
        <v>2.3397208422048736</v>
      </c>
      <c r="F51" s="84">
        <f t="shared" si="21"/>
        <v>2.1021784232365146</v>
      </c>
      <c r="G51" s="85">
        <f t="shared" si="21"/>
        <v>1.929005644811116</v>
      </c>
      <c r="H51" s="84">
        <f t="shared" si="21"/>
        <v>1.7595772428408412</v>
      </c>
      <c r="I51" s="84">
        <f t="shared" si="21"/>
        <v>1.6009577857007236</v>
      </c>
      <c r="J51" s="84">
        <f t="shared" si="21"/>
        <v>1.4438911788953008</v>
      </c>
      <c r="K51" s="83">
        <f t="shared" si="21"/>
        <v>1.312582936538912</v>
      </c>
      <c r="L51" s="82"/>
      <c r="M51" s="81"/>
      <c r="N51" s="81"/>
      <c r="O51" s="80"/>
      <c r="P51" s="80"/>
      <c r="Q51" s="80"/>
      <c r="R51" s="80"/>
      <c r="S51" s="79"/>
    </row>
    <row r="52" spans="2:19" s="41" customFormat="1" ht="15.75" customHeight="1">
      <c r="B52" s="164" t="s">
        <v>27</v>
      </c>
      <c r="C52" s="165"/>
      <c r="D52" s="78">
        <f aca="true" t="shared" si="22" ref="D52:S52">D50+D48+D46+D44+D42+D40+D38+D36+D34+D32+D30+D28+D26+D24+D22+D20+D18+D16+D14+D12+D10</f>
        <v>7677</v>
      </c>
      <c r="E52" s="76">
        <f t="shared" si="22"/>
        <v>29670</v>
      </c>
      <c r="F52" s="76">
        <f t="shared" si="22"/>
        <v>44583</v>
      </c>
      <c r="G52" s="76">
        <f t="shared" si="22"/>
        <v>53310</v>
      </c>
      <c r="H52" s="76">
        <f t="shared" si="22"/>
        <v>64763</v>
      </c>
      <c r="I52" s="76">
        <f t="shared" si="22"/>
        <v>75887</v>
      </c>
      <c r="J52" s="76">
        <f t="shared" si="22"/>
        <v>87572</v>
      </c>
      <c r="K52" s="75">
        <f t="shared" si="22"/>
        <v>100893</v>
      </c>
      <c r="L52" s="77">
        <f t="shared" si="22"/>
        <v>3316</v>
      </c>
      <c r="M52" s="76">
        <f t="shared" si="22"/>
        <v>12681</v>
      </c>
      <c r="N52" s="76">
        <f t="shared" si="22"/>
        <v>21208</v>
      </c>
      <c r="O52" s="76">
        <f t="shared" si="22"/>
        <v>27636</v>
      </c>
      <c r="P52" s="76">
        <f t="shared" si="22"/>
        <v>36806</v>
      </c>
      <c r="Q52" s="76">
        <f t="shared" si="22"/>
        <v>47401</v>
      </c>
      <c r="R52" s="76">
        <f t="shared" si="22"/>
        <v>60650</v>
      </c>
      <c r="S52" s="75">
        <f t="shared" si="22"/>
        <v>76866</v>
      </c>
    </row>
    <row r="53" spans="1:19" s="41" customFormat="1" ht="15.75" customHeight="1">
      <c r="A53" s="69"/>
      <c r="B53" s="136" t="s">
        <v>26</v>
      </c>
      <c r="C53" s="137"/>
      <c r="D53" s="48">
        <f aca="true" t="shared" si="23" ref="D53:K53">D54/L54</f>
        <v>1.3103448275862069</v>
      </c>
      <c r="E53" s="47">
        <f t="shared" si="23"/>
        <v>1.735042735042735</v>
      </c>
      <c r="F53" s="47">
        <f t="shared" si="23"/>
        <v>2.0526315789473686</v>
      </c>
      <c r="G53" s="47">
        <f t="shared" si="23"/>
        <v>1.8177083333333333</v>
      </c>
      <c r="H53" s="47">
        <f t="shared" si="23"/>
        <v>1.8068669527896997</v>
      </c>
      <c r="I53" s="47">
        <f t="shared" si="23"/>
        <v>1.7314487632508835</v>
      </c>
      <c r="J53" s="47">
        <f t="shared" si="23"/>
        <v>1.6458923512747876</v>
      </c>
      <c r="K53" s="46">
        <f t="shared" si="23"/>
        <v>1.5195071868583163</v>
      </c>
      <c r="L53" s="74"/>
      <c r="M53" s="44"/>
      <c r="N53" s="44"/>
      <c r="O53" s="43"/>
      <c r="P53" s="43"/>
      <c r="Q53" s="43"/>
      <c r="R53" s="43"/>
      <c r="S53" s="42"/>
    </row>
    <row r="54" spans="1:19" s="41" customFormat="1" ht="15.75" customHeight="1">
      <c r="A54" s="69"/>
      <c r="B54" s="138"/>
      <c r="C54" s="139"/>
      <c r="D54" s="68">
        <f>'[1]0114(13日前)'!J28</f>
        <v>38</v>
      </c>
      <c r="E54" s="67">
        <f>'[1]0119(8日前)'!J28</f>
        <v>203</v>
      </c>
      <c r="F54" s="67">
        <f>'[1]0121(6日前)'!J28</f>
        <v>312</v>
      </c>
      <c r="G54" s="67">
        <f>'[1]0122(5日前)'!J28</f>
        <v>349</v>
      </c>
      <c r="H54" s="67">
        <f>'[1]0123(4日前)'!J28</f>
        <v>421</v>
      </c>
      <c r="I54" s="67">
        <f>'[1]0124(3日前)'!J28</f>
        <v>490</v>
      </c>
      <c r="J54" s="67">
        <f>'[1]0125(2日前)'!J28</f>
        <v>581</v>
      </c>
      <c r="K54" s="66">
        <f>'[1]0126(1日前)'!J28</f>
        <v>740</v>
      </c>
      <c r="L54" s="65">
        <v>29</v>
      </c>
      <c r="M54" s="64">
        <v>117</v>
      </c>
      <c r="N54" s="64">
        <v>152</v>
      </c>
      <c r="O54" s="64">
        <v>192</v>
      </c>
      <c r="P54" s="64">
        <v>233</v>
      </c>
      <c r="Q54" s="64">
        <v>283</v>
      </c>
      <c r="R54" s="64">
        <v>353</v>
      </c>
      <c r="S54" s="63">
        <v>487</v>
      </c>
    </row>
    <row r="55" spans="1:19" s="41" customFormat="1" ht="15.75" customHeight="1">
      <c r="A55" s="69"/>
      <c r="B55" s="136" t="s">
        <v>25</v>
      </c>
      <c r="C55" s="137"/>
      <c r="D55" s="48">
        <f aca="true" t="shared" si="24" ref="D55:K55">D56/L56</f>
        <v>5.384615384615385</v>
      </c>
      <c r="E55" s="47">
        <f t="shared" si="24"/>
        <v>2.8488372093023258</v>
      </c>
      <c r="F55" s="47">
        <f t="shared" si="24"/>
        <v>2.600790513833992</v>
      </c>
      <c r="G55" s="47">
        <f t="shared" si="24"/>
        <v>2.3365079365079366</v>
      </c>
      <c r="H55" s="47">
        <f t="shared" si="24"/>
        <v>2.021686746987952</v>
      </c>
      <c r="I55" s="47">
        <f t="shared" si="24"/>
        <v>1.9120654396728016</v>
      </c>
      <c r="J55" s="47">
        <f t="shared" si="24"/>
        <v>1.7</v>
      </c>
      <c r="K55" s="46">
        <f t="shared" si="24"/>
        <v>1.4495848161328588</v>
      </c>
      <c r="L55" s="73"/>
      <c r="M55" s="72"/>
      <c r="N55" s="72"/>
      <c r="O55" s="71"/>
      <c r="P55" s="71"/>
      <c r="Q55" s="71"/>
      <c r="R55" s="71"/>
      <c r="S55" s="70"/>
    </row>
    <row r="56" spans="1:19" s="41" customFormat="1" ht="15.75" customHeight="1">
      <c r="A56" s="69"/>
      <c r="B56" s="138"/>
      <c r="C56" s="139"/>
      <c r="D56" s="68">
        <f>'[1]0114(13日前)'!J29</f>
        <v>140</v>
      </c>
      <c r="E56" s="67">
        <f>'[1]0119(8日前)'!J29</f>
        <v>490</v>
      </c>
      <c r="F56" s="67">
        <f>'[1]0121(6日前)'!J29</f>
        <v>658</v>
      </c>
      <c r="G56" s="67">
        <f>'[1]0122(5日前)'!J29</f>
        <v>736</v>
      </c>
      <c r="H56" s="67">
        <f>'[1]0123(4日前)'!J29</f>
        <v>839</v>
      </c>
      <c r="I56" s="67">
        <f>'[1]0124(3日前)'!J29</f>
        <v>935</v>
      </c>
      <c r="J56" s="67">
        <f>'[1]0125(2日前)'!J29</f>
        <v>1037</v>
      </c>
      <c r="K56" s="66">
        <f>'[1]0126(1日前)'!J29</f>
        <v>1222</v>
      </c>
      <c r="L56" s="65">
        <v>26</v>
      </c>
      <c r="M56" s="64">
        <v>172</v>
      </c>
      <c r="N56" s="64">
        <v>253</v>
      </c>
      <c r="O56" s="64">
        <v>315</v>
      </c>
      <c r="P56" s="64">
        <v>415</v>
      </c>
      <c r="Q56" s="64">
        <v>489</v>
      </c>
      <c r="R56" s="64">
        <v>610</v>
      </c>
      <c r="S56" s="63">
        <v>843</v>
      </c>
    </row>
    <row r="57" spans="1:19" s="41" customFormat="1" ht="15.75" customHeight="1">
      <c r="A57" s="69"/>
      <c r="B57" s="136" t="s">
        <v>24</v>
      </c>
      <c r="C57" s="137"/>
      <c r="D57" s="48">
        <f aca="true" t="shared" si="25" ref="D57:K57">D58/L58</f>
        <v>2.2941176470588234</v>
      </c>
      <c r="E57" s="47">
        <f t="shared" si="25"/>
        <v>2.5283018867924527</v>
      </c>
      <c r="F57" s="47">
        <f t="shared" si="25"/>
        <v>2.4685314685314683</v>
      </c>
      <c r="G57" s="47">
        <f t="shared" si="25"/>
        <v>2.4144927536231884</v>
      </c>
      <c r="H57" s="47">
        <f t="shared" si="25"/>
        <v>2.1513761467889907</v>
      </c>
      <c r="I57" s="47">
        <f t="shared" si="25"/>
        <v>1.9240282685512367</v>
      </c>
      <c r="J57" s="47">
        <f t="shared" si="25"/>
        <v>1.787202380952381</v>
      </c>
      <c r="K57" s="46">
        <f t="shared" si="25"/>
        <v>1.5453527435610301</v>
      </c>
      <c r="L57" s="73"/>
      <c r="M57" s="72"/>
      <c r="N57" s="72"/>
      <c r="O57" s="71"/>
      <c r="P57" s="71"/>
      <c r="Q57" s="71"/>
      <c r="R57" s="71"/>
      <c r="S57" s="70"/>
    </row>
    <row r="58" spans="1:19" s="41" customFormat="1" ht="15.75" customHeight="1">
      <c r="A58" s="69"/>
      <c r="B58" s="138"/>
      <c r="C58" s="139"/>
      <c r="D58" s="68">
        <f>'[1]0114(13日前)'!J30</f>
        <v>78</v>
      </c>
      <c r="E58" s="67">
        <f>'[1]0119(8日前)'!J30</f>
        <v>402</v>
      </c>
      <c r="F58" s="67">
        <f>'[1]0121(6日前)'!J30</f>
        <v>706</v>
      </c>
      <c r="G58" s="67">
        <f>'[1]0122(5日前)'!J30</f>
        <v>833</v>
      </c>
      <c r="H58" s="67">
        <f>'[1]0123(4日前)'!J30</f>
        <v>938</v>
      </c>
      <c r="I58" s="67">
        <f>'[1]0124(3日前)'!J30</f>
        <v>1089</v>
      </c>
      <c r="J58" s="67">
        <f>'[1]0125(2日前)'!J30</f>
        <v>1201</v>
      </c>
      <c r="K58" s="66">
        <f>'[1]0126(1日前)'!J30</f>
        <v>1380</v>
      </c>
      <c r="L58" s="65">
        <v>34</v>
      </c>
      <c r="M58" s="64">
        <v>159</v>
      </c>
      <c r="N58" s="64">
        <v>286</v>
      </c>
      <c r="O58" s="64">
        <v>345</v>
      </c>
      <c r="P58" s="64">
        <v>436</v>
      </c>
      <c r="Q58" s="64">
        <v>566</v>
      </c>
      <c r="R58" s="64">
        <v>672</v>
      </c>
      <c r="S58" s="63">
        <v>893</v>
      </c>
    </row>
    <row r="59" spans="1:19" s="41" customFormat="1" ht="15.75" customHeight="1">
      <c r="A59" s="69"/>
      <c r="B59" s="136" t="s">
        <v>23</v>
      </c>
      <c r="C59" s="137"/>
      <c r="D59" s="48">
        <f aca="true" t="shared" si="26" ref="D59:K59">D60/L60</f>
        <v>1.2203389830508475</v>
      </c>
      <c r="E59" s="47">
        <f t="shared" si="26"/>
        <v>2.0308370044052864</v>
      </c>
      <c r="F59" s="47">
        <f t="shared" si="26"/>
        <v>1.9862258953168044</v>
      </c>
      <c r="G59" s="47">
        <f t="shared" si="26"/>
        <v>1.9168539325842697</v>
      </c>
      <c r="H59" s="47">
        <f t="shared" si="26"/>
        <v>1.856353591160221</v>
      </c>
      <c r="I59" s="47">
        <f t="shared" si="26"/>
        <v>1.8294930875576036</v>
      </c>
      <c r="J59" s="47">
        <f t="shared" si="26"/>
        <v>1.6851168511685117</v>
      </c>
      <c r="K59" s="46">
        <f t="shared" si="26"/>
        <v>1.5926275992438563</v>
      </c>
      <c r="L59" s="73"/>
      <c r="M59" s="72"/>
      <c r="N59" s="72"/>
      <c r="O59" s="71"/>
      <c r="P59" s="71"/>
      <c r="Q59" s="71"/>
      <c r="R59" s="71"/>
      <c r="S59" s="70"/>
    </row>
    <row r="60" spans="1:19" s="41" customFormat="1" ht="15.75" customHeight="1">
      <c r="A60" s="69"/>
      <c r="B60" s="138"/>
      <c r="C60" s="139"/>
      <c r="D60" s="68">
        <f>'[1]0114(13日前)'!J31</f>
        <v>72</v>
      </c>
      <c r="E60" s="67">
        <f>'[1]0119(8日前)'!J31</f>
        <v>461</v>
      </c>
      <c r="F60" s="67">
        <f>'[1]0121(6日前)'!J31</f>
        <v>721</v>
      </c>
      <c r="G60" s="67">
        <f>'[1]0122(5日前)'!J31</f>
        <v>853</v>
      </c>
      <c r="H60" s="67">
        <f>'[1]0123(4日前)'!J31</f>
        <v>1008</v>
      </c>
      <c r="I60" s="67">
        <f>'[1]0124(3日前)'!J31</f>
        <v>1191</v>
      </c>
      <c r="J60" s="67">
        <f>'[1]0125(2日前)'!J31</f>
        <v>1370</v>
      </c>
      <c r="K60" s="66">
        <f>'[1]0126(1日前)'!J31</f>
        <v>1685</v>
      </c>
      <c r="L60" s="65">
        <v>59</v>
      </c>
      <c r="M60" s="64">
        <v>227</v>
      </c>
      <c r="N60" s="64">
        <v>363</v>
      </c>
      <c r="O60" s="64">
        <v>445</v>
      </c>
      <c r="P60" s="64">
        <v>543</v>
      </c>
      <c r="Q60" s="64">
        <v>651</v>
      </c>
      <c r="R60" s="64">
        <v>813</v>
      </c>
      <c r="S60" s="63">
        <v>1058</v>
      </c>
    </row>
    <row r="61" spans="1:19" s="41" customFormat="1" ht="15.75" customHeight="1">
      <c r="A61" s="69"/>
      <c r="B61" s="136" t="s">
        <v>22</v>
      </c>
      <c r="C61" s="137"/>
      <c r="D61" s="48">
        <f aca="true" t="shared" si="27" ref="D61:K61">D62/L62</f>
        <v>0.8888888888888888</v>
      </c>
      <c r="E61" s="47">
        <f t="shared" si="27"/>
        <v>1.2533333333333334</v>
      </c>
      <c r="F61" s="47">
        <f t="shared" si="27"/>
        <v>1.3592233009708738</v>
      </c>
      <c r="G61" s="47">
        <f t="shared" si="27"/>
        <v>1.376984126984127</v>
      </c>
      <c r="H61" s="47">
        <f t="shared" si="27"/>
        <v>1.4026402640264026</v>
      </c>
      <c r="I61" s="47">
        <f t="shared" si="27"/>
        <v>1.4034582132564841</v>
      </c>
      <c r="J61" s="47">
        <f t="shared" si="27"/>
        <v>1.2867298578199051</v>
      </c>
      <c r="K61" s="46">
        <f t="shared" si="27"/>
        <v>1.2568807339449541</v>
      </c>
      <c r="L61" s="73"/>
      <c r="M61" s="72"/>
      <c r="N61" s="72"/>
      <c r="O61" s="71"/>
      <c r="P61" s="71"/>
      <c r="Q61" s="71"/>
      <c r="R61" s="71"/>
      <c r="S61" s="70"/>
    </row>
    <row r="62" spans="1:19" s="41" customFormat="1" ht="15.75" customHeight="1">
      <c r="A62" s="69"/>
      <c r="B62" s="138"/>
      <c r="C62" s="139"/>
      <c r="D62" s="68">
        <f>'[1]0114(13日前)'!J32</f>
        <v>40</v>
      </c>
      <c r="E62" s="67">
        <f>'[1]0119(8日前)'!J32</f>
        <v>188</v>
      </c>
      <c r="F62" s="67">
        <f>'[1]0121(6日前)'!J32</f>
        <v>280</v>
      </c>
      <c r="G62" s="67">
        <f>'[1]0122(5日前)'!J32</f>
        <v>347</v>
      </c>
      <c r="H62" s="67">
        <f>'[1]0123(4日前)'!J32</f>
        <v>425</v>
      </c>
      <c r="I62" s="67">
        <f>'[1]0124(3日前)'!J32</f>
        <v>487</v>
      </c>
      <c r="J62" s="67">
        <f>'[1]0125(2日前)'!J32</f>
        <v>543</v>
      </c>
      <c r="K62" s="66">
        <f>'[1]0126(1日前)'!J32</f>
        <v>685</v>
      </c>
      <c r="L62" s="65">
        <v>45</v>
      </c>
      <c r="M62" s="64">
        <v>150</v>
      </c>
      <c r="N62" s="64">
        <v>206</v>
      </c>
      <c r="O62" s="64">
        <v>252</v>
      </c>
      <c r="P62" s="64">
        <v>303</v>
      </c>
      <c r="Q62" s="64">
        <v>347</v>
      </c>
      <c r="R62" s="64">
        <v>422</v>
      </c>
      <c r="S62" s="63">
        <v>545</v>
      </c>
    </row>
    <row r="63" spans="1:19" s="41" customFormat="1" ht="15.75" customHeight="1">
      <c r="A63" s="69"/>
      <c r="B63" s="136" t="s">
        <v>21</v>
      </c>
      <c r="C63" s="137"/>
      <c r="D63" s="48">
        <f aca="true" t="shared" si="28" ref="D63:K63">D64/L64</f>
        <v>3.026315789473684</v>
      </c>
      <c r="E63" s="47">
        <f t="shared" si="28"/>
        <v>2.782608695652174</v>
      </c>
      <c r="F63" s="47">
        <f t="shared" si="28"/>
        <v>2.5353159851301115</v>
      </c>
      <c r="G63" s="47">
        <f t="shared" si="28"/>
        <v>2.3963414634146343</v>
      </c>
      <c r="H63" s="47">
        <f t="shared" si="28"/>
        <v>2.168269230769231</v>
      </c>
      <c r="I63" s="47">
        <f t="shared" si="28"/>
        <v>2.024193548387097</v>
      </c>
      <c r="J63" s="47">
        <f t="shared" si="28"/>
        <v>1.825082508250825</v>
      </c>
      <c r="K63" s="46">
        <f t="shared" si="28"/>
        <v>1.7087765957446808</v>
      </c>
      <c r="L63" s="73"/>
      <c r="M63" s="72"/>
      <c r="N63" s="72"/>
      <c r="O63" s="71"/>
      <c r="P63" s="71"/>
      <c r="Q63" s="71"/>
      <c r="R63" s="71"/>
      <c r="S63" s="70"/>
    </row>
    <row r="64" spans="1:19" s="41" customFormat="1" ht="15.75" customHeight="1">
      <c r="A64" s="69"/>
      <c r="B64" s="138"/>
      <c r="C64" s="139"/>
      <c r="D64" s="68">
        <f>'[1]0114(13日前)'!J33</f>
        <v>115</v>
      </c>
      <c r="E64" s="67">
        <f>'[1]0119(8日前)'!J33</f>
        <v>448</v>
      </c>
      <c r="F64" s="67">
        <f>'[1]0121(6日前)'!J33</f>
        <v>682</v>
      </c>
      <c r="G64" s="67">
        <f>'[1]0122(5日前)'!J33</f>
        <v>786</v>
      </c>
      <c r="H64" s="67">
        <f>'[1]0123(4日前)'!J33</f>
        <v>902</v>
      </c>
      <c r="I64" s="67">
        <f>'[1]0124(3日前)'!J33</f>
        <v>1004</v>
      </c>
      <c r="J64" s="67">
        <f>'[1]0125(2日前)'!J33</f>
        <v>1106</v>
      </c>
      <c r="K64" s="66">
        <f>'[1]0126(1日前)'!J33</f>
        <v>1285</v>
      </c>
      <c r="L64" s="65">
        <v>38</v>
      </c>
      <c r="M64" s="64">
        <v>161</v>
      </c>
      <c r="N64" s="64">
        <v>269</v>
      </c>
      <c r="O64" s="64">
        <v>328</v>
      </c>
      <c r="P64" s="64">
        <v>416</v>
      </c>
      <c r="Q64" s="64">
        <v>496</v>
      </c>
      <c r="R64" s="64">
        <v>606</v>
      </c>
      <c r="S64" s="63">
        <v>752</v>
      </c>
    </row>
    <row r="65" spans="1:19" s="41" customFormat="1" ht="15.75" customHeight="1">
      <c r="A65" s="69"/>
      <c r="B65" s="136" t="s">
        <v>20</v>
      </c>
      <c r="C65" s="137"/>
      <c r="D65" s="48">
        <v>0.71</v>
      </c>
      <c r="E65" s="47">
        <f aca="true" t="shared" si="29" ref="E65:K65">E66/M66</f>
        <v>2.675675675675676</v>
      </c>
      <c r="F65" s="47">
        <f t="shared" si="29"/>
        <v>2.6904761904761907</v>
      </c>
      <c r="G65" s="47">
        <f t="shared" si="29"/>
        <v>2.542056074766355</v>
      </c>
      <c r="H65" s="47">
        <f t="shared" si="29"/>
        <v>2.3576642335766422</v>
      </c>
      <c r="I65" s="47">
        <f t="shared" si="29"/>
        <v>2.0386740331491713</v>
      </c>
      <c r="J65" s="47">
        <f t="shared" si="29"/>
        <v>1.8041666666666667</v>
      </c>
      <c r="K65" s="46">
        <f t="shared" si="29"/>
        <v>1.5798816568047338</v>
      </c>
      <c r="L65" s="73"/>
      <c r="M65" s="72"/>
      <c r="N65" s="72"/>
      <c r="O65" s="71"/>
      <c r="P65" s="71"/>
      <c r="Q65" s="71"/>
      <c r="R65" s="71"/>
      <c r="S65" s="70"/>
    </row>
    <row r="66" spans="1:19" s="41" customFormat="1" ht="15.75" customHeight="1">
      <c r="A66" s="69"/>
      <c r="B66" s="138"/>
      <c r="C66" s="139"/>
      <c r="D66" s="68">
        <f>'[1]0114(13日前)'!J34</f>
        <v>14.791666666666666</v>
      </c>
      <c r="E66" s="67">
        <f>'[1]0119(8日前)'!J34</f>
        <v>99</v>
      </c>
      <c r="F66" s="67">
        <f>'[1]0121(6日前)'!J34</f>
        <v>226</v>
      </c>
      <c r="G66" s="67">
        <f>'[1]0122(5日前)'!J34</f>
        <v>272</v>
      </c>
      <c r="H66" s="67">
        <f>'[1]0123(4日前)'!J34</f>
        <v>323</v>
      </c>
      <c r="I66" s="67">
        <f>'[1]0124(3日前)'!J34</f>
        <v>369</v>
      </c>
      <c r="J66" s="67">
        <f>'[1]0125(2日前)'!J34</f>
        <v>433</v>
      </c>
      <c r="K66" s="66">
        <f>'[1]0126(1日前)'!J34</f>
        <v>534</v>
      </c>
      <c r="L66" s="65">
        <v>21</v>
      </c>
      <c r="M66" s="64">
        <v>37</v>
      </c>
      <c r="N66" s="64">
        <v>84</v>
      </c>
      <c r="O66" s="64">
        <v>107</v>
      </c>
      <c r="P66" s="64">
        <v>137</v>
      </c>
      <c r="Q66" s="64">
        <v>181</v>
      </c>
      <c r="R66" s="64">
        <v>240</v>
      </c>
      <c r="S66" s="63">
        <v>338</v>
      </c>
    </row>
    <row r="67" spans="1:19" s="41" customFormat="1" ht="15.75" customHeight="1">
      <c r="A67" s="69"/>
      <c r="B67" s="136" t="s">
        <v>19</v>
      </c>
      <c r="C67" s="137"/>
      <c r="D67" s="48">
        <f aca="true" t="shared" si="30" ref="D67:K67">D68/L68</f>
        <v>1.7169811320754718</v>
      </c>
      <c r="E67" s="47">
        <f t="shared" si="30"/>
        <v>1.8</v>
      </c>
      <c r="F67" s="47">
        <f t="shared" si="30"/>
        <v>1.916</v>
      </c>
      <c r="G67" s="47">
        <f t="shared" si="30"/>
        <v>1.8288590604026846</v>
      </c>
      <c r="H67" s="47">
        <f t="shared" si="30"/>
        <v>1.7717391304347827</v>
      </c>
      <c r="I67" s="47">
        <f t="shared" si="30"/>
        <v>1.5593952483801297</v>
      </c>
      <c r="J67" s="47">
        <f t="shared" si="30"/>
        <v>1.4981818181818183</v>
      </c>
      <c r="K67" s="46">
        <f t="shared" si="30"/>
        <v>1.4217391304347826</v>
      </c>
      <c r="L67" s="73"/>
      <c r="M67" s="72"/>
      <c r="N67" s="72"/>
      <c r="O67" s="71"/>
      <c r="P67" s="71"/>
      <c r="Q67" s="71"/>
      <c r="R67" s="71"/>
      <c r="S67" s="70"/>
    </row>
    <row r="68" spans="1:19" s="41" customFormat="1" ht="15.75" customHeight="1">
      <c r="A68" s="69"/>
      <c r="B68" s="138"/>
      <c r="C68" s="139"/>
      <c r="D68" s="68">
        <f>'[1]0114(13日前)'!J35</f>
        <v>91</v>
      </c>
      <c r="E68" s="67">
        <f>'[1]0119(8日前)'!J35</f>
        <v>279</v>
      </c>
      <c r="F68" s="67">
        <f>'[1]0121(6日前)'!J35</f>
        <v>479</v>
      </c>
      <c r="G68" s="67">
        <f>'[1]0122(5日前)'!J35</f>
        <v>545</v>
      </c>
      <c r="H68" s="67">
        <f>'[1]0123(4日前)'!J35</f>
        <v>652</v>
      </c>
      <c r="I68" s="67">
        <f>'[1]0124(3日前)'!J35</f>
        <v>722</v>
      </c>
      <c r="J68" s="67">
        <f>'[1]0125(2日前)'!J35</f>
        <v>824</v>
      </c>
      <c r="K68" s="66">
        <f>'[1]0126(1日前)'!J35</f>
        <v>981</v>
      </c>
      <c r="L68" s="65">
        <v>53</v>
      </c>
      <c r="M68" s="64">
        <v>155</v>
      </c>
      <c r="N68" s="64">
        <v>250</v>
      </c>
      <c r="O68" s="64">
        <v>298</v>
      </c>
      <c r="P68" s="64">
        <v>368</v>
      </c>
      <c r="Q68" s="64">
        <v>463</v>
      </c>
      <c r="R68" s="64">
        <v>550</v>
      </c>
      <c r="S68" s="63">
        <v>690</v>
      </c>
    </row>
    <row r="69" spans="1:19" s="41" customFormat="1" ht="15.75" customHeight="1">
      <c r="A69" s="69"/>
      <c r="B69" s="136" t="s">
        <v>18</v>
      </c>
      <c r="C69" s="137"/>
      <c r="D69" s="48">
        <f aca="true" t="shared" si="31" ref="D69:K69">D70/L70</f>
        <v>2.3162393162393164</v>
      </c>
      <c r="E69" s="47">
        <f t="shared" si="31"/>
        <v>2.072834645669291</v>
      </c>
      <c r="F69" s="47">
        <f t="shared" si="31"/>
        <v>1.9360613810741687</v>
      </c>
      <c r="G69" s="47">
        <f t="shared" si="31"/>
        <v>1.7326254826254825</v>
      </c>
      <c r="H69" s="47">
        <f t="shared" si="31"/>
        <v>1.5317919075144508</v>
      </c>
      <c r="I69" s="47">
        <f t="shared" si="31"/>
        <v>1.4109263657957245</v>
      </c>
      <c r="J69" s="47">
        <f t="shared" si="31"/>
        <v>1.3025866276232307</v>
      </c>
      <c r="K69" s="46">
        <f t="shared" si="31"/>
        <v>1.186552662261951</v>
      </c>
      <c r="L69" s="73"/>
      <c r="M69" s="72"/>
      <c r="N69" s="72"/>
      <c r="O69" s="71"/>
      <c r="P69" s="71"/>
      <c r="Q69" s="71"/>
      <c r="R69" s="71"/>
      <c r="S69" s="70"/>
    </row>
    <row r="70" spans="1:19" s="41" customFormat="1" ht="15.75" customHeight="1">
      <c r="A70" s="69"/>
      <c r="B70" s="138"/>
      <c r="C70" s="139"/>
      <c r="D70" s="68">
        <f>'[1]0114(13日前)'!J36</f>
        <v>271</v>
      </c>
      <c r="E70" s="67">
        <f>'[1]0119(8日前)'!J36</f>
        <v>1053</v>
      </c>
      <c r="F70" s="67">
        <f>'[1]0121(6日前)'!J36</f>
        <v>1514</v>
      </c>
      <c r="G70" s="67">
        <f>'[1]0122(5日前)'!J36</f>
        <v>1795</v>
      </c>
      <c r="H70" s="67">
        <f>'[1]0123(4日前)'!J36</f>
        <v>2120</v>
      </c>
      <c r="I70" s="67">
        <f>'[1]0124(3日前)'!J36</f>
        <v>2376</v>
      </c>
      <c r="J70" s="67">
        <f>'[1]0125(2日前)'!J36</f>
        <v>2669</v>
      </c>
      <c r="K70" s="66">
        <f>'[1]0126(1日前)'!J36</f>
        <v>3053</v>
      </c>
      <c r="L70" s="65">
        <v>117</v>
      </c>
      <c r="M70" s="64">
        <v>508</v>
      </c>
      <c r="N70" s="64">
        <v>782</v>
      </c>
      <c r="O70" s="64">
        <v>1036</v>
      </c>
      <c r="P70" s="64">
        <v>1384</v>
      </c>
      <c r="Q70" s="64">
        <v>1684</v>
      </c>
      <c r="R70" s="64">
        <v>2049</v>
      </c>
      <c r="S70" s="63">
        <v>2573</v>
      </c>
    </row>
    <row r="71" spans="1:19" s="41" customFormat="1" ht="15.75" customHeight="1">
      <c r="A71" s="69"/>
      <c r="B71" s="136" t="s">
        <v>17</v>
      </c>
      <c r="C71" s="137"/>
      <c r="D71" s="48">
        <f aca="true" t="shared" si="32" ref="D71:K71">D72/L72</f>
        <v>3.4347826086956523</v>
      </c>
      <c r="E71" s="47">
        <f t="shared" si="32"/>
        <v>3.371794871794872</v>
      </c>
      <c r="F71" s="47">
        <f t="shared" si="32"/>
        <v>2.9382239382239383</v>
      </c>
      <c r="G71" s="47">
        <f t="shared" si="32"/>
        <v>2.533923303834808</v>
      </c>
      <c r="H71" s="47">
        <f t="shared" si="32"/>
        <v>2.262180974477958</v>
      </c>
      <c r="I71" s="47">
        <f t="shared" si="32"/>
        <v>1.96875</v>
      </c>
      <c r="J71" s="47">
        <f t="shared" si="32"/>
        <v>1.8075757575757576</v>
      </c>
      <c r="K71" s="46">
        <f t="shared" si="32"/>
        <v>1.6434573829531813</v>
      </c>
      <c r="L71" s="73"/>
      <c r="M71" s="72"/>
      <c r="N71" s="72"/>
      <c r="O71" s="71"/>
      <c r="P71" s="71"/>
      <c r="Q71" s="71"/>
      <c r="R71" s="71"/>
      <c r="S71" s="70"/>
    </row>
    <row r="72" spans="1:19" s="41" customFormat="1" ht="15.75" customHeight="1">
      <c r="A72" s="69"/>
      <c r="B72" s="138"/>
      <c r="C72" s="139"/>
      <c r="D72" s="68">
        <f>'[1]0114(13日前)'!J37</f>
        <v>158</v>
      </c>
      <c r="E72" s="67">
        <f>'[1]0119(8日前)'!J37</f>
        <v>526</v>
      </c>
      <c r="F72" s="67">
        <f>'[1]0121(6日前)'!J37</f>
        <v>761</v>
      </c>
      <c r="G72" s="67">
        <f>'[1]0122(5日前)'!J37</f>
        <v>859</v>
      </c>
      <c r="H72" s="67">
        <f>'[1]0123(4日前)'!J37</f>
        <v>975</v>
      </c>
      <c r="I72" s="67">
        <f>'[1]0124(3日前)'!J37</f>
        <v>1071</v>
      </c>
      <c r="J72" s="67">
        <f>'[1]0125(2日前)'!J37</f>
        <v>1193</v>
      </c>
      <c r="K72" s="66">
        <f>'[1]0126(1日前)'!J37</f>
        <v>1369</v>
      </c>
      <c r="L72" s="65">
        <v>46</v>
      </c>
      <c r="M72" s="64">
        <v>156</v>
      </c>
      <c r="N72" s="64">
        <v>259</v>
      </c>
      <c r="O72" s="64">
        <v>339</v>
      </c>
      <c r="P72" s="64">
        <v>431</v>
      </c>
      <c r="Q72" s="64">
        <v>544</v>
      </c>
      <c r="R72" s="64">
        <v>660</v>
      </c>
      <c r="S72" s="63">
        <v>833</v>
      </c>
    </row>
    <row r="73" spans="1:19" s="41" customFormat="1" ht="15.75" customHeight="1">
      <c r="A73" s="69"/>
      <c r="B73" s="136" t="s">
        <v>16</v>
      </c>
      <c r="C73" s="137"/>
      <c r="D73" s="48">
        <f aca="true" t="shared" si="33" ref="D73:K73">D74/L74</f>
        <v>4.622641509433962</v>
      </c>
      <c r="E73" s="47">
        <f t="shared" si="33"/>
        <v>4.183168316831683</v>
      </c>
      <c r="F73" s="47">
        <f t="shared" si="33"/>
        <v>3.624242424242424</v>
      </c>
      <c r="G73" s="47">
        <f t="shared" si="33"/>
        <v>3.3951807228915665</v>
      </c>
      <c r="H73" s="47">
        <f t="shared" si="33"/>
        <v>2.9060283687943262</v>
      </c>
      <c r="I73" s="47">
        <f t="shared" si="33"/>
        <v>2.466019417475728</v>
      </c>
      <c r="J73" s="47">
        <f t="shared" si="33"/>
        <v>2.1853107344632767</v>
      </c>
      <c r="K73" s="46">
        <f t="shared" si="33"/>
        <v>2.1135957066189626</v>
      </c>
      <c r="L73" s="73"/>
      <c r="M73" s="72"/>
      <c r="N73" s="72"/>
      <c r="O73" s="71"/>
      <c r="P73" s="71"/>
      <c r="Q73" s="71"/>
      <c r="R73" s="71"/>
      <c r="S73" s="70"/>
    </row>
    <row r="74" spans="1:19" s="41" customFormat="1" ht="15.75" customHeight="1">
      <c r="A74" s="69"/>
      <c r="B74" s="138"/>
      <c r="C74" s="139"/>
      <c r="D74" s="68">
        <f>'[1]0114(13日前)'!J38</f>
        <v>245</v>
      </c>
      <c r="E74" s="67">
        <f>'[1]0119(8日前)'!J38</f>
        <v>845</v>
      </c>
      <c r="F74" s="67">
        <f>'[1]0121(6日前)'!J38</f>
        <v>1196</v>
      </c>
      <c r="G74" s="67">
        <f>'[1]0122(5日前)'!J38</f>
        <v>1409</v>
      </c>
      <c r="H74" s="67">
        <f>'[1]0123(4日前)'!J38</f>
        <v>1639</v>
      </c>
      <c r="I74" s="67">
        <f>'[1]0124(3日前)'!J38</f>
        <v>1778</v>
      </c>
      <c r="J74" s="67">
        <f>'[1]0125(2日前)'!J38</f>
        <v>1934</v>
      </c>
      <c r="K74" s="66">
        <f>'[1]0126(1日前)'!J38</f>
        <v>2363</v>
      </c>
      <c r="L74" s="65">
        <v>53</v>
      </c>
      <c r="M74" s="64">
        <v>202</v>
      </c>
      <c r="N74" s="64">
        <v>330</v>
      </c>
      <c r="O74" s="64">
        <v>415</v>
      </c>
      <c r="P74" s="64">
        <v>564</v>
      </c>
      <c r="Q74" s="64">
        <v>721</v>
      </c>
      <c r="R74" s="64">
        <v>885</v>
      </c>
      <c r="S74" s="63">
        <v>1118</v>
      </c>
    </row>
    <row r="75" spans="1:19" s="41" customFormat="1" ht="15.75" customHeight="1">
      <c r="A75" s="69"/>
      <c r="B75" s="136" t="s">
        <v>15</v>
      </c>
      <c r="C75" s="137"/>
      <c r="D75" s="48">
        <f aca="true" t="shared" si="34" ref="D75:K75">D76/L76</f>
        <v>4.380952380952381</v>
      </c>
      <c r="E75" s="47">
        <f t="shared" si="34"/>
        <v>2.7241379310344827</v>
      </c>
      <c r="F75" s="47">
        <f t="shared" si="34"/>
        <v>2.542372881355932</v>
      </c>
      <c r="G75" s="47">
        <f t="shared" si="34"/>
        <v>2.410958904109589</v>
      </c>
      <c r="H75" s="47">
        <f t="shared" si="34"/>
        <v>2.141304347826087</v>
      </c>
      <c r="I75" s="47">
        <f t="shared" si="34"/>
        <v>1.894736842105263</v>
      </c>
      <c r="J75" s="47">
        <f t="shared" si="34"/>
        <v>1.8474178403755868</v>
      </c>
      <c r="K75" s="46">
        <f t="shared" si="34"/>
        <v>1.6570397111913358</v>
      </c>
      <c r="L75" s="73"/>
      <c r="M75" s="72"/>
      <c r="N75" s="72"/>
      <c r="O75" s="71"/>
      <c r="P75" s="71"/>
      <c r="Q75" s="71"/>
      <c r="R75" s="71"/>
      <c r="S75" s="70"/>
    </row>
    <row r="76" spans="1:19" s="41" customFormat="1" ht="15.75" customHeight="1">
      <c r="A76" s="69"/>
      <c r="B76" s="138"/>
      <c r="C76" s="139"/>
      <c r="D76" s="68">
        <f>'[1]0114(13日前)'!J39</f>
        <v>92</v>
      </c>
      <c r="E76" s="67">
        <f>'[1]0119(8日前)'!J39</f>
        <v>316</v>
      </c>
      <c r="F76" s="67">
        <f>'[1]0121(6日前)'!J39</f>
        <v>450</v>
      </c>
      <c r="G76" s="67">
        <f>'[1]0122(5日前)'!J39</f>
        <v>528</v>
      </c>
      <c r="H76" s="67">
        <f>'[1]0123(4日前)'!J39</f>
        <v>591</v>
      </c>
      <c r="I76" s="67">
        <f>'[1]0124(3日前)'!J39</f>
        <v>684</v>
      </c>
      <c r="J76" s="67">
        <f>'[1]0125(2日前)'!J39</f>
        <v>787</v>
      </c>
      <c r="K76" s="66">
        <f>'[1]0126(1日前)'!J39</f>
        <v>918</v>
      </c>
      <c r="L76" s="65">
        <v>21</v>
      </c>
      <c r="M76" s="64">
        <v>116</v>
      </c>
      <c r="N76" s="64">
        <v>177</v>
      </c>
      <c r="O76" s="64">
        <v>219</v>
      </c>
      <c r="P76" s="64">
        <v>276</v>
      </c>
      <c r="Q76" s="64">
        <v>361</v>
      </c>
      <c r="R76" s="64">
        <v>426</v>
      </c>
      <c r="S76" s="63">
        <v>554</v>
      </c>
    </row>
    <row r="77" spans="1:19" s="41" customFormat="1" ht="15.75" customHeight="1">
      <c r="A77" s="69"/>
      <c r="B77" s="136" t="s">
        <v>14</v>
      </c>
      <c r="C77" s="137"/>
      <c r="D77" s="48">
        <f aca="true" t="shared" si="35" ref="D77:K77">D78/L78</f>
        <v>1.4761904761904763</v>
      </c>
      <c r="E77" s="47">
        <f t="shared" si="35"/>
        <v>1.7432432432432432</v>
      </c>
      <c r="F77" s="47">
        <f t="shared" si="35"/>
        <v>1.5675675675675675</v>
      </c>
      <c r="G77" s="47">
        <f t="shared" si="35"/>
        <v>1.467153284671533</v>
      </c>
      <c r="H77" s="47">
        <f t="shared" si="35"/>
        <v>1.2698412698412698</v>
      </c>
      <c r="I77" s="47">
        <f t="shared" si="35"/>
        <v>1.2242152466367713</v>
      </c>
      <c r="J77" s="47">
        <f t="shared" si="35"/>
        <v>1.1272727272727272</v>
      </c>
      <c r="K77" s="46">
        <f t="shared" si="35"/>
        <v>1.0164835164835164</v>
      </c>
      <c r="L77" s="73"/>
      <c r="M77" s="72"/>
      <c r="N77" s="72"/>
      <c r="O77" s="71"/>
      <c r="P77" s="71"/>
      <c r="Q77" s="71"/>
      <c r="R77" s="71"/>
      <c r="S77" s="70"/>
    </row>
    <row r="78" spans="1:19" s="41" customFormat="1" ht="15.75" customHeight="1">
      <c r="A78" s="69"/>
      <c r="B78" s="138"/>
      <c r="C78" s="139"/>
      <c r="D78" s="68">
        <f>'[1]0114(13日前)'!J40</f>
        <v>31</v>
      </c>
      <c r="E78" s="67">
        <f>'[1]0119(8日前)'!J40</f>
        <v>129</v>
      </c>
      <c r="F78" s="67">
        <f>'[1]0121(6日前)'!J40</f>
        <v>174</v>
      </c>
      <c r="G78" s="67">
        <f>'[1]0122(5日前)'!J40</f>
        <v>201</v>
      </c>
      <c r="H78" s="67">
        <f>'[1]0123(4日前)'!J40</f>
        <v>240</v>
      </c>
      <c r="I78" s="67">
        <f>'[1]0124(3日前)'!J40</f>
        <v>273</v>
      </c>
      <c r="J78" s="67">
        <f>'[1]0125(2日前)'!J40</f>
        <v>310</v>
      </c>
      <c r="K78" s="66">
        <f>'[1]0126(1日前)'!J40</f>
        <v>370</v>
      </c>
      <c r="L78" s="65">
        <v>21</v>
      </c>
      <c r="M78" s="64">
        <v>74</v>
      </c>
      <c r="N78" s="64">
        <v>111</v>
      </c>
      <c r="O78" s="64">
        <v>137</v>
      </c>
      <c r="P78" s="64">
        <v>189</v>
      </c>
      <c r="Q78" s="64">
        <v>223</v>
      </c>
      <c r="R78" s="64">
        <v>275</v>
      </c>
      <c r="S78" s="63">
        <v>364</v>
      </c>
    </row>
    <row r="79" spans="1:19" s="41" customFormat="1" ht="15.75" customHeight="1">
      <c r="A79" s="69"/>
      <c r="B79" s="136" t="s">
        <v>13</v>
      </c>
      <c r="C79" s="137"/>
      <c r="D79" s="48">
        <f aca="true" t="shared" si="36" ref="D79:K79">D80/L80</f>
        <v>1.4166666666666667</v>
      </c>
      <c r="E79" s="47">
        <f t="shared" si="36"/>
        <v>2.3863636363636362</v>
      </c>
      <c r="F79" s="47">
        <f t="shared" si="36"/>
        <v>1.6551724137931034</v>
      </c>
      <c r="G79" s="47">
        <f t="shared" si="36"/>
        <v>1.65</v>
      </c>
      <c r="H79" s="47">
        <f t="shared" si="36"/>
        <v>1.5083333333333333</v>
      </c>
      <c r="I79" s="47">
        <f t="shared" si="36"/>
        <v>1.2658227848101267</v>
      </c>
      <c r="J79" s="47">
        <f t="shared" si="36"/>
        <v>1.0930232558139534</v>
      </c>
      <c r="K79" s="46">
        <f t="shared" si="36"/>
        <v>0.8957654723127035</v>
      </c>
      <c r="L79" s="73"/>
      <c r="M79" s="72"/>
      <c r="N79" s="72"/>
      <c r="O79" s="71"/>
      <c r="P79" s="71"/>
      <c r="Q79" s="71"/>
      <c r="R79" s="71"/>
      <c r="S79" s="70"/>
    </row>
    <row r="80" spans="1:19" s="41" customFormat="1" ht="15.75" customHeight="1">
      <c r="A80" s="69"/>
      <c r="B80" s="138"/>
      <c r="C80" s="139"/>
      <c r="D80" s="68">
        <f>'[1]0114(13日前)'!J41</f>
        <v>17</v>
      </c>
      <c r="E80" s="67">
        <f>'[1]0119(8日前)'!J41</f>
        <v>105</v>
      </c>
      <c r="F80" s="67">
        <f>'[1]0121(6日前)'!J41</f>
        <v>144</v>
      </c>
      <c r="G80" s="67">
        <f>'[1]0122(5日前)'!J41</f>
        <v>165</v>
      </c>
      <c r="H80" s="67">
        <f>'[1]0123(4日前)'!J41</f>
        <v>181</v>
      </c>
      <c r="I80" s="67">
        <f>'[1]0124(3日前)'!J41</f>
        <v>200</v>
      </c>
      <c r="J80" s="67">
        <f>'[1]0125(2日前)'!J41</f>
        <v>235</v>
      </c>
      <c r="K80" s="66">
        <f>'[1]0126(1日前)'!J41</f>
        <v>275</v>
      </c>
      <c r="L80" s="65">
        <v>12</v>
      </c>
      <c r="M80" s="64">
        <v>44</v>
      </c>
      <c r="N80" s="64">
        <v>87</v>
      </c>
      <c r="O80" s="64">
        <v>100</v>
      </c>
      <c r="P80" s="64">
        <v>120</v>
      </c>
      <c r="Q80" s="64">
        <v>158</v>
      </c>
      <c r="R80" s="64">
        <v>215</v>
      </c>
      <c r="S80" s="63">
        <v>307</v>
      </c>
    </row>
    <row r="81" spans="1:19" s="41" customFormat="1" ht="15.75" customHeight="1">
      <c r="A81" s="69"/>
      <c r="B81" s="136" t="s">
        <v>12</v>
      </c>
      <c r="C81" s="137"/>
      <c r="D81" s="48">
        <f aca="true" t="shared" si="37" ref="D81:K81">D82/L82</f>
        <v>1.8</v>
      </c>
      <c r="E81" s="47">
        <f t="shared" si="37"/>
        <v>1.5555555555555556</v>
      </c>
      <c r="F81" s="47">
        <f t="shared" si="37"/>
        <v>1.52</v>
      </c>
      <c r="G81" s="47">
        <f t="shared" si="37"/>
        <v>1.5864978902953586</v>
      </c>
      <c r="H81" s="47">
        <f t="shared" si="37"/>
        <v>1.493103448275862</v>
      </c>
      <c r="I81" s="47">
        <f t="shared" si="37"/>
        <v>1.3051771117166213</v>
      </c>
      <c r="J81" s="47">
        <f t="shared" si="37"/>
        <v>1.1919831223628692</v>
      </c>
      <c r="K81" s="46">
        <f t="shared" si="37"/>
        <v>1.1053484602917343</v>
      </c>
      <c r="L81" s="73"/>
      <c r="M81" s="72"/>
      <c r="N81" s="72"/>
      <c r="O81" s="71"/>
      <c r="P81" s="71"/>
      <c r="Q81" s="71"/>
      <c r="R81" s="71"/>
      <c r="S81" s="70"/>
    </row>
    <row r="82" spans="1:19" s="41" customFormat="1" ht="15.75" customHeight="1">
      <c r="A82" s="69"/>
      <c r="B82" s="138"/>
      <c r="C82" s="139"/>
      <c r="D82" s="68">
        <f>'[1]0114(13日前)'!J42</f>
        <v>63</v>
      </c>
      <c r="E82" s="67">
        <f>'[1]0119(8日前)'!J42</f>
        <v>210</v>
      </c>
      <c r="F82" s="67">
        <f>'[1]0121(6日前)'!J42</f>
        <v>304</v>
      </c>
      <c r="G82" s="67">
        <f>'[1]0122(5日前)'!J42</f>
        <v>376</v>
      </c>
      <c r="H82" s="67">
        <f>'[1]0123(4日前)'!J42</f>
        <v>433</v>
      </c>
      <c r="I82" s="67">
        <f>'[1]0124(3日前)'!J42</f>
        <v>479</v>
      </c>
      <c r="J82" s="67">
        <f>'[1]0125(2日前)'!J42</f>
        <v>565</v>
      </c>
      <c r="K82" s="66">
        <f>'[1]0126(1日前)'!J42</f>
        <v>682</v>
      </c>
      <c r="L82" s="65">
        <v>35</v>
      </c>
      <c r="M82" s="64">
        <v>135</v>
      </c>
      <c r="N82" s="64">
        <v>200</v>
      </c>
      <c r="O82" s="64">
        <v>237</v>
      </c>
      <c r="P82" s="64">
        <v>290</v>
      </c>
      <c r="Q82" s="64">
        <v>367</v>
      </c>
      <c r="R82" s="64">
        <v>474</v>
      </c>
      <c r="S82" s="63">
        <v>617</v>
      </c>
    </row>
    <row r="83" spans="1:19" s="41" customFormat="1" ht="15.75" customHeight="1">
      <c r="A83" s="69"/>
      <c r="B83" s="136" t="s">
        <v>11</v>
      </c>
      <c r="C83" s="137"/>
      <c r="D83" s="48">
        <f aca="true" t="shared" si="38" ref="D83:K83">D84/L84</f>
        <v>2.4545454545454546</v>
      </c>
      <c r="E83" s="47">
        <f t="shared" si="38"/>
        <v>2.6</v>
      </c>
      <c r="F83" s="47">
        <f t="shared" si="38"/>
        <v>2.658536585365854</v>
      </c>
      <c r="G83" s="47">
        <f t="shared" si="38"/>
        <v>2.287037037037037</v>
      </c>
      <c r="H83" s="47">
        <f t="shared" si="38"/>
        <v>2.0150375939849625</v>
      </c>
      <c r="I83" s="47">
        <f t="shared" si="38"/>
        <v>1.8294117647058823</v>
      </c>
      <c r="J83" s="47">
        <f t="shared" si="38"/>
        <v>1.6774193548387097</v>
      </c>
      <c r="K83" s="46">
        <f t="shared" si="38"/>
        <v>1.413907284768212</v>
      </c>
      <c r="L83" s="73"/>
      <c r="M83" s="72"/>
      <c r="N83" s="72"/>
      <c r="O83" s="71"/>
      <c r="P83" s="71"/>
      <c r="Q83" s="71"/>
      <c r="R83" s="71"/>
      <c r="S83" s="70"/>
    </row>
    <row r="84" spans="1:19" s="41" customFormat="1" ht="15.75" customHeight="1">
      <c r="A84" s="69"/>
      <c r="B84" s="138"/>
      <c r="C84" s="139"/>
      <c r="D84" s="68">
        <f>'[1]0114(13日前)'!J43</f>
        <v>27</v>
      </c>
      <c r="E84" s="67">
        <f>'[1]0119(8日前)'!J43</f>
        <v>143</v>
      </c>
      <c r="F84" s="67">
        <f>'[1]0121(6日前)'!J43</f>
        <v>218</v>
      </c>
      <c r="G84" s="67">
        <f>'[1]0122(5日前)'!J43</f>
        <v>247</v>
      </c>
      <c r="H84" s="67">
        <f>'[1]0123(4日前)'!J43</f>
        <v>268</v>
      </c>
      <c r="I84" s="67">
        <f>'[1]0124(3日前)'!J43</f>
        <v>311</v>
      </c>
      <c r="J84" s="67">
        <f>'[1]0125(2日前)'!J43</f>
        <v>364</v>
      </c>
      <c r="K84" s="66">
        <f>'[1]0126(1日前)'!J43</f>
        <v>427</v>
      </c>
      <c r="L84" s="65">
        <v>11</v>
      </c>
      <c r="M84" s="64">
        <v>55</v>
      </c>
      <c r="N84" s="64">
        <v>82</v>
      </c>
      <c r="O84" s="64">
        <v>108</v>
      </c>
      <c r="P84" s="64">
        <v>133</v>
      </c>
      <c r="Q84" s="64">
        <v>170</v>
      </c>
      <c r="R84" s="64">
        <v>217</v>
      </c>
      <c r="S84" s="63">
        <v>302</v>
      </c>
    </row>
    <row r="85" spans="1:19" s="41" customFormat="1" ht="15.75" customHeight="1">
      <c r="A85" s="69"/>
      <c r="B85" s="136" t="s">
        <v>10</v>
      </c>
      <c r="C85" s="137"/>
      <c r="D85" s="48">
        <f aca="true" t="shared" si="39" ref="D85:K85">D86/L86</f>
        <v>3.4705882352941178</v>
      </c>
      <c r="E85" s="47">
        <f t="shared" si="39"/>
        <v>1.3988439306358382</v>
      </c>
      <c r="F85" s="47">
        <f t="shared" si="39"/>
        <v>1.4899328859060403</v>
      </c>
      <c r="G85" s="47">
        <f t="shared" si="39"/>
        <v>1.4297994269340975</v>
      </c>
      <c r="H85" s="47">
        <f t="shared" si="39"/>
        <v>1.5012048192771084</v>
      </c>
      <c r="I85" s="47">
        <f t="shared" si="39"/>
        <v>1.4448818897637796</v>
      </c>
      <c r="J85" s="47">
        <f t="shared" si="39"/>
        <v>1.3758064516129032</v>
      </c>
      <c r="K85" s="46">
        <f t="shared" si="39"/>
        <v>1.183609958506224</v>
      </c>
      <c r="L85" s="73"/>
      <c r="M85" s="72"/>
      <c r="N85" s="72"/>
      <c r="O85" s="71"/>
      <c r="P85" s="71"/>
      <c r="Q85" s="71"/>
      <c r="R85" s="71"/>
      <c r="S85" s="70"/>
    </row>
    <row r="86" spans="1:19" s="41" customFormat="1" ht="15.75" customHeight="1">
      <c r="A86" s="69"/>
      <c r="B86" s="138"/>
      <c r="C86" s="139"/>
      <c r="D86" s="68">
        <f>'[1]0114(13日前)'!J44</f>
        <v>59</v>
      </c>
      <c r="E86" s="67">
        <f>'[1]0119(8日前)'!J44</f>
        <v>242</v>
      </c>
      <c r="F86" s="67">
        <f>'[1]0121(6日前)'!J44</f>
        <v>444</v>
      </c>
      <c r="G86" s="67">
        <f>'[1]0122(5日前)'!J44</f>
        <v>499</v>
      </c>
      <c r="H86" s="67">
        <f>'[1]0123(4日前)'!J44</f>
        <v>623</v>
      </c>
      <c r="I86" s="67">
        <f>'[1]0124(3日前)'!J44</f>
        <v>734</v>
      </c>
      <c r="J86" s="67">
        <f>'[1]0125(2日前)'!J44</f>
        <v>853</v>
      </c>
      <c r="K86" s="66">
        <f>'[1]0126(1日前)'!J44</f>
        <v>1141</v>
      </c>
      <c r="L86" s="65">
        <v>17</v>
      </c>
      <c r="M86" s="64">
        <v>173</v>
      </c>
      <c r="N86" s="64">
        <v>298</v>
      </c>
      <c r="O86" s="64">
        <v>349</v>
      </c>
      <c r="P86" s="64">
        <v>415</v>
      </c>
      <c r="Q86" s="64">
        <v>508</v>
      </c>
      <c r="R86" s="64">
        <v>620</v>
      </c>
      <c r="S86" s="63">
        <v>964</v>
      </c>
    </row>
    <row r="87" spans="1:19" s="41" customFormat="1" ht="15.75" customHeight="1">
      <c r="A87" s="69"/>
      <c r="B87" s="136" t="s">
        <v>9</v>
      </c>
      <c r="C87" s="137"/>
      <c r="D87" s="48">
        <f aca="true" t="shared" si="40" ref="D87:K87">D88/L88</f>
        <v>1.5</v>
      </c>
      <c r="E87" s="47">
        <f t="shared" si="40"/>
        <v>2.2205882352941178</v>
      </c>
      <c r="F87" s="47">
        <f t="shared" si="40"/>
        <v>2.0526315789473686</v>
      </c>
      <c r="G87" s="47">
        <f t="shared" si="40"/>
        <v>1.5102803738317756</v>
      </c>
      <c r="H87" s="47">
        <f t="shared" si="40"/>
        <v>1.5096685082872927</v>
      </c>
      <c r="I87" s="47">
        <f t="shared" si="40"/>
        <v>1.3247950819672132</v>
      </c>
      <c r="J87" s="47">
        <f t="shared" si="40"/>
        <v>1.1670533642691416</v>
      </c>
      <c r="K87" s="46">
        <f t="shared" si="40"/>
        <v>1.1084704448507008</v>
      </c>
      <c r="L87" s="73"/>
      <c r="M87" s="72"/>
      <c r="N87" s="72"/>
      <c r="O87" s="71"/>
      <c r="P87" s="71"/>
      <c r="Q87" s="71"/>
      <c r="R87" s="71"/>
      <c r="S87" s="70"/>
    </row>
    <row r="88" spans="1:19" s="41" customFormat="1" ht="15.75" customHeight="1">
      <c r="A88" s="69"/>
      <c r="B88" s="138"/>
      <c r="C88" s="139"/>
      <c r="D88" s="68">
        <f>'[1]0114(13日前)'!J45</f>
        <v>39</v>
      </c>
      <c r="E88" s="67">
        <f>'[1]0119(8日前)'!J45</f>
        <v>302</v>
      </c>
      <c r="F88" s="67">
        <f>'[1]0121(6日前)'!J45</f>
        <v>624</v>
      </c>
      <c r="G88" s="67">
        <f>'[1]0122(5日前)'!J45</f>
        <v>808</v>
      </c>
      <c r="H88" s="67">
        <f>'[1]0123(4日前)'!J45</f>
        <v>1093</v>
      </c>
      <c r="I88" s="67">
        <f>'[1]0124(3日前)'!J45</f>
        <v>1293</v>
      </c>
      <c r="J88" s="67">
        <f>'[1]0125(2日前)'!J45</f>
        <v>1509</v>
      </c>
      <c r="K88" s="66">
        <f>'[1]0126(1日前)'!J45</f>
        <v>1819</v>
      </c>
      <c r="L88" s="65">
        <v>26</v>
      </c>
      <c r="M88" s="64">
        <v>136</v>
      </c>
      <c r="N88" s="64">
        <v>304</v>
      </c>
      <c r="O88" s="64">
        <v>535</v>
      </c>
      <c r="P88" s="64">
        <v>724</v>
      </c>
      <c r="Q88" s="64">
        <v>976</v>
      </c>
      <c r="R88" s="64">
        <v>1293</v>
      </c>
      <c r="S88" s="63">
        <v>1641</v>
      </c>
    </row>
    <row r="89" spans="1:19" s="41" customFormat="1" ht="15.75" customHeight="1">
      <c r="A89" s="69"/>
      <c r="B89" s="136" t="s">
        <v>8</v>
      </c>
      <c r="C89" s="137"/>
      <c r="D89" s="48">
        <f aca="true" t="shared" si="41" ref="D89:K89">D90/L90</f>
        <v>0.8928571428571429</v>
      </c>
      <c r="E89" s="47">
        <f t="shared" si="41"/>
        <v>1.4517766497461928</v>
      </c>
      <c r="F89" s="47">
        <f t="shared" si="41"/>
        <v>1.1339563862928348</v>
      </c>
      <c r="G89" s="47">
        <f t="shared" si="41"/>
        <v>1.0763157894736841</v>
      </c>
      <c r="H89" s="47">
        <f t="shared" si="41"/>
        <v>1.0334821428571428</v>
      </c>
      <c r="I89" s="47">
        <f t="shared" si="41"/>
        <v>1.0512820512820513</v>
      </c>
      <c r="J89" s="47">
        <f t="shared" si="41"/>
        <v>1.0214521452145215</v>
      </c>
      <c r="K89" s="46">
        <f t="shared" si="41"/>
        <v>0.944516129032258</v>
      </c>
      <c r="L89" s="73"/>
      <c r="M89" s="72"/>
      <c r="N89" s="72"/>
      <c r="O89" s="71"/>
      <c r="P89" s="71"/>
      <c r="Q89" s="71"/>
      <c r="R89" s="71"/>
      <c r="S89" s="70"/>
    </row>
    <row r="90" spans="1:19" s="41" customFormat="1" ht="15.75" customHeight="1">
      <c r="A90" s="69"/>
      <c r="B90" s="138"/>
      <c r="C90" s="139"/>
      <c r="D90" s="68">
        <f>'[1]0114(13日前)'!J46</f>
        <v>50</v>
      </c>
      <c r="E90" s="67">
        <f>'[1]0119(8日前)'!J46</f>
        <v>286</v>
      </c>
      <c r="F90" s="67">
        <f>'[1]0121(6日前)'!J46</f>
        <v>364</v>
      </c>
      <c r="G90" s="67">
        <f>'[1]0122(5日前)'!J46</f>
        <v>409</v>
      </c>
      <c r="H90" s="67">
        <f>'[1]0123(4日前)'!J46</f>
        <v>463</v>
      </c>
      <c r="I90" s="67">
        <f>'[1]0124(3日前)'!J46</f>
        <v>533</v>
      </c>
      <c r="J90" s="67">
        <f>'[1]0125(2日前)'!J46</f>
        <v>619</v>
      </c>
      <c r="K90" s="66">
        <f>'[1]0126(1日前)'!J46</f>
        <v>732</v>
      </c>
      <c r="L90" s="65">
        <v>56</v>
      </c>
      <c r="M90" s="64">
        <v>197</v>
      </c>
      <c r="N90" s="64">
        <v>321</v>
      </c>
      <c r="O90" s="64">
        <v>380</v>
      </c>
      <c r="P90" s="64">
        <v>448</v>
      </c>
      <c r="Q90" s="64">
        <v>507</v>
      </c>
      <c r="R90" s="64">
        <v>606</v>
      </c>
      <c r="S90" s="63">
        <v>775</v>
      </c>
    </row>
    <row r="91" spans="1:19" s="41" customFormat="1" ht="15.75" customHeight="1">
      <c r="A91" s="69"/>
      <c r="B91" s="136" t="s">
        <v>7</v>
      </c>
      <c r="C91" s="137"/>
      <c r="D91" s="48">
        <f aca="true" t="shared" si="42" ref="D91:K91">D92/L92</f>
        <v>1.9166666666666667</v>
      </c>
      <c r="E91" s="47">
        <f t="shared" si="42"/>
        <v>1.2824858757062148</v>
      </c>
      <c r="F91" s="47">
        <f t="shared" si="42"/>
        <v>1.3345864661654134</v>
      </c>
      <c r="G91" s="47">
        <f t="shared" si="42"/>
        <v>1.2852760736196318</v>
      </c>
      <c r="H91" s="47">
        <f t="shared" si="42"/>
        <v>1.2468193384223918</v>
      </c>
      <c r="I91" s="47">
        <f t="shared" si="42"/>
        <v>1.2364016736401673</v>
      </c>
      <c r="J91" s="47">
        <f t="shared" si="42"/>
        <v>1.154109589041096</v>
      </c>
      <c r="K91" s="46">
        <f t="shared" si="42"/>
        <v>1.0260078023407022</v>
      </c>
      <c r="L91" s="73"/>
      <c r="M91" s="72"/>
      <c r="N91" s="72"/>
      <c r="O91" s="71"/>
      <c r="P91" s="71"/>
      <c r="Q91" s="71"/>
      <c r="R91" s="71"/>
      <c r="S91" s="70"/>
    </row>
    <row r="92" spans="1:19" s="41" customFormat="1" ht="15.75" customHeight="1">
      <c r="A92" s="69"/>
      <c r="B92" s="138"/>
      <c r="C92" s="139"/>
      <c r="D92" s="68">
        <f>'[1]0114(13日前)'!J47</f>
        <v>69</v>
      </c>
      <c r="E92" s="67">
        <f>'[1]0119(8日前)'!J47</f>
        <v>227</v>
      </c>
      <c r="F92" s="67">
        <f>'[1]0121(6日前)'!J47</f>
        <v>355</v>
      </c>
      <c r="G92" s="67">
        <f>'[1]0122(5日前)'!J47</f>
        <v>419</v>
      </c>
      <c r="H92" s="67">
        <f>'[1]0123(4日前)'!J47</f>
        <v>490</v>
      </c>
      <c r="I92" s="67">
        <f>'[1]0124(3日前)'!J47</f>
        <v>591</v>
      </c>
      <c r="J92" s="67">
        <f>'[1]0125(2日前)'!J47</f>
        <v>674</v>
      </c>
      <c r="K92" s="66">
        <f>'[1]0126(1日前)'!J47</f>
        <v>789</v>
      </c>
      <c r="L92" s="65">
        <v>36</v>
      </c>
      <c r="M92" s="64">
        <v>177</v>
      </c>
      <c r="N92" s="64">
        <v>266</v>
      </c>
      <c r="O92" s="64">
        <v>326</v>
      </c>
      <c r="P92" s="64">
        <v>393</v>
      </c>
      <c r="Q92" s="64">
        <v>478</v>
      </c>
      <c r="R92" s="64">
        <v>584</v>
      </c>
      <c r="S92" s="63">
        <v>769</v>
      </c>
    </row>
    <row r="93" spans="1:19" s="41" customFormat="1" ht="15.75" customHeight="1">
      <c r="A93" s="69"/>
      <c r="B93" s="136" t="s">
        <v>6</v>
      </c>
      <c r="C93" s="137"/>
      <c r="D93" s="48">
        <f aca="true" t="shared" si="43" ref="D93:K93">D94/L94</f>
        <v>1.6764705882352942</v>
      </c>
      <c r="E93" s="47">
        <f t="shared" si="43"/>
        <v>1.1896551724137931</v>
      </c>
      <c r="F93" s="47">
        <f t="shared" si="43"/>
        <v>0.985781990521327</v>
      </c>
      <c r="G93" s="47">
        <f t="shared" si="43"/>
        <v>0.9163636363636364</v>
      </c>
      <c r="H93" s="47">
        <f t="shared" si="43"/>
        <v>0.9367469879518072</v>
      </c>
      <c r="I93" s="47">
        <f t="shared" si="43"/>
        <v>1.0025</v>
      </c>
      <c r="J93" s="47">
        <f t="shared" si="43"/>
        <v>0.9701195219123506</v>
      </c>
      <c r="K93" s="46">
        <f t="shared" si="43"/>
        <v>0.9841269841269841</v>
      </c>
      <c r="L93" s="73"/>
      <c r="M93" s="72"/>
      <c r="N93" s="72"/>
      <c r="O93" s="71"/>
      <c r="P93" s="71"/>
      <c r="Q93" s="71"/>
      <c r="R93" s="71"/>
      <c r="S93" s="70"/>
    </row>
    <row r="94" spans="1:19" s="41" customFormat="1" ht="15.75" customHeight="1">
      <c r="A94" s="69"/>
      <c r="B94" s="138"/>
      <c r="C94" s="139"/>
      <c r="D94" s="68">
        <f>'[1]0114(13日前)'!J48</f>
        <v>57</v>
      </c>
      <c r="E94" s="67">
        <f>'[1]0119(8日前)'!J48</f>
        <v>138</v>
      </c>
      <c r="F94" s="67">
        <f>'[1]0121(6日前)'!J48</f>
        <v>208</v>
      </c>
      <c r="G94" s="67">
        <f>'[1]0122(5日前)'!J48</f>
        <v>252</v>
      </c>
      <c r="H94" s="67">
        <f>'[1]0123(4日前)'!J48</f>
        <v>311</v>
      </c>
      <c r="I94" s="67">
        <f>'[1]0124(3日前)'!J48</f>
        <v>401</v>
      </c>
      <c r="J94" s="67">
        <f>'[1]0125(2日前)'!J48</f>
        <v>487</v>
      </c>
      <c r="K94" s="66">
        <f>'[1]0126(1日前)'!J48</f>
        <v>558</v>
      </c>
      <c r="L94" s="65">
        <v>34</v>
      </c>
      <c r="M94" s="64">
        <v>116</v>
      </c>
      <c r="N94" s="64">
        <v>211</v>
      </c>
      <c r="O94" s="64">
        <v>275</v>
      </c>
      <c r="P94" s="64">
        <v>332</v>
      </c>
      <c r="Q94" s="64">
        <v>400</v>
      </c>
      <c r="R94" s="64">
        <v>502</v>
      </c>
      <c r="S94" s="63">
        <v>567</v>
      </c>
    </row>
    <row r="95" spans="2:19" s="41" customFormat="1" ht="15.75" customHeight="1">
      <c r="B95" s="140" t="s">
        <v>5</v>
      </c>
      <c r="C95" s="141"/>
      <c r="D95" s="62">
        <f aca="true" t="shared" si="44" ref="D95:K95">D96/L96</f>
        <v>2.236445147679325</v>
      </c>
      <c r="E95" s="61">
        <f t="shared" si="44"/>
        <v>2.1707988980716255</v>
      </c>
      <c r="F95" s="61">
        <f t="shared" si="44"/>
        <v>2.044982044982045</v>
      </c>
      <c r="G95" s="61">
        <f t="shared" si="44"/>
        <v>1.8830513505491244</v>
      </c>
      <c r="H95" s="61">
        <f t="shared" si="44"/>
        <v>1.746783625730994</v>
      </c>
      <c r="I95" s="61">
        <f t="shared" si="44"/>
        <v>1.6089094864276932</v>
      </c>
      <c r="J95" s="61">
        <f t="shared" si="44"/>
        <v>1.4759791921664627</v>
      </c>
      <c r="K95" s="60">
        <f t="shared" si="44"/>
        <v>1.3542083578575632</v>
      </c>
      <c r="L95" s="59"/>
      <c r="M95" s="58"/>
      <c r="N95" s="58"/>
      <c r="O95" s="57"/>
      <c r="P95" s="57"/>
      <c r="Q95" s="57"/>
      <c r="R95" s="57"/>
      <c r="S95" s="56"/>
    </row>
    <row r="96" spans="2:19" s="41" customFormat="1" ht="15.75" customHeight="1" thickBot="1">
      <c r="B96" s="142"/>
      <c r="C96" s="143"/>
      <c r="D96" s="55">
        <f aca="true" t="shared" si="45" ref="D96:S96">D54+D56+D58+D60+D62+D64+D66+D68+D70+D72+D74+D76+D78+D80+D82+D84+D86+D88+D90+D92+D94</f>
        <v>1766.7916666666667</v>
      </c>
      <c r="E96" s="54">
        <f t="shared" si="45"/>
        <v>7092</v>
      </c>
      <c r="F96" s="54">
        <f t="shared" si="45"/>
        <v>10820</v>
      </c>
      <c r="G96" s="50">
        <f t="shared" si="45"/>
        <v>12688</v>
      </c>
      <c r="H96" s="50">
        <f t="shared" si="45"/>
        <v>14935</v>
      </c>
      <c r="I96" s="50">
        <f t="shared" si="45"/>
        <v>17011</v>
      </c>
      <c r="J96" s="50">
        <f t="shared" si="45"/>
        <v>19294</v>
      </c>
      <c r="K96" s="53">
        <f t="shared" si="45"/>
        <v>23008</v>
      </c>
      <c r="L96" s="52">
        <f t="shared" si="45"/>
        <v>790</v>
      </c>
      <c r="M96" s="50">
        <f t="shared" si="45"/>
        <v>3267</v>
      </c>
      <c r="N96" s="50">
        <f t="shared" si="45"/>
        <v>5291</v>
      </c>
      <c r="O96" s="50">
        <f t="shared" si="45"/>
        <v>6738</v>
      </c>
      <c r="P96" s="50">
        <f t="shared" si="45"/>
        <v>8550</v>
      </c>
      <c r="Q96" s="51">
        <f t="shared" si="45"/>
        <v>10573</v>
      </c>
      <c r="R96" s="50">
        <f t="shared" si="45"/>
        <v>13072</v>
      </c>
      <c r="S96" s="49">
        <f t="shared" si="45"/>
        <v>16990</v>
      </c>
    </row>
    <row r="97" spans="2:19" s="41" customFormat="1" ht="15.75" customHeight="1">
      <c r="B97" s="144" t="s">
        <v>4</v>
      </c>
      <c r="C97" s="145"/>
      <c r="D97" s="48">
        <f aca="true" t="shared" si="46" ref="D97:K97">D98/L98</f>
        <v>2.2999979704497484</v>
      </c>
      <c r="E97" s="47">
        <f t="shared" si="46"/>
        <v>2.3051166290443943</v>
      </c>
      <c r="F97" s="47">
        <f t="shared" si="46"/>
        <v>2.0907581418166723</v>
      </c>
      <c r="G97" s="47">
        <f t="shared" si="46"/>
        <v>1.9199976726595682</v>
      </c>
      <c r="H97" s="47">
        <f t="shared" si="46"/>
        <v>1.757165534879619</v>
      </c>
      <c r="I97" s="47">
        <f t="shared" si="46"/>
        <v>1.6024079759892365</v>
      </c>
      <c r="J97" s="47">
        <f t="shared" si="46"/>
        <v>1.4495808578172051</v>
      </c>
      <c r="K97" s="46">
        <f t="shared" si="46"/>
        <v>1.3201180531878622</v>
      </c>
      <c r="L97" s="45"/>
      <c r="M97" s="44"/>
      <c r="N97" s="44"/>
      <c r="O97" s="43"/>
      <c r="P97" s="43"/>
      <c r="Q97" s="43"/>
      <c r="R97" s="43"/>
      <c r="S97" s="42"/>
    </row>
    <row r="98" spans="2:19" s="10" customFormat="1" ht="15.75" customHeight="1">
      <c r="B98" s="146"/>
      <c r="C98" s="147"/>
      <c r="D98" s="40">
        <f aca="true" t="shared" si="47" ref="D98:S98">D96+D52</f>
        <v>9443.791666666666</v>
      </c>
      <c r="E98" s="39">
        <f t="shared" si="47"/>
        <v>36762</v>
      </c>
      <c r="F98" s="39">
        <f t="shared" si="47"/>
        <v>55403</v>
      </c>
      <c r="G98" s="39">
        <f t="shared" si="47"/>
        <v>65998</v>
      </c>
      <c r="H98" s="39">
        <f t="shared" si="47"/>
        <v>79698</v>
      </c>
      <c r="I98" s="39">
        <f t="shared" si="47"/>
        <v>92898</v>
      </c>
      <c r="J98" s="39">
        <f t="shared" si="47"/>
        <v>106866</v>
      </c>
      <c r="K98" s="36">
        <f t="shared" si="47"/>
        <v>123901</v>
      </c>
      <c r="L98" s="38">
        <f t="shared" si="47"/>
        <v>4106</v>
      </c>
      <c r="M98" s="37">
        <f t="shared" si="47"/>
        <v>15948</v>
      </c>
      <c r="N98" s="37">
        <f t="shared" si="47"/>
        <v>26499</v>
      </c>
      <c r="O98" s="38">
        <f t="shared" si="47"/>
        <v>34374</v>
      </c>
      <c r="P98" s="37">
        <f t="shared" si="47"/>
        <v>45356</v>
      </c>
      <c r="Q98" s="37">
        <f t="shared" si="47"/>
        <v>57974</v>
      </c>
      <c r="R98" s="37">
        <f t="shared" si="47"/>
        <v>73722</v>
      </c>
      <c r="S98" s="36">
        <f t="shared" si="47"/>
        <v>93856</v>
      </c>
    </row>
    <row r="99" spans="2:19" s="10" customFormat="1" ht="15.75" customHeight="1">
      <c r="B99" s="35"/>
      <c r="C99" s="34" t="s">
        <v>3</v>
      </c>
      <c r="D99" s="33">
        <f>'[1]0114(13日前)'!H49</f>
        <v>9418.791666666668</v>
      </c>
      <c r="E99" s="32">
        <f>'[1]0119(8日前)'!H49</f>
        <v>35966</v>
      </c>
      <c r="F99" s="32">
        <f>'[1]0121(6日前)'!H49</f>
        <v>54504</v>
      </c>
      <c r="G99" s="32">
        <f>'[1]0122(5日前)'!H49</f>
        <v>64461</v>
      </c>
      <c r="H99" s="32">
        <f>'[1]0123(4日前)'!H49</f>
        <v>76768</v>
      </c>
      <c r="I99" s="128">
        <f>'[1]0124(3日前)'!H49</f>
        <v>88677</v>
      </c>
      <c r="J99" s="128">
        <f>'[1]0125(2日前)'!H49</f>
        <v>101347</v>
      </c>
      <c r="K99" s="129">
        <f>'[1]0126(1日前)'!H49</f>
        <v>117911</v>
      </c>
      <c r="L99" s="31">
        <v>4079</v>
      </c>
      <c r="M99" s="30">
        <v>15460</v>
      </c>
      <c r="N99" s="30">
        <v>25772</v>
      </c>
      <c r="O99" s="30">
        <v>33043</v>
      </c>
      <c r="P99" s="30">
        <v>42785</v>
      </c>
      <c r="Q99" s="30">
        <v>53304</v>
      </c>
      <c r="R99" s="30">
        <v>67038</v>
      </c>
      <c r="S99" s="29">
        <v>86618</v>
      </c>
    </row>
    <row r="100" spans="2:19" s="10" customFormat="1" ht="15.75" customHeight="1" thickBot="1">
      <c r="B100" s="28"/>
      <c r="C100" s="27" t="s">
        <v>2</v>
      </c>
      <c r="D100" s="26">
        <f>'[1]0114(13日前)'!I49</f>
        <v>25</v>
      </c>
      <c r="E100" s="25">
        <f>'[1]0119(8日前)'!I49</f>
        <v>796</v>
      </c>
      <c r="F100" s="25">
        <f>'[1]0121(6日前)'!I49</f>
        <v>899</v>
      </c>
      <c r="G100" s="25">
        <f>'[1]0122(5日前)'!I49</f>
        <v>1537</v>
      </c>
      <c r="H100" s="25">
        <f>'[1]0123(4日前)'!I49</f>
        <v>2930</v>
      </c>
      <c r="I100" s="24">
        <f>'[1]0124(3日前)'!I49</f>
        <v>4221</v>
      </c>
      <c r="J100" s="24">
        <f>'[1]0125(2日前)'!I49</f>
        <v>5519</v>
      </c>
      <c r="K100" s="23">
        <f>'[1]0126(1日前)'!I49</f>
        <v>5990</v>
      </c>
      <c r="L100" s="22">
        <v>27</v>
      </c>
      <c r="M100" s="21">
        <v>488</v>
      </c>
      <c r="N100" s="21">
        <v>727</v>
      </c>
      <c r="O100" s="21">
        <v>1331</v>
      </c>
      <c r="P100" s="21">
        <v>2571</v>
      </c>
      <c r="Q100" s="21">
        <v>4670</v>
      </c>
      <c r="R100" s="21">
        <v>6684</v>
      </c>
      <c r="S100" s="20">
        <v>7238</v>
      </c>
    </row>
    <row r="101" spans="2:19" s="10" customFormat="1" ht="39" customHeight="1" thickTop="1">
      <c r="B101" s="148" t="s">
        <v>1</v>
      </c>
      <c r="C101" s="149"/>
      <c r="D101" s="150">
        <v>1683276</v>
      </c>
      <c r="E101" s="151"/>
      <c r="F101" s="151"/>
      <c r="G101" s="151"/>
      <c r="H101" s="152">
        <f>D101/L101</f>
        <v>0.9920080714883044</v>
      </c>
      <c r="I101" s="152"/>
      <c r="J101" s="152"/>
      <c r="K101" s="153"/>
      <c r="L101" s="130">
        <v>1696837</v>
      </c>
      <c r="M101" s="130"/>
      <c r="N101" s="130"/>
      <c r="O101" s="130"/>
      <c r="P101" s="130"/>
      <c r="Q101" s="130"/>
      <c r="R101" s="130"/>
      <c r="S101" s="131"/>
    </row>
    <row r="102" spans="2:19" s="10" customFormat="1" ht="15.75" customHeight="1">
      <c r="B102" s="132" t="s">
        <v>0</v>
      </c>
      <c r="C102" s="133"/>
      <c r="D102" s="19">
        <f>D103/L103</f>
        <v>2.3185274762926813</v>
      </c>
      <c r="E102" s="18">
        <f>E103/M103</f>
        <v>2.32368737240821</v>
      </c>
      <c r="F102" s="18">
        <f>F103/N103</f>
        <v>2.107601945899411</v>
      </c>
      <c r="G102" s="18">
        <v>1.93</v>
      </c>
      <c r="H102" s="18">
        <f>H103/P103</f>
        <v>1.7713218121737184</v>
      </c>
      <c r="I102" s="17">
        <v>1.61</v>
      </c>
      <c r="J102" s="16">
        <f>J103/R103</f>
        <v>1.4612591363721534</v>
      </c>
      <c r="K102" s="15">
        <f>K103/S103</f>
        <v>1.3307533387377548</v>
      </c>
      <c r="L102" s="14"/>
      <c r="M102" s="13"/>
      <c r="N102" s="13"/>
      <c r="O102" s="12"/>
      <c r="P102" s="12"/>
      <c r="Q102" s="12"/>
      <c r="R102" s="12"/>
      <c r="S102" s="11"/>
    </row>
    <row r="103" spans="2:19" ht="15.75" customHeight="1" thickBot="1">
      <c r="B103" s="134"/>
      <c r="C103" s="135"/>
      <c r="D103" s="9">
        <f aca="true" t="shared" si="48" ref="D103:K103">D98/$D$101*100</f>
        <v>0.5610364353003706</v>
      </c>
      <c r="E103" s="8">
        <f t="shared" si="48"/>
        <v>2.1839555723482067</v>
      </c>
      <c r="F103" s="8">
        <f t="shared" si="48"/>
        <v>3.2913794291607554</v>
      </c>
      <c r="G103" s="8">
        <f t="shared" si="48"/>
        <v>3.92080680767741</v>
      </c>
      <c r="H103" s="8">
        <f t="shared" si="48"/>
        <v>4.7346959143955</v>
      </c>
      <c r="I103" s="7">
        <f t="shared" si="48"/>
        <v>5.51888103911658</v>
      </c>
      <c r="J103" s="7">
        <f t="shared" si="48"/>
        <v>6.348691480185067</v>
      </c>
      <c r="K103" s="6">
        <f t="shared" si="48"/>
        <v>7.360706146823219</v>
      </c>
      <c r="L103" s="7">
        <f aca="true" t="shared" si="49" ref="L103:S103">L98/$L$101*100</f>
        <v>0.2419796362290544</v>
      </c>
      <c r="M103" s="7">
        <f t="shared" si="49"/>
        <v>0.9398663513348661</v>
      </c>
      <c r="N103" s="7">
        <f t="shared" si="49"/>
        <v>1.56167033132823</v>
      </c>
      <c r="O103" s="7">
        <f t="shared" si="49"/>
        <v>2.0257691221961807</v>
      </c>
      <c r="P103" s="7">
        <f t="shared" si="49"/>
        <v>2.672973302680222</v>
      </c>
      <c r="Q103" s="7">
        <f t="shared" si="49"/>
        <v>3.4165921653052123</v>
      </c>
      <c r="R103" s="7">
        <f t="shared" si="49"/>
        <v>4.344671880681527</v>
      </c>
      <c r="S103" s="6">
        <f t="shared" si="49"/>
        <v>5.531232522628867</v>
      </c>
    </row>
    <row r="105" spans="2:6" ht="13.5">
      <c r="B105" s="4"/>
      <c r="D105" s="5"/>
      <c r="E105" s="5"/>
      <c r="F105" s="5"/>
    </row>
    <row r="106" spans="1:19" ht="13.5">
      <c r="A106" s="1"/>
      <c r="G106" s="1"/>
      <c r="H106"/>
      <c r="I106"/>
      <c r="J106"/>
      <c r="M106"/>
      <c r="N106"/>
      <c r="O106"/>
      <c r="P106"/>
      <c r="Q106"/>
      <c r="R106"/>
      <c r="S106"/>
    </row>
    <row r="107" spans="1:19" ht="13.5">
      <c r="A107" s="1"/>
      <c r="G107" s="1"/>
      <c r="H107"/>
      <c r="I107"/>
      <c r="J107"/>
      <c r="M107"/>
      <c r="N107"/>
      <c r="O107"/>
      <c r="P107"/>
      <c r="Q107"/>
      <c r="R107"/>
      <c r="S107"/>
    </row>
    <row r="108" spans="1:19" ht="13.5">
      <c r="A108" s="1"/>
      <c r="G108" s="1"/>
      <c r="H108"/>
      <c r="I108"/>
      <c r="J108"/>
      <c r="M108"/>
      <c r="N108"/>
      <c r="O108"/>
      <c r="P108"/>
      <c r="Q108"/>
      <c r="R108"/>
      <c r="S108"/>
    </row>
    <row r="109" spans="1:19" ht="13.5">
      <c r="A109" s="1"/>
      <c r="G109" s="1"/>
      <c r="H109"/>
      <c r="I109"/>
      <c r="J109"/>
      <c r="M109"/>
      <c r="N109"/>
      <c r="O109"/>
      <c r="P109"/>
      <c r="Q109"/>
      <c r="R109"/>
      <c r="S109"/>
    </row>
    <row r="110" spans="1:7" s="2" customFormat="1" ht="11.25">
      <c r="A110" s="3"/>
      <c r="B110" s="3"/>
      <c r="C110" s="3"/>
      <c r="D110" s="3"/>
      <c r="E110" s="3"/>
      <c r="F110" s="3"/>
      <c r="G110" s="3"/>
    </row>
    <row r="111" spans="1:7" s="2" customFormat="1" ht="11.25">
      <c r="A111" s="3"/>
      <c r="B111" s="3"/>
      <c r="C111" s="3"/>
      <c r="D111" s="3"/>
      <c r="E111" s="3"/>
      <c r="F111" s="3"/>
      <c r="G111" s="3"/>
    </row>
    <row r="112" spans="1:7" s="2" customFormat="1" ht="11.25">
      <c r="A112" s="3"/>
      <c r="B112" s="3"/>
      <c r="C112" s="3"/>
      <c r="D112" s="3"/>
      <c r="E112" s="3"/>
      <c r="F112" s="3"/>
      <c r="G112" s="3"/>
    </row>
    <row r="113" spans="1:7" s="2" customFormat="1" ht="11.25">
      <c r="A113" s="3"/>
      <c r="B113" s="3"/>
      <c r="C113" s="3"/>
      <c r="D113" s="3"/>
      <c r="E113" s="3"/>
      <c r="F113" s="3"/>
      <c r="G113" s="3"/>
    </row>
    <row r="114" spans="1:7" s="2" customFormat="1" ht="11.25">
      <c r="A114" s="3"/>
      <c r="B114" s="3"/>
      <c r="C114" s="3"/>
      <c r="D114" s="3"/>
      <c r="E114" s="3"/>
      <c r="F114" s="3"/>
      <c r="G114" s="3"/>
    </row>
    <row r="115" spans="1:7" s="2" customFormat="1" ht="11.25">
      <c r="A115" s="3"/>
      <c r="B115" s="3"/>
      <c r="C115" s="3"/>
      <c r="D115" s="3"/>
      <c r="E115" s="3"/>
      <c r="F115" s="3"/>
      <c r="G115" s="3"/>
    </row>
    <row r="116" spans="1:7" s="2" customFormat="1" ht="11.25">
      <c r="A116" s="3"/>
      <c r="B116" s="3"/>
      <c r="C116" s="3"/>
      <c r="D116" s="3"/>
      <c r="E116" s="3"/>
      <c r="F116" s="3"/>
      <c r="G116" s="3"/>
    </row>
    <row r="117" spans="1:7" s="2" customFormat="1" ht="11.25">
      <c r="A117" s="3"/>
      <c r="B117" s="3"/>
      <c r="C117" s="3"/>
      <c r="D117" s="3"/>
      <c r="E117" s="3"/>
      <c r="F117" s="3"/>
      <c r="G117" s="3"/>
    </row>
    <row r="118" spans="1:7" s="2" customFormat="1" ht="11.25">
      <c r="A118" s="3"/>
      <c r="B118" s="3"/>
      <c r="C118" s="3"/>
      <c r="D118" s="3"/>
      <c r="E118" s="3"/>
      <c r="F118" s="3"/>
      <c r="G118" s="3"/>
    </row>
    <row r="119" spans="1:19" ht="13.5">
      <c r="A119" s="1"/>
      <c r="G119" s="1"/>
      <c r="H119"/>
      <c r="I119"/>
      <c r="J119"/>
      <c r="M119"/>
      <c r="N119"/>
      <c r="O119"/>
      <c r="P119"/>
      <c r="Q119"/>
      <c r="R119"/>
      <c r="S119"/>
    </row>
    <row r="120" spans="1:19" ht="13.5">
      <c r="A120" s="1"/>
      <c r="G120" s="1"/>
      <c r="H120"/>
      <c r="I120"/>
      <c r="J120"/>
      <c r="M120"/>
      <c r="N120"/>
      <c r="O120"/>
      <c r="P120"/>
      <c r="Q120"/>
      <c r="R120"/>
      <c r="S120"/>
    </row>
  </sheetData>
  <sheetProtection/>
  <mergeCells count="79">
    <mergeCell ref="B1:L1"/>
    <mergeCell ref="N2:S2"/>
    <mergeCell ref="N3:P3"/>
    <mergeCell ref="Q3:S3"/>
    <mergeCell ref="B4:E4"/>
    <mergeCell ref="N4:P4"/>
    <mergeCell ref="Q4:S4"/>
    <mergeCell ref="B5:E5"/>
    <mergeCell ref="P5:Q5"/>
    <mergeCell ref="R5:S5"/>
    <mergeCell ref="B6:C8"/>
    <mergeCell ref="D6:K6"/>
    <mergeCell ref="L6:S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B47:C48"/>
    <mergeCell ref="B49:C50"/>
    <mergeCell ref="B51:C52"/>
    <mergeCell ref="B53:C54"/>
    <mergeCell ref="B55:C56"/>
    <mergeCell ref="B57:C58"/>
    <mergeCell ref="B59:C60"/>
    <mergeCell ref="B61:C62"/>
    <mergeCell ref="B63:C64"/>
    <mergeCell ref="B65:C66"/>
    <mergeCell ref="B67:C68"/>
    <mergeCell ref="B69:C70"/>
    <mergeCell ref="B71:C72"/>
    <mergeCell ref="B73:C74"/>
    <mergeCell ref="B75:C76"/>
    <mergeCell ref="B77:C78"/>
    <mergeCell ref="B79:C80"/>
    <mergeCell ref="B81:C82"/>
    <mergeCell ref="B83:C84"/>
    <mergeCell ref="B85:C86"/>
    <mergeCell ref="B87:C88"/>
    <mergeCell ref="B89:C90"/>
    <mergeCell ref="B91:C92"/>
    <mergeCell ref="L101:S101"/>
    <mergeCell ref="B102:C103"/>
    <mergeCell ref="B93:C94"/>
    <mergeCell ref="B95:C96"/>
    <mergeCell ref="B97:C98"/>
    <mergeCell ref="B101:C101"/>
    <mergeCell ref="D101:G101"/>
    <mergeCell ref="H101:K101"/>
  </mergeCells>
  <printOptions horizontalCentered="1"/>
  <pageMargins left="0.3937007874015748" right="0.3937007874015748" top="0.7874015748031497" bottom="0.1968503937007874" header="0.11811023622047245" footer="0.11811023622047245"/>
  <pageSetup cellComments="asDisplayed" fitToHeight="1" fitToWidth="1" horizontalDpi="400" verticalDpi="4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2013-02-05T07:28:49Z</dcterms:created>
  <dcterms:modified xsi:type="dcterms:W3CDTF">2013-02-05T07:37:09Z</dcterms:modified>
  <cp:category/>
  <cp:version/>
  <cp:contentType/>
  <cp:contentStatus/>
</cp:coreProperties>
</file>