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48DD28E8-AF0B-48A6-9C8B-CE6AF41A3866}" xr6:coauthVersionLast="47" xr6:coauthVersionMax="47" xr10:uidLastSave="{00000000-0000-0000-0000-000000000000}"/>
  <bookViews>
    <workbookView xWindow="2868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CO32" i="10"/>
  <c r="CO33" i="10" s="1"/>
  <c r="CO34" i="10" s="1"/>
  <c r="CO35" i="10" s="1"/>
  <c r="CO36" i="10" s="1"/>
  <c r="CO37" i="10" s="1"/>
  <c r="CO38" i="10" s="1"/>
  <c r="CO39" i="10" s="1"/>
  <c r="CO40" i="10" s="1"/>
  <c r="CO41" i="10" s="1"/>
  <c r="BW32" i="10"/>
  <c r="BE32"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C41" i="10" s="1"/>
  <c r="U32" i="10"/>
  <c r="AM32" i="10" l="1"/>
  <c r="AM33" i="10" s="1"/>
  <c r="AM34" i="10" s="1"/>
</calcChain>
</file>

<file path=xl/sharedStrings.xml><?xml version="1.0" encoding="utf-8"?>
<sst xmlns="http://schemas.openxmlformats.org/spreadsheetml/2006/main" count="1154" uniqueCount="626">
  <si>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</si>
  <si>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</si>
  <si>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</si>
  <si>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</si>
  <si>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</si>
  <si>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</si>
  <si>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</si>
  <si>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</si>
  <si>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</si>
  <si>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</si>
  <si>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</si>
  <si>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</si>
  <si>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</si>
  <si>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</si>
  <si>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</si>
  <si>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</si>
  <si>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</si>
  <si>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</si>
  <si>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</si>
  <si>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</si>
  <si>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</si>
  <si>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</si>
  <si>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</si>
  <si>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</si>
  <si>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</si>
  <si>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</si>
  <si>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</si>
  <si>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</si>
  <si>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</si>
  <si>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</si>
  <si>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</si>
  <si>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</si>
  <si>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</si>
  <si>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</si>
  <si>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</si>
  <si>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</si>
  <si>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</si>
  <si>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</si>
  <si>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</si>
  <si>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</si>
  <si>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</si>
  <si>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</si>
  <si>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</si>
  <si>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</si>
  <si>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</si>
  <si>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</si>
  <si>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</si>
  <si>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</si>
  <si>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</si>
  <si>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</si>
  <si>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</si>
  <si>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</si>
  <si>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</si>
  <si>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</si>
  <si>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</si>
  <si>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</si>
  <si>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</si>
  <si>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</si>
  <si>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</si>
  <si>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</si>
  <si>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</si>
  <si>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</si>
  <si>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</si>
  <si>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</si>
  <si>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</si>
  <si>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</si>
  <si>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</si>
  <si>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</si>
  <si>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</si>
  <si>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</si>
  <si>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</si>
  <si>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</si>
  <si>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</si>
  <si>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</si>
  <si>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</si>
  <si>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</si>
  <si>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</si>
  <si>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</si>
  <si>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</si>
  <si>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</si>
  <si>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</si>
  <si>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</si>
  <si>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</si>
  <si>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</si>
  <si>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岐阜県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</si>
  <si>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</si>
  <si>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</si>
  <si>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</si>
  <si>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</si>
  <si>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</si>
  <si>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</si>
  <si>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</si>
  <si>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</si>
  <si>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</si>
  <si>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</si>
  <si>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</si>
  <si>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</si>
  <si>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</si>
  <si>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</si>
  <si>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</si>
  <si>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</si>
  <si>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</si>
  <si>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</si>
  <si>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</si>
  <si>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</si>
  <si>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</si>
  <si>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</si>
  <si>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</si>
  <si>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</si>
  <si>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</si>
  <si>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</si>
  <si>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</si>
  <si>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</si>
  <si>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</si>
  <si>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</si>
  <si>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</si>
  <si>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</si>
  <si>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</si>
  <si>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</si>
  <si>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</si>
  <si>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</si>
  <si>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</si>
  <si>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</si>
  <si>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</si>
  <si>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</si>
  <si>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</si>
  <si>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</si>
  <si>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</si>
  <si>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</si>
  <si>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</si>
  <si>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</si>
  <si>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</si>
  <si>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</si>
  <si>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</si>
  <si>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</si>
  <si>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</si>
  <si>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</si>
  <si>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</si>
  <si>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</si>
  <si>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</si>
  <si>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</si>
  <si>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</si>
  <si>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</si>
  <si>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</si>
  <si>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</si>
  <si>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</si>
  <si>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</si>
  <si>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</si>
  <si>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</si>
  <si>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</si>
  <si>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</si>
  <si>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</si>
  <si>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</si>
  <si>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</si>
  <si>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</si>
  <si>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</si>
  <si>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</si>
  <si>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</si>
  <si>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</si>
  <si>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</si>
  <si>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</si>
  <si>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</si>
  <si>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</si>
  <si>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</si>
  <si>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</si>
  <si>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</si>
  <si>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</si>
  <si>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</si>
  <si>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</si>
  <si>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</si>
  <si>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</si>
  <si>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</si>
  <si>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</si>
  <si>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</si>
  <si>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</si>
  <si>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</si>
  <si>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</si>
  <si>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</si>
  <si>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</si>
  <si>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</si>
  <si>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</si>
  <si>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</si>
  <si>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</si>
  <si>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</si>
  <si>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</si>
  <si>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</si>
  <si>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</si>
  <si>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</si>
  <si>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</si>
  <si>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</si>
  <si>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</si>
  <si>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</si>
  <si>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</si>
  <si>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岐阜県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</si>
  <si>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</si>
  <si>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</si>
  <si>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</si>
  <si>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</si>
  <si>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</si>
  <si>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</si>
  <si>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</si>
  <si>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</si>
  <si>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</si>
  <si>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</si>
  <si>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</si>
  <si>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</si>
  <si>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</si>
  <si>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</si>
  <si>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</si>
  <si>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</si>
  <si>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</si>
  <si>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</si>
  <si>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</si>
  <si>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</si>
  <si>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</si>
  <si>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</si>
  <si>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</si>
  <si>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</si>
  <si>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</si>
  <si>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</si>
  <si>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</si>
  <si>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</si>
  <si>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</si>
  <si>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</si>
  <si>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</si>
  <si>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</si>
  <si>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</si>
  <si>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</si>
  <si>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</si>
  <si>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</si>
  <si>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</si>
  <si>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</si>
  <si>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</si>
  <si>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</si>
  <si>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</si>
  <si>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</si>
  <si>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</si>
  <si>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</si>
  <si>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</si>
  <si>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</si>
  <si>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</si>
  <si>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</si>
  <si>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</si>
  <si>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</si>
  <si>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</si>
  <si>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</si>
  <si>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</si>
  <si>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</si>
  <si>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</si>
  <si>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</si>
  <si>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</si>
  <si>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</si>
  <si>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</si>
  <si>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</si>
  <si>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</si>
  <si>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</si>
  <si>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</si>
  <si>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</si>
  <si>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</si>
  <si>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</si>
  <si>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</si>
  <si>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</si>
  <si>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</si>
  <si>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</si>
  <si>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</si>
  <si>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</si>
  <si>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</si>
  <si>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</si>
  <si>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</si>
  <si>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</si>
  <si>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</si>
  <si>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</si>
  <si>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</si>
  <si>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</si>
  <si>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</si>
  <si>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</si>
  <si>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</si>
  <si>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</si>
  <si>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</si>
  <si>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</si>
  <si>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</si>
  <si>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</si>
  <si>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</si>
  <si>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</si>
  <si>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</si>
  <si>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</si>
  <si>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</si>
  <si>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</si>
  <si>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</si>
  <si>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</si>
  <si>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</si>
  <si>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</si>
  <si>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</si>
  <si>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</si>
  <si>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</si>
  <si>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</si>
  <si>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</si>
  <si>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</si>
  <si>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</si>
  <si>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</si>
  <si>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</si>
  <si>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</si>
  <si>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</si>
  <si>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</si>
  <si>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</si>
  <si>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</si>
  <si>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</si>
  <si>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</si>
  <si>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</si>
  <si>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</si>
  <si>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</si>
  <si>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</si>
  <si>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</si>
  <si>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</si>
  <si>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</si>
  <si>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</si>
  <si>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</si>
  <si>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</si>
  <si>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</si>
  <si>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</si>
  <si>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</si>
  <si>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</si>
  <si>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</si>
  <si>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</si>
  <si>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</si>
  <si>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</si>
  <si>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</si>
  <si>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</si>
  <si>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</si>
  <si>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</si>
  <si>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</si>
  <si>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</si>
  <si>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</si>
  <si>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</si>
  <si>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</si>
  <si>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</si>
  <si>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</si>
  <si>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</si>
  <si>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</si>
  <si>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</si>
  <si>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</si>
  <si>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</si>
  <si>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</si>
  <si>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</si>
  <si>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</si>
  <si>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</si>
  <si>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</si>
  <si>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岐阜県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</si>
  <si>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</si>
  <si>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</si>
  <si>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</si>
  <si>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</si>
  <si>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</si>
  <si>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</si>
  <si>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</si>
  <si>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</si>
  <si>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</si>
  <si>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</si>
  <si>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</si>
  <si>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</si>
  <si>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</si>
  <si>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</si>
  <si>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</si>
  <si>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</si>
  <si>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</si>
  <si>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</si>
  <si>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</si>
  <si>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</si>
  <si>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</si>
  <si>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</si>
  <si>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用度事業特別会計</t>
    <phoneticPr fontId="3"/>
  </si>
  <si>
    <t>-</t>
    <phoneticPr fontId="3"/>
  </si>
  <si>
    <t>地方独立行政法人資金貸付特別会計</t>
    <phoneticPr fontId="3"/>
  </si>
  <si>
    <t>-</t>
    <phoneticPr fontId="3"/>
  </si>
  <si>
    <t>母子父子寡婦福祉資金貸付特別会計</t>
    <phoneticPr fontId="3"/>
  </si>
  <si>
    <t>-</t>
    <phoneticPr fontId="3"/>
  </si>
  <si>
    <t>中小企業振興資金貸付特別会計</t>
    <phoneticPr fontId="3"/>
  </si>
  <si>
    <t>-</t>
    <phoneticPr fontId="3"/>
  </si>
  <si>
    <t>就農支援資金貸付特別会計</t>
    <phoneticPr fontId="3"/>
  </si>
  <si>
    <t>林業改善資金貸付特別会計</t>
    <phoneticPr fontId="3"/>
  </si>
  <si>
    <t>徳山ダム上流域公有地化特別会計</t>
    <phoneticPr fontId="3"/>
  </si>
  <si>
    <t>県営住宅特別会計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</si>
  <si>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</si>
  <si>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</si>
  <si>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</si>
  <si>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</si>
  <si>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</si>
  <si>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</si>
  <si>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</si>
  <si>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</si>
  <si>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</si>
  <si>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</si>
  <si>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</si>
  <si>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</si>
  <si>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</si>
  <si>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</si>
  <si>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</si>
  <si>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水道事業会計</t>
    <phoneticPr fontId="3"/>
  </si>
  <si>
    <t>法適用企業</t>
    <phoneticPr fontId="3"/>
  </si>
  <si>
    <t>工業用水道事業会計</t>
    <phoneticPr fontId="3"/>
  </si>
  <si>
    <t>流域下水道事業会計</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</si>
  <si>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</si>
  <si>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</si>
  <si>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</si>
  <si>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</si>
  <si>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</si>
  <si>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</si>
  <si>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</si>
  <si>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</si>
  <si>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</si>
  <si>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</si>
  <si>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</si>
  <si>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</si>
  <si>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</si>
  <si>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</si>
  <si>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</si>
  <si>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</si>
  <si>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</si>
  <si>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</si>
  <si>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</si>
  <si>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</si>
  <si>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</si>
  <si>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</si>
  <si>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</si>
  <si>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</si>
  <si>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</si>
  <si>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</si>
  <si>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</si>
  <si>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</si>
  <si>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</si>
  <si>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</si>
  <si>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</si>
  <si>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</si>
  <si>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</si>
  <si>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</si>
  <si>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</si>
  <si>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</si>
  <si>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</si>
  <si>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</si>
  <si>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</si>
  <si>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</si>
  <si>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</si>
  <si>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</si>
  <si>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</si>
  <si>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</si>
  <si>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</si>
  <si>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</si>
  <si>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</si>
  <si>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</si>
  <si>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</si>
  <si>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</si>
  <si>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</si>
  <si>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</si>
  <si>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</si>
  <si>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t>
    <phoneticPr fontId="3"/>
  </si>
  <si>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</si>
  <si>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</si>
  <si>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</si>
  <si>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</si>
  <si>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</si>
  <si>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</si>
  <si>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t>
    <phoneticPr fontId="3"/>
  </si>
  <si>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</si>
  <si>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</si>
  <si>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</si>
  <si>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</si>
  <si>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</si>
  <si>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</si>
  <si>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</si>
  <si>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</si>
  <si>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</si>
  <si>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</si>
  <si>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工業用水道事業会計</t>
    <phoneticPr fontId="3"/>
  </si>
  <si>
    <t>-</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</si>
  <si>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</si>
  <si>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国民健康保険特別会計</t>
    <phoneticPr fontId="3"/>
  </si>
  <si>
    <t>-</t>
    <phoneticPr fontId="3"/>
  </si>
  <si>
    <t>(Ｆ)</t>
    <phoneticPr fontId="3"/>
  </si>
  <si>
    <t>水道事業会計</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</si>
  <si>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</si>
  <si>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</si>
  <si>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</si>
  <si>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</si>
  <si>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</si>
  <si>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</si>
  <si>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3"/>
  </si>
  <si>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</si>
  <si>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</si>
  <si>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</si>
  <si>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</si>
  <si>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</si>
  <si>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</si>
  <si>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</si>
  <si>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</si>
  <si>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</si>
  <si>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</si>
  <si>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</si>
  <si>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</si>
  <si>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</si>
  <si>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</si>
  <si>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</si>
  <si>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</si>
  <si>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</si>
  <si>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</si>
  <si>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</si>
  <si>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</si>
  <si>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</si>
  <si>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</si>
  <si>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</si>
  <si>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</si>
  <si>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</si>
  <si>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</si>
  <si>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</si>
  <si>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</si>
  <si>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</si>
  <si>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</si>
  <si>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</si>
  <si>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</si>
  <si>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</si>
  <si>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</si>
  <si>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</si>
  <si>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</si>
  <si>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</si>
  <si>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</si>
  <si>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</si>
  <si>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</si>
  <si>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</si>
  <si>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</si>
  <si>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</si>
  <si>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</si>
  <si>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</si>
  <si>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</si>
  <si>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</si>
  <si>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</si>
  <si>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</si>
  <si>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</si>
  <si>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</si>
  <si>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</si>
  <si>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</si>
  <si>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</si>
  <si>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</si>
  <si>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</si>
  <si>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</si>
  <si>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</si>
  <si>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</si>
  <si>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</si>
  <si>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</si>
  <si>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</si>
  <si>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</si>
  <si>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</si>
  <si>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</si>
  <si>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</si>
  <si>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</si>
  <si>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</si>
  <si>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</si>
  <si>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</si>
  <si>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</si>
  <si>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</si>
  <si>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</si>
  <si>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</si>
  <si>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</si>
  <si>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</si>
  <si>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0.70</t>
  </si>
  <si>
    <t>水道事業会計</t>
  </si>
  <si>
    <t>一般会計</t>
  </si>
  <si>
    <t>国民健康保険特別会計</t>
  </si>
  <si>
    <t>流域下水道事業会計</t>
  </si>
  <si>
    <t>工業用水道事業会計</t>
  </si>
  <si>
    <t>県営住宅特別会計</t>
  </si>
  <si>
    <t>就農支援資金貸付特別会計</t>
  </si>
  <si>
    <t>公債管理特別会計</t>
  </si>
  <si>
    <t>その他会計（赤字）</t>
  </si>
  <si>
    <t>その他会計（黒字）</t>
  </si>
  <si>
    <t>（百万円）</t>
    <phoneticPr fontId="2"/>
  </si>
  <si>
    <t>H30</t>
    <phoneticPr fontId="2"/>
  </si>
  <si>
    <t>R01</t>
    <phoneticPr fontId="2"/>
  </si>
  <si>
    <t>R02</t>
    <phoneticPr fontId="2"/>
  </si>
  <si>
    <t>R03</t>
    <phoneticPr fontId="2"/>
  </si>
  <si>
    <t>R04</t>
    <phoneticPr fontId="2"/>
  </si>
  <si>
    <t>－</t>
  </si>
  <si>
    <t>岐阜県地方競馬組合</t>
    <rPh sb="0" eb="3">
      <t>ギフケン</t>
    </rPh>
    <rPh sb="3" eb="7">
      <t>チホウケイバ</t>
    </rPh>
    <rPh sb="7" eb="9">
      <t>クミアイ</t>
    </rPh>
    <phoneticPr fontId="2"/>
  </si>
  <si>
    <t>（公財）岐阜県国際交流センター</t>
    <rPh sb="1" eb="3">
      <t>コウザイ</t>
    </rPh>
    <rPh sb="4" eb="7">
      <t>ギフケン</t>
    </rPh>
    <rPh sb="7" eb="9">
      <t>コクサイ</t>
    </rPh>
    <rPh sb="9" eb="11">
      <t>コウリュウ</t>
    </rPh>
    <phoneticPr fontId="23"/>
  </si>
  <si>
    <t>（一財）世界遺産白川郷合掌造り保存財団</t>
    <rPh sb="1" eb="2">
      <t>イチ</t>
    </rPh>
    <rPh sb="2" eb="3">
      <t>ザイ</t>
    </rPh>
    <rPh sb="4" eb="6">
      <t>セカイ</t>
    </rPh>
    <rPh sb="6" eb="8">
      <t>イサン</t>
    </rPh>
    <rPh sb="8" eb="11">
      <t>シラカワゴウ</t>
    </rPh>
    <rPh sb="11" eb="14">
      <t>ガッショウヅク</t>
    </rPh>
    <rPh sb="15" eb="17">
      <t>ホゾン</t>
    </rPh>
    <rPh sb="17" eb="19">
      <t>ザイダン</t>
    </rPh>
    <phoneticPr fontId="23"/>
  </si>
  <si>
    <t>（一財）岐阜県市町村行政情報センター</t>
    <rPh sb="1" eb="3">
      <t>イチザイ</t>
    </rPh>
    <rPh sb="4" eb="7">
      <t>ギフケン</t>
    </rPh>
    <rPh sb="7" eb="10">
      <t>シチョウソン</t>
    </rPh>
    <rPh sb="10" eb="12">
      <t>ギョウセイ</t>
    </rPh>
    <rPh sb="12" eb="14">
      <t>ジョウホウ</t>
    </rPh>
    <phoneticPr fontId="23"/>
  </si>
  <si>
    <t>（公財）岐阜県教育文化財団</t>
    <rPh sb="1" eb="3">
      <t>コウザイ</t>
    </rPh>
    <rPh sb="4" eb="7">
      <t>ギフケン</t>
    </rPh>
    <rPh sb="7" eb="9">
      <t>キョウイク</t>
    </rPh>
    <rPh sb="9" eb="11">
      <t>ブンカ</t>
    </rPh>
    <rPh sb="11" eb="13">
      <t>ザイダン</t>
    </rPh>
    <phoneticPr fontId="23"/>
  </si>
  <si>
    <t>（一財）岐阜県公衆衛生検査センター</t>
    <rPh sb="1" eb="3">
      <t>イチザイ</t>
    </rPh>
    <rPh sb="4" eb="7">
      <t>ギフケン</t>
    </rPh>
    <rPh sb="7" eb="9">
      <t>コウシュウ</t>
    </rPh>
    <rPh sb="9" eb="11">
      <t>エイセイ</t>
    </rPh>
    <rPh sb="11" eb="13">
      <t>ケンサ</t>
    </rPh>
    <phoneticPr fontId="23"/>
  </si>
  <si>
    <t>（公財）岐阜県産業経済振興センター</t>
    <rPh sb="1" eb="3">
      <t>コウザイ</t>
    </rPh>
    <rPh sb="4" eb="7">
      <t>ギフケン</t>
    </rPh>
    <rPh sb="7" eb="9">
      <t>サンギョウ</t>
    </rPh>
    <rPh sb="9" eb="11">
      <t>ケイザイ</t>
    </rPh>
    <rPh sb="11" eb="13">
      <t>シンコウ</t>
    </rPh>
    <phoneticPr fontId="23"/>
  </si>
  <si>
    <t>（公財）セラミックパーク美濃</t>
    <rPh sb="1" eb="2">
      <t>コウ</t>
    </rPh>
    <rPh sb="2" eb="3">
      <t>ザイ</t>
    </rPh>
    <rPh sb="12" eb="14">
      <t>ミノ</t>
    </rPh>
    <phoneticPr fontId="23"/>
  </si>
  <si>
    <t>（一財）飛騨地域地場産業振興センター</t>
    <rPh sb="1" eb="2">
      <t>イチ</t>
    </rPh>
    <rPh sb="2" eb="3">
      <t>ザイ</t>
    </rPh>
    <rPh sb="4" eb="6">
      <t>ヒダ</t>
    </rPh>
    <rPh sb="6" eb="8">
      <t>チイキ</t>
    </rPh>
    <rPh sb="8" eb="10">
      <t>ジバ</t>
    </rPh>
    <rPh sb="10" eb="12">
      <t>サンギョウ</t>
    </rPh>
    <rPh sb="12" eb="14">
      <t>シンコウ</t>
    </rPh>
    <phoneticPr fontId="23"/>
  </si>
  <si>
    <t>（公財）ソフトピアジャパン</t>
    <rPh sb="1" eb="2">
      <t>コウ</t>
    </rPh>
    <rPh sb="2" eb="3">
      <t>ザイ</t>
    </rPh>
    <phoneticPr fontId="23"/>
  </si>
  <si>
    <t>（一財）岐阜産業会館</t>
    <rPh sb="1" eb="3">
      <t>イチザイ</t>
    </rPh>
    <rPh sb="4" eb="6">
      <t>ギフ</t>
    </rPh>
    <rPh sb="6" eb="8">
      <t>サンギョウ</t>
    </rPh>
    <rPh sb="8" eb="10">
      <t>カイカン</t>
    </rPh>
    <phoneticPr fontId="23"/>
  </si>
  <si>
    <t>（一社）岐阜県農畜産公社</t>
    <rPh sb="1" eb="2">
      <t>イチ</t>
    </rPh>
    <rPh sb="2" eb="3">
      <t>シャ</t>
    </rPh>
    <rPh sb="4" eb="7">
      <t>ギフケン</t>
    </rPh>
    <rPh sb="7" eb="9">
      <t>ノウチク</t>
    </rPh>
    <rPh sb="9" eb="10">
      <t>サン</t>
    </rPh>
    <rPh sb="10" eb="12">
      <t>コウシャ</t>
    </rPh>
    <phoneticPr fontId="23"/>
  </si>
  <si>
    <t>（一社）岐阜県畜産協会</t>
    <rPh sb="1" eb="2">
      <t>イチ</t>
    </rPh>
    <rPh sb="2" eb="3">
      <t>シャ</t>
    </rPh>
    <rPh sb="4" eb="7">
      <t>ギフケン</t>
    </rPh>
    <rPh sb="7" eb="9">
      <t>チクサン</t>
    </rPh>
    <rPh sb="9" eb="11">
      <t>キョウカイ</t>
    </rPh>
    <phoneticPr fontId="23"/>
  </si>
  <si>
    <t>（一財）岐阜県魚苗センター</t>
    <rPh sb="1" eb="3">
      <t>イチザイ</t>
    </rPh>
    <rPh sb="4" eb="7">
      <t>ギフケン</t>
    </rPh>
    <rPh sb="7" eb="8">
      <t>ギョ</t>
    </rPh>
    <rPh sb="8" eb="9">
      <t>ビョウ</t>
    </rPh>
    <phoneticPr fontId="23"/>
  </si>
  <si>
    <t>（公社）岐阜県森林公社</t>
    <rPh sb="1" eb="3">
      <t>コウシャ</t>
    </rPh>
    <rPh sb="4" eb="7">
      <t>ギフケン</t>
    </rPh>
    <rPh sb="7" eb="9">
      <t>シンリン</t>
    </rPh>
    <rPh sb="9" eb="11">
      <t>コウシャ</t>
    </rPh>
    <phoneticPr fontId="23"/>
  </si>
  <si>
    <t>（公社）木曽三川水源造成公社</t>
    <rPh sb="1" eb="3">
      <t>コウシャ</t>
    </rPh>
    <rPh sb="4" eb="6">
      <t>キソ</t>
    </rPh>
    <rPh sb="6" eb="8">
      <t>サンセン</t>
    </rPh>
    <rPh sb="8" eb="10">
      <t>スイゲン</t>
    </rPh>
    <rPh sb="10" eb="12">
      <t>ゾウセイ</t>
    </rPh>
    <rPh sb="12" eb="14">
      <t>コウシャ</t>
    </rPh>
    <phoneticPr fontId="23"/>
  </si>
  <si>
    <t>（公財）岐阜県建設研究センター</t>
    <rPh sb="1" eb="2">
      <t>コウ</t>
    </rPh>
    <rPh sb="2" eb="3">
      <t>ザイ</t>
    </rPh>
    <rPh sb="4" eb="7">
      <t>ギフケン</t>
    </rPh>
    <rPh sb="7" eb="9">
      <t>ケンセツ</t>
    </rPh>
    <rPh sb="9" eb="11">
      <t>ケンキュウ</t>
    </rPh>
    <phoneticPr fontId="23"/>
  </si>
  <si>
    <t>（公財）岐阜県浄水事業公社</t>
    <rPh sb="1" eb="2">
      <t>コウ</t>
    </rPh>
    <rPh sb="2" eb="3">
      <t>ザイ</t>
    </rPh>
    <rPh sb="4" eb="7">
      <t>ギフケン</t>
    </rPh>
    <rPh sb="7" eb="9">
      <t>ジョウスイ</t>
    </rPh>
    <rPh sb="9" eb="11">
      <t>ジギョウ</t>
    </rPh>
    <rPh sb="11" eb="13">
      <t>コウシャ</t>
    </rPh>
    <phoneticPr fontId="23"/>
  </si>
  <si>
    <t>（公財）岐阜県美術振興会</t>
    <rPh sb="1" eb="3">
      <t>コウザイ</t>
    </rPh>
    <rPh sb="4" eb="7">
      <t>ギフケン</t>
    </rPh>
    <rPh sb="7" eb="9">
      <t>ビジュツ</t>
    </rPh>
    <rPh sb="9" eb="12">
      <t>シンコウカイ</t>
    </rPh>
    <phoneticPr fontId="23"/>
  </si>
  <si>
    <t>（公財）岐阜県スポーツ協会</t>
    <rPh sb="1" eb="2">
      <t>コウ</t>
    </rPh>
    <rPh sb="2" eb="3">
      <t>ザイ</t>
    </rPh>
    <rPh sb="4" eb="7">
      <t>ギフケン</t>
    </rPh>
    <rPh sb="11" eb="13">
      <t>キョウカイ</t>
    </rPh>
    <phoneticPr fontId="23"/>
  </si>
  <si>
    <t>（公財）岐阜県暴力追放推進センター</t>
    <rPh sb="1" eb="2">
      <t>コウ</t>
    </rPh>
    <rPh sb="2" eb="3">
      <t>ザイ</t>
    </rPh>
    <rPh sb="4" eb="7">
      <t>ギフケン</t>
    </rPh>
    <rPh sb="7" eb="9">
      <t>ボウリョク</t>
    </rPh>
    <rPh sb="9" eb="11">
      <t>ツイホウ</t>
    </rPh>
    <rPh sb="11" eb="13">
      <t>スイシン</t>
    </rPh>
    <phoneticPr fontId="23"/>
  </si>
  <si>
    <t>（公財）岐阜県生活衛生営業指導センター</t>
    <rPh sb="1" eb="2">
      <t>コウ</t>
    </rPh>
    <rPh sb="2" eb="3">
      <t>ザイ</t>
    </rPh>
    <rPh sb="4" eb="7">
      <t>ギフケン</t>
    </rPh>
    <rPh sb="7" eb="9">
      <t>セイカツ</t>
    </rPh>
    <rPh sb="9" eb="11">
      <t>エイセイ</t>
    </rPh>
    <rPh sb="11" eb="13">
      <t>エイギョウ</t>
    </rPh>
    <rPh sb="13" eb="15">
      <t>シドウ</t>
    </rPh>
    <phoneticPr fontId="23"/>
  </si>
  <si>
    <t>（一社）岐阜県野菜価格安定基金協会</t>
    <rPh sb="1" eb="3">
      <t>イチシャ</t>
    </rPh>
    <rPh sb="4" eb="7">
      <t>ギフケン</t>
    </rPh>
    <rPh sb="7" eb="9">
      <t>ヤサイ</t>
    </rPh>
    <rPh sb="9" eb="11">
      <t>カカク</t>
    </rPh>
    <rPh sb="11" eb="13">
      <t>アンテイ</t>
    </rPh>
    <rPh sb="13" eb="15">
      <t>キキン</t>
    </rPh>
    <rPh sb="15" eb="17">
      <t>キョウカイ</t>
    </rPh>
    <phoneticPr fontId="23"/>
  </si>
  <si>
    <t>（一財）岐阜県子ども会育成連合会</t>
    <rPh sb="1" eb="3">
      <t>イチザイ</t>
    </rPh>
    <rPh sb="4" eb="7">
      <t>ギフケン</t>
    </rPh>
    <rPh sb="7" eb="8">
      <t>コ</t>
    </rPh>
    <rPh sb="10" eb="11">
      <t>カイ</t>
    </rPh>
    <rPh sb="11" eb="13">
      <t>イクセイ</t>
    </rPh>
    <rPh sb="13" eb="16">
      <t>レンゴウカイ</t>
    </rPh>
    <phoneticPr fontId="23"/>
  </si>
  <si>
    <t>（公財）岐阜県防犯協会</t>
    <rPh sb="1" eb="2">
      <t>コウ</t>
    </rPh>
    <rPh sb="2" eb="3">
      <t>ザイ</t>
    </rPh>
    <rPh sb="4" eb="7">
      <t>ギフケン</t>
    </rPh>
    <rPh sb="7" eb="9">
      <t>ボウハン</t>
    </rPh>
    <rPh sb="9" eb="11">
      <t>キョウカイ</t>
    </rPh>
    <phoneticPr fontId="23"/>
  </si>
  <si>
    <t>（株）サン・シング東海</t>
    <rPh sb="0" eb="3">
      <t>カブ</t>
    </rPh>
    <rPh sb="9" eb="11">
      <t>トウカイ</t>
    </rPh>
    <phoneticPr fontId="23"/>
  </si>
  <si>
    <t>岐阜県名産販売（株）</t>
    <rPh sb="0" eb="3">
      <t>ギフケン</t>
    </rPh>
    <rPh sb="3" eb="5">
      <t>メイサン</t>
    </rPh>
    <rPh sb="5" eb="7">
      <t>ハンバイ</t>
    </rPh>
    <rPh sb="7" eb="10">
      <t>カブ</t>
    </rPh>
    <phoneticPr fontId="23"/>
  </si>
  <si>
    <t>（株）ブイ・アール・テクノセンター</t>
    <rPh sb="0" eb="3">
      <t>カブ</t>
    </rPh>
    <phoneticPr fontId="23"/>
  </si>
  <si>
    <t>明知鉄道（株）</t>
    <rPh sb="0" eb="2">
      <t>アケチ</t>
    </rPh>
    <rPh sb="2" eb="4">
      <t>テツドウ</t>
    </rPh>
    <rPh sb="4" eb="7">
      <t>カブ</t>
    </rPh>
    <phoneticPr fontId="23"/>
  </si>
  <si>
    <t>長良川鉄道（株）</t>
    <rPh sb="0" eb="3">
      <t>ナガラガワ</t>
    </rPh>
    <rPh sb="3" eb="5">
      <t>テツドウ</t>
    </rPh>
    <rPh sb="5" eb="8">
      <t>カブ</t>
    </rPh>
    <phoneticPr fontId="23"/>
  </si>
  <si>
    <t>樽見鉄道（株）</t>
    <rPh sb="0" eb="2">
      <t>タルミ</t>
    </rPh>
    <rPh sb="2" eb="4">
      <t>テツドウ</t>
    </rPh>
    <rPh sb="4" eb="7">
      <t>カブ</t>
    </rPh>
    <phoneticPr fontId="23"/>
  </si>
  <si>
    <t>中部国際空港（株）</t>
    <rPh sb="0" eb="2">
      <t>チュウブ</t>
    </rPh>
    <rPh sb="2" eb="4">
      <t>コクサイ</t>
    </rPh>
    <rPh sb="4" eb="6">
      <t>クウコウ</t>
    </rPh>
    <rPh sb="6" eb="9">
      <t>カブ</t>
    </rPh>
    <phoneticPr fontId="23"/>
  </si>
  <si>
    <t>岐阜県土地開発公社</t>
    <rPh sb="0" eb="3">
      <t>ギフケン</t>
    </rPh>
    <rPh sb="3" eb="5">
      <t>トチ</t>
    </rPh>
    <rPh sb="5" eb="7">
      <t>カイハツ</t>
    </rPh>
    <rPh sb="7" eb="9">
      <t>コウシャ</t>
    </rPh>
    <phoneticPr fontId="23"/>
  </si>
  <si>
    <t>岐阜県住宅供給公社</t>
    <rPh sb="0" eb="3">
      <t>ギフケン</t>
    </rPh>
    <rPh sb="3" eb="5">
      <t>ジュウタク</t>
    </rPh>
    <rPh sb="5" eb="7">
      <t>キョウキュウ</t>
    </rPh>
    <rPh sb="7" eb="9">
      <t>コウシャ</t>
    </rPh>
    <phoneticPr fontId="23"/>
  </si>
  <si>
    <t>岐阜県総合医療センター</t>
    <rPh sb="0" eb="3">
      <t>ギフケン</t>
    </rPh>
    <rPh sb="3" eb="5">
      <t>ソウゴウ</t>
    </rPh>
    <rPh sb="5" eb="7">
      <t>イリョウ</t>
    </rPh>
    <phoneticPr fontId="23"/>
  </si>
  <si>
    <t>岐阜県立多治見病院</t>
    <rPh sb="0" eb="4">
      <t>ギフケンリツ</t>
    </rPh>
    <rPh sb="4" eb="7">
      <t>タジミ</t>
    </rPh>
    <rPh sb="7" eb="9">
      <t>ビョウイン</t>
    </rPh>
    <phoneticPr fontId="23"/>
  </si>
  <si>
    <t>岐阜県立下呂温泉病院</t>
    <rPh sb="0" eb="4">
      <t>ギフケンリツ</t>
    </rPh>
    <rPh sb="4" eb="6">
      <t>ゲロ</t>
    </rPh>
    <rPh sb="6" eb="8">
      <t>オンセン</t>
    </rPh>
    <rPh sb="8" eb="10">
      <t>ビョウイン</t>
    </rPh>
    <phoneticPr fontId="23"/>
  </si>
  <si>
    <t>公立学校法人岐阜県立看護大学</t>
    <rPh sb="0" eb="2">
      <t>コウリツ</t>
    </rPh>
    <rPh sb="2" eb="4">
      <t>ガッコウ</t>
    </rPh>
    <rPh sb="4" eb="6">
      <t>ホウジン</t>
    </rPh>
    <rPh sb="6" eb="10">
      <t>ギフケンリツ</t>
    </rPh>
    <rPh sb="10" eb="12">
      <t>カンゴ</t>
    </rPh>
    <rPh sb="12" eb="14">
      <t>ダイガク</t>
    </rPh>
    <phoneticPr fontId="23"/>
  </si>
  <si>
    <t>（株）岐阜フットボールクラブ</t>
    <rPh sb="3" eb="5">
      <t>ギフ</t>
    </rPh>
    <phoneticPr fontId="23"/>
  </si>
  <si>
    <t>（公財）岐阜かかみがはら航空宇宙博物館</t>
    <rPh sb="1" eb="2">
      <t>コウ</t>
    </rPh>
    <rPh sb="2" eb="3">
      <t>ザイ</t>
    </rPh>
    <rPh sb="4" eb="6">
      <t>ギフ</t>
    </rPh>
    <rPh sb="12" eb="14">
      <t>コウクウ</t>
    </rPh>
    <rPh sb="14" eb="16">
      <t>ウチュウ</t>
    </rPh>
    <rPh sb="16" eb="19">
      <t>ハクブツカン</t>
    </rPh>
    <phoneticPr fontId="2"/>
  </si>
  <si>
    <t>○</t>
  </si>
  <si>
    <t>県有施設整備・新型コロナウイルス感染症等対策基金</t>
    <phoneticPr fontId="3"/>
  </si>
  <si>
    <t>後期高齢者医療財政安定化基金</t>
    <phoneticPr fontId="2"/>
  </si>
  <si>
    <t>徳山ダム上流域公有地化基金</t>
    <phoneticPr fontId="2"/>
  </si>
  <si>
    <t>子育て支援対策臨時特例基金</t>
    <phoneticPr fontId="2"/>
  </si>
  <si>
    <t>地域医療介護総合確保基金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</si>
</sst>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D7E9-4350-9037-A20B3AA014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69301</c:v>
                </c:pt>
                <c:pt idx="1">
                  <c:v>75931</c:v>
                </c:pt>
                <c:pt idx="2">
                  <c:v>91703</c:v>
                </c:pt>
                <c:pt idx="3">
                  <c:v>102167</c:v>
                </c:pt>
                <c:pt idx="4">
                  <c:v>89417</c:v>
                </c:pt>
              </c:numCache>
            </c:numRef>
          </c:val>
          <c:smooth val="0"/>
          <c:extLst>
            <c:ext xmlns:c16="http://schemas.microsoft.com/office/drawing/2014/chart" uri="{C3380CC4-5D6E-409C-BE32-E72D297353CC}">
              <c16:uniqueId val="{00000001-D7E9-4350-9037-A20B3AA014B2}"/>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c:v>
                </c:pt>
                <c:pt idx="1">
                  <c:v>1.66</c:v>
                </c:pt>
                <c:pt idx="2">
                  <c:v>4.45</c:v>
                </c:pt>
                <c:pt idx="3">
                  <c:v>1.87</c:v>
                </c:pt>
                <c:pt idx="4">
                  <c:v>2</c:v>
                </c:pt>
              </c:numCache>
            </c:numRef>
          </c:val>
          <c:extLst>
            <c:ext xmlns:c16="http://schemas.microsoft.com/office/drawing/2014/chart" uri="{C3380CC4-5D6E-409C-BE32-E72D297353CC}">
              <c16:uniqueId val="{00000000-3325-4F2C-91A2-C35AB5FFD3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4.58</c:v>
                </c:pt>
                <c:pt idx="1">
                  <c:v>4.24</c:v>
                </c:pt>
                <c:pt idx="2">
                  <c:v>4.9400000000000004</c:v>
                </c:pt>
                <c:pt idx="3">
                  <c:v>7.56</c:v>
                </c:pt>
                <c:pt idx="4">
                  <c:v>6.81</c:v>
                </c:pt>
              </c:numCache>
            </c:numRef>
          </c:val>
          <c:extLst>
            <c:ext xmlns:c16="http://schemas.microsoft.com/office/drawing/2014/chart" uri="{C3380CC4-5D6E-409C-BE32-E72D297353CC}">
              <c16:uniqueId val="{00000001-3325-4F2C-91A2-C35AB5FFD31C}"/>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0.95</c:v>
                </c:pt>
                <c:pt idx="2">
                  <c:v>3.55</c:v>
                </c:pt>
                <c:pt idx="3">
                  <c:v>0.8</c:v>
                </c:pt>
                <c:pt idx="4">
                  <c:v>-0.7</c:v>
                </c:pt>
              </c:numCache>
            </c:numRef>
          </c:val>
          <c:smooth val="0"/>
          <c:extLst>
            <c:ext xmlns:c16="http://schemas.microsoft.com/office/drawing/2014/chart" uri="{C3380CC4-5D6E-409C-BE32-E72D297353CC}">
              <c16:uniqueId val="{00000002-3325-4F2C-91A2-C35AB5FFD31C}"/>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0.14000000000000001</c:v>
                </c:pt>
                <c:pt idx="4">
                  <c:v>#N/A</c:v>
                </c:pt>
                <c:pt idx="5">
                  <c:v>0</c:v>
                </c:pt>
                <c:pt idx="6">
                  <c:v>#N/A</c:v>
                </c:pt>
                <c:pt idx="7">
                  <c:v>0</c:v>
                </c:pt>
                <c:pt idx="8">
                  <c:v>#N/A</c:v>
                </c:pt>
                <c:pt idx="9">
                  <c:v>0</c:v>
                </c:pt>
              </c:numCache>
            </c:numRef>
          </c:val>
          <c:extLst>
            <c:ext xmlns:c16="http://schemas.microsoft.com/office/drawing/2014/chart" uri="{C3380CC4-5D6E-409C-BE32-E72D297353CC}">
              <c16:uniqueId val="{00000000-52DD-4D46-9EA6-B6EEA19C70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DD-4D46-9EA6-B6EEA19C70BD}"/>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DD-4D46-9EA6-B6EEA19C70BD}"/>
            </c:ext>
          </c:extLst>
        </c:ser>
        <c:ser>
          <c:idx val="3"/>
          <c:order val="3"/>
          <c:tx>
            <c:strRef>
              <c:f>データシート!$A$30</c:f>
              <c:strCache>
                <c:ptCount val="1"/>
                <c:pt idx="0">
                  <c:v>就農支援資金貸付特別会計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3-52DD-4D46-9EA6-B6EEA19C70BD}"/>
            </c:ext>
          </c:extLst>
        </c:ser>
        <c:ser>
          <c:idx val="4"/>
          <c:order val="4"/>
          <c:tx>
            <c:strRef>
              <c:f>データシート!$A$31</c:f>
              <c:strCache>
                <c:ptCount val="1"/>
                <c:pt idx="0">
                  <c:v>県営住宅特別会計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52DD-4D46-9EA6-B6EEA19C70BD}"/>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52DD-4D46-9EA6-B6EEA19C70BD}"/>
            </c:ext>
          </c:extLst>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0.03</c:v>
                </c:pt>
                <c:pt idx="6">
                  <c:v>#N/A</c:v>
                </c:pt>
                <c:pt idx="7">
                  <c:v>0.06</c:v>
                </c:pt>
                <c:pt idx="8">
                  <c:v>#N/A</c:v>
                </c:pt>
                <c:pt idx="9">
                  <c:v>0.15</c:v>
                </c:pt>
              </c:numCache>
            </c:numRef>
          </c:val>
          <c:extLst>
            <c:ext xmlns:c16="http://schemas.microsoft.com/office/drawing/2014/chart" uri="{C3380CC4-5D6E-409C-BE32-E72D297353CC}">
              <c16:uniqueId val="{00000006-52DD-4D46-9EA6-B6EEA19C70B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0.28000000000000003</c:v>
                </c:pt>
                <c:pt idx="2">
                  <c:v>#N/A</c:v>
                </c:pt>
                <c:pt idx="3">
                  <c:v>0.73</c:v>
                </c:pt>
                <c:pt idx="4">
                  <c:v>#N/A</c:v>
                </c:pt>
                <c:pt idx="5">
                  <c:v>1.53</c:v>
                </c:pt>
                <c:pt idx="6">
                  <c:v>#N/A</c:v>
                </c:pt>
                <c:pt idx="7">
                  <c:v>0.86</c:v>
                </c:pt>
                <c:pt idx="8">
                  <c:v>#N/A</c:v>
                </c:pt>
                <c:pt idx="9">
                  <c:v>0.76</c:v>
                </c:pt>
              </c:numCache>
            </c:numRef>
          </c:val>
          <c:extLst>
            <c:ext xmlns:c16="http://schemas.microsoft.com/office/drawing/2014/chart" uri="{C3380CC4-5D6E-409C-BE32-E72D297353CC}">
              <c16:uniqueId val="{00000007-52DD-4D46-9EA6-B6EEA19C70B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c:v>
                </c:pt>
                <c:pt idx="2">
                  <c:v>#N/A</c:v>
                </c:pt>
                <c:pt idx="3">
                  <c:v>1.61</c:v>
                </c:pt>
                <c:pt idx="4">
                  <c:v>#N/A</c:v>
                </c:pt>
                <c:pt idx="5">
                  <c:v>4.4000000000000004</c:v>
                </c:pt>
                <c:pt idx="6">
                  <c:v>#N/A</c:v>
                </c:pt>
                <c:pt idx="7">
                  <c:v>1.84</c:v>
                </c:pt>
                <c:pt idx="8">
                  <c:v>#N/A</c:v>
                </c:pt>
                <c:pt idx="9">
                  <c:v>1.98</c:v>
                </c:pt>
              </c:numCache>
            </c:numRef>
          </c:val>
          <c:extLst>
            <c:ext xmlns:c16="http://schemas.microsoft.com/office/drawing/2014/chart" uri="{C3380CC4-5D6E-409C-BE32-E72D297353CC}">
              <c16:uniqueId val="{00000008-52DD-4D46-9EA6-B6EEA19C70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3.35</c:v>
                </c:pt>
                <c:pt idx="2">
                  <c:v>#N/A</c:v>
                </c:pt>
                <c:pt idx="3">
                  <c:v>3.46</c:v>
                </c:pt>
                <c:pt idx="4">
                  <c:v>#N/A</c:v>
                </c:pt>
                <c:pt idx="5">
                  <c:v>3.3</c:v>
                </c:pt>
                <c:pt idx="6">
                  <c:v>#N/A</c:v>
                </c:pt>
                <c:pt idx="7">
                  <c:v>3.08</c:v>
                </c:pt>
                <c:pt idx="8">
                  <c:v>#N/A</c:v>
                </c:pt>
                <c:pt idx="9">
                  <c:v>3.12</c:v>
                </c:pt>
              </c:numCache>
            </c:numRef>
          </c:val>
          <c:extLst>
            <c:ext xmlns:c16="http://schemas.microsoft.com/office/drawing/2014/chart" uri="{C3380CC4-5D6E-409C-BE32-E72D297353CC}">
              <c16:uniqueId val="{00000009-52DD-4D46-9EA6-B6EEA19C70B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79566</c:v>
                </c:pt>
                <c:pt idx="5">
                  <c:v>79708</c:v>
                </c:pt>
                <c:pt idx="8">
                  <c:v>77611</c:v>
                </c:pt>
                <c:pt idx="11">
                  <c:v>73194</c:v>
                </c:pt>
                <c:pt idx="14">
                  <c:v>70996</c:v>
                </c:pt>
              </c:numCache>
            </c:numRef>
          </c:val>
          <c:extLst>
            <c:ext xmlns:c16="http://schemas.microsoft.com/office/drawing/2014/chart" uri="{C3380CC4-5D6E-409C-BE32-E72D297353CC}">
              <c16:uniqueId val="{00000000-5A0E-48DF-BCF7-855C8A3139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3</c:v>
                </c:pt>
                <c:pt idx="3">
                  <c:v>8</c:v>
                </c:pt>
                <c:pt idx="6">
                  <c:v>6</c:v>
                </c:pt>
                <c:pt idx="9">
                  <c:v>5</c:v>
                </c:pt>
                <c:pt idx="12">
                  <c:v>3</c:v>
                </c:pt>
              </c:numCache>
            </c:numRef>
          </c:val>
          <c:extLst>
            <c:ext xmlns:c16="http://schemas.microsoft.com/office/drawing/2014/chart" uri="{C3380CC4-5D6E-409C-BE32-E72D297353CC}">
              <c16:uniqueId val="{00000001-5A0E-48DF-BCF7-855C8A3139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3020</c:v>
                </c:pt>
                <c:pt idx="3">
                  <c:v>2849</c:v>
                </c:pt>
                <c:pt idx="6">
                  <c:v>2777</c:v>
                </c:pt>
                <c:pt idx="9">
                  <c:v>2706</c:v>
                </c:pt>
                <c:pt idx="12">
                  <c:v>2671</c:v>
                </c:pt>
              </c:numCache>
            </c:numRef>
          </c:val>
          <c:extLst>
            <c:ext xmlns:c16="http://schemas.microsoft.com/office/drawing/2014/chart" uri="{C3380CC4-5D6E-409C-BE32-E72D297353CC}">
              <c16:uniqueId val="{00000002-5A0E-48DF-BCF7-855C8A3139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0E-48DF-BCF7-855C8A3139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396</c:v>
                </c:pt>
                <c:pt idx="3">
                  <c:v>403</c:v>
                </c:pt>
                <c:pt idx="6">
                  <c:v>381</c:v>
                </c:pt>
                <c:pt idx="9">
                  <c:v>369</c:v>
                </c:pt>
                <c:pt idx="12">
                  <c:v>383</c:v>
                </c:pt>
              </c:numCache>
            </c:numRef>
          </c:val>
          <c:extLst>
            <c:ext xmlns:c16="http://schemas.microsoft.com/office/drawing/2014/chart" uri="{C3380CC4-5D6E-409C-BE32-E72D297353CC}">
              <c16:uniqueId val="{00000004-5A0E-48DF-BCF7-855C8A3139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13495</c:v>
                </c:pt>
                <c:pt idx="3">
                  <c:v>12433</c:v>
                </c:pt>
                <c:pt idx="6">
                  <c:v>13461</c:v>
                </c:pt>
                <c:pt idx="9">
                  <c:v>13803</c:v>
                </c:pt>
                <c:pt idx="12">
                  <c:v>15092</c:v>
                </c:pt>
              </c:numCache>
            </c:numRef>
          </c:val>
          <c:extLst>
            <c:ext xmlns:c16="http://schemas.microsoft.com/office/drawing/2014/chart" uri="{C3380CC4-5D6E-409C-BE32-E72D297353CC}">
              <c16:uniqueId val="{00000005-5A0E-48DF-BCF7-855C8A3139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0E-48DF-BCF7-855C8A3139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88127</c:v>
                </c:pt>
                <c:pt idx="3">
                  <c:v>85230</c:v>
                </c:pt>
                <c:pt idx="6">
                  <c:v>85533</c:v>
                </c:pt>
                <c:pt idx="9">
                  <c:v>86702</c:v>
                </c:pt>
                <c:pt idx="12">
                  <c:v>88705</c:v>
                </c:pt>
              </c:numCache>
            </c:numRef>
          </c:val>
          <c:extLst>
            <c:ext xmlns:c16="http://schemas.microsoft.com/office/drawing/2014/chart" uri="{C3380CC4-5D6E-409C-BE32-E72D297353CC}">
              <c16:uniqueId val="{00000007-5A0E-48DF-BCF7-855C8A3139C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25475</c:v>
                </c:pt>
                <c:pt idx="2">
                  <c:v>#N/A</c:v>
                </c:pt>
                <c:pt idx="3">
                  <c:v>#N/A</c:v>
                </c:pt>
                <c:pt idx="4">
                  <c:v>21215</c:v>
                </c:pt>
                <c:pt idx="5">
                  <c:v>#N/A</c:v>
                </c:pt>
                <c:pt idx="6">
                  <c:v>#N/A</c:v>
                </c:pt>
                <c:pt idx="7">
                  <c:v>24547</c:v>
                </c:pt>
                <c:pt idx="8">
                  <c:v>#N/A</c:v>
                </c:pt>
                <c:pt idx="9">
                  <c:v>#N/A</c:v>
                </c:pt>
                <c:pt idx="10">
                  <c:v>30391</c:v>
                </c:pt>
                <c:pt idx="11">
                  <c:v>#N/A</c:v>
                </c:pt>
                <c:pt idx="12">
                  <c:v>#N/A</c:v>
                </c:pt>
                <c:pt idx="13">
                  <c:v>35858</c:v>
                </c:pt>
                <c:pt idx="14">
                  <c:v>#N/A</c:v>
                </c:pt>
              </c:numCache>
            </c:numRef>
          </c:val>
          <c:smooth val="0"/>
          <c:extLst>
            <c:ext xmlns:c16="http://schemas.microsoft.com/office/drawing/2014/chart" uri="{C3380CC4-5D6E-409C-BE32-E72D297353CC}">
              <c16:uniqueId val="{00000008-5A0E-48DF-BCF7-855C8A3139C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935472</c:v>
                </c:pt>
                <c:pt idx="5">
                  <c:v>935017</c:v>
                </c:pt>
                <c:pt idx="8">
                  <c:v>940227</c:v>
                </c:pt>
                <c:pt idx="11">
                  <c:v>945541</c:v>
                </c:pt>
                <c:pt idx="14">
                  <c:v>927494</c:v>
                </c:pt>
              </c:numCache>
            </c:numRef>
          </c:val>
          <c:extLst>
            <c:ext xmlns:c16="http://schemas.microsoft.com/office/drawing/2014/chart" uri="{C3380CC4-5D6E-409C-BE32-E72D297353CC}">
              <c16:uniqueId val="{00000000-F16E-493A-BEBF-09D370D113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33027</c:v>
                </c:pt>
                <c:pt idx="5">
                  <c:v>32467</c:v>
                </c:pt>
                <c:pt idx="8">
                  <c:v>30876</c:v>
                </c:pt>
                <c:pt idx="11">
                  <c:v>30497</c:v>
                </c:pt>
                <c:pt idx="14">
                  <c:v>33131</c:v>
                </c:pt>
              </c:numCache>
            </c:numRef>
          </c:val>
          <c:extLst>
            <c:ext xmlns:c16="http://schemas.microsoft.com/office/drawing/2014/chart" uri="{C3380CC4-5D6E-409C-BE32-E72D297353CC}">
              <c16:uniqueId val="{00000001-F16E-493A-BEBF-09D370D113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134513</c:v>
                </c:pt>
                <c:pt idx="5">
                  <c:v>144318</c:v>
                </c:pt>
                <c:pt idx="8">
                  <c:v>150759</c:v>
                </c:pt>
                <c:pt idx="11">
                  <c:v>167364</c:v>
                </c:pt>
                <c:pt idx="14">
                  <c:v>169530</c:v>
                </c:pt>
              </c:numCache>
            </c:numRef>
          </c:val>
          <c:extLst>
            <c:ext xmlns:c16="http://schemas.microsoft.com/office/drawing/2014/chart" uri="{C3380CC4-5D6E-409C-BE32-E72D297353CC}">
              <c16:uniqueId val="{00000002-F16E-493A-BEBF-09D370D113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6E-493A-BEBF-09D370D113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6E-493A-BEBF-09D370D113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23910</c:v>
                </c:pt>
                <c:pt idx="3">
                  <c:v>24462</c:v>
                </c:pt>
                <c:pt idx="6">
                  <c:v>24926</c:v>
                </c:pt>
                <c:pt idx="9">
                  <c:v>23482</c:v>
                </c:pt>
                <c:pt idx="12">
                  <c:v>23908</c:v>
                </c:pt>
              </c:numCache>
            </c:numRef>
          </c:val>
          <c:extLst>
            <c:ext xmlns:c16="http://schemas.microsoft.com/office/drawing/2014/chart" uri="{C3380CC4-5D6E-409C-BE32-E72D297353CC}">
              <c16:uniqueId val="{00000005-F16E-493A-BEBF-09D370D113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185963</c:v>
                </c:pt>
                <c:pt idx="3">
                  <c:v>180197</c:v>
                </c:pt>
                <c:pt idx="6">
                  <c:v>177546</c:v>
                </c:pt>
                <c:pt idx="9">
                  <c:v>172986</c:v>
                </c:pt>
                <c:pt idx="12">
                  <c:v>167753</c:v>
                </c:pt>
              </c:numCache>
            </c:numRef>
          </c:val>
          <c:extLst>
            <c:ext xmlns:c16="http://schemas.microsoft.com/office/drawing/2014/chart" uri="{C3380CC4-5D6E-409C-BE32-E72D297353CC}">
              <c16:uniqueId val="{00000006-F16E-493A-BEBF-09D370D113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16E-493A-BEBF-09D370D113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8167</c:v>
                </c:pt>
                <c:pt idx="3">
                  <c:v>5458</c:v>
                </c:pt>
                <c:pt idx="6">
                  <c:v>5279</c:v>
                </c:pt>
                <c:pt idx="9">
                  <c:v>4860</c:v>
                </c:pt>
                <c:pt idx="12">
                  <c:v>4410</c:v>
                </c:pt>
              </c:numCache>
            </c:numRef>
          </c:val>
          <c:extLst>
            <c:ext xmlns:c16="http://schemas.microsoft.com/office/drawing/2014/chart" uri="{C3380CC4-5D6E-409C-BE32-E72D297353CC}">
              <c16:uniqueId val="{00000008-F16E-493A-BEBF-09D370D113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31923</c:v>
                </c:pt>
                <c:pt idx="3">
                  <c:v>29939</c:v>
                </c:pt>
                <c:pt idx="6">
                  <c:v>28553</c:v>
                </c:pt>
                <c:pt idx="9">
                  <c:v>26894</c:v>
                </c:pt>
                <c:pt idx="12">
                  <c:v>25026</c:v>
                </c:pt>
              </c:numCache>
            </c:numRef>
          </c:val>
          <c:extLst>
            <c:ext xmlns:c16="http://schemas.microsoft.com/office/drawing/2014/chart" uri="{C3380CC4-5D6E-409C-BE32-E72D297353CC}">
              <c16:uniqueId val="{00000009-F16E-493A-BEBF-09D370D113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1668945</c:v>
                </c:pt>
                <c:pt idx="3">
                  <c:v>1715214</c:v>
                </c:pt>
                <c:pt idx="6">
                  <c:v>1767175</c:v>
                </c:pt>
                <c:pt idx="9">
                  <c:v>1814411</c:v>
                </c:pt>
                <c:pt idx="12">
                  <c:v>1835689</c:v>
                </c:pt>
              </c:numCache>
            </c:numRef>
          </c:val>
          <c:extLst>
            <c:ext xmlns:c16="http://schemas.microsoft.com/office/drawing/2014/chart" uri="{C3380CC4-5D6E-409C-BE32-E72D297353CC}">
              <c16:uniqueId val="{0000000A-F16E-493A-BEBF-09D370D1136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815897</c:v>
                </c:pt>
                <c:pt idx="2">
                  <c:v>#N/A</c:v>
                </c:pt>
                <c:pt idx="3">
                  <c:v>#N/A</c:v>
                </c:pt>
                <c:pt idx="4">
                  <c:v>843468</c:v>
                </c:pt>
                <c:pt idx="5">
                  <c:v>#N/A</c:v>
                </c:pt>
                <c:pt idx="6">
                  <c:v>#N/A</c:v>
                </c:pt>
                <c:pt idx="7">
                  <c:v>881617</c:v>
                </c:pt>
                <c:pt idx="8">
                  <c:v>#N/A</c:v>
                </c:pt>
                <c:pt idx="9">
                  <c:v>#N/A</c:v>
                </c:pt>
                <c:pt idx="10">
                  <c:v>899231</c:v>
                </c:pt>
                <c:pt idx="11">
                  <c:v>#N/A</c:v>
                </c:pt>
                <c:pt idx="12">
                  <c:v>#N/A</c:v>
                </c:pt>
                <c:pt idx="13">
                  <c:v>926630</c:v>
                </c:pt>
                <c:pt idx="14">
                  <c:v>#N/A</c:v>
                </c:pt>
              </c:numCache>
            </c:numRef>
          </c:val>
          <c:smooth val="0"/>
          <c:extLst>
            <c:ext xmlns:c16="http://schemas.microsoft.com/office/drawing/2014/chart" uri="{C3380CC4-5D6E-409C-BE32-E72D297353CC}">
              <c16:uniqueId val="{0000000B-F16E-493A-BEBF-09D370D1136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23734</c:v>
                </c:pt>
                <c:pt idx="1">
                  <c:v>37737</c:v>
                </c:pt>
                <c:pt idx="2">
                  <c:v>32991</c:v>
                </c:pt>
              </c:numCache>
            </c:numRef>
          </c:val>
          <c:extLst>
            <c:ext xmlns:c16="http://schemas.microsoft.com/office/drawing/2014/chart" uri="{C3380CC4-5D6E-409C-BE32-E72D297353CC}">
              <c16:uniqueId val="{00000000-91A6-4902-AA96-AF8BB9BC3D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15634</c:v>
                </c:pt>
                <c:pt idx="1">
                  <c:v>25690</c:v>
                </c:pt>
                <c:pt idx="2">
                  <c:v>35768</c:v>
                </c:pt>
              </c:numCache>
            </c:numRef>
          </c:val>
          <c:extLst>
            <c:ext xmlns:c16="http://schemas.microsoft.com/office/drawing/2014/chart" uri="{C3380CC4-5D6E-409C-BE32-E72D297353CC}">
              <c16:uniqueId val="{00000001-91A6-4902-AA96-AF8BB9BC3D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43869</c:v>
                </c:pt>
                <c:pt idx="1">
                  <c:v>38321</c:v>
                </c:pt>
                <c:pt idx="2">
                  <c:v>33465</c:v>
                </c:pt>
              </c:numCache>
            </c:numRef>
          </c:val>
          <c:extLst>
            <c:ext xmlns:c16="http://schemas.microsoft.com/office/drawing/2014/chart" uri="{C3380CC4-5D6E-409C-BE32-E72D297353CC}">
              <c16:uniqueId val="{00000002-91A6-4902-AA96-AF8BB9BC3D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増加している。これは元利償金の増や交付税算入公債費の減によるものである。今後も当面は公債費の増加傾向が予想されることから、将来の実質公債費比率などを踏まえて、無理のない投資的経費の規模を見極めながら、節度ある県債発行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減債積立基金相当額の積立ルールどおり、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とすることを基本としている。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億円増加している。これは地方債残高の増や交付税算入見込額の減によるものである。早期健全化基準を下回ってはいるものの、持続可能な財政運営を実現するため、早期の県債残高減少に努めていく。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億円、県有施設整備・新型コロナウイルス感染症等対策基金を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億円等を積立てた一方、財政調整基金を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億円、県有施設整備・新型コロナウイルス感染症等対策基金を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県税の減収などの不測の事態への対応に加え、公共施設の老朽化対策など今後の財政需要に適切に対応し、安定的な財政運営及び特定事業の財源確保のため必要となる基金を確保していく。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県有施設の整備資金及び新型コロナ対策事業に充てるための県有施設整備・新型コロナウイルス感染症対策基金、②後期高齢者医療の財政の安定化のための後期高齢者医療財政安定化基金、③徳山ダム上流域の山林の取得に要する資金に充てるための徳山ダム上流域公有地化基金、④子どもを安心して育てることができる体制整備事業に充てるための子育て支援対策臨時特例基金、⑤地域における医療及び介護の事業に要する資金に充てるための地域医療介護総合確保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県庁舎再整備・新型コロナウイルス感染症対策のため県有施設整備・新型コロナウイルス感染症対策基金が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億円減少するとともに、地域医療介護総合確保基金が福祉施設の感染対策事業に伴って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「県有施設整備・新型コロナウイルス感染症等対策基金」については、今後、旧県庁舎の取壊しや物価高騰対策などに活用していく予定であり、毎年度残高は減少していくことが見込まれる。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財政調整基金は、毎年度末に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しており、令和４年度においても、令和２年度及び令和３年度に引き続き、コロナ対策事業にも活用できる県有施設整備・新型コロナウイルス感染症等対策基金の活用により、コロナ対策事業の実施に伴って財政調整基金が大幅に減少することはなかった。今後も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今後の公債費の償還や金利変動等のリスクに備えるため、県債の償還に必要となる財源を適正に確保していく。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E084E9A-517A-4C44-95CE-1C4932B42358}"/>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AF7F027-A740-46F0-8181-342F1F8D2911}"/>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144E1C5-C440-4A4C-A8DF-89C31B43891F}"/>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A28F58A-F9C5-4898-8ED8-F505764B30BF}"/>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48FD271-7EBC-4E7B-ACC5-4EAC6CAB39C9}"/>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02B9E9A-B39D-4AC2-9964-3CBCA5531914}"/>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6B3A056-E877-45CA-A155-333F3E202CC6}"/>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2F4F5D2-7AAA-4667-B16D-AE830D3F19C0}"/>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F4D529-D60C-470D-9C39-E780B89281B6}"/>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673B844-89A5-42B2-ACB7-10B15C0CF193}"/>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1,982,294
1,921,494
10,621.29
981,072,160
961,418,272
9,704,078
484,482,950
1,747,831,790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2A63718-EBC7-4843-8D38-92383A610A4F}"/>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97BCC43-AAE7-4141-B74D-128C86E44E18}"/>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CD362D7-AA62-43FA-A743-84C0D7321AE2}"/>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B2E0473-5148-480F-BC4F-0227DA0C4C59}"/>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EC296F5-E8C1-4BC9-BFD2-DC42AE30FA08}"/>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9722934-91D7-41DA-A8DC-C65963697CD7}"/>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724AD6E-A8D2-4DD7-9149-09A676B906B5}"/>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EEFE241-142A-4859-A465-829A4EC4734D}"/>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C352DC2-576F-4C9C-917A-A2D9A7408522}"/>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A92A208-20F1-4232-9915-7100EF05A01A}"/>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F32B440-DA35-4008-8332-85851F85054D}"/>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8F72283-9B77-42F8-869E-848207DF3D33}"/>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6B505B9-E979-4C83-BF4F-18B55B81C6FB}"/>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EF01137-4CB9-4450-B667-21A40DA086B6}"/>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6D20A28-B881-48F9-B60D-0C4AAC05C591}"/>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CBB7F32-A99B-4224-B81D-AB194D221550}"/>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8625690-AEF1-4DBC-9EA5-F16E4367FA7F}"/>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DFF73F77-ACCA-4D4E-823E-58A240455551}"/>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BB1E9090-0C52-4205-AF0C-D2CBCA8430FF}"/>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945F1AD1-4DE0-4173-9620-C5BB136FB37F}"/>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F1FE8DCA-BD2D-4E6C-9B1B-3B30941A00D8}"/>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6CC29A7B-42A8-434F-BBB9-9E823857C393}"/>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4C5AB422-1F10-444E-858D-AA2D618CB2C6}"/>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3702331D-5E00-4F94-8E52-BBF22B93EE6B}"/>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080539B-59FF-4378-95FE-8B2850ECFD5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B19C17F3-6E0B-4894-80B2-08771ED63951}"/>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A5FE63A8-677A-4BDB-86BB-3E4BC9DFD1D9}"/>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57D6E5D-FDB1-4305-8876-F1EA2ACB4F33}"/>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4C68688-C954-4578-A41D-C9861B1AFC83}"/>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0E93F6-545D-4E06-995E-8CCD63D614D8}"/>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DC2243C-D207-44F2-BED7-1C76801804D6}"/>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5C664C07-43C0-40D5-A161-2B7DD87A5B5F}"/>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A57FCF52-054C-4EAB-839F-4FD950F75E44}"/>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30484CBF-912A-4B02-915F-A672E73013B4}"/>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C9BA4DF0-B87C-4FDE-BE4A-1021A71E7460}"/>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令和４年度は、前年度に比べ基準財政収入額及び基準財政需要額ともに増加したが、３年平均される年度の更新（出＞入）の影響などにより、前年度より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ポイント低下したものの、全国平均を上回る</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ている。社会保障関係経費や公債費の増加など、構造的な課題を抱えながらも、県土の強靱化や長引く物価高騰への対策、人や産業への投資などの様々な政策課題に対応しつつ、政策の自由度を確保するためには自主財源を増やしていくことが不可欠であり、個人住民税の直接徴収や外部資金の積極的な導入など、自主財源の確保対策にも積極的に取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1D534633-0C85-447B-BBB4-32FF515140BD}"/>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7FB9E9E1-389D-4F98-8354-8E7981E3D3DA}"/>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FAD503E2-FEDB-49ED-9652-EEA674A70FF4}"/>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F8070224-2479-490A-B457-CE784CD1F005}"/>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5984B13E-CFBC-4535-BFC8-69564311B4F1}"/>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7C86C30C-1900-43A4-A5D0-CF034A2B55ED}"/>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7854CCC2-1566-4A4F-884E-47149C9B20F6}"/>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BDA1F354-2F90-4B6E-A3A5-2F89B20D5792}"/>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AEA9770-05E4-4444-B4B1-8A87C15487EE}"/>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29AFD668-7FDC-47E2-8894-09165F8F553D}"/>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23FF6025-383C-4459-A8C8-71585A6C0A26}"/>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C56D7D92-EF38-4DE1-B0A6-D947391E4DD5}"/>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DFA56A2-119D-4CAB-9C1A-44930C700331}"/>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7E1D67A-D538-4299-9512-0BCCFC811BAF}"/>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CA94199-E268-4651-9CC6-3AF8D7E13DCE}"/>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6E9B075A-4D7B-414F-9FF9-B81D42494DA9}"/>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AA3269A8-B305-4049-AE47-4D863539E331}"/>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8669CA0D-CBE1-45AE-A196-612ED69D832B}"/>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A99FAE0F-8351-47C8-8D3B-B876B8CC090B}"/>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11059B6F-4468-4F36-B1E2-DCDCFBC5AA65}"/>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124883</xdr:rowOff>
    </xdr:to>
    <xdr:cxnSp macro="">
      <xdr:nvCxnSpPr>
        <xdr:cNvPr id="67" name="直線コネクタ 66">
          <a:extLst>
            <a:ext uri="{FF2B5EF4-FFF2-40B4-BE49-F238E27FC236}">
              <a16:creationId xmlns:a16="http://schemas.microsoft.com/office/drawing/2014/main" id="{221429A3-B0AA-4701-957D-2E2C16423272}"/>
            </a:ext>
          </a:extLst>
        </xdr:cNvPr>
        <xdr:cNvCxnSpPr/>
      </xdr:nvCxnSpPr>
      <xdr:spPr>
        <a:xfrm>
          <a:off x="3752850" y="7212542"/>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88392A90-B8A6-4B3F-B4C5-E56E4C1AB7CD}"/>
            </a:ext>
          </a:extLst>
        </xdr:cNvPr>
        <xdr:cNvSpPr txBox="1"/>
      </xdr:nvSpPr>
      <xdr:spPr>
        <a:xfrm>
          <a:off x="4581525" y="6667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10E45D20-705D-4141-BD7D-9A07642F66E8}"/>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84667</xdr:rowOff>
    </xdr:to>
    <xdr:cxnSp macro="">
      <xdr:nvCxnSpPr>
        <xdr:cNvPr id="70" name="直線コネクタ 69">
          <a:extLst>
            <a:ext uri="{FF2B5EF4-FFF2-40B4-BE49-F238E27FC236}">
              <a16:creationId xmlns:a16="http://schemas.microsoft.com/office/drawing/2014/main" id="{0B8103F5-B4EF-4C6B-B94C-9246ED59B091}"/>
            </a:ext>
          </a:extLst>
        </xdr:cNvPr>
        <xdr:cNvCxnSpPr/>
      </xdr:nvCxnSpPr>
      <xdr:spPr>
        <a:xfrm>
          <a:off x="2943225" y="7132108"/>
          <a:ext cx="809625"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E6F319FB-DA61-432D-BEF1-F82D6D24FC58}"/>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409C51E-B7B0-4DDB-AC1F-D54473F3A7F4}"/>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3" name="直線コネクタ 72">
          <a:extLst>
            <a:ext uri="{FF2B5EF4-FFF2-40B4-BE49-F238E27FC236}">
              <a16:creationId xmlns:a16="http://schemas.microsoft.com/office/drawing/2014/main" id="{8A8EAE41-4A67-4C53-B5C8-7787FC999F0C}"/>
            </a:ext>
          </a:extLst>
        </xdr:cNvPr>
        <xdr:cNvCxnSpPr/>
      </xdr:nvCxnSpPr>
      <xdr:spPr>
        <a:xfrm>
          <a:off x="2124075" y="7132108"/>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355D0A60-49D5-42E3-B16E-41C95C81B15C}"/>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CE6C9976-0D93-42BD-99D6-B75C69F122A5}"/>
            </a:ext>
          </a:extLst>
        </xdr:cNvPr>
        <xdr:cNvSpPr txBox="1"/>
      </xdr:nvSpPr>
      <xdr:spPr>
        <a:xfrm>
          <a:off x="260032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E82EA2E6-E4E4-4E39-8807-29EDAB05F174}"/>
            </a:ext>
          </a:extLst>
        </xdr:cNvPr>
        <xdr:cNvCxnSpPr/>
      </xdr:nvCxnSpPr>
      <xdr:spPr>
        <a:xfrm flipV="1">
          <a:off x="1333500" y="7132108"/>
          <a:ext cx="79057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C19A519C-5474-46A0-917D-402495B9FA15}"/>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866D07D3-C6FC-417E-AA05-04184DE846F8}"/>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11203543-2A42-4172-9E6C-0A002C27754D}"/>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6A8D284F-53C1-40B5-AD5D-9DA5E4BC3ED9}"/>
            </a:ext>
          </a:extLst>
        </xdr:cNvPr>
        <xdr:cNvSpPr txBox="1"/>
      </xdr:nvSpPr>
      <xdr:spPr>
        <a:xfrm>
          <a:off x="971550" y="65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CDA027A-4575-4E02-A5BF-40CB0D96B7A2}"/>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865D446-68EA-4BC0-BDE2-D4876FC4F7A8}"/>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B3EAAD1-C005-4E1B-84FA-2BA517E859DA}"/>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7359C5F-F68A-453B-A5C8-5C4377CCF219}"/>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7CDAFC8-9EC2-4DFD-9A53-8194736C2A32}"/>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6" name="楕円 85">
          <a:extLst>
            <a:ext uri="{FF2B5EF4-FFF2-40B4-BE49-F238E27FC236}">
              <a16:creationId xmlns:a16="http://schemas.microsoft.com/office/drawing/2014/main" id="{D4DD6393-8CA0-4352-8905-16DD98BA2112}"/>
            </a:ext>
          </a:extLst>
        </xdr:cNvPr>
        <xdr:cNvSpPr/>
      </xdr:nvSpPr>
      <xdr:spPr>
        <a:xfrm>
          <a:off x="4467225" y="71987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7" name="財政力該当値テキスト">
          <a:extLst>
            <a:ext uri="{FF2B5EF4-FFF2-40B4-BE49-F238E27FC236}">
              <a16:creationId xmlns:a16="http://schemas.microsoft.com/office/drawing/2014/main" id="{A238C0A2-6D92-4E45-B002-15F3E998F1CD}"/>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a:extLst>
            <a:ext uri="{FF2B5EF4-FFF2-40B4-BE49-F238E27FC236}">
              <a16:creationId xmlns:a16="http://schemas.microsoft.com/office/drawing/2014/main" id="{0C790C59-D812-4321-808B-CD09EFE312A2}"/>
            </a:ext>
          </a:extLst>
        </xdr:cNvPr>
        <xdr:cNvSpPr/>
      </xdr:nvSpPr>
      <xdr:spPr>
        <a:xfrm>
          <a:off x="3705225" y="715539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a:extLst>
            <a:ext uri="{FF2B5EF4-FFF2-40B4-BE49-F238E27FC236}">
              <a16:creationId xmlns:a16="http://schemas.microsoft.com/office/drawing/2014/main" id="{D493EE8C-987C-4498-80BE-32C94A433750}"/>
            </a:ext>
          </a:extLst>
        </xdr:cNvPr>
        <xdr:cNvSpPr txBox="1"/>
      </xdr:nvSpPr>
      <xdr:spPr>
        <a:xfrm>
          <a:off x="3409950" y="724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0" name="楕円 89">
          <a:extLst>
            <a:ext uri="{FF2B5EF4-FFF2-40B4-BE49-F238E27FC236}">
              <a16:creationId xmlns:a16="http://schemas.microsoft.com/office/drawing/2014/main" id="{4947E095-1D38-47B8-BDC5-556726E3A99C}"/>
            </a:ext>
          </a:extLst>
        </xdr:cNvPr>
        <xdr:cNvSpPr/>
      </xdr:nvSpPr>
      <xdr:spPr>
        <a:xfrm>
          <a:off x="2886075" y="70844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1" name="テキスト ボックス 90">
          <a:extLst>
            <a:ext uri="{FF2B5EF4-FFF2-40B4-BE49-F238E27FC236}">
              <a16:creationId xmlns:a16="http://schemas.microsoft.com/office/drawing/2014/main" id="{BED95C3C-1091-4A95-AA64-F486FD219C53}"/>
            </a:ext>
          </a:extLst>
        </xdr:cNvPr>
        <xdr:cNvSpPr txBox="1"/>
      </xdr:nvSpPr>
      <xdr:spPr>
        <a:xfrm>
          <a:off x="2600325"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2" name="楕円 91">
          <a:extLst>
            <a:ext uri="{FF2B5EF4-FFF2-40B4-BE49-F238E27FC236}">
              <a16:creationId xmlns:a16="http://schemas.microsoft.com/office/drawing/2014/main" id="{6A7BB8B0-5C5E-4128-B668-0E066226A04B}"/>
            </a:ext>
          </a:extLst>
        </xdr:cNvPr>
        <xdr:cNvSpPr/>
      </xdr:nvSpPr>
      <xdr:spPr>
        <a:xfrm>
          <a:off x="2095500" y="70844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F85623B7-5D12-4096-AED7-DC230733C51C}"/>
            </a:ext>
          </a:extLst>
        </xdr:cNvPr>
        <xdr:cNvSpPr txBox="1"/>
      </xdr:nvSpPr>
      <xdr:spPr>
        <a:xfrm>
          <a:off x="1781175"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F5563842-D1AA-4E01-B33E-96D1209438F0}"/>
            </a:ext>
          </a:extLst>
        </xdr:cNvPr>
        <xdr:cNvSpPr/>
      </xdr:nvSpPr>
      <xdr:spPr>
        <a:xfrm>
          <a:off x="1285875" y="7124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D1F04D1A-074E-4B6C-9023-7B295657DEAB}"/>
            </a:ext>
          </a:extLst>
        </xdr:cNvPr>
        <xdr:cNvSpPr txBox="1"/>
      </xdr:nvSpPr>
      <xdr:spPr>
        <a:xfrm>
          <a:off x="971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723FB54-3E29-4081-9ECF-C9A33A2D0C5C}"/>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4D69FF59-4913-482C-B9B4-1CBDE03BA477}"/>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4B60E80D-95D9-4575-8660-4CF254E3590B}"/>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B5B7C2AF-3664-4558-997B-D68AB4AC2B70}"/>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18D9E798-1D94-4E52-BB06-864FE76C6ED8}"/>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7729B1B0-761D-43D2-BB0B-D4D32E1DFABF}"/>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37665AD-7223-498E-98A1-45F1B811F969}"/>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1AE06D99-2F3C-4D9E-BDAC-C6ECC519A709}"/>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D4335DBC-2EC6-48E6-8317-12A7C96A19F5}"/>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2DD9FAAF-DE26-413F-8A68-2D3B2D83E633}"/>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2AD344B4-6004-4E03-BAC6-7A67587D5F55}"/>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令和４年度は、臨時財政対策債の大幅な減や交付税の追加交付分の減（</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限定の臨時財政対策債償還基金費が減）といった歳入面で比率を悪化させる要因があった一方で、補助費等、公債費、人件費、物件費の増など、歳出面でも比率を悪化させる要因が多くあったため、前年度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同率に戻った）となった。全国平均は下回っているが、今後も社会保障関係経費や公債費の増加等により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20E69DBD-8423-4FA4-B637-0098785A931B}"/>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20BFCE06-99F5-4AB7-A05B-788898863FF3}"/>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4ED08814-5225-4B74-ADD5-A538F19FFBB9}"/>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F118E532-E1F3-471A-976F-076A43AD1C14}"/>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9A298345-B4DE-4424-B7AE-509844864F20}"/>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9CA19764-81AB-4C4B-A6EA-625826E14F0E}"/>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C0B25104-1A11-4D7C-8C01-0E5531CE6B23}"/>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B2A2B568-DEC6-4EFA-8B89-6C631007A133}"/>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8ED71384-2871-43FB-8FE2-3C225A7404FA}"/>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9B9DE2D-635D-4CB6-BBA5-97E18A72E610}"/>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D233DB05-8891-468B-9E98-6A59C60588C8}"/>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BCDAD317-7B2F-459E-93FC-70A07A8E8A16}"/>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A04BDAE0-27E0-4313-96E4-8FC7F36AD0DB}"/>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B158F1D6-F844-4E1C-B404-74F6E21B4546}"/>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6C62BFC0-5A95-4F48-A92C-B479BFF2B68D}"/>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E4DC20AC-948A-48EC-9806-812B39E4793E}"/>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129963</xdr:rowOff>
    </xdr:from>
    <xdr:to>
      <xdr:col>23</xdr:col>
      <xdr:colOff>133350</xdr:colOff>
      <xdr:row>66</xdr:row>
      <xdr:rowOff>58420</xdr:rowOff>
    </xdr:to>
    <xdr:cxnSp macro="">
      <xdr:nvCxnSpPr>
        <xdr:cNvPr id="123" name="直線コネクタ 122">
          <a:extLst>
            <a:ext uri="{FF2B5EF4-FFF2-40B4-BE49-F238E27FC236}">
              <a16:creationId xmlns:a16="http://schemas.microsoft.com/office/drawing/2014/main" id="{5C43C9DF-33F0-4805-8FEA-EFD3CAFC6B96}"/>
            </a:ext>
          </a:extLst>
        </xdr:cNvPr>
        <xdr:cNvCxnSpPr/>
      </xdr:nvCxnSpPr>
      <xdr:spPr>
        <a:xfrm flipV="1">
          <a:off x="4514850" y="9842288"/>
          <a:ext cx="0" cy="903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4" name="財政構造の弾力性最小値テキスト">
          <a:extLst>
            <a:ext uri="{FF2B5EF4-FFF2-40B4-BE49-F238E27FC236}">
              <a16:creationId xmlns:a16="http://schemas.microsoft.com/office/drawing/2014/main" id="{9913DEBF-11AD-4A65-AE81-4B59F0E5AC99}"/>
            </a:ext>
          </a:extLst>
        </xdr:cNvPr>
        <xdr:cNvSpPr txBox="1"/>
      </xdr:nvSpPr>
      <xdr:spPr>
        <a:xfrm>
          <a:off x="4581525" y="107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5" name="直線コネクタ 124">
          <a:extLst>
            <a:ext uri="{FF2B5EF4-FFF2-40B4-BE49-F238E27FC236}">
              <a16:creationId xmlns:a16="http://schemas.microsoft.com/office/drawing/2014/main" id="{814F6B13-78E4-4897-8B9D-0E1857EAB29C}"/>
            </a:ext>
          </a:extLst>
        </xdr:cNvPr>
        <xdr:cNvCxnSpPr/>
      </xdr:nvCxnSpPr>
      <xdr:spPr>
        <a:xfrm>
          <a:off x="4429125" y="107454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44890</xdr:rowOff>
    </xdr:from>
    <xdr:ext cx="762000" cy="259045"/>
    <xdr:sp macro="" textlink="">
      <xdr:nvSpPr>
        <xdr:cNvPr id="126" name="財政構造の弾力性最大値テキスト">
          <a:extLst>
            <a:ext uri="{FF2B5EF4-FFF2-40B4-BE49-F238E27FC236}">
              <a16:creationId xmlns:a16="http://schemas.microsoft.com/office/drawing/2014/main" id="{4D35D992-FC45-4E53-999C-6652A43F80D6}"/>
            </a:ext>
          </a:extLst>
        </xdr:cNvPr>
        <xdr:cNvSpPr txBox="1"/>
      </xdr:nvSpPr>
      <xdr:spPr>
        <a:xfrm>
          <a:off x="4581525" y="960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129963</xdr:rowOff>
    </xdr:from>
    <xdr:to>
      <xdr:col>24</xdr:col>
      <xdr:colOff>12700</xdr:colOff>
      <xdr:row>60</xdr:row>
      <xdr:rowOff>129963</xdr:rowOff>
    </xdr:to>
    <xdr:cxnSp macro="">
      <xdr:nvCxnSpPr>
        <xdr:cNvPr id="127" name="直線コネクタ 126">
          <a:extLst>
            <a:ext uri="{FF2B5EF4-FFF2-40B4-BE49-F238E27FC236}">
              <a16:creationId xmlns:a16="http://schemas.microsoft.com/office/drawing/2014/main" id="{1B6B00A1-20EA-4279-833E-475867C6BFD1}"/>
            </a:ext>
          </a:extLst>
        </xdr:cNvPr>
        <xdr:cNvCxnSpPr/>
      </xdr:nvCxnSpPr>
      <xdr:spPr>
        <a:xfrm>
          <a:off x="4429125" y="98422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22437</xdr:rowOff>
    </xdr:from>
    <xdr:to>
      <xdr:col>23</xdr:col>
      <xdr:colOff>133350</xdr:colOff>
      <xdr:row>61</xdr:row>
      <xdr:rowOff>127423</xdr:rowOff>
    </xdr:to>
    <xdr:cxnSp macro="">
      <xdr:nvCxnSpPr>
        <xdr:cNvPr id="128" name="直線コネクタ 127">
          <a:extLst>
            <a:ext uri="{FF2B5EF4-FFF2-40B4-BE49-F238E27FC236}">
              <a16:creationId xmlns:a16="http://schemas.microsoft.com/office/drawing/2014/main" id="{5B3EFEAB-7DBC-40D6-9919-13E9516F579B}"/>
            </a:ext>
          </a:extLst>
        </xdr:cNvPr>
        <xdr:cNvCxnSpPr/>
      </xdr:nvCxnSpPr>
      <xdr:spPr>
        <a:xfrm>
          <a:off x="3752850" y="9417262"/>
          <a:ext cx="762000" cy="5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3404</xdr:rowOff>
    </xdr:from>
    <xdr:ext cx="762000" cy="259045"/>
    <xdr:sp macro="" textlink="">
      <xdr:nvSpPr>
        <xdr:cNvPr id="129" name="財政構造の弾力性平均値テキスト">
          <a:extLst>
            <a:ext uri="{FF2B5EF4-FFF2-40B4-BE49-F238E27FC236}">
              <a16:creationId xmlns:a16="http://schemas.microsoft.com/office/drawing/2014/main" id="{FFA0BBD4-5248-4065-BCD7-E40DA10C1B98}"/>
            </a:ext>
          </a:extLst>
        </xdr:cNvPr>
        <xdr:cNvSpPr txBox="1"/>
      </xdr:nvSpPr>
      <xdr:spPr>
        <a:xfrm>
          <a:off x="4581525" y="10207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0" name="フローチャート: 判断 129">
          <a:extLst>
            <a:ext uri="{FF2B5EF4-FFF2-40B4-BE49-F238E27FC236}">
              <a16:creationId xmlns:a16="http://schemas.microsoft.com/office/drawing/2014/main" id="{9FE3F2AC-E484-4D8E-8030-8EEC395646DD}"/>
            </a:ext>
          </a:extLst>
        </xdr:cNvPr>
        <xdr:cNvSpPr/>
      </xdr:nvSpPr>
      <xdr:spPr>
        <a:xfrm>
          <a:off x="4467225" y="102294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22437</xdr:rowOff>
    </xdr:from>
    <xdr:to>
      <xdr:col>19</xdr:col>
      <xdr:colOff>133350</xdr:colOff>
      <xdr:row>61</xdr:row>
      <xdr:rowOff>127423</xdr:rowOff>
    </xdr:to>
    <xdr:cxnSp macro="">
      <xdr:nvCxnSpPr>
        <xdr:cNvPr id="131" name="直線コネクタ 130">
          <a:extLst>
            <a:ext uri="{FF2B5EF4-FFF2-40B4-BE49-F238E27FC236}">
              <a16:creationId xmlns:a16="http://schemas.microsoft.com/office/drawing/2014/main" id="{15B4C7BF-959E-46EF-BC7E-50BB1E75F850}"/>
            </a:ext>
          </a:extLst>
        </xdr:cNvPr>
        <xdr:cNvCxnSpPr/>
      </xdr:nvCxnSpPr>
      <xdr:spPr>
        <a:xfrm flipV="1">
          <a:off x="2943225" y="9417262"/>
          <a:ext cx="809625" cy="5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154094</xdr:rowOff>
    </xdr:from>
    <xdr:to>
      <xdr:col>19</xdr:col>
      <xdr:colOff>184150</xdr:colOff>
      <xdr:row>60</xdr:row>
      <xdr:rowOff>84244</xdr:rowOff>
    </xdr:to>
    <xdr:sp macro="" textlink="">
      <xdr:nvSpPr>
        <xdr:cNvPr id="132" name="フローチャート: 判断 131">
          <a:extLst>
            <a:ext uri="{FF2B5EF4-FFF2-40B4-BE49-F238E27FC236}">
              <a16:creationId xmlns:a16="http://schemas.microsoft.com/office/drawing/2014/main" id="{0A21FBF8-FB30-48BC-BFC8-A1C0CC4B4299}"/>
            </a:ext>
          </a:extLst>
        </xdr:cNvPr>
        <xdr:cNvSpPr/>
      </xdr:nvSpPr>
      <xdr:spPr>
        <a:xfrm>
          <a:off x="3705225" y="97076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69021</xdr:rowOff>
    </xdr:from>
    <xdr:ext cx="736600" cy="259045"/>
    <xdr:sp macro="" textlink="">
      <xdr:nvSpPr>
        <xdr:cNvPr id="133" name="テキスト ボックス 132">
          <a:extLst>
            <a:ext uri="{FF2B5EF4-FFF2-40B4-BE49-F238E27FC236}">
              <a16:creationId xmlns:a16="http://schemas.microsoft.com/office/drawing/2014/main" id="{AD0FC9C5-3C2B-4253-A698-EAE3FD410A14}"/>
            </a:ext>
          </a:extLst>
        </xdr:cNvPr>
        <xdr:cNvSpPr txBox="1"/>
      </xdr:nvSpPr>
      <xdr:spPr>
        <a:xfrm>
          <a:off x="3409950" y="9781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52494</xdr:rowOff>
    </xdr:to>
    <xdr:cxnSp macro="">
      <xdr:nvCxnSpPr>
        <xdr:cNvPr id="134" name="直線コネクタ 133">
          <a:extLst>
            <a:ext uri="{FF2B5EF4-FFF2-40B4-BE49-F238E27FC236}">
              <a16:creationId xmlns:a16="http://schemas.microsoft.com/office/drawing/2014/main" id="{9463FDE6-C1C2-4FFC-A62B-2B253426E972}"/>
            </a:ext>
          </a:extLst>
        </xdr:cNvPr>
        <xdr:cNvCxnSpPr/>
      </xdr:nvCxnSpPr>
      <xdr:spPr>
        <a:xfrm flipV="1">
          <a:off x="2124075" y="10001673"/>
          <a:ext cx="819150" cy="8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id="{7C7E5AC6-00C9-412D-ADC0-EFA7786BE7BC}"/>
            </a:ext>
          </a:extLst>
        </xdr:cNvPr>
        <xdr:cNvSpPr/>
      </xdr:nvSpPr>
      <xdr:spPr>
        <a:xfrm>
          <a:off x="2886075" y="10285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36" name="テキスト ボックス 135">
          <a:extLst>
            <a:ext uri="{FF2B5EF4-FFF2-40B4-BE49-F238E27FC236}">
              <a16:creationId xmlns:a16="http://schemas.microsoft.com/office/drawing/2014/main" id="{F7040618-B8A9-4761-8309-370B2A0F19CF}"/>
            </a:ext>
          </a:extLst>
        </xdr:cNvPr>
        <xdr:cNvSpPr txBox="1"/>
      </xdr:nvSpPr>
      <xdr:spPr>
        <a:xfrm>
          <a:off x="2600325"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52494</xdr:rowOff>
    </xdr:to>
    <xdr:cxnSp macro="">
      <xdr:nvCxnSpPr>
        <xdr:cNvPr id="137" name="直線コネクタ 136">
          <a:extLst>
            <a:ext uri="{FF2B5EF4-FFF2-40B4-BE49-F238E27FC236}">
              <a16:creationId xmlns:a16="http://schemas.microsoft.com/office/drawing/2014/main" id="{3C21039F-DEBA-44C2-B31A-3C9C01895BCB}"/>
            </a:ext>
          </a:extLst>
        </xdr:cNvPr>
        <xdr:cNvCxnSpPr/>
      </xdr:nvCxnSpPr>
      <xdr:spPr>
        <a:xfrm>
          <a:off x="1333500" y="10046758"/>
          <a:ext cx="7905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38" name="フローチャート: 判断 137">
          <a:extLst>
            <a:ext uri="{FF2B5EF4-FFF2-40B4-BE49-F238E27FC236}">
              <a16:creationId xmlns:a16="http://schemas.microsoft.com/office/drawing/2014/main" id="{A97B2E10-AA9D-4358-84C3-00B63358A238}"/>
            </a:ext>
          </a:extLst>
        </xdr:cNvPr>
        <xdr:cNvSpPr/>
      </xdr:nvSpPr>
      <xdr:spPr>
        <a:xfrm>
          <a:off x="2095500" y="103259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39" name="テキスト ボックス 138">
          <a:extLst>
            <a:ext uri="{FF2B5EF4-FFF2-40B4-BE49-F238E27FC236}">
              <a16:creationId xmlns:a16="http://schemas.microsoft.com/office/drawing/2014/main" id="{5CAE891B-C0BE-4C78-B233-B2B33BC3C411}"/>
            </a:ext>
          </a:extLst>
        </xdr:cNvPr>
        <xdr:cNvSpPr txBox="1"/>
      </xdr:nvSpPr>
      <xdr:spPr>
        <a:xfrm>
          <a:off x="1781175" y="1040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0" name="フローチャート: 判断 139">
          <a:extLst>
            <a:ext uri="{FF2B5EF4-FFF2-40B4-BE49-F238E27FC236}">
              <a16:creationId xmlns:a16="http://schemas.microsoft.com/office/drawing/2014/main" id="{26C9FE70-BB89-49B6-B494-010D0B7CC908}"/>
            </a:ext>
          </a:extLst>
        </xdr:cNvPr>
        <xdr:cNvSpPr/>
      </xdr:nvSpPr>
      <xdr:spPr>
        <a:xfrm>
          <a:off x="1285875" y="102277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1" name="テキスト ボックス 140">
          <a:extLst>
            <a:ext uri="{FF2B5EF4-FFF2-40B4-BE49-F238E27FC236}">
              <a16:creationId xmlns:a16="http://schemas.microsoft.com/office/drawing/2014/main" id="{7EF5118A-8599-411F-ADAF-30765362DD28}"/>
            </a:ext>
          </a:extLst>
        </xdr:cNvPr>
        <xdr:cNvSpPr txBox="1"/>
      </xdr:nvSpPr>
      <xdr:spPr>
        <a:xfrm>
          <a:off x="97155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A905B74-F3A8-4912-9BA1-8D18F83DCFDD}"/>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A2CAFCA-8F04-4021-B4B4-811C4206CC6B}"/>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756DB62-2D8C-4237-AC19-19C74B8AAE70}"/>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8E72EDE-82CA-4336-9525-38E0E4B58FF7}"/>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EB901DC-A634-4948-8AC0-9722BC8EA73A}"/>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47" name="楕円 146">
          <a:extLst>
            <a:ext uri="{FF2B5EF4-FFF2-40B4-BE49-F238E27FC236}">
              <a16:creationId xmlns:a16="http://schemas.microsoft.com/office/drawing/2014/main" id="{7F420B10-DA2A-4C58-9B41-B76959545802}"/>
            </a:ext>
          </a:extLst>
        </xdr:cNvPr>
        <xdr:cNvSpPr/>
      </xdr:nvSpPr>
      <xdr:spPr>
        <a:xfrm>
          <a:off x="4467225" y="99540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48" name="財政構造の弾力性該当値テキスト">
          <a:extLst>
            <a:ext uri="{FF2B5EF4-FFF2-40B4-BE49-F238E27FC236}">
              <a16:creationId xmlns:a16="http://schemas.microsoft.com/office/drawing/2014/main" id="{319E957A-53D0-4227-AD13-E4A4C16EEC8C}"/>
            </a:ext>
          </a:extLst>
        </xdr:cNvPr>
        <xdr:cNvSpPr txBox="1"/>
      </xdr:nvSpPr>
      <xdr:spPr>
        <a:xfrm>
          <a:off x="4581525" y="980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143087</xdr:rowOff>
    </xdr:from>
    <xdr:to>
      <xdr:col>19</xdr:col>
      <xdr:colOff>184150</xdr:colOff>
      <xdr:row>58</xdr:row>
      <xdr:rowOff>73237</xdr:rowOff>
    </xdr:to>
    <xdr:sp macro="" textlink="">
      <xdr:nvSpPr>
        <xdr:cNvPr id="149" name="楕円 148">
          <a:extLst>
            <a:ext uri="{FF2B5EF4-FFF2-40B4-BE49-F238E27FC236}">
              <a16:creationId xmlns:a16="http://schemas.microsoft.com/office/drawing/2014/main" id="{8FCB545C-E4DD-4464-9C4B-E9CBA6A5BFC3}"/>
            </a:ext>
          </a:extLst>
        </xdr:cNvPr>
        <xdr:cNvSpPr/>
      </xdr:nvSpPr>
      <xdr:spPr>
        <a:xfrm>
          <a:off x="3705225" y="93696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83414</xdr:rowOff>
    </xdr:from>
    <xdr:ext cx="736600" cy="259045"/>
    <xdr:sp macro="" textlink="">
      <xdr:nvSpPr>
        <xdr:cNvPr id="150" name="テキスト ボックス 149">
          <a:extLst>
            <a:ext uri="{FF2B5EF4-FFF2-40B4-BE49-F238E27FC236}">
              <a16:creationId xmlns:a16="http://schemas.microsoft.com/office/drawing/2014/main" id="{E6473D9A-32E9-4D57-86AB-A376DCFA54E1}"/>
            </a:ext>
          </a:extLst>
        </xdr:cNvPr>
        <xdr:cNvSpPr txBox="1"/>
      </xdr:nvSpPr>
      <xdr:spPr>
        <a:xfrm>
          <a:off x="3409950" y="915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1" name="楕円 150">
          <a:extLst>
            <a:ext uri="{FF2B5EF4-FFF2-40B4-BE49-F238E27FC236}">
              <a16:creationId xmlns:a16="http://schemas.microsoft.com/office/drawing/2014/main" id="{C64E33BF-AA01-4E46-93BA-CEB4090122E7}"/>
            </a:ext>
          </a:extLst>
        </xdr:cNvPr>
        <xdr:cNvSpPr/>
      </xdr:nvSpPr>
      <xdr:spPr>
        <a:xfrm>
          <a:off x="2886075" y="99540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2" name="テキスト ボックス 151">
          <a:extLst>
            <a:ext uri="{FF2B5EF4-FFF2-40B4-BE49-F238E27FC236}">
              <a16:creationId xmlns:a16="http://schemas.microsoft.com/office/drawing/2014/main" id="{DF63B636-47D5-4596-868C-353ADC2EE1D0}"/>
            </a:ext>
          </a:extLst>
        </xdr:cNvPr>
        <xdr:cNvSpPr txBox="1"/>
      </xdr:nvSpPr>
      <xdr:spPr>
        <a:xfrm>
          <a:off x="2600325" y="973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3" name="楕円 152">
          <a:extLst>
            <a:ext uri="{FF2B5EF4-FFF2-40B4-BE49-F238E27FC236}">
              <a16:creationId xmlns:a16="http://schemas.microsoft.com/office/drawing/2014/main" id="{5896F9CB-FD82-4C16-8561-128A40621C86}"/>
            </a:ext>
          </a:extLst>
        </xdr:cNvPr>
        <xdr:cNvSpPr/>
      </xdr:nvSpPr>
      <xdr:spPr>
        <a:xfrm>
          <a:off x="2095500" y="100410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4" name="テキスト ボックス 153">
          <a:extLst>
            <a:ext uri="{FF2B5EF4-FFF2-40B4-BE49-F238E27FC236}">
              <a16:creationId xmlns:a16="http://schemas.microsoft.com/office/drawing/2014/main" id="{9D5D0F0E-4BCB-4233-9C34-E18A1E899645}"/>
            </a:ext>
          </a:extLst>
        </xdr:cNvPr>
        <xdr:cNvSpPr txBox="1"/>
      </xdr:nvSpPr>
      <xdr:spPr>
        <a:xfrm>
          <a:off x="1781175" y="98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5" name="楕円 154">
          <a:extLst>
            <a:ext uri="{FF2B5EF4-FFF2-40B4-BE49-F238E27FC236}">
              <a16:creationId xmlns:a16="http://schemas.microsoft.com/office/drawing/2014/main" id="{E863D754-7F80-4D27-B2E5-E939AF614A51}"/>
            </a:ext>
          </a:extLst>
        </xdr:cNvPr>
        <xdr:cNvSpPr/>
      </xdr:nvSpPr>
      <xdr:spPr>
        <a:xfrm>
          <a:off x="1285875" y="999913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56" name="テキスト ボックス 155">
          <a:extLst>
            <a:ext uri="{FF2B5EF4-FFF2-40B4-BE49-F238E27FC236}">
              <a16:creationId xmlns:a16="http://schemas.microsoft.com/office/drawing/2014/main" id="{343A6511-4187-45EF-B8D1-B99522701A5E}"/>
            </a:ext>
          </a:extLst>
        </xdr:cNvPr>
        <xdr:cNvSpPr txBox="1"/>
      </xdr:nvSpPr>
      <xdr:spPr>
        <a:xfrm>
          <a:off x="971550" y="978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1A2D4462-75C3-488E-8393-EA0037759D92}"/>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D0C615CB-C12F-4FD4-AFBB-F4C047DC74DB}"/>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7AF8B7CC-10A4-415C-80A9-4CEF5B139551}"/>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40068CCB-0231-43B4-ADD0-40EE1B1BDD93}"/>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F7049C60-E2C6-4F47-B58B-A4AC66D19059}"/>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48863135-5B81-4032-9E1E-D9F33B8B753B}"/>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575DD54C-194A-4758-9558-9ACEF591D47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6726EAD4-AF6E-4D96-AB65-C5554AB81497}"/>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B317DAC9-2E52-41DB-BBEA-D21A7ABB4226}"/>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43584E0F-D153-4E19-8F9A-CCCBD26E5D62}"/>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2848E7AE-8805-4A0E-B1C3-CC42590A8A12}"/>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人件費は令和４年度給与勧告による職員手当等の引き上げにより決算額で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億円の増額、物件費は新型コロナウイルス感染症に係る病床確保や宿泊療養施設運営事業の増などにより</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億円の増額となった。全国平均を並びにグループ内平均を上回っている状況であり、今後も引き続き行政コストの削減に努める。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6CDCFE1B-9348-44E4-95EC-E5558D026465}"/>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E545C1B7-3E89-4C65-985E-08555994B3A1}"/>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C3F03415-4839-4092-A595-76603E87BB78}"/>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3A8CE8FD-0773-459D-8E61-955B40AA35B3}"/>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60F87E4D-70E3-4900-A72B-2D7BCCBE3D28}"/>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9B1F92E-9B6C-40F6-AC65-77EBF7FEE1C1}"/>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9DAA1E84-5D7C-4CBA-8088-537EB21C90E2}"/>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26BA2DD1-52D8-4082-8421-FA01032FB38B}"/>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4AD2021B-A79B-4B8C-9CF9-8FAB713AFED4}"/>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53B630F6-FC12-47E8-90D2-78C4BAB186AA}"/>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479BFDF1-FE36-4192-8A37-6411201E398C}"/>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6987E711-2080-4DF0-AB4A-5A77DBC781A8}"/>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CA0D2F16-A0EF-494C-B830-F829DB9D2751}"/>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E3E103B0-18BA-47FD-A986-45315DBB4514}"/>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C301C107-1E42-40CE-9AF5-8DA306A5F905}"/>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A08DDE17-BAB4-4E47-8511-9BE88ACB64F1}"/>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38A58777-DE50-4E6B-87AE-A47AB28DF485}"/>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863094A-B063-40A3-B44C-6B0942EDEEDF}"/>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CCD90CC1-1EEE-4593-B730-3BBE64F486A5}"/>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69ABBDB2-FB59-4DFB-9B88-2E465D403E7B}"/>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248FCC29-A3F5-46DC-A166-42A50AE98702}"/>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C02F559B-20F0-424D-B136-92BE83F064F7}"/>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5980B333-81C5-4F14-B3C0-9136B4B7EA63}"/>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9987</xdr:rowOff>
    </xdr:from>
    <xdr:to>
      <xdr:col>23</xdr:col>
      <xdr:colOff>133350</xdr:colOff>
      <xdr:row>85</xdr:row>
      <xdr:rowOff>145115</xdr:rowOff>
    </xdr:to>
    <xdr:cxnSp macro="">
      <xdr:nvCxnSpPr>
        <xdr:cNvPr id="191" name="直線コネクタ 190">
          <a:extLst>
            <a:ext uri="{FF2B5EF4-FFF2-40B4-BE49-F238E27FC236}">
              <a16:creationId xmlns:a16="http://schemas.microsoft.com/office/drawing/2014/main" id="{5539574F-371E-4B2A-B213-642ED0A5DEA3}"/>
            </a:ext>
          </a:extLst>
        </xdr:cNvPr>
        <xdr:cNvCxnSpPr/>
      </xdr:nvCxnSpPr>
      <xdr:spPr>
        <a:xfrm>
          <a:off x="3752850" y="13770437"/>
          <a:ext cx="762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2" name="人件費・物件費等の状況平均値テキスト">
          <a:extLst>
            <a:ext uri="{FF2B5EF4-FFF2-40B4-BE49-F238E27FC236}">
              <a16:creationId xmlns:a16="http://schemas.microsoft.com/office/drawing/2014/main" id="{957E81EF-6407-433B-BFBF-2E602240072E}"/>
            </a:ext>
          </a:extLst>
        </xdr:cNvPr>
        <xdr:cNvSpPr txBox="1"/>
      </xdr:nvSpPr>
      <xdr:spPr>
        <a:xfrm>
          <a:off x="4581525" y="132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D057FB78-E822-47CA-8AA5-20AACFD52CE8}"/>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151642</xdr:rowOff>
    </xdr:from>
    <xdr:to>
      <xdr:col>19</xdr:col>
      <xdr:colOff>133350</xdr:colOff>
      <xdr:row>85</xdr:row>
      <xdr:rowOff>9987</xdr:rowOff>
    </xdr:to>
    <xdr:cxnSp macro="">
      <xdr:nvCxnSpPr>
        <xdr:cNvPr id="194" name="直線コネクタ 193">
          <a:extLst>
            <a:ext uri="{FF2B5EF4-FFF2-40B4-BE49-F238E27FC236}">
              <a16:creationId xmlns:a16="http://schemas.microsoft.com/office/drawing/2014/main" id="{5F15B005-C96F-4F26-B454-E51140DAC624}"/>
            </a:ext>
          </a:extLst>
        </xdr:cNvPr>
        <xdr:cNvCxnSpPr/>
      </xdr:nvCxnSpPr>
      <xdr:spPr>
        <a:xfrm>
          <a:off x="2943225" y="13753342"/>
          <a:ext cx="809625"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155709CF-770F-4E37-BAA5-42A4858C16DC}"/>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6" name="テキスト ボックス 195">
          <a:extLst>
            <a:ext uri="{FF2B5EF4-FFF2-40B4-BE49-F238E27FC236}">
              <a16:creationId xmlns:a16="http://schemas.microsoft.com/office/drawing/2014/main" id="{74C0EDDA-722C-4714-A772-EA464FDF442D}"/>
            </a:ext>
          </a:extLst>
        </xdr:cNvPr>
        <xdr:cNvSpPr txBox="1"/>
      </xdr:nvSpPr>
      <xdr:spPr>
        <a:xfrm>
          <a:off x="3409950" y="1312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92777</xdr:rowOff>
    </xdr:from>
    <xdr:to>
      <xdr:col>15</xdr:col>
      <xdr:colOff>82550</xdr:colOff>
      <xdr:row>84</xdr:row>
      <xdr:rowOff>151642</xdr:rowOff>
    </xdr:to>
    <xdr:cxnSp macro="">
      <xdr:nvCxnSpPr>
        <xdr:cNvPr id="197" name="直線コネクタ 196">
          <a:extLst>
            <a:ext uri="{FF2B5EF4-FFF2-40B4-BE49-F238E27FC236}">
              <a16:creationId xmlns:a16="http://schemas.microsoft.com/office/drawing/2014/main" id="{D884B147-CF99-4D60-A052-E08BC72B99BC}"/>
            </a:ext>
          </a:extLst>
        </xdr:cNvPr>
        <xdr:cNvCxnSpPr/>
      </xdr:nvCxnSpPr>
      <xdr:spPr>
        <a:xfrm>
          <a:off x="2124075" y="13694477"/>
          <a:ext cx="81915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3A4788B4-2959-4049-8359-3643A0553A6B}"/>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199" name="テキスト ボックス 198">
          <a:extLst>
            <a:ext uri="{FF2B5EF4-FFF2-40B4-BE49-F238E27FC236}">
              <a16:creationId xmlns:a16="http://schemas.microsoft.com/office/drawing/2014/main" id="{C91507F5-5967-47F8-A01D-962484C70C5C}"/>
            </a:ext>
          </a:extLst>
        </xdr:cNvPr>
        <xdr:cNvSpPr txBox="1"/>
      </xdr:nvSpPr>
      <xdr:spPr>
        <a:xfrm>
          <a:off x="2600325" y="130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74633</xdr:rowOff>
    </xdr:from>
    <xdr:to>
      <xdr:col>11</xdr:col>
      <xdr:colOff>31750</xdr:colOff>
      <xdr:row>84</xdr:row>
      <xdr:rowOff>92777</xdr:rowOff>
    </xdr:to>
    <xdr:cxnSp macro="">
      <xdr:nvCxnSpPr>
        <xdr:cNvPr id="200" name="直線コネクタ 199">
          <a:extLst>
            <a:ext uri="{FF2B5EF4-FFF2-40B4-BE49-F238E27FC236}">
              <a16:creationId xmlns:a16="http://schemas.microsoft.com/office/drawing/2014/main" id="{0C5D5673-5AAB-4592-9287-DFBF600945FB}"/>
            </a:ext>
          </a:extLst>
        </xdr:cNvPr>
        <xdr:cNvCxnSpPr/>
      </xdr:nvCxnSpPr>
      <xdr:spPr>
        <a:xfrm>
          <a:off x="1333500" y="13676333"/>
          <a:ext cx="790575"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C04EE704-C355-4C50-BF76-7C01B75DED4E}"/>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2" name="テキスト ボックス 201">
          <a:extLst>
            <a:ext uri="{FF2B5EF4-FFF2-40B4-BE49-F238E27FC236}">
              <a16:creationId xmlns:a16="http://schemas.microsoft.com/office/drawing/2014/main" id="{584F6B16-BE85-44D7-88EB-02D25AF86FD3}"/>
            </a:ext>
          </a:extLst>
        </xdr:cNvPr>
        <xdr:cNvSpPr txBox="1"/>
      </xdr:nvSpPr>
      <xdr:spPr>
        <a:xfrm>
          <a:off x="1781175" y="1307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C48A6D17-0F0E-415A-9600-DDCC2850EF7F}"/>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4" name="テキスト ボックス 203">
          <a:extLst>
            <a:ext uri="{FF2B5EF4-FFF2-40B4-BE49-F238E27FC236}">
              <a16:creationId xmlns:a16="http://schemas.microsoft.com/office/drawing/2014/main" id="{807466C3-5BEF-49D1-94D9-BC7C53E2E8C2}"/>
            </a:ext>
          </a:extLst>
        </xdr:cNvPr>
        <xdr:cNvSpPr txBox="1"/>
      </xdr:nvSpPr>
      <xdr:spPr>
        <a:xfrm>
          <a:off x="971550" y="130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AD2E608-5CD5-44BC-B22A-DE36DBFC8904}"/>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74A8515-276B-4AB2-9BBD-5D8256553C58}"/>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7BD132D-EF18-43A9-8230-34B0C17401A6}"/>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B6DEBC9-802D-46A8-83E2-958DB4B9A720}"/>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FFF8FC9-3CF9-4A5A-87E9-FBF40CBAA824}"/>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94315</xdr:rowOff>
    </xdr:from>
    <xdr:to>
      <xdr:col>23</xdr:col>
      <xdr:colOff>184150</xdr:colOff>
      <xdr:row>86</xdr:row>
      <xdr:rowOff>24465</xdr:rowOff>
    </xdr:to>
    <xdr:sp macro="" textlink="">
      <xdr:nvSpPr>
        <xdr:cNvPr id="210" name="楕円 209">
          <a:extLst>
            <a:ext uri="{FF2B5EF4-FFF2-40B4-BE49-F238E27FC236}">
              <a16:creationId xmlns:a16="http://schemas.microsoft.com/office/drawing/2014/main" id="{50909D3E-CA2C-458B-8B1B-A41C40CD9203}"/>
            </a:ext>
          </a:extLst>
        </xdr:cNvPr>
        <xdr:cNvSpPr/>
      </xdr:nvSpPr>
      <xdr:spPr>
        <a:xfrm>
          <a:off x="4467225" y="138579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66392</xdr:rowOff>
    </xdr:from>
    <xdr:ext cx="762000" cy="259045"/>
    <xdr:sp macro="" textlink="">
      <xdr:nvSpPr>
        <xdr:cNvPr id="211" name="人件費・物件費等の状況該当値テキスト">
          <a:extLst>
            <a:ext uri="{FF2B5EF4-FFF2-40B4-BE49-F238E27FC236}">
              <a16:creationId xmlns:a16="http://schemas.microsoft.com/office/drawing/2014/main" id="{E0AC03F9-60A7-4FDD-9086-C87D866D3C1D}"/>
            </a:ext>
          </a:extLst>
        </xdr:cNvPr>
        <xdr:cNvSpPr txBox="1"/>
      </xdr:nvSpPr>
      <xdr:spPr>
        <a:xfrm>
          <a:off x="4581525" y="1383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130637</xdr:rowOff>
    </xdr:from>
    <xdr:to>
      <xdr:col>19</xdr:col>
      <xdr:colOff>184150</xdr:colOff>
      <xdr:row>85</xdr:row>
      <xdr:rowOff>60787</xdr:rowOff>
    </xdr:to>
    <xdr:sp macro="" textlink="">
      <xdr:nvSpPr>
        <xdr:cNvPr id="212" name="楕円 211">
          <a:extLst>
            <a:ext uri="{FF2B5EF4-FFF2-40B4-BE49-F238E27FC236}">
              <a16:creationId xmlns:a16="http://schemas.microsoft.com/office/drawing/2014/main" id="{132EB7A2-ADB1-4FAE-B4A9-E69031B70F16}"/>
            </a:ext>
          </a:extLst>
        </xdr:cNvPr>
        <xdr:cNvSpPr/>
      </xdr:nvSpPr>
      <xdr:spPr>
        <a:xfrm>
          <a:off x="3705225" y="137323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45564</xdr:rowOff>
    </xdr:from>
    <xdr:ext cx="736600" cy="259045"/>
    <xdr:sp macro="" textlink="">
      <xdr:nvSpPr>
        <xdr:cNvPr id="213" name="テキスト ボックス 212">
          <a:extLst>
            <a:ext uri="{FF2B5EF4-FFF2-40B4-BE49-F238E27FC236}">
              <a16:creationId xmlns:a16="http://schemas.microsoft.com/office/drawing/2014/main" id="{711D08EF-081C-4CAC-ADDC-B7DB9E210C45}"/>
            </a:ext>
          </a:extLst>
        </xdr:cNvPr>
        <xdr:cNvSpPr txBox="1"/>
      </xdr:nvSpPr>
      <xdr:spPr>
        <a:xfrm>
          <a:off x="3409950" y="13812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100842</xdr:rowOff>
    </xdr:from>
    <xdr:to>
      <xdr:col>15</xdr:col>
      <xdr:colOff>133350</xdr:colOff>
      <xdr:row>85</xdr:row>
      <xdr:rowOff>30992</xdr:rowOff>
    </xdr:to>
    <xdr:sp macro="" textlink="">
      <xdr:nvSpPr>
        <xdr:cNvPr id="214" name="楕円 213">
          <a:extLst>
            <a:ext uri="{FF2B5EF4-FFF2-40B4-BE49-F238E27FC236}">
              <a16:creationId xmlns:a16="http://schemas.microsoft.com/office/drawing/2014/main" id="{9BB0A754-742D-4854-A83C-D27E9B1C6BC5}"/>
            </a:ext>
          </a:extLst>
        </xdr:cNvPr>
        <xdr:cNvSpPr/>
      </xdr:nvSpPr>
      <xdr:spPr>
        <a:xfrm>
          <a:off x="2886075" y="1370571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15769</xdr:rowOff>
    </xdr:from>
    <xdr:ext cx="762000" cy="259045"/>
    <xdr:sp macro="" textlink="">
      <xdr:nvSpPr>
        <xdr:cNvPr id="215" name="テキスト ボックス 214">
          <a:extLst>
            <a:ext uri="{FF2B5EF4-FFF2-40B4-BE49-F238E27FC236}">
              <a16:creationId xmlns:a16="http://schemas.microsoft.com/office/drawing/2014/main" id="{B93B1FCB-0DF1-4846-A770-B49F45CCE5EB}"/>
            </a:ext>
          </a:extLst>
        </xdr:cNvPr>
        <xdr:cNvSpPr txBox="1"/>
      </xdr:nvSpPr>
      <xdr:spPr>
        <a:xfrm>
          <a:off x="2600325" y="1377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41977</xdr:rowOff>
    </xdr:from>
    <xdr:to>
      <xdr:col>11</xdr:col>
      <xdr:colOff>82550</xdr:colOff>
      <xdr:row>84</xdr:row>
      <xdr:rowOff>143577</xdr:rowOff>
    </xdr:to>
    <xdr:sp macro="" textlink="">
      <xdr:nvSpPr>
        <xdr:cNvPr id="216" name="楕円 215">
          <a:extLst>
            <a:ext uri="{FF2B5EF4-FFF2-40B4-BE49-F238E27FC236}">
              <a16:creationId xmlns:a16="http://schemas.microsoft.com/office/drawing/2014/main" id="{809FC0AC-AB85-44FE-9CE7-3316FFDAE2AF}"/>
            </a:ext>
          </a:extLst>
        </xdr:cNvPr>
        <xdr:cNvSpPr/>
      </xdr:nvSpPr>
      <xdr:spPr>
        <a:xfrm>
          <a:off x="2095500" y="136468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128354</xdr:rowOff>
    </xdr:from>
    <xdr:ext cx="762000" cy="259045"/>
    <xdr:sp macro="" textlink="">
      <xdr:nvSpPr>
        <xdr:cNvPr id="217" name="テキスト ボックス 216">
          <a:extLst>
            <a:ext uri="{FF2B5EF4-FFF2-40B4-BE49-F238E27FC236}">
              <a16:creationId xmlns:a16="http://schemas.microsoft.com/office/drawing/2014/main" id="{F31F4020-5C19-48B2-BC47-171E541882FD}"/>
            </a:ext>
          </a:extLst>
        </xdr:cNvPr>
        <xdr:cNvSpPr txBox="1"/>
      </xdr:nvSpPr>
      <xdr:spPr>
        <a:xfrm>
          <a:off x="1781175" y="1372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23833</xdr:rowOff>
    </xdr:from>
    <xdr:to>
      <xdr:col>7</xdr:col>
      <xdr:colOff>31750</xdr:colOff>
      <xdr:row>84</xdr:row>
      <xdr:rowOff>125433</xdr:rowOff>
    </xdr:to>
    <xdr:sp macro="" textlink="">
      <xdr:nvSpPr>
        <xdr:cNvPr id="218" name="楕円 217">
          <a:extLst>
            <a:ext uri="{FF2B5EF4-FFF2-40B4-BE49-F238E27FC236}">
              <a16:creationId xmlns:a16="http://schemas.microsoft.com/office/drawing/2014/main" id="{7B4AA4E4-382B-406B-BA71-EA5B44CA9461}"/>
            </a:ext>
          </a:extLst>
        </xdr:cNvPr>
        <xdr:cNvSpPr/>
      </xdr:nvSpPr>
      <xdr:spPr>
        <a:xfrm>
          <a:off x="1285875" y="1362870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110210</xdr:rowOff>
    </xdr:from>
    <xdr:ext cx="762000" cy="259045"/>
    <xdr:sp macro="" textlink="">
      <xdr:nvSpPr>
        <xdr:cNvPr id="219" name="テキスト ボックス 218">
          <a:extLst>
            <a:ext uri="{FF2B5EF4-FFF2-40B4-BE49-F238E27FC236}">
              <a16:creationId xmlns:a16="http://schemas.microsoft.com/office/drawing/2014/main" id="{B177F751-F35E-4A61-96F3-2ED5FD201F0C}"/>
            </a:ext>
          </a:extLst>
        </xdr:cNvPr>
        <xdr:cNvSpPr txBox="1"/>
      </xdr:nvSpPr>
      <xdr:spPr>
        <a:xfrm>
          <a:off x="971550" y="1370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FAD616E1-5A1F-492E-8039-63710855362D}"/>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D7F3DBC3-643C-454C-BE1A-1FB8C4A11363}"/>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CA39002F-BE49-4908-97CE-01E99676E060}"/>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F95218C-B621-4AE0-8DD0-17ED4CCB144E}"/>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5F3FE14F-BBC4-44D5-9CD9-251949488B5F}"/>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7AB410D-9DBB-43D3-8DDA-70450C382BE9}"/>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305510A5-4A81-4B42-BB36-7759F525EEED}"/>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9972940-977A-4F7C-9C87-9BCA6A2762B0}"/>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B18BD1E4-788F-4645-ABC2-DB958A899945}"/>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3D2BA8-90BD-4585-9CA8-3D62A2BF7287}"/>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46C5F4CF-A278-4382-A235-FFB79C6842A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年度）後も適正な定員管理、昇給等の実施により、全国平均及びグループ内平均を下回って推移しており、今後も引き続き適正な給与水準の維持に努めていく。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B9FBE6E-6565-4949-A1A7-4E3EA7245AF7}"/>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D187ADEA-CDC5-482D-8C6D-341154FDB54D}"/>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8D69FE29-A839-4FA6-87C4-D6B7F436C16A}"/>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E64AE595-4561-4FE6-805F-99CC56F9C985}"/>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4BD5FFA7-3EFB-4647-9CAC-F14A2086984A}"/>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D671D70C-37E5-4791-A7A5-A675F265EA6A}"/>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E472574F-8B6F-4CA5-9AA3-790121CB990E}"/>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BE0E66A9-953B-4D5F-B7BC-9A0AC9BC396F}"/>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F0772EA7-6E18-4D01-8439-F66B9A20C315}"/>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A4355A8F-5F7C-439F-9531-8D8BD50219BF}"/>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35CCB4D5-4361-4EC0-B87E-BE40169B3295}"/>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D3E1CB64-AE3F-4026-8F2A-0786DA70238F}"/>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9C9532CD-961C-4DAE-BB87-AF5759C5FD38}"/>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490E377E-A181-40BF-9E82-35F181C8CE21}"/>
            </a:ext>
          </a:extLst>
        </xdr:cNvPr>
        <xdr:cNvCxnSpPr/>
      </xdr:nvCxnSpPr>
      <xdr:spPr>
        <a:xfrm flipV="1">
          <a:off x="15478125" y="13115925"/>
          <a:ext cx="0" cy="1458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7BF6B72E-560C-49F9-A5F7-156890467709}"/>
            </a:ext>
          </a:extLst>
        </xdr:cNvPr>
        <xdr:cNvSpPr txBox="1"/>
      </xdr:nvSpPr>
      <xdr:spPr>
        <a:xfrm>
          <a:off x="1556385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BE8D8583-915A-411D-AB9B-0DD073D0A033}"/>
            </a:ext>
          </a:extLst>
        </xdr:cNvPr>
        <xdr:cNvCxnSpPr/>
      </xdr:nvCxnSpPr>
      <xdr:spPr>
        <a:xfrm>
          <a:off x="15401925" y="14574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29E10189-CECE-4625-9FAB-0132C27FCEB9}"/>
            </a:ext>
          </a:extLst>
        </xdr:cNvPr>
        <xdr:cNvSpPr txBox="1"/>
      </xdr:nvSpPr>
      <xdr:spPr>
        <a:xfrm>
          <a:off x="1556385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9CDE83DE-EFA8-41E8-879D-8DA6B00D1899}"/>
            </a:ext>
          </a:extLst>
        </xdr:cNvPr>
        <xdr:cNvCxnSpPr/>
      </xdr:nvCxnSpPr>
      <xdr:spPr>
        <a:xfrm>
          <a:off x="15401925" y="1311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111761</xdr:rowOff>
    </xdr:to>
    <xdr:cxnSp macro="">
      <xdr:nvCxnSpPr>
        <xdr:cNvPr id="249" name="直線コネクタ 248">
          <a:extLst>
            <a:ext uri="{FF2B5EF4-FFF2-40B4-BE49-F238E27FC236}">
              <a16:creationId xmlns:a16="http://schemas.microsoft.com/office/drawing/2014/main" id="{F409E0AC-2345-4943-BA71-AD5F5BDB9175}"/>
            </a:ext>
          </a:extLst>
        </xdr:cNvPr>
        <xdr:cNvCxnSpPr/>
      </xdr:nvCxnSpPr>
      <xdr:spPr>
        <a:xfrm flipV="1">
          <a:off x="14716125" y="13344525"/>
          <a:ext cx="7620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0" name="給与水準   （国との比較）平均値テキスト">
          <a:extLst>
            <a:ext uri="{FF2B5EF4-FFF2-40B4-BE49-F238E27FC236}">
              <a16:creationId xmlns:a16="http://schemas.microsoft.com/office/drawing/2014/main" id="{0095A384-DE50-43D2-90AD-554A25F3DAB0}"/>
            </a:ext>
          </a:extLst>
        </xdr:cNvPr>
        <xdr:cNvSpPr txBox="1"/>
      </xdr:nvSpPr>
      <xdr:spPr>
        <a:xfrm>
          <a:off x="15563850" y="1367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3ED5ADE8-1FC0-468E-9A2D-B5BFA28514B8}"/>
            </a:ext>
          </a:extLst>
        </xdr:cNvPr>
        <xdr:cNvSpPr/>
      </xdr:nvSpPr>
      <xdr:spPr>
        <a:xfrm>
          <a:off x="15430500" y="137090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82</xdr:row>
      <xdr:rowOff>160020</xdr:rowOff>
    </xdr:to>
    <xdr:cxnSp macro="">
      <xdr:nvCxnSpPr>
        <xdr:cNvPr id="252" name="直線コネクタ 251">
          <a:extLst>
            <a:ext uri="{FF2B5EF4-FFF2-40B4-BE49-F238E27FC236}">
              <a16:creationId xmlns:a16="http://schemas.microsoft.com/office/drawing/2014/main" id="{53573537-60A8-45E5-B580-8117EC679D05}"/>
            </a:ext>
          </a:extLst>
        </xdr:cNvPr>
        <xdr:cNvCxnSpPr/>
      </xdr:nvCxnSpPr>
      <xdr:spPr>
        <a:xfrm flipV="1">
          <a:off x="13906500" y="13389611"/>
          <a:ext cx="809625"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226206F3-C173-452B-B8DF-83FBC84A4FCF}"/>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BF1AF7A9-BBE6-4E4B-9E90-0B3BB713233F}"/>
            </a:ext>
          </a:extLst>
        </xdr:cNvPr>
        <xdr:cNvSpPr txBox="1"/>
      </xdr:nvSpPr>
      <xdr:spPr>
        <a:xfrm>
          <a:off x="14373225" y="1387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160020</xdr:rowOff>
    </xdr:to>
    <xdr:cxnSp macro="">
      <xdr:nvCxnSpPr>
        <xdr:cNvPr id="255" name="直線コネクタ 254">
          <a:extLst>
            <a:ext uri="{FF2B5EF4-FFF2-40B4-BE49-F238E27FC236}">
              <a16:creationId xmlns:a16="http://schemas.microsoft.com/office/drawing/2014/main" id="{662778F7-59FC-49D8-A647-03DF05A30CA3}"/>
            </a:ext>
          </a:extLst>
        </xdr:cNvPr>
        <xdr:cNvCxnSpPr/>
      </xdr:nvCxnSpPr>
      <xdr:spPr>
        <a:xfrm>
          <a:off x="13106400" y="13344525"/>
          <a:ext cx="8001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A3DFCAA6-2E8A-4B2D-AB81-584E10FF6C62}"/>
            </a:ext>
          </a:extLst>
        </xdr:cNvPr>
        <xdr:cNvSpPr/>
      </xdr:nvSpPr>
      <xdr:spPr>
        <a:xfrm>
          <a:off x="13868400"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03D99D93-E95D-4D63-B245-F9989CE919BB}"/>
            </a:ext>
          </a:extLst>
        </xdr:cNvPr>
        <xdr:cNvSpPr txBox="1"/>
      </xdr:nvSpPr>
      <xdr:spPr>
        <a:xfrm>
          <a:off x="13554075"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63500</xdr:rowOff>
    </xdr:to>
    <xdr:cxnSp macro="">
      <xdr:nvCxnSpPr>
        <xdr:cNvPr id="258" name="直線コネクタ 257">
          <a:extLst>
            <a:ext uri="{FF2B5EF4-FFF2-40B4-BE49-F238E27FC236}">
              <a16:creationId xmlns:a16="http://schemas.microsoft.com/office/drawing/2014/main" id="{C97504B2-A523-4C3F-80D1-8DD97045250D}"/>
            </a:ext>
          </a:extLst>
        </xdr:cNvPr>
        <xdr:cNvCxnSpPr/>
      </xdr:nvCxnSpPr>
      <xdr:spPr>
        <a:xfrm>
          <a:off x="12296775" y="13289914"/>
          <a:ext cx="809625"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F4DA0E26-30C8-445A-B9AE-9AEF7067DE40}"/>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5858A6F7-01F0-4F28-831B-0A1B52EC065F}"/>
            </a:ext>
          </a:extLst>
        </xdr:cNvPr>
        <xdr:cNvSpPr txBox="1"/>
      </xdr:nvSpPr>
      <xdr:spPr>
        <a:xfrm>
          <a:off x="12763500" y="1378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3126ECB4-3EB1-4B0B-909D-5AD605B4B16E}"/>
            </a:ext>
          </a:extLst>
        </xdr:cNvPr>
        <xdr:cNvSpPr/>
      </xdr:nvSpPr>
      <xdr:spPr>
        <a:xfrm>
          <a:off x="12239625" y="137896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777CDC3-CBDC-4B99-A86A-B25C28F8AF72}"/>
            </a:ext>
          </a:extLst>
        </xdr:cNvPr>
        <xdr:cNvSpPr txBox="1"/>
      </xdr:nvSpPr>
      <xdr:spPr>
        <a:xfrm>
          <a:off x="11953875" y="1387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9531CD76-F99B-422D-8F5B-49E7070A5885}"/>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A9517D05-4247-4315-8F42-76AD1D1964E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A5380833-3C3B-4303-9F96-6956947B7D6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D941C24B-353E-43C8-924D-9E3287973A1B}"/>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E19BF1B-4908-470E-8751-5F7F9F19D5B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68" name="楕円 267">
          <a:extLst>
            <a:ext uri="{FF2B5EF4-FFF2-40B4-BE49-F238E27FC236}">
              <a16:creationId xmlns:a16="http://schemas.microsoft.com/office/drawing/2014/main" id="{A0DC4D04-C950-4B4F-B2D1-0844B50DE76B}"/>
            </a:ext>
          </a:extLst>
        </xdr:cNvPr>
        <xdr:cNvSpPr/>
      </xdr:nvSpPr>
      <xdr:spPr>
        <a:xfrm>
          <a:off x="15430500" y="13287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69" name="給与水準   （国との比較）該当値テキスト">
          <a:extLst>
            <a:ext uri="{FF2B5EF4-FFF2-40B4-BE49-F238E27FC236}">
              <a16:creationId xmlns:a16="http://schemas.microsoft.com/office/drawing/2014/main" id="{9B5D2E87-4E1E-4289-9377-65A05B32128C}"/>
            </a:ext>
          </a:extLst>
        </xdr:cNvPr>
        <xdr:cNvSpPr txBox="1"/>
      </xdr:nvSpPr>
      <xdr:spPr>
        <a:xfrm>
          <a:off x="1556385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0" name="楕円 269">
          <a:extLst>
            <a:ext uri="{FF2B5EF4-FFF2-40B4-BE49-F238E27FC236}">
              <a16:creationId xmlns:a16="http://schemas.microsoft.com/office/drawing/2014/main" id="{D260AE17-60B0-4CE2-89C9-03D8D147166A}"/>
            </a:ext>
          </a:extLst>
        </xdr:cNvPr>
        <xdr:cNvSpPr/>
      </xdr:nvSpPr>
      <xdr:spPr>
        <a:xfrm>
          <a:off x="14668500" y="133419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1" name="テキスト ボックス 270">
          <a:extLst>
            <a:ext uri="{FF2B5EF4-FFF2-40B4-BE49-F238E27FC236}">
              <a16:creationId xmlns:a16="http://schemas.microsoft.com/office/drawing/2014/main" id="{959E1389-9BBC-4F5E-B987-ABB72C4784D9}"/>
            </a:ext>
          </a:extLst>
        </xdr:cNvPr>
        <xdr:cNvSpPr txBox="1"/>
      </xdr:nvSpPr>
      <xdr:spPr>
        <a:xfrm>
          <a:off x="14373225" y="13117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2" name="楕円 271">
          <a:extLst>
            <a:ext uri="{FF2B5EF4-FFF2-40B4-BE49-F238E27FC236}">
              <a16:creationId xmlns:a16="http://schemas.microsoft.com/office/drawing/2014/main" id="{5D4A2C13-3962-41B2-8994-F853EE86C2AC}"/>
            </a:ext>
          </a:extLst>
        </xdr:cNvPr>
        <xdr:cNvSpPr/>
      </xdr:nvSpPr>
      <xdr:spPr>
        <a:xfrm>
          <a:off x="13868400" y="133838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3" name="テキスト ボックス 272">
          <a:extLst>
            <a:ext uri="{FF2B5EF4-FFF2-40B4-BE49-F238E27FC236}">
              <a16:creationId xmlns:a16="http://schemas.microsoft.com/office/drawing/2014/main" id="{CBA69420-3E22-45F3-8B45-B528D0B38DD7}"/>
            </a:ext>
          </a:extLst>
        </xdr:cNvPr>
        <xdr:cNvSpPr txBox="1"/>
      </xdr:nvSpPr>
      <xdr:spPr>
        <a:xfrm>
          <a:off x="1355407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74" name="楕円 273">
          <a:extLst>
            <a:ext uri="{FF2B5EF4-FFF2-40B4-BE49-F238E27FC236}">
              <a16:creationId xmlns:a16="http://schemas.microsoft.com/office/drawing/2014/main" id="{34927DE2-C48D-4FBF-9CA1-3E7E9AA467E3}"/>
            </a:ext>
          </a:extLst>
        </xdr:cNvPr>
        <xdr:cNvSpPr/>
      </xdr:nvSpPr>
      <xdr:spPr>
        <a:xfrm>
          <a:off x="13058775" y="132873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75" name="テキスト ボックス 274">
          <a:extLst>
            <a:ext uri="{FF2B5EF4-FFF2-40B4-BE49-F238E27FC236}">
              <a16:creationId xmlns:a16="http://schemas.microsoft.com/office/drawing/2014/main" id="{C1399F68-AF13-48D5-827F-FE85A2D46EA8}"/>
            </a:ext>
          </a:extLst>
        </xdr:cNvPr>
        <xdr:cNvSpPr txBox="1"/>
      </xdr:nvSpPr>
      <xdr:spPr>
        <a:xfrm>
          <a:off x="127635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76" name="楕円 275">
          <a:extLst>
            <a:ext uri="{FF2B5EF4-FFF2-40B4-BE49-F238E27FC236}">
              <a16:creationId xmlns:a16="http://schemas.microsoft.com/office/drawing/2014/main" id="{369D6C27-F491-4BBB-8C57-68520F8F13A4}"/>
            </a:ext>
          </a:extLst>
        </xdr:cNvPr>
        <xdr:cNvSpPr/>
      </xdr:nvSpPr>
      <xdr:spPr>
        <a:xfrm>
          <a:off x="12239625" y="132518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77" name="テキスト ボックス 276">
          <a:extLst>
            <a:ext uri="{FF2B5EF4-FFF2-40B4-BE49-F238E27FC236}">
              <a16:creationId xmlns:a16="http://schemas.microsoft.com/office/drawing/2014/main" id="{7771A89C-AA1A-41D6-86F3-CD502656A7C3}"/>
            </a:ext>
          </a:extLst>
        </xdr:cNvPr>
        <xdr:cNvSpPr txBox="1"/>
      </xdr:nvSpPr>
      <xdr:spPr>
        <a:xfrm>
          <a:off x="11953875" y="1303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6C0B7456-237E-47C3-9766-5C46B8BEC2DF}"/>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B13B1092-526B-454C-88BA-7094CB6BFA42}"/>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A2797EC6-4172-45FE-BA1A-1A700EC8C857}"/>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D056AB74-8B20-493F-AABC-C308F2D304DB}"/>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BCF60F51-058C-43DC-B31C-AAD12CD20D71}"/>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2C7CD8D3-BC31-49D0-AE9C-E002253AE83F}"/>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D02200A4-4BF7-4297-AA36-5685015993F3}"/>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2F5F5194-5C4F-45F4-BBBB-02714A3D2ED5}"/>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C4C55D1A-9D6F-4475-968B-73D30CAAD0B5}"/>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98E00C22-5D64-436D-B7DB-5BF69C2959C7}"/>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96A6B384-1D5F-4930-AB16-38CF0BAAD89D}"/>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87FCE9F7-CE83-424E-9E10-B9CD2F5F449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1FBA5F54-E17B-4965-B415-CF530C8EF1C8}"/>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3CFFF2D6-63F2-4434-9E4A-5980342EFBCA}"/>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FB3F3421-F604-41FA-AE2E-23634A7F069F}"/>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B163FAED-DAF5-44AD-92F7-784DF26AAA4C}"/>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1B1A453A-BCE3-46E6-91AD-F4BC25404108}"/>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87B3CD0B-2DF0-4DDC-9825-1D63C8A0AE0C}"/>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B9A99233-C091-4E3F-9F06-9316457E6FAF}"/>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C1BCE280-FBF3-468F-AAE2-6F8016806F59}"/>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2D6B12C4-1E99-466E-A608-5A61B718B7B8}"/>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785A172D-6DCA-485A-9122-846C13379FB2}"/>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7501AB27-EB05-4062-BC71-14E4599055A3}"/>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B7356C4D-70DF-4FB2-AFD0-94432A5339F5}"/>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EAA9CF1C-5274-4C14-91B0-9093C6C66783}"/>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8DC542C6-EC93-409B-9BFD-E4B2815EB978}"/>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A4B9FAAC-0D32-413C-A651-D928B2E5F235}"/>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BA49603D-45B2-4B35-83F1-A6F7454610DC}"/>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D6AAE9F-A278-4371-98BC-9E2B58104820}"/>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F0C2E915-22F2-41AF-BA9E-0FF6D04FAEA3}"/>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265D98E8-9C38-4083-A25B-F515888E0ACC}"/>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569C06AE-1B7E-44D5-867F-AE3538D148D3}"/>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5239298F-1740-4CDF-B283-83BD9F31241E}"/>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B6BC6756-DF96-4265-9565-9F9FE4C05C30}"/>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652</xdr:rowOff>
    </xdr:from>
    <xdr:to>
      <xdr:col>81</xdr:col>
      <xdr:colOff>44450</xdr:colOff>
      <xdr:row>65</xdr:row>
      <xdr:rowOff>7391</xdr:rowOff>
    </xdr:to>
    <xdr:cxnSp macro="">
      <xdr:nvCxnSpPr>
        <xdr:cNvPr id="312" name="直線コネクタ 311">
          <a:extLst>
            <a:ext uri="{FF2B5EF4-FFF2-40B4-BE49-F238E27FC236}">
              <a16:creationId xmlns:a16="http://schemas.microsoft.com/office/drawing/2014/main" id="{CCDB1191-83D2-4680-A0ED-880BCBBC49B6}"/>
            </a:ext>
          </a:extLst>
        </xdr:cNvPr>
        <xdr:cNvCxnSpPr/>
      </xdr:nvCxnSpPr>
      <xdr:spPr>
        <a:xfrm>
          <a:off x="14716125" y="10525777"/>
          <a:ext cx="762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3" name="定員管理の状況平均値テキスト">
          <a:extLst>
            <a:ext uri="{FF2B5EF4-FFF2-40B4-BE49-F238E27FC236}">
              <a16:creationId xmlns:a16="http://schemas.microsoft.com/office/drawing/2014/main" id="{A8F648E1-4160-4280-B117-73081EB2CE03}"/>
            </a:ext>
          </a:extLst>
        </xdr:cNvPr>
        <xdr:cNvSpPr txBox="1"/>
      </xdr:nvSpPr>
      <xdr:spPr>
        <a:xfrm>
          <a:off x="15563850" y="971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9B38CF5A-6D85-4D6A-B118-3B846E0B1066}"/>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149627</xdr:rowOff>
    </xdr:from>
    <xdr:to>
      <xdr:col>77</xdr:col>
      <xdr:colOff>44450</xdr:colOff>
      <xdr:row>65</xdr:row>
      <xdr:rowOff>652</xdr:rowOff>
    </xdr:to>
    <xdr:cxnSp macro="">
      <xdr:nvCxnSpPr>
        <xdr:cNvPr id="315" name="直線コネクタ 314">
          <a:extLst>
            <a:ext uri="{FF2B5EF4-FFF2-40B4-BE49-F238E27FC236}">
              <a16:creationId xmlns:a16="http://schemas.microsoft.com/office/drawing/2014/main" id="{6DE5389F-77D5-4C99-B14A-A1AA53796F8D}"/>
            </a:ext>
          </a:extLst>
        </xdr:cNvPr>
        <xdr:cNvCxnSpPr/>
      </xdr:nvCxnSpPr>
      <xdr:spPr>
        <a:xfrm>
          <a:off x="13906500" y="10512827"/>
          <a:ext cx="809625"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36DD13CA-F803-496E-8219-ECB9EEC29471}"/>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7" name="テキスト ボックス 316">
          <a:extLst>
            <a:ext uri="{FF2B5EF4-FFF2-40B4-BE49-F238E27FC236}">
              <a16:creationId xmlns:a16="http://schemas.microsoft.com/office/drawing/2014/main" id="{4F02574F-28BA-49FF-8B52-D85D6723F7BE}"/>
            </a:ext>
          </a:extLst>
        </xdr:cNvPr>
        <xdr:cNvSpPr txBox="1"/>
      </xdr:nvSpPr>
      <xdr:spPr>
        <a:xfrm>
          <a:off x="14373225" y="963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8225</xdr:rowOff>
    </xdr:from>
    <xdr:to>
      <xdr:col>72</xdr:col>
      <xdr:colOff>203200</xdr:colOff>
      <xdr:row>64</xdr:row>
      <xdr:rowOff>149627</xdr:rowOff>
    </xdr:to>
    <xdr:cxnSp macro="">
      <xdr:nvCxnSpPr>
        <xdr:cNvPr id="318" name="直線コネクタ 317">
          <a:extLst>
            <a:ext uri="{FF2B5EF4-FFF2-40B4-BE49-F238E27FC236}">
              <a16:creationId xmlns:a16="http://schemas.microsoft.com/office/drawing/2014/main" id="{AAD44D18-0C88-4A65-8A44-90B2F4C8FC6C}"/>
            </a:ext>
          </a:extLst>
        </xdr:cNvPr>
        <xdr:cNvCxnSpPr/>
      </xdr:nvCxnSpPr>
      <xdr:spPr>
        <a:xfrm>
          <a:off x="13106400" y="10374600"/>
          <a:ext cx="8001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2AAB832B-DD0D-4794-BE67-A44A76A4549E}"/>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0" name="テキスト ボックス 319">
          <a:extLst>
            <a:ext uri="{FF2B5EF4-FFF2-40B4-BE49-F238E27FC236}">
              <a16:creationId xmlns:a16="http://schemas.microsoft.com/office/drawing/2014/main" id="{0AD5B295-417C-4159-B306-9C4EA49A3D30}"/>
            </a:ext>
          </a:extLst>
        </xdr:cNvPr>
        <xdr:cNvSpPr txBox="1"/>
      </xdr:nvSpPr>
      <xdr:spPr>
        <a:xfrm>
          <a:off x="13554075" y="96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142704</xdr:rowOff>
    </xdr:from>
    <xdr:to>
      <xdr:col>68</xdr:col>
      <xdr:colOff>152400</xdr:colOff>
      <xdr:row>64</xdr:row>
      <xdr:rowOff>8225</xdr:rowOff>
    </xdr:to>
    <xdr:cxnSp macro="">
      <xdr:nvCxnSpPr>
        <xdr:cNvPr id="321" name="直線コネクタ 320">
          <a:extLst>
            <a:ext uri="{FF2B5EF4-FFF2-40B4-BE49-F238E27FC236}">
              <a16:creationId xmlns:a16="http://schemas.microsoft.com/office/drawing/2014/main" id="{C91F2A57-132C-4ECD-8875-7FE07478B4DC}"/>
            </a:ext>
          </a:extLst>
        </xdr:cNvPr>
        <xdr:cNvCxnSpPr/>
      </xdr:nvCxnSpPr>
      <xdr:spPr>
        <a:xfrm>
          <a:off x="12296775" y="10347154"/>
          <a:ext cx="809625"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CA7B411B-BB74-4FA8-8B44-89DACF1AE6F8}"/>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3" name="テキスト ボックス 322">
          <a:extLst>
            <a:ext uri="{FF2B5EF4-FFF2-40B4-BE49-F238E27FC236}">
              <a16:creationId xmlns:a16="http://schemas.microsoft.com/office/drawing/2014/main" id="{9297C0A4-6261-4611-B6E8-1CF3A35BF1EC}"/>
            </a:ext>
          </a:extLst>
        </xdr:cNvPr>
        <xdr:cNvSpPr txBox="1"/>
      </xdr:nvSpPr>
      <xdr:spPr>
        <a:xfrm>
          <a:off x="12763500" y="95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6B0F7292-12E0-4923-A469-7F25363184CE}"/>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5" name="テキスト ボックス 324">
          <a:extLst>
            <a:ext uri="{FF2B5EF4-FFF2-40B4-BE49-F238E27FC236}">
              <a16:creationId xmlns:a16="http://schemas.microsoft.com/office/drawing/2014/main" id="{AD323775-9F71-4B72-A21A-6348DC3A3783}"/>
            </a:ext>
          </a:extLst>
        </xdr:cNvPr>
        <xdr:cNvSpPr txBox="1"/>
      </xdr:nvSpPr>
      <xdr:spPr>
        <a:xfrm>
          <a:off x="11953875" y="95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62953DD-0E50-4B16-A60F-1D787FE9C27B}"/>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DB11CC6C-6AB6-4A3C-BE89-7307ED831A82}"/>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B94D4961-6F77-4970-9460-EDD35884856B}"/>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BF2CECC9-D87F-49B2-814D-32A235FEB002}"/>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80D27765-3F28-488A-B089-8299E619CDD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128041</xdr:rowOff>
    </xdr:from>
    <xdr:to>
      <xdr:col>81</xdr:col>
      <xdr:colOff>95250</xdr:colOff>
      <xdr:row>65</xdr:row>
      <xdr:rowOff>58191</xdr:rowOff>
    </xdr:to>
    <xdr:sp macro="" textlink="">
      <xdr:nvSpPr>
        <xdr:cNvPr id="331" name="楕円 330">
          <a:extLst>
            <a:ext uri="{FF2B5EF4-FFF2-40B4-BE49-F238E27FC236}">
              <a16:creationId xmlns:a16="http://schemas.microsoft.com/office/drawing/2014/main" id="{BE2B1DC7-A93B-4CAD-BE84-42514BE94E97}"/>
            </a:ext>
          </a:extLst>
        </xdr:cNvPr>
        <xdr:cNvSpPr/>
      </xdr:nvSpPr>
      <xdr:spPr>
        <a:xfrm>
          <a:off x="15430500" y="104880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100118</xdr:rowOff>
    </xdr:from>
    <xdr:ext cx="762000" cy="259045"/>
    <xdr:sp macro="" textlink="">
      <xdr:nvSpPr>
        <xdr:cNvPr id="332" name="定員管理の状況該当値テキスト">
          <a:extLst>
            <a:ext uri="{FF2B5EF4-FFF2-40B4-BE49-F238E27FC236}">
              <a16:creationId xmlns:a16="http://schemas.microsoft.com/office/drawing/2014/main" id="{76807E02-A515-411B-97E8-F99913E78268}"/>
            </a:ext>
          </a:extLst>
        </xdr:cNvPr>
        <xdr:cNvSpPr txBox="1"/>
      </xdr:nvSpPr>
      <xdr:spPr>
        <a:xfrm>
          <a:off x="15563850" y="104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121302</xdr:rowOff>
    </xdr:from>
    <xdr:to>
      <xdr:col>77</xdr:col>
      <xdr:colOff>95250</xdr:colOff>
      <xdr:row>65</xdr:row>
      <xdr:rowOff>51452</xdr:rowOff>
    </xdr:to>
    <xdr:sp macro="" textlink="">
      <xdr:nvSpPr>
        <xdr:cNvPr id="333" name="楕円 332">
          <a:extLst>
            <a:ext uri="{FF2B5EF4-FFF2-40B4-BE49-F238E27FC236}">
              <a16:creationId xmlns:a16="http://schemas.microsoft.com/office/drawing/2014/main" id="{E2C2E2F9-5D82-4B14-9E75-D9A858DB56C0}"/>
            </a:ext>
          </a:extLst>
        </xdr:cNvPr>
        <xdr:cNvSpPr/>
      </xdr:nvSpPr>
      <xdr:spPr>
        <a:xfrm>
          <a:off x="14668500" y="104876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36229</xdr:rowOff>
    </xdr:from>
    <xdr:ext cx="736600" cy="259045"/>
    <xdr:sp macro="" textlink="">
      <xdr:nvSpPr>
        <xdr:cNvPr id="334" name="テキスト ボックス 333">
          <a:extLst>
            <a:ext uri="{FF2B5EF4-FFF2-40B4-BE49-F238E27FC236}">
              <a16:creationId xmlns:a16="http://schemas.microsoft.com/office/drawing/2014/main" id="{B7F5D3A8-1B47-45E9-9661-F340624AD8FA}"/>
            </a:ext>
          </a:extLst>
        </xdr:cNvPr>
        <xdr:cNvSpPr txBox="1"/>
      </xdr:nvSpPr>
      <xdr:spPr>
        <a:xfrm>
          <a:off x="14373225" y="1056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98827</xdr:rowOff>
    </xdr:from>
    <xdr:to>
      <xdr:col>73</xdr:col>
      <xdr:colOff>44450</xdr:colOff>
      <xdr:row>65</xdr:row>
      <xdr:rowOff>28977</xdr:rowOff>
    </xdr:to>
    <xdr:sp macro="" textlink="">
      <xdr:nvSpPr>
        <xdr:cNvPr id="335" name="楕円 334">
          <a:extLst>
            <a:ext uri="{FF2B5EF4-FFF2-40B4-BE49-F238E27FC236}">
              <a16:creationId xmlns:a16="http://schemas.microsoft.com/office/drawing/2014/main" id="{9633EBCA-D7BD-47D9-AF9C-30D739A84E6A}"/>
            </a:ext>
          </a:extLst>
        </xdr:cNvPr>
        <xdr:cNvSpPr/>
      </xdr:nvSpPr>
      <xdr:spPr>
        <a:xfrm>
          <a:off x="13868400" y="104652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13754</xdr:rowOff>
    </xdr:from>
    <xdr:ext cx="762000" cy="259045"/>
    <xdr:sp macro="" textlink="">
      <xdr:nvSpPr>
        <xdr:cNvPr id="336" name="テキスト ボックス 335">
          <a:extLst>
            <a:ext uri="{FF2B5EF4-FFF2-40B4-BE49-F238E27FC236}">
              <a16:creationId xmlns:a16="http://schemas.microsoft.com/office/drawing/2014/main" id="{905FC84F-4D81-4188-84D1-A0278AD5FEC7}"/>
            </a:ext>
          </a:extLst>
        </xdr:cNvPr>
        <xdr:cNvSpPr txBox="1"/>
      </xdr:nvSpPr>
      <xdr:spPr>
        <a:xfrm>
          <a:off x="13554075" y="1053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128875</xdr:rowOff>
    </xdr:from>
    <xdr:to>
      <xdr:col>68</xdr:col>
      <xdr:colOff>203200</xdr:colOff>
      <xdr:row>64</xdr:row>
      <xdr:rowOff>59025</xdr:rowOff>
    </xdr:to>
    <xdr:sp macro="" textlink="">
      <xdr:nvSpPr>
        <xdr:cNvPr id="337" name="楕円 336">
          <a:extLst>
            <a:ext uri="{FF2B5EF4-FFF2-40B4-BE49-F238E27FC236}">
              <a16:creationId xmlns:a16="http://schemas.microsoft.com/office/drawing/2014/main" id="{11E37705-230E-4373-BA33-721A92F709F6}"/>
            </a:ext>
          </a:extLst>
        </xdr:cNvPr>
        <xdr:cNvSpPr/>
      </xdr:nvSpPr>
      <xdr:spPr>
        <a:xfrm>
          <a:off x="13058775" y="10326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43802</xdr:rowOff>
    </xdr:from>
    <xdr:ext cx="762000" cy="259045"/>
    <xdr:sp macro="" textlink="">
      <xdr:nvSpPr>
        <xdr:cNvPr id="338" name="テキスト ボックス 337">
          <a:extLst>
            <a:ext uri="{FF2B5EF4-FFF2-40B4-BE49-F238E27FC236}">
              <a16:creationId xmlns:a16="http://schemas.microsoft.com/office/drawing/2014/main" id="{C5DFBCAE-1FF3-4F59-BCAC-C8CB7AD4AF38}"/>
            </a:ext>
          </a:extLst>
        </xdr:cNvPr>
        <xdr:cNvSpPr txBox="1"/>
      </xdr:nvSpPr>
      <xdr:spPr>
        <a:xfrm>
          <a:off x="12763500" y="104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91904</xdr:rowOff>
    </xdr:from>
    <xdr:to>
      <xdr:col>64</xdr:col>
      <xdr:colOff>152400</xdr:colOff>
      <xdr:row>64</xdr:row>
      <xdr:rowOff>22054</xdr:rowOff>
    </xdr:to>
    <xdr:sp macro="" textlink="">
      <xdr:nvSpPr>
        <xdr:cNvPr id="339" name="楕円 338">
          <a:extLst>
            <a:ext uri="{FF2B5EF4-FFF2-40B4-BE49-F238E27FC236}">
              <a16:creationId xmlns:a16="http://schemas.microsoft.com/office/drawing/2014/main" id="{012D7F85-1EB6-411F-B525-AD8CB53F1AA5}"/>
            </a:ext>
          </a:extLst>
        </xdr:cNvPr>
        <xdr:cNvSpPr/>
      </xdr:nvSpPr>
      <xdr:spPr>
        <a:xfrm>
          <a:off x="12239625" y="102900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6831</xdr:rowOff>
    </xdr:from>
    <xdr:ext cx="762000" cy="259045"/>
    <xdr:sp macro="" textlink="">
      <xdr:nvSpPr>
        <xdr:cNvPr id="340" name="テキスト ボックス 339">
          <a:extLst>
            <a:ext uri="{FF2B5EF4-FFF2-40B4-BE49-F238E27FC236}">
              <a16:creationId xmlns:a16="http://schemas.microsoft.com/office/drawing/2014/main" id="{CDE96A80-16FA-4603-9A6B-FD1A4CB4AD31}"/>
            </a:ext>
          </a:extLst>
        </xdr:cNvPr>
        <xdr:cNvSpPr txBox="1"/>
      </xdr:nvSpPr>
      <xdr:spPr>
        <a:xfrm>
          <a:off x="11953875" y="1037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2759A65D-1424-4A66-BFDA-0FA2650C09FB}"/>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61472DDC-78C3-4EE0-996E-D516A42AA205}"/>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12EBC628-68C2-4142-A1AF-094C1517579A}"/>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253A4DFC-A691-4980-8512-337A7A7C6905}"/>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467F8EEF-3F2B-4CFF-88E6-1810036667B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F53DB320-4210-41E6-8BF8-DA87CF43B5A7}"/>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D763EFB-D1FC-47CA-86EF-6C4956753A7E}"/>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BA429BFB-B2B4-4C6E-87CB-3A32D044AA5D}"/>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AE518E17-B2C8-4935-A8E2-62709DE91544}"/>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BB35AD06-5806-48D2-8368-301442CA914C}"/>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69AE555B-C512-435E-AFF4-7539C1636C34}"/>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全国平均は前年度と同率（</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％）であったの対し、本県は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た。これまでの公共施設の老朽化対策や防災・減災対策等により地方債残高が積み上がっていること、かつての交付税算入率の高い県債の交付税算入が順次終了を迎えていることが主な要因である。持続可能な財政運営を実現するため、将来の実質公債費比率などを踏まえつつ、無理のない投資的経費の規模を見極めながら、節度ある県債発行に努め、、引き続き公債費減少に向けた取組みを進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AFFCCCC9-80A8-4CFD-965F-7BB5D7BEB359}"/>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EAC344CC-96A4-4CCF-9E82-F6B8796A9790}"/>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D9FC57E0-D562-44E0-97DC-F741725D8ACF}"/>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98759A58-AA2A-4A6C-A783-F50A4965EE40}"/>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4F001093-860F-4A19-8937-5A31E1AC69AE}"/>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DA204BDF-D580-40DA-8E80-E1F728662550}"/>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9DFEBB5B-F9E9-4BDF-8E61-EB11C82A251A}"/>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BC5939ED-7A15-4527-B1AF-B092FC0497A2}"/>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3F6CABC1-E3F2-4F30-A836-6502A698B5F0}"/>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9F37F14-A826-4370-B0F8-FDD3665FE2F6}"/>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6A68B31C-64E7-4DD5-9D81-0010764CE116}"/>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B1451E5A-0FDC-4211-9869-B36B34A15223}"/>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a:extLst>
            <a:ext uri="{FF2B5EF4-FFF2-40B4-BE49-F238E27FC236}">
              <a16:creationId xmlns:a16="http://schemas.microsoft.com/office/drawing/2014/main" id="{43270ED9-EED6-4D62-9118-096ED8F079F7}"/>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C3B56BFD-22BB-4E18-B42C-76195746BDCA}"/>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8F60B240-4CBB-4550-BD24-13218A14CA5B}"/>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7CB373E3-458F-469F-8AE5-3F953D1FDC41}"/>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44</xdr:row>
      <xdr:rowOff>44450</xdr:rowOff>
    </xdr:to>
    <xdr:cxnSp macro="">
      <xdr:nvCxnSpPr>
        <xdr:cNvPr id="368" name="直線コネクタ 367">
          <a:extLst>
            <a:ext uri="{FF2B5EF4-FFF2-40B4-BE49-F238E27FC236}">
              <a16:creationId xmlns:a16="http://schemas.microsoft.com/office/drawing/2014/main" id="{29BCA30D-605B-4E40-918D-3C18D9FB7869}"/>
            </a:ext>
          </a:extLst>
        </xdr:cNvPr>
        <xdr:cNvCxnSpPr/>
      </xdr:nvCxnSpPr>
      <xdr:spPr>
        <a:xfrm flipV="1">
          <a:off x="15478125" y="5934780"/>
          <a:ext cx="0" cy="1237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69" name="公債費負担の状況最小値テキスト">
          <a:extLst>
            <a:ext uri="{FF2B5EF4-FFF2-40B4-BE49-F238E27FC236}">
              <a16:creationId xmlns:a16="http://schemas.microsoft.com/office/drawing/2014/main" id="{C77F0D32-FFAF-4EC5-A87B-F9BA0FB2495F}"/>
            </a:ext>
          </a:extLst>
        </xdr:cNvPr>
        <xdr:cNvSpPr txBox="1"/>
      </xdr:nvSpPr>
      <xdr:spPr>
        <a:xfrm>
          <a:off x="1556385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70" name="直線コネクタ 369">
          <a:extLst>
            <a:ext uri="{FF2B5EF4-FFF2-40B4-BE49-F238E27FC236}">
              <a16:creationId xmlns:a16="http://schemas.microsoft.com/office/drawing/2014/main" id="{26497220-0A28-497F-A211-8D179F02173C}"/>
            </a:ext>
          </a:extLst>
        </xdr:cNvPr>
        <xdr:cNvCxnSpPr/>
      </xdr:nvCxnSpPr>
      <xdr:spPr>
        <a:xfrm>
          <a:off x="15401925" y="7172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71" name="公債費負担の状況最大値テキスト">
          <a:extLst>
            <a:ext uri="{FF2B5EF4-FFF2-40B4-BE49-F238E27FC236}">
              <a16:creationId xmlns:a16="http://schemas.microsoft.com/office/drawing/2014/main" id="{4F8D7455-1D26-4436-9C53-FACC6B121C19}"/>
            </a:ext>
          </a:extLst>
        </xdr:cNvPr>
        <xdr:cNvSpPr txBox="1"/>
      </xdr:nvSpPr>
      <xdr:spPr>
        <a:xfrm>
          <a:off x="15563850" y="568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72" name="直線コネクタ 371">
          <a:extLst>
            <a:ext uri="{FF2B5EF4-FFF2-40B4-BE49-F238E27FC236}">
              <a16:creationId xmlns:a16="http://schemas.microsoft.com/office/drawing/2014/main" id="{AB4F1EB0-8349-49CA-A71B-D1E91E4FAB17}"/>
            </a:ext>
          </a:extLst>
        </xdr:cNvPr>
        <xdr:cNvCxnSpPr/>
      </xdr:nvCxnSpPr>
      <xdr:spPr>
        <a:xfrm>
          <a:off x="15401925" y="593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21872</xdr:rowOff>
    </xdr:from>
    <xdr:to>
      <xdr:col>81</xdr:col>
      <xdr:colOff>44450</xdr:colOff>
      <xdr:row>36</xdr:row>
      <xdr:rowOff>169333</xdr:rowOff>
    </xdr:to>
    <xdr:cxnSp macro="">
      <xdr:nvCxnSpPr>
        <xdr:cNvPr id="373" name="直線コネクタ 372">
          <a:extLst>
            <a:ext uri="{FF2B5EF4-FFF2-40B4-BE49-F238E27FC236}">
              <a16:creationId xmlns:a16="http://schemas.microsoft.com/office/drawing/2014/main" id="{179C1EDA-92B0-4F65-AA8B-0D917885494E}"/>
            </a:ext>
          </a:extLst>
        </xdr:cNvPr>
        <xdr:cNvCxnSpPr/>
      </xdr:nvCxnSpPr>
      <xdr:spPr>
        <a:xfrm>
          <a:off x="14716125" y="5851172"/>
          <a:ext cx="762000" cy="1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a:extLst>
            <a:ext uri="{FF2B5EF4-FFF2-40B4-BE49-F238E27FC236}">
              <a16:creationId xmlns:a16="http://schemas.microsoft.com/office/drawing/2014/main" id="{A1E376BA-BAD1-4625-88F7-78BAF90C7E2A}"/>
            </a:ext>
          </a:extLst>
        </xdr:cNvPr>
        <xdr:cNvSpPr txBox="1"/>
      </xdr:nvSpPr>
      <xdr:spPr>
        <a:xfrm>
          <a:off x="15563850" y="641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a:extLst>
            <a:ext uri="{FF2B5EF4-FFF2-40B4-BE49-F238E27FC236}">
              <a16:creationId xmlns:a16="http://schemas.microsoft.com/office/drawing/2014/main" id="{72063A4A-28EE-4410-81EE-9A3662B35961}"/>
            </a:ext>
          </a:extLst>
        </xdr:cNvPr>
        <xdr:cNvSpPr/>
      </xdr:nvSpPr>
      <xdr:spPr>
        <a:xfrm>
          <a:off x="15430500" y="6438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166511</xdr:rowOff>
    </xdr:from>
    <xdr:to>
      <xdr:col>77</xdr:col>
      <xdr:colOff>44450</xdr:colOff>
      <xdr:row>36</xdr:row>
      <xdr:rowOff>21872</xdr:rowOff>
    </xdr:to>
    <xdr:cxnSp macro="">
      <xdr:nvCxnSpPr>
        <xdr:cNvPr id="376" name="直線コネクタ 375">
          <a:extLst>
            <a:ext uri="{FF2B5EF4-FFF2-40B4-BE49-F238E27FC236}">
              <a16:creationId xmlns:a16="http://schemas.microsoft.com/office/drawing/2014/main" id="{DC0B940B-D4C1-4046-A882-061C8D397C7A}"/>
            </a:ext>
          </a:extLst>
        </xdr:cNvPr>
        <xdr:cNvCxnSpPr/>
      </xdr:nvCxnSpPr>
      <xdr:spPr>
        <a:xfrm>
          <a:off x="13906500" y="5830711"/>
          <a:ext cx="809625"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77" name="フローチャート: 判断 376">
          <a:extLst>
            <a:ext uri="{FF2B5EF4-FFF2-40B4-BE49-F238E27FC236}">
              <a16:creationId xmlns:a16="http://schemas.microsoft.com/office/drawing/2014/main" id="{7574229F-746D-4AD3-A4E5-F44F6BED7C41}"/>
            </a:ext>
          </a:extLst>
        </xdr:cNvPr>
        <xdr:cNvSpPr/>
      </xdr:nvSpPr>
      <xdr:spPr>
        <a:xfrm>
          <a:off x="14668500" y="6438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78" name="テキスト ボックス 377">
          <a:extLst>
            <a:ext uri="{FF2B5EF4-FFF2-40B4-BE49-F238E27FC236}">
              <a16:creationId xmlns:a16="http://schemas.microsoft.com/office/drawing/2014/main" id="{DDD6E12A-57B5-4F15-8AA3-0F052C2FAC98}"/>
            </a:ext>
          </a:extLst>
        </xdr:cNvPr>
        <xdr:cNvSpPr txBox="1"/>
      </xdr:nvSpPr>
      <xdr:spPr>
        <a:xfrm>
          <a:off x="14373225"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166511</xdr:rowOff>
    </xdr:from>
    <xdr:to>
      <xdr:col>72</xdr:col>
      <xdr:colOff>203200</xdr:colOff>
      <xdr:row>36</xdr:row>
      <xdr:rowOff>88900</xdr:rowOff>
    </xdr:to>
    <xdr:cxnSp macro="">
      <xdr:nvCxnSpPr>
        <xdr:cNvPr id="379" name="直線コネクタ 378">
          <a:extLst>
            <a:ext uri="{FF2B5EF4-FFF2-40B4-BE49-F238E27FC236}">
              <a16:creationId xmlns:a16="http://schemas.microsoft.com/office/drawing/2014/main" id="{A5CFF740-9507-4807-AA3B-F5E42EACAC65}"/>
            </a:ext>
          </a:extLst>
        </xdr:cNvPr>
        <xdr:cNvCxnSpPr/>
      </xdr:nvCxnSpPr>
      <xdr:spPr>
        <a:xfrm flipV="1">
          <a:off x="13106400" y="5830711"/>
          <a:ext cx="8001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9172</xdr:rowOff>
    </xdr:from>
    <xdr:to>
      <xdr:col>73</xdr:col>
      <xdr:colOff>44450</xdr:colOff>
      <xdr:row>40</xdr:row>
      <xdr:rowOff>110772</xdr:rowOff>
    </xdr:to>
    <xdr:sp macro="" textlink="">
      <xdr:nvSpPr>
        <xdr:cNvPr id="380" name="フローチャート: 判断 379">
          <a:extLst>
            <a:ext uri="{FF2B5EF4-FFF2-40B4-BE49-F238E27FC236}">
              <a16:creationId xmlns:a16="http://schemas.microsoft.com/office/drawing/2014/main" id="{8CBA37C5-8F7E-48AC-BB86-CE3AE23FFF51}"/>
            </a:ext>
          </a:extLst>
        </xdr:cNvPr>
        <xdr:cNvSpPr/>
      </xdr:nvSpPr>
      <xdr:spPr>
        <a:xfrm>
          <a:off x="13868400" y="64893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95549</xdr:rowOff>
    </xdr:from>
    <xdr:ext cx="762000" cy="259045"/>
    <xdr:sp macro="" textlink="">
      <xdr:nvSpPr>
        <xdr:cNvPr id="381" name="テキスト ボックス 380">
          <a:extLst>
            <a:ext uri="{FF2B5EF4-FFF2-40B4-BE49-F238E27FC236}">
              <a16:creationId xmlns:a16="http://schemas.microsoft.com/office/drawing/2014/main" id="{FBFD4F3A-61EF-40B7-A535-7DD08A672291}"/>
            </a:ext>
          </a:extLst>
        </xdr:cNvPr>
        <xdr:cNvSpPr txBox="1"/>
      </xdr:nvSpPr>
      <xdr:spPr>
        <a:xfrm>
          <a:off x="13554075" y="657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37</xdr:row>
      <xdr:rowOff>131939</xdr:rowOff>
    </xdr:to>
    <xdr:cxnSp macro="">
      <xdr:nvCxnSpPr>
        <xdr:cNvPr id="382" name="直線コネクタ 381">
          <a:extLst>
            <a:ext uri="{FF2B5EF4-FFF2-40B4-BE49-F238E27FC236}">
              <a16:creationId xmlns:a16="http://schemas.microsoft.com/office/drawing/2014/main" id="{EC1A2443-99C4-40B6-B1AF-939C6AE97E04}"/>
            </a:ext>
          </a:extLst>
        </xdr:cNvPr>
        <xdr:cNvCxnSpPr/>
      </xdr:nvCxnSpPr>
      <xdr:spPr>
        <a:xfrm flipV="1">
          <a:off x="12296775" y="5915025"/>
          <a:ext cx="809625" cy="2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83" name="フローチャート: 判断 382">
          <a:extLst>
            <a:ext uri="{FF2B5EF4-FFF2-40B4-BE49-F238E27FC236}">
              <a16:creationId xmlns:a16="http://schemas.microsoft.com/office/drawing/2014/main" id="{D119D24F-1290-4275-93A9-114DDA4BE027}"/>
            </a:ext>
          </a:extLst>
        </xdr:cNvPr>
        <xdr:cNvSpPr/>
      </xdr:nvSpPr>
      <xdr:spPr>
        <a:xfrm>
          <a:off x="13058775" y="65429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384" name="テキスト ボックス 383">
          <a:extLst>
            <a:ext uri="{FF2B5EF4-FFF2-40B4-BE49-F238E27FC236}">
              <a16:creationId xmlns:a16="http://schemas.microsoft.com/office/drawing/2014/main" id="{D62DD77D-5028-4836-9079-ED05292D0A7C}"/>
            </a:ext>
          </a:extLst>
        </xdr:cNvPr>
        <xdr:cNvSpPr txBox="1"/>
      </xdr:nvSpPr>
      <xdr:spPr>
        <a:xfrm>
          <a:off x="12763500" y="66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85" name="フローチャート: 判断 384">
          <a:extLst>
            <a:ext uri="{FF2B5EF4-FFF2-40B4-BE49-F238E27FC236}">
              <a16:creationId xmlns:a16="http://schemas.microsoft.com/office/drawing/2014/main" id="{8809C84D-AECE-4A1F-8F96-3E0E2002EA56}"/>
            </a:ext>
          </a:extLst>
        </xdr:cNvPr>
        <xdr:cNvSpPr/>
      </xdr:nvSpPr>
      <xdr:spPr>
        <a:xfrm>
          <a:off x="12239625" y="65934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86" name="テキスト ボックス 385">
          <a:extLst>
            <a:ext uri="{FF2B5EF4-FFF2-40B4-BE49-F238E27FC236}">
              <a16:creationId xmlns:a16="http://schemas.microsoft.com/office/drawing/2014/main" id="{C8BD1EA3-96AE-43BC-B2EB-988ED6D6ED68}"/>
            </a:ext>
          </a:extLst>
        </xdr:cNvPr>
        <xdr:cNvSpPr txBox="1"/>
      </xdr:nvSpPr>
      <xdr:spPr>
        <a:xfrm>
          <a:off x="11953875" y="666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1E520181-D8E1-4EBB-9DED-29C5F6C8B89A}"/>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29ADDBDA-FB44-4339-89D0-C926336E3F39}"/>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B513F4BA-DBED-4F1A-9E02-656461928F21}"/>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6DB773C0-223E-4613-9688-83D0C78EFC09}"/>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1C13E5E-C152-494D-9520-03259F03FE8A}"/>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392" name="楕円 391">
          <a:extLst>
            <a:ext uri="{FF2B5EF4-FFF2-40B4-BE49-F238E27FC236}">
              <a16:creationId xmlns:a16="http://schemas.microsoft.com/office/drawing/2014/main" id="{967C6626-49D0-44C2-ADA7-38D044970426}"/>
            </a:ext>
          </a:extLst>
        </xdr:cNvPr>
        <xdr:cNvSpPr/>
      </xdr:nvSpPr>
      <xdr:spPr>
        <a:xfrm>
          <a:off x="15430500" y="59510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393" name="公債費負担の状況該当値テキスト">
          <a:extLst>
            <a:ext uri="{FF2B5EF4-FFF2-40B4-BE49-F238E27FC236}">
              <a16:creationId xmlns:a16="http://schemas.microsoft.com/office/drawing/2014/main" id="{46DDEA04-6C51-453D-A6A8-B1D9A00256A8}"/>
            </a:ext>
          </a:extLst>
        </xdr:cNvPr>
        <xdr:cNvSpPr txBox="1"/>
      </xdr:nvSpPr>
      <xdr:spPr>
        <a:xfrm>
          <a:off x="15563850" y="58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142522</xdr:rowOff>
    </xdr:from>
    <xdr:to>
      <xdr:col>77</xdr:col>
      <xdr:colOff>95250</xdr:colOff>
      <xdr:row>36</xdr:row>
      <xdr:rowOff>72672</xdr:rowOff>
    </xdr:to>
    <xdr:sp macro="" textlink="">
      <xdr:nvSpPr>
        <xdr:cNvPr id="394" name="楕円 393">
          <a:extLst>
            <a:ext uri="{FF2B5EF4-FFF2-40B4-BE49-F238E27FC236}">
              <a16:creationId xmlns:a16="http://schemas.microsoft.com/office/drawing/2014/main" id="{05B2CB82-B53E-4224-9668-ECE3659EE122}"/>
            </a:ext>
          </a:extLst>
        </xdr:cNvPr>
        <xdr:cNvSpPr/>
      </xdr:nvSpPr>
      <xdr:spPr>
        <a:xfrm>
          <a:off x="14668500" y="581307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82849</xdr:rowOff>
    </xdr:from>
    <xdr:ext cx="736600" cy="259045"/>
    <xdr:sp macro="" textlink="">
      <xdr:nvSpPr>
        <xdr:cNvPr id="395" name="テキスト ボックス 394">
          <a:extLst>
            <a:ext uri="{FF2B5EF4-FFF2-40B4-BE49-F238E27FC236}">
              <a16:creationId xmlns:a16="http://schemas.microsoft.com/office/drawing/2014/main" id="{5CFF2F7B-EE13-451E-8BBE-59C363CB18FD}"/>
            </a:ext>
          </a:extLst>
        </xdr:cNvPr>
        <xdr:cNvSpPr txBox="1"/>
      </xdr:nvSpPr>
      <xdr:spPr>
        <a:xfrm>
          <a:off x="14373225" y="559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396" name="楕円 395">
          <a:extLst>
            <a:ext uri="{FF2B5EF4-FFF2-40B4-BE49-F238E27FC236}">
              <a16:creationId xmlns:a16="http://schemas.microsoft.com/office/drawing/2014/main" id="{BFA6A75C-06E1-4075-80C8-1E065DCFE17B}"/>
            </a:ext>
          </a:extLst>
        </xdr:cNvPr>
        <xdr:cNvSpPr/>
      </xdr:nvSpPr>
      <xdr:spPr>
        <a:xfrm>
          <a:off x="13868400" y="57830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397" name="テキスト ボックス 396">
          <a:extLst>
            <a:ext uri="{FF2B5EF4-FFF2-40B4-BE49-F238E27FC236}">
              <a16:creationId xmlns:a16="http://schemas.microsoft.com/office/drawing/2014/main" id="{3BBB7F0A-24C2-4F1E-AC8C-EFAA650FB328}"/>
            </a:ext>
          </a:extLst>
        </xdr:cNvPr>
        <xdr:cNvSpPr txBox="1"/>
      </xdr:nvSpPr>
      <xdr:spPr>
        <a:xfrm>
          <a:off x="13554075" y="556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398" name="楕円 397">
          <a:extLst>
            <a:ext uri="{FF2B5EF4-FFF2-40B4-BE49-F238E27FC236}">
              <a16:creationId xmlns:a16="http://schemas.microsoft.com/office/drawing/2014/main" id="{E37E10C0-389E-4653-96B3-7A0BEF9C842A}"/>
            </a:ext>
          </a:extLst>
        </xdr:cNvPr>
        <xdr:cNvSpPr/>
      </xdr:nvSpPr>
      <xdr:spPr>
        <a:xfrm>
          <a:off x="13058775" y="58674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399" name="テキスト ボックス 398">
          <a:extLst>
            <a:ext uri="{FF2B5EF4-FFF2-40B4-BE49-F238E27FC236}">
              <a16:creationId xmlns:a16="http://schemas.microsoft.com/office/drawing/2014/main" id="{CB9CB7A6-573D-460F-9507-2CA3E6C876B7}"/>
            </a:ext>
          </a:extLst>
        </xdr:cNvPr>
        <xdr:cNvSpPr txBox="1"/>
      </xdr:nvSpPr>
      <xdr:spPr>
        <a:xfrm>
          <a:off x="127635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81139</xdr:rowOff>
    </xdr:from>
    <xdr:to>
      <xdr:col>64</xdr:col>
      <xdr:colOff>152400</xdr:colOff>
      <xdr:row>38</xdr:row>
      <xdr:rowOff>11289</xdr:rowOff>
    </xdr:to>
    <xdr:sp macro="" textlink="">
      <xdr:nvSpPr>
        <xdr:cNvPr id="400" name="楕円 399">
          <a:extLst>
            <a:ext uri="{FF2B5EF4-FFF2-40B4-BE49-F238E27FC236}">
              <a16:creationId xmlns:a16="http://schemas.microsoft.com/office/drawing/2014/main" id="{A68DA4D2-BD5B-4807-A2D2-D8BA88B57805}"/>
            </a:ext>
          </a:extLst>
        </xdr:cNvPr>
        <xdr:cNvSpPr/>
      </xdr:nvSpPr>
      <xdr:spPr>
        <a:xfrm>
          <a:off x="12239625" y="607553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21466</xdr:rowOff>
    </xdr:from>
    <xdr:ext cx="762000" cy="259045"/>
    <xdr:sp macro="" textlink="">
      <xdr:nvSpPr>
        <xdr:cNvPr id="401" name="テキスト ボックス 400">
          <a:extLst>
            <a:ext uri="{FF2B5EF4-FFF2-40B4-BE49-F238E27FC236}">
              <a16:creationId xmlns:a16="http://schemas.microsoft.com/office/drawing/2014/main" id="{19A3AB00-312B-4934-8A50-795430899B5C}"/>
            </a:ext>
          </a:extLst>
        </xdr:cNvPr>
        <xdr:cNvSpPr txBox="1"/>
      </xdr:nvSpPr>
      <xdr:spPr>
        <a:xfrm>
          <a:off x="11953875" y="585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61A584A6-FC09-4D85-AF31-9F06267AF631}"/>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976D2C26-067B-4FF1-8E0C-E6914AF6DF56}"/>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53DAAC58-03C8-4183-A358-B9C4F4A85E6D}"/>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1E72550F-EFB4-468D-B15A-95E2DAC7061B}"/>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C23B968-2163-43F8-AB0E-797A5A327CFC}"/>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CECD816-3FE6-44B8-A1DC-3600958882B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5E173E2F-375F-40E8-B85F-12A8B6E01050}"/>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45141E93-2F86-44BB-9238-E4E2ADB5EE5E}"/>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7D9E9AD3-B49C-417E-8469-40EB8F4E9B71}"/>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328C1D05-B953-4872-B8A9-7E01BF80B9B4}"/>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D57DEA7A-2F04-4497-A3C0-EE8037611D7F}"/>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160.3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154.4</a:t>
          </a:r>
          <a:r>
            <a:rPr kumimoji="1" lang="ja-JP" altLang="en-US" sz="1300">
              <a:latin typeface="ＭＳ Ｐゴシック" panose="020B0600070205080204" pitchFamily="50" charset="-128"/>
              <a:ea typeface="ＭＳ Ｐゴシック" panose="020B0600070205080204" pitchFamily="50" charset="-128"/>
            </a:rPr>
            <a:t>％）であったのに対し、本県は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ポイントの増（</a:t>
          </a:r>
          <a:r>
            <a:rPr kumimoji="1" lang="en-US" altLang="ja-JP" sz="1300">
              <a:latin typeface="ＭＳ Ｐゴシック" panose="020B0600070205080204" pitchFamily="50" charset="-128"/>
              <a:ea typeface="ＭＳ Ｐゴシック" panose="020B0600070205080204" pitchFamily="50" charset="-128"/>
            </a:rPr>
            <a:t>209.9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222.9</a:t>
          </a:r>
          <a:r>
            <a:rPr kumimoji="1" lang="ja-JP" altLang="en-US" sz="1300">
              <a:latin typeface="ＭＳ Ｐゴシック" panose="020B0600070205080204" pitchFamily="50" charset="-128"/>
              <a:ea typeface="ＭＳ Ｐゴシック" panose="020B0600070205080204" pitchFamily="50" charset="-128"/>
            </a:rPr>
            <a:t>％）となった。臨時財政対策債等の減により標準財政規模が縮小したことに加え、県債残高が増加しているにもかかわらず、それに見合う基準財政需要額算入見込額が増加していないことが主な要因である。持続可能な財政運営を実現するため、県債の借入額の抑制、交付税算入率の高い県債の積極的な活用、償還年数の短縮などにより、県債残高の削減ペースを早める取組みを進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B7DEB0F6-35B2-4C94-946F-CDA0E457546C}"/>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5B18AB5B-66C6-4C45-9694-7AED28821DBA}"/>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58A389D9-D05D-44A6-AFEA-FA90A25258AA}"/>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958098F7-F320-40AC-9100-80EB021EC6BF}"/>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B3A68937-E26D-4FF5-AE01-048A7BBAE15A}"/>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121EF2C4-7D94-4648-8EAF-16EE9E34DCEF}"/>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7F87D3A2-E7E1-41FB-985F-80D3820414E4}"/>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FE382CA7-3496-4A08-BAC2-0A8544CD0E94}"/>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CC2E95D0-6115-4913-AB27-FDF03C1D1C15}"/>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289218A8-14BE-4408-8FE7-59DFFAC7EF36}"/>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AD4BA2F-507C-429B-B435-CC2E30CAAF2A}"/>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E553260C-660C-43A0-AD81-B1CC7FD68CB9}"/>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85F0E4C7-F00B-4736-8C8A-3A15D891C4AD}"/>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6B459FAF-4DC8-4C52-87A9-EF020A621643}"/>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7" name="直線コネクタ 426">
          <a:extLst>
            <a:ext uri="{FF2B5EF4-FFF2-40B4-BE49-F238E27FC236}">
              <a16:creationId xmlns:a16="http://schemas.microsoft.com/office/drawing/2014/main" id="{A1EDB2A1-A77A-4888-A672-6FF6AEC39ACD}"/>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28" name="将来負担の状況最小値テキスト">
          <a:extLst>
            <a:ext uri="{FF2B5EF4-FFF2-40B4-BE49-F238E27FC236}">
              <a16:creationId xmlns:a16="http://schemas.microsoft.com/office/drawing/2014/main" id="{77A782F0-0F74-4E30-8BB6-1036CA70A656}"/>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29" name="直線コネクタ 428">
          <a:extLst>
            <a:ext uri="{FF2B5EF4-FFF2-40B4-BE49-F238E27FC236}">
              <a16:creationId xmlns:a16="http://schemas.microsoft.com/office/drawing/2014/main" id="{83E401CD-B25E-4B2E-8539-3BFEB20F738F}"/>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0" name="将来負担の状況最大値テキスト">
          <a:extLst>
            <a:ext uri="{FF2B5EF4-FFF2-40B4-BE49-F238E27FC236}">
              <a16:creationId xmlns:a16="http://schemas.microsoft.com/office/drawing/2014/main" id="{8BD1BE00-37F6-46A0-A2F5-268B6BAC9CFC}"/>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1" name="直線コネクタ 430">
          <a:extLst>
            <a:ext uri="{FF2B5EF4-FFF2-40B4-BE49-F238E27FC236}">
              <a16:creationId xmlns:a16="http://schemas.microsoft.com/office/drawing/2014/main" id="{48EAB611-EA26-4E5C-B0C6-2D072A93C45D}"/>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66827</xdr:rowOff>
    </xdr:from>
    <xdr:to>
      <xdr:col>81</xdr:col>
      <xdr:colOff>44450</xdr:colOff>
      <xdr:row>17</xdr:row>
      <xdr:rowOff>129565</xdr:rowOff>
    </xdr:to>
    <xdr:cxnSp macro="">
      <xdr:nvCxnSpPr>
        <xdr:cNvPr id="432" name="直線コネクタ 431">
          <a:extLst>
            <a:ext uri="{FF2B5EF4-FFF2-40B4-BE49-F238E27FC236}">
              <a16:creationId xmlns:a16="http://schemas.microsoft.com/office/drawing/2014/main" id="{A9472846-D6F9-4341-A1D7-D22BB973B4AC}"/>
            </a:ext>
          </a:extLst>
        </xdr:cNvPr>
        <xdr:cNvCxnSpPr/>
      </xdr:nvCxnSpPr>
      <xdr:spPr>
        <a:xfrm>
          <a:off x="14716125" y="2816377"/>
          <a:ext cx="762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15308</xdr:rowOff>
    </xdr:from>
    <xdr:ext cx="762000" cy="259045"/>
    <xdr:sp macro="" textlink="">
      <xdr:nvSpPr>
        <xdr:cNvPr id="433" name="将来負担の状況平均値テキスト">
          <a:extLst>
            <a:ext uri="{FF2B5EF4-FFF2-40B4-BE49-F238E27FC236}">
              <a16:creationId xmlns:a16="http://schemas.microsoft.com/office/drawing/2014/main" id="{66890010-D80D-4454-8EFD-C94F5B9CF095}"/>
            </a:ext>
          </a:extLst>
        </xdr:cNvPr>
        <xdr:cNvSpPr txBox="1"/>
      </xdr:nvSpPr>
      <xdr:spPr>
        <a:xfrm>
          <a:off x="15563850" y="2441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4" name="フローチャート: 判断 433">
          <a:extLst>
            <a:ext uri="{FF2B5EF4-FFF2-40B4-BE49-F238E27FC236}">
              <a16:creationId xmlns:a16="http://schemas.microsoft.com/office/drawing/2014/main" id="{7E5768B7-2E64-4D5A-873F-33372240E548}"/>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66827</xdr:rowOff>
    </xdr:from>
    <xdr:to>
      <xdr:col>77</xdr:col>
      <xdr:colOff>44450</xdr:colOff>
      <xdr:row>17</xdr:row>
      <xdr:rowOff>104470</xdr:rowOff>
    </xdr:to>
    <xdr:cxnSp macro="">
      <xdr:nvCxnSpPr>
        <xdr:cNvPr id="435" name="直線コネクタ 434">
          <a:extLst>
            <a:ext uri="{FF2B5EF4-FFF2-40B4-BE49-F238E27FC236}">
              <a16:creationId xmlns:a16="http://schemas.microsoft.com/office/drawing/2014/main" id="{77124613-E32C-42C8-ACAB-D1F5F90362B5}"/>
            </a:ext>
          </a:extLst>
        </xdr:cNvPr>
        <xdr:cNvCxnSpPr/>
      </xdr:nvCxnSpPr>
      <xdr:spPr>
        <a:xfrm flipV="1">
          <a:off x="13906500" y="2816377"/>
          <a:ext cx="809625"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6" name="フローチャート: 判断 435">
          <a:extLst>
            <a:ext uri="{FF2B5EF4-FFF2-40B4-BE49-F238E27FC236}">
              <a16:creationId xmlns:a16="http://schemas.microsoft.com/office/drawing/2014/main" id="{A17CC11A-5833-4E47-89B9-76AA6F8EE9F9}"/>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37" name="テキスト ボックス 436">
          <a:extLst>
            <a:ext uri="{FF2B5EF4-FFF2-40B4-BE49-F238E27FC236}">
              <a16:creationId xmlns:a16="http://schemas.microsoft.com/office/drawing/2014/main" id="{F8D3B925-72D1-4F23-9A4B-D3EC735E4EC0}"/>
            </a:ext>
          </a:extLst>
        </xdr:cNvPr>
        <xdr:cNvSpPr txBox="1"/>
      </xdr:nvSpPr>
      <xdr:spPr>
        <a:xfrm>
          <a:off x="14373225" y="2372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76479</xdr:rowOff>
    </xdr:from>
    <xdr:to>
      <xdr:col>72</xdr:col>
      <xdr:colOff>203200</xdr:colOff>
      <xdr:row>17</xdr:row>
      <xdr:rowOff>104470</xdr:rowOff>
    </xdr:to>
    <xdr:cxnSp macro="">
      <xdr:nvCxnSpPr>
        <xdr:cNvPr id="438" name="直線コネクタ 437">
          <a:extLst>
            <a:ext uri="{FF2B5EF4-FFF2-40B4-BE49-F238E27FC236}">
              <a16:creationId xmlns:a16="http://schemas.microsoft.com/office/drawing/2014/main" id="{3D8442C7-DB56-4240-9A7F-2FCDEDE113A2}"/>
            </a:ext>
          </a:extLst>
        </xdr:cNvPr>
        <xdr:cNvCxnSpPr/>
      </xdr:nvCxnSpPr>
      <xdr:spPr>
        <a:xfrm>
          <a:off x="13106400" y="2829204"/>
          <a:ext cx="8001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39" name="フローチャート: 判断 438">
          <a:extLst>
            <a:ext uri="{FF2B5EF4-FFF2-40B4-BE49-F238E27FC236}">
              <a16:creationId xmlns:a16="http://schemas.microsoft.com/office/drawing/2014/main" id="{4F1B9C85-A37C-40B4-8F69-63B97C9DA1E5}"/>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34180</xdr:rowOff>
    </xdr:from>
    <xdr:ext cx="762000" cy="259045"/>
    <xdr:sp macro="" textlink="">
      <xdr:nvSpPr>
        <xdr:cNvPr id="440" name="テキスト ボックス 439">
          <a:extLst>
            <a:ext uri="{FF2B5EF4-FFF2-40B4-BE49-F238E27FC236}">
              <a16:creationId xmlns:a16="http://schemas.microsoft.com/office/drawing/2014/main" id="{EB23CEBC-82FD-4923-B2DB-49E514FB7DA9}"/>
            </a:ext>
          </a:extLst>
        </xdr:cNvPr>
        <xdr:cNvSpPr txBox="1"/>
      </xdr:nvSpPr>
      <xdr:spPr>
        <a:xfrm>
          <a:off x="13554075" y="245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48489</xdr:rowOff>
    </xdr:from>
    <xdr:to>
      <xdr:col>68</xdr:col>
      <xdr:colOff>152400</xdr:colOff>
      <xdr:row>17</xdr:row>
      <xdr:rowOff>76479</xdr:rowOff>
    </xdr:to>
    <xdr:cxnSp macro="">
      <xdr:nvCxnSpPr>
        <xdr:cNvPr id="441" name="直線コネクタ 440">
          <a:extLst>
            <a:ext uri="{FF2B5EF4-FFF2-40B4-BE49-F238E27FC236}">
              <a16:creationId xmlns:a16="http://schemas.microsoft.com/office/drawing/2014/main" id="{8D4A82B6-C549-4478-B98F-FDA17C1A7D4D}"/>
            </a:ext>
          </a:extLst>
        </xdr:cNvPr>
        <xdr:cNvCxnSpPr/>
      </xdr:nvCxnSpPr>
      <xdr:spPr>
        <a:xfrm>
          <a:off x="12296775" y="2798039"/>
          <a:ext cx="809625"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2" name="フローチャート: 判断 441">
          <a:extLst>
            <a:ext uri="{FF2B5EF4-FFF2-40B4-BE49-F238E27FC236}">
              <a16:creationId xmlns:a16="http://schemas.microsoft.com/office/drawing/2014/main" id="{E1B34D2C-43A7-41A3-BB9E-5D76E83BF19A}"/>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3" name="テキスト ボックス 442">
          <a:extLst>
            <a:ext uri="{FF2B5EF4-FFF2-40B4-BE49-F238E27FC236}">
              <a16:creationId xmlns:a16="http://schemas.microsoft.com/office/drawing/2014/main" id="{D65700FD-5E08-456F-B9E6-C80E6B106C4F}"/>
            </a:ext>
          </a:extLst>
        </xdr:cNvPr>
        <xdr:cNvSpPr txBox="1"/>
      </xdr:nvSpPr>
      <xdr:spPr>
        <a:xfrm>
          <a:off x="12763500" y="247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4" name="フローチャート: 判断 443">
          <a:extLst>
            <a:ext uri="{FF2B5EF4-FFF2-40B4-BE49-F238E27FC236}">
              <a16:creationId xmlns:a16="http://schemas.microsoft.com/office/drawing/2014/main" id="{E7019E8A-69D5-44CB-B8D0-2955F7179707}"/>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56862</xdr:rowOff>
    </xdr:from>
    <xdr:ext cx="762000" cy="259045"/>
    <xdr:sp macro="" textlink="">
      <xdr:nvSpPr>
        <xdr:cNvPr id="445" name="テキスト ボックス 444">
          <a:extLst>
            <a:ext uri="{FF2B5EF4-FFF2-40B4-BE49-F238E27FC236}">
              <a16:creationId xmlns:a16="http://schemas.microsoft.com/office/drawing/2014/main" id="{642C1CDB-F463-4073-A155-A9F3A4FBC9D7}"/>
            </a:ext>
          </a:extLst>
        </xdr:cNvPr>
        <xdr:cNvSpPr txBox="1"/>
      </xdr:nvSpPr>
      <xdr:spPr>
        <a:xfrm>
          <a:off x="11953875" y="24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D324A42C-A3D3-4A08-8F48-E5E70DA8AF42}"/>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3EEE459F-7AE2-4DC5-A593-9AE6C2F3E178}"/>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AC1660C-1438-4551-8BF5-C521F6708171}"/>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3410D968-2261-4A5C-96D8-A2218166FAFA}"/>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DD4292B6-ED09-4039-992B-31136025A9E3}"/>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78765</xdr:rowOff>
    </xdr:from>
    <xdr:to>
      <xdr:col>81</xdr:col>
      <xdr:colOff>95250</xdr:colOff>
      <xdr:row>18</xdr:row>
      <xdr:rowOff>8915</xdr:rowOff>
    </xdr:to>
    <xdr:sp macro="" textlink="">
      <xdr:nvSpPr>
        <xdr:cNvPr id="451" name="楕円 450">
          <a:extLst>
            <a:ext uri="{FF2B5EF4-FFF2-40B4-BE49-F238E27FC236}">
              <a16:creationId xmlns:a16="http://schemas.microsoft.com/office/drawing/2014/main" id="{867923AC-39FA-4112-8D99-DCCE80B88C02}"/>
            </a:ext>
          </a:extLst>
        </xdr:cNvPr>
        <xdr:cNvSpPr/>
      </xdr:nvSpPr>
      <xdr:spPr>
        <a:xfrm>
          <a:off x="15430500" y="28314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50842</xdr:rowOff>
    </xdr:from>
    <xdr:ext cx="762000" cy="259045"/>
    <xdr:sp macro="" textlink="">
      <xdr:nvSpPr>
        <xdr:cNvPr id="452" name="将来負担の状況該当値テキスト">
          <a:extLst>
            <a:ext uri="{FF2B5EF4-FFF2-40B4-BE49-F238E27FC236}">
              <a16:creationId xmlns:a16="http://schemas.microsoft.com/office/drawing/2014/main" id="{13E836A4-38ED-4AF9-BE49-04663F0262AC}"/>
            </a:ext>
          </a:extLst>
        </xdr:cNvPr>
        <xdr:cNvSpPr txBox="1"/>
      </xdr:nvSpPr>
      <xdr:spPr>
        <a:xfrm>
          <a:off x="15563850" y="28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16027</xdr:rowOff>
    </xdr:from>
    <xdr:to>
      <xdr:col>77</xdr:col>
      <xdr:colOff>95250</xdr:colOff>
      <xdr:row>17</xdr:row>
      <xdr:rowOff>117627</xdr:rowOff>
    </xdr:to>
    <xdr:sp macro="" textlink="">
      <xdr:nvSpPr>
        <xdr:cNvPr id="453" name="楕円 452">
          <a:extLst>
            <a:ext uri="{FF2B5EF4-FFF2-40B4-BE49-F238E27FC236}">
              <a16:creationId xmlns:a16="http://schemas.microsoft.com/office/drawing/2014/main" id="{C2DF3E00-979C-422B-8749-3BCCEA8A81C2}"/>
            </a:ext>
          </a:extLst>
        </xdr:cNvPr>
        <xdr:cNvSpPr/>
      </xdr:nvSpPr>
      <xdr:spPr>
        <a:xfrm>
          <a:off x="14668500" y="276875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102404</xdr:rowOff>
    </xdr:from>
    <xdr:ext cx="736600" cy="259045"/>
    <xdr:sp macro="" textlink="">
      <xdr:nvSpPr>
        <xdr:cNvPr id="454" name="テキスト ボックス 453">
          <a:extLst>
            <a:ext uri="{FF2B5EF4-FFF2-40B4-BE49-F238E27FC236}">
              <a16:creationId xmlns:a16="http://schemas.microsoft.com/office/drawing/2014/main" id="{9215C0AE-AC16-4954-8DA5-0662C68C2EBD}"/>
            </a:ext>
          </a:extLst>
        </xdr:cNvPr>
        <xdr:cNvSpPr txBox="1"/>
      </xdr:nvSpPr>
      <xdr:spPr>
        <a:xfrm>
          <a:off x="14373225" y="285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53670</xdr:rowOff>
    </xdr:from>
    <xdr:to>
      <xdr:col>73</xdr:col>
      <xdr:colOff>44450</xdr:colOff>
      <xdr:row>17</xdr:row>
      <xdr:rowOff>155270</xdr:rowOff>
    </xdr:to>
    <xdr:sp macro="" textlink="">
      <xdr:nvSpPr>
        <xdr:cNvPr id="455" name="楕円 454">
          <a:extLst>
            <a:ext uri="{FF2B5EF4-FFF2-40B4-BE49-F238E27FC236}">
              <a16:creationId xmlns:a16="http://schemas.microsoft.com/office/drawing/2014/main" id="{A3F83B57-BC6C-433B-8D94-322744AF2F3D}"/>
            </a:ext>
          </a:extLst>
        </xdr:cNvPr>
        <xdr:cNvSpPr/>
      </xdr:nvSpPr>
      <xdr:spPr>
        <a:xfrm>
          <a:off x="13868400" y="28032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140047</xdr:rowOff>
    </xdr:from>
    <xdr:ext cx="762000" cy="259045"/>
    <xdr:sp macro="" textlink="">
      <xdr:nvSpPr>
        <xdr:cNvPr id="456" name="テキスト ボックス 455">
          <a:extLst>
            <a:ext uri="{FF2B5EF4-FFF2-40B4-BE49-F238E27FC236}">
              <a16:creationId xmlns:a16="http://schemas.microsoft.com/office/drawing/2014/main" id="{FF030F31-308E-40BE-ADC2-E51D6833A81D}"/>
            </a:ext>
          </a:extLst>
        </xdr:cNvPr>
        <xdr:cNvSpPr txBox="1"/>
      </xdr:nvSpPr>
      <xdr:spPr>
        <a:xfrm>
          <a:off x="13554075" y="289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25679</xdr:rowOff>
    </xdr:from>
    <xdr:to>
      <xdr:col>68</xdr:col>
      <xdr:colOff>203200</xdr:colOff>
      <xdr:row>17</xdr:row>
      <xdr:rowOff>127279</xdr:rowOff>
    </xdr:to>
    <xdr:sp macro="" textlink="">
      <xdr:nvSpPr>
        <xdr:cNvPr id="457" name="楕円 456">
          <a:extLst>
            <a:ext uri="{FF2B5EF4-FFF2-40B4-BE49-F238E27FC236}">
              <a16:creationId xmlns:a16="http://schemas.microsoft.com/office/drawing/2014/main" id="{35790FD6-ED0F-466A-9E52-C7B5A67EF278}"/>
            </a:ext>
          </a:extLst>
        </xdr:cNvPr>
        <xdr:cNvSpPr/>
      </xdr:nvSpPr>
      <xdr:spPr>
        <a:xfrm>
          <a:off x="13058775" y="27815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112056</xdr:rowOff>
    </xdr:from>
    <xdr:ext cx="762000" cy="259045"/>
    <xdr:sp macro="" textlink="">
      <xdr:nvSpPr>
        <xdr:cNvPr id="458" name="テキスト ボックス 457">
          <a:extLst>
            <a:ext uri="{FF2B5EF4-FFF2-40B4-BE49-F238E27FC236}">
              <a16:creationId xmlns:a16="http://schemas.microsoft.com/office/drawing/2014/main" id="{3D901692-ABCF-4F76-9F16-BE49230CC072}"/>
            </a:ext>
          </a:extLst>
        </xdr:cNvPr>
        <xdr:cNvSpPr txBox="1"/>
      </xdr:nvSpPr>
      <xdr:spPr>
        <a:xfrm>
          <a:off x="12763500" y="286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169139</xdr:rowOff>
    </xdr:from>
    <xdr:to>
      <xdr:col>64</xdr:col>
      <xdr:colOff>152400</xdr:colOff>
      <xdr:row>17</xdr:row>
      <xdr:rowOff>99289</xdr:rowOff>
    </xdr:to>
    <xdr:sp macro="" textlink="">
      <xdr:nvSpPr>
        <xdr:cNvPr id="459" name="楕円 458">
          <a:extLst>
            <a:ext uri="{FF2B5EF4-FFF2-40B4-BE49-F238E27FC236}">
              <a16:creationId xmlns:a16="http://schemas.microsoft.com/office/drawing/2014/main" id="{FFF3493A-32FA-4B6F-A255-31155B46B35F}"/>
            </a:ext>
          </a:extLst>
        </xdr:cNvPr>
        <xdr:cNvSpPr/>
      </xdr:nvSpPr>
      <xdr:spPr>
        <a:xfrm>
          <a:off x="12239625" y="27504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84066</xdr:rowOff>
    </xdr:from>
    <xdr:ext cx="762000" cy="259045"/>
    <xdr:sp macro="" textlink="">
      <xdr:nvSpPr>
        <xdr:cNvPr id="460" name="テキスト ボックス 459">
          <a:extLst>
            <a:ext uri="{FF2B5EF4-FFF2-40B4-BE49-F238E27FC236}">
              <a16:creationId xmlns:a16="http://schemas.microsoft.com/office/drawing/2014/main" id="{8CE28D78-F727-4690-9A14-EC1C8B6B8964}"/>
            </a:ext>
          </a:extLst>
        </xdr:cNvPr>
        <xdr:cNvSpPr txBox="1"/>
      </xdr:nvSpPr>
      <xdr:spPr>
        <a:xfrm>
          <a:off x="11953875" y="2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1,982,294
1,921,494
10,621.29
981,072,160
961,418,272
9,704,078
484,482,950
1,747,831,790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事委員会勧告による給与費の増加等により人件費は微増傾向にあり、全国平均及びグループ内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39</xdr:row>
      <xdr:rowOff>20865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250214"/>
          <a:ext cx="8382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39</xdr:row>
      <xdr:rowOff>167822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250214"/>
          <a:ext cx="8890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167822</xdr:rowOff>
    </xdr:from>
    <xdr:to>
      <xdr:col>15</xdr:col>
      <xdr:colOff>98425</xdr:colOff>
      <xdr:row>40</xdr:row>
      <xdr:rowOff>61685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854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61685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903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117022</xdr:rowOff>
    </xdr:from>
    <xdr:to>
      <xdr:col>15</xdr:col>
      <xdr:colOff>149225</xdr:colOff>
      <xdr:row>40</xdr:row>
      <xdr:rowOff>47172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xdr:rowOff>
    </xdr:from>
    <xdr:to>
      <xdr:col>11</xdr:col>
      <xdr:colOff>60325</xdr:colOff>
      <xdr:row>40</xdr:row>
      <xdr:rowOff>112485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97262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県有施設における燃料費や光熱水費の増、管理委託費の増などにより、前年度より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％となり、全国平均並びにグループ内平均を上回っている。今後もこれまでの行財政改革の取組みの成果を踏まえ、引き続き経費の削減に努めていく。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20</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750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8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ポイント増加したが、全国平均並びにグループ内平均を下回っている。これは本県において過去から生活保護の扶助対象者が人口に対して少ないこと（</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2,027,851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125,416,877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5,725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1,982,294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「その他」の主な内訳は維持補修費であるが、道路維持修繕費の増などにより、前年度より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ポイント上昇し、全国平均並びにグループ内平均を若干上回っている。今後も引き続き経費の縮減に努めていく。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60</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社会保障関係経費（医療・介護・障害・子育て等）の増などにより、前年度より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ポイント上昇したが、全国平均並びにグループ内平均を下回っている。今後は高齢化の進展などにより上昇することが見込まれるため、引き続き経費の縮減に努めていく。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34</xdr:row>
      <xdr:rowOff>137886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7385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80736</xdr:rowOff>
    </xdr:from>
    <xdr:to>
      <xdr:col>78</xdr:col>
      <xdr:colOff>69850</xdr:colOff>
      <xdr:row>34</xdr:row>
      <xdr:rowOff>105228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738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105228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0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135164</xdr:rowOff>
    </xdr:from>
    <xdr:to>
      <xdr:col>69</xdr:col>
      <xdr:colOff>92075</xdr:colOff>
      <xdr:row>34</xdr:row>
      <xdr:rowOff>72572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7930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87086</xdr:rowOff>
    </xdr:from>
    <xdr:to>
      <xdr:col>82</xdr:col>
      <xdr:colOff>158750</xdr:colOff>
      <xdr:row>35</xdr:row>
      <xdr:rowOff>17236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103613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29936</xdr:rowOff>
    </xdr:from>
    <xdr:to>
      <xdr:col>78</xdr:col>
      <xdr:colOff>120650</xdr:colOff>
      <xdr:row>33</xdr:row>
      <xdr:rowOff>131536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141713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54428</xdr:rowOff>
    </xdr:from>
    <xdr:to>
      <xdr:col>74</xdr:col>
      <xdr:colOff>31750</xdr:colOff>
      <xdr:row>34</xdr:row>
      <xdr:rowOff>156028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166205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ポイント上昇したが、全国平均並びにグループ内平均を下回っている。当県においては、平成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低下してきたが、近年の公共施設の老朽化対策、防災・減災・国土強靱化の取組みに対応した投資的経費の増による県債発行額の増を受け、増加に転じたところ。今後も県債発行の抑制など、引き続き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158750</xdr:rowOff>
    </xdr:from>
    <xdr:to>
      <xdr:col>24</xdr:col>
      <xdr:colOff>25400</xdr:colOff>
      <xdr:row>80</xdr:row>
      <xdr:rowOff>76200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746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73677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158750</xdr:rowOff>
    </xdr:from>
    <xdr:to>
      <xdr:col>24</xdr:col>
      <xdr:colOff>114300</xdr:colOff>
      <xdr:row>73</xdr:row>
      <xdr:rowOff>158750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6350</xdr:rowOff>
    </xdr:from>
    <xdr:to>
      <xdr:col>24</xdr:col>
      <xdr:colOff>25400</xdr:colOff>
      <xdr:row>74</xdr:row>
      <xdr:rowOff>63500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522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63500</xdr:rowOff>
    </xdr:from>
    <xdr:to>
      <xdr:col>24</xdr:col>
      <xdr:colOff>76200</xdr:colOff>
      <xdr:row>76</xdr:row>
      <xdr:rowOff>165100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6350</xdr:rowOff>
    </xdr:from>
    <xdr:to>
      <xdr:col>19</xdr:col>
      <xdr:colOff>187325</xdr:colOff>
      <xdr:row>74</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522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133350</xdr:rowOff>
    </xdr:from>
    <xdr:to>
      <xdr:col>20</xdr:col>
      <xdr:colOff>38100</xdr:colOff>
      <xdr:row>76</xdr:row>
      <xdr:rowOff>63500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101600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73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38100</xdr:rowOff>
    </xdr:from>
    <xdr:to>
      <xdr:col>15</xdr:col>
      <xdr:colOff>149225</xdr:colOff>
      <xdr:row>76</xdr:row>
      <xdr:rowOff>139700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124477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101600</xdr:rowOff>
    </xdr:from>
    <xdr:to>
      <xdr:col>11</xdr:col>
      <xdr:colOff>9525</xdr:colOff>
      <xdr:row>74</xdr:row>
      <xdr:rowOff>152400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78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63500</xdr:rowOff>
    </xdr:from>
    <xdr:to>
      <xdr:col>6</xdr:col>
      <xdr:colOff>171450</xdr:colOff>
      <xdr:row>76</xdr:row>
      <xdr:rowOff>165100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12700</xdr:rowOff>
    </xdr:from>
    <xdr:to>
      <xdr:col>24</xdr:col>
      <xdr:colOff>76200</xdr:colOff>
      <xdr:row>74</xdr:row>
      <xdr:rowOff>114300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127000</xdr:rowOff>
    </xdr:from>
    <xdr:to>
      <xdr:col>20</xdr:col>
      <xdr:colOff>38100</xdr:colOff>
      <xdr:row>73</xdr:row>
      <xdr:rowOff>57150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67327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24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50800</xdr:rowOff>
    </xdr:from>
    <xdr:to>
      <xdr:col>11</xdr:col>
      <xdr:colOff>60325</xdr:colOff>
      <xdr:row>74</xdr:row>
      <xdr:rowOff>152400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101600</xdr:rowOff>
    </xdr:from>
    <xdr:to>
      <xdr:col>6</xdr:col>
      <xdr:colOff>171450</xdr:colOff>
      <xdr:row>75</xdr:row>
      <xdr:rowOff>31750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41927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ポイント上昇したが、グループ内平均は下回った。「公債費以外」の主なものは、人件費（＋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ポイント）、物件費（＋</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ポイント）、補助費等（＋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ポイント）。人件費、物件費及び補助費等は前述のとおりであるが、今後も引き続き経費の縮減に努めていく。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4535</xdr:rowOff>
    </xdr:from>
    <xdr:to>
      <xdr:col>82</xdr:col>
      <xdr:colOff>107950</xdr:colOff>
      <xdr:row>76</xdr:row>
      <xdr:rowOff>132443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520385"/>
          <a:ext cx="838200" cy="6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4535</xdr:rowOff>
    </xdr:from>
    <xdr:to>
      <xdr:col>78</xdr:col>
      <xdr:colOff>69850</xdr:colOff>
      <xdr:row>76</xdr:row>
      <xdr:rowOff>143329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520385"/>
          <a:ext cx="889000" cy="6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72770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58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143329</xdr:rowOff>
    </xdr:from>
    <xdr:to>
      <xdr:col>73</xdr:col>
      <xdr:colOff>180975</xdr:colOff>
      <xdr:row>77</xdr:row>
      <xdr:rowOff>58964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73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77</xdr:row>
      <xdr:rowOff>58964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51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81643</xdr:rowOff>
    </xdr:from>
    <xdr:to>
      <xdr:col>82</xdr:col>
      <xdr:colOff>158750</xdr:colOff>
      <xdr:row>77</xdr:row>
      <xdr:rowOff>11793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98170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125185</xdr:rowOff>
    </xdr:from>
    <xdr:to>
      <xdr:col>78</xdr:col>
      <xdr:colOff>120650</xdr:colOff>
      <xdr:row>73</xdr:row>
      <xdr:rowOff>55335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65512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23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8164</xdr:rowOff>
    </xdr:from>
    <xdr:to>
      <xdr:col>69</xdr:col>
      <xdr:colOff>142875</xdr:colOff>
      <xdr:row>77</xdr:row>
      <xdr:rowOff>109764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70757</xdr:rowOff>
    </xdr:from>
    <xdr:to>
      <xdr:col>65</xdr:col>
      <xdr:colOff>53975</xdr:colOff>
      <xdr:row>77</xdr:row>
      <xdr:rowOff>907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11084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161919</xdr:rowOff>
    </xdr:from>
    <xdr:to>
      <xdr:col>29</xdr:col>
      <xdr:colOff>127000</xdr:colOff>
      <xdr:row>13</xdr:row>
      <xdr:rowOff>17939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66944"/>
          <a:ext cx="6477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17939</xdr:rowOff>
    </xdr:from>
    <xdr:to>
      <xdr:col>26</xdr:col>
      <xdr:colOff>50800</xdr:colOff>
      <xdr:row>13</xdr:row>
      <xdr:rowOff>24530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94414"/>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24530</xdr:rowOff>
    </xdr:from>
    <xdr:to>
      <xdr:col>22</xdr:col>
      <xdr:colOff>114300</xdr:colOff>
      <xdr:row>13</xdr:row>
      <xdr:rowOff>34989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01005"/>
          <a:ext cx="698500" cy="1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34989</xdr:rowOff>
    </xdr:from>
    <xdr:to>
      <xdr:col>18</xdr:col>
      <xdr:colOff>177800</xdr:colOff>
      <xdr:row>13</xdr:row>
      <xdr:rowOff>51752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11464"/>
          <a:ext cx="698500" cy="1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111119</xdr:rowOff>
    </xdr:from>
    <xdr:to>
      <xdr:col>29</xdr:col>
      <xdr:colOff>177800</xdr:colOff>
      <xdr:row>13</xdr:row>
      <xdr:rowOff>41269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1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127646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138589</xdr:rowOff>
    </xdr:from>
    <xdr:to>
      <xdr:col>26</xdr:col>
      <xdr:colOff>101600</xdr:colOff>
      <xdr:row>13</xdr:row>
      <xdr:rowOff>68739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4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78916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1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145180</xdr:rowOff>
    </xdr:from>
    <xdr:to>
      <xdr:col>22</xdr:col>
      <xdr:colOff>165100</xdr:colOff>
      <xdr:row>13</xdr:row>
      <xdr:rowOff>75330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5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85507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155639</xdr:rowOff>
    </xdr:from>
    <xdr:to>
      <xdr:col>19</xdr:col>
      <xdr:colOff>38100</xdr:colOff>
      <xdr:row>13</xdr:row>
      <xdr:rowOff>85789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95966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2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952</xdr:rowOff>
    </xdr:from>
    <xdr:to>
      <xdr:col>15</xdr:col>
      <xdr:colOff>101600</xdr:colOff>
      <xdr:row>13</xdr:row>
      <xdr:rowOff>102552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7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112729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4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207467</xdr:rowOff>
    </xdr:from>
    <xdr:to>
      <xdr:col>29</xdr:col>
      <xdr:colOff>127000</xdr:colOff>
      <xdr:row>37</xdr:row>
      <xdr:rowOff>109683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2017"/>
          <a:ext cx="0" cy="1102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81760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0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109683</xdr:rowOff>
    </xdr:from>
    <xdr:to>
      <xdr:col>30</xdr:col>
      <xdr:colOff>25400</xdr:colOff>
      <xdr:row>37</xdr:row>
      <xdr:rowOff>109683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34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122394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207467</xdr:rowOff>
    </xdr:from>
    <xdr:to>
      <xdr:col>30</xdr:col>
      <xdr:colOff>25400</xdr:colOff>
      <xdr:row>33</xdr:row>
      <xdr:rowOff>207467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2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293363</xdr:rowOff>
    </xdr:from>
    <xdr:to>
      <xdr:col>29</xdr:col>
      <xdr:colOff>127000</xdr:colOff>
      <xdr:row>36</xdr:row>
      <xdr:rowOff>114427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03713"/>
          <a:ext cx="647700" cy="16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4487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1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159410</xdr:rowOff>
    </xdr:from>
    <xdr:to>
      <xdr:col>29</xdr:col>
      <xdr:colOff>177800</xdr:colOff>
      <xdr:row>35</xdr:row>
      <xdr:rowOff>261010</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69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114427</xdr:rowOff>
    </xdr:from>
    <xdr:to>
      <xdr:col>26</xdr:col>
      <xdr:colOff>50800</xdr:colOff>
      <xdr:row>37</xdr:row>
      <xdr:rowOff>117228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67677"/>
          <a:ext cx="698500" cy="17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215017</xdr:rowOff>
    </xdr:from>
    <xdr:to>
      <xdr:col>26</xdr:col>
      <xdr:colOff>101600</xdr:colOff>
      <xdr:row>35</xdr:row>
      <xdr:rowOff>316617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25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326794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9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117228</xdr:rowOff>
    </xdr:from>
    <xdr:to>
      <xdr:col>22</xdr:col>
      <xdr:colOff>114300</xdr:colOff>
      <xdr:row>37</xdr:row>
      <xdr:rowOff>216268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41928"/>
          <a:ext cx="698500" cy="99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216274</xdr:rowOff>
    </xdr:from>
    <xdr:to>
      <xdr:col>22</xdr:col>
      <xdr:colOff>165100</xdr:colOff>
      <xdr:row>35</xdr:row>
      <xdr:rowOff>317874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26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328051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59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100540</xdr:rowOff>
    </xdr:from>
    <xdr:to>
      <xdr:col>18</xdr:col>
      <xdr:colOff>177800</xdr:colOff>
      <xdr:row>37</xdr:row>
      <xdr:rowOff>216268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25240"/>
          <a:ext cx="698500" cy="11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215360</xdr:rowOff>
    </xdr:from>
    <xdr:to>
      <xdr:col>19</xdr:col>
      <xdr:colOff>38100</xdr:colOff>
      <xdr:row>35</xdr:row>
      <xdr:rowOff>316960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25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327137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9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195929</xdr:rowOff>
    </xdr:from>
    <xdr:to>
      <xdr:col>15</xdr:col>
      <xdr:colOff>101600</xdr:colOff>
      <xdr:row>35</xdr:row>
      <xdr:rowOff>297529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6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307706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7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242563</xdr:rowOff>
    </xdr:from>
    <xdr:to>
      <xdr:col>29</xdr:col>
      <xdr:colOff>177800</xdr:colOff>
      <xdr:row>36</xdr:row>
      <xdr:rowOff>1263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214640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63627</xdr:rowOff>
    </xdr:from>
    <xdr:to>
      <xdr:col>26</xdr:col>
      <xdr:colOff>101600</xdr:colOff>
      <xdr:row>36</xdr:row>
      <xdr:rowOff>165227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1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150004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0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66428</xdr:rowOff>
    </xdr:from>
    <xdr:to>
      <xdr:col>22</xdr:col>
      <xdr:colOff>165100</xdr:colOff>
      <xdr:row>37</xdr:row>
      <xdr:rowOff>168028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152805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165468</xdr:rowOff>
    </xdr:from>
    <xdr:to>
      <xdr:col>19</xdr:col>
      <xdr:colOff>38100</xdr:colOff>
      <xdr:row>37</xdr:row>
      <xdr:rowOff>267068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90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251845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7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49740</xdr:rowOff>
    </xdr:from>
    <xdr:to>
      <xdr:col>15</xdr:col>
      <xdr:colOff>101600</xdr:colOff>
      <xdr:row>37</xdr:row>
      <xdr:rowOff>151340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136117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6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1,982,294
1,921,494
10,621.29
981,072,160
961,418,272
9,704,078
484,482,950
1,747,831,790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72181</xdr:rowOff>
    </xdr:from>
    <xdr:to>
      <xdr:col>24</xdr:col>
      <xdr:colOff>63500</xdr:colOff>
      <xdr:row>32</xdr:row>
      <xdr:rowOff>100005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58581"/>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100005</xdr:rowOff>
    </xdr:from>
    <xdr:to>
      <xdr:col>19</xdr:col>
      <xdr:colOff>177800</xdr:colOff>
      <xdr:row>32</xdr:row>
      <xdr:rowOff>111909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86405"/>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111909</xdr:rowOff>
    </xdr:from>
    <xdr:to>
      <xdr:col>15</xdr:col>
      <xdr:colOff>50800</xdr:colOff>
      <xdr:row>32</xdr:row>
      <xdr:rowOff>124041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98309"/>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122686</xdr:rowOff>
    </xdr:from>
    <xdr:to>
      <xdr:col>10</xdr:col>
      <xdr:colOff>114300</xdr:colOff>
      <xdr:row>32</xdr:row>
      <xdr:rowOff>124041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09086"/>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21381</xdr:rowOff>
    </xdr:from>
    <xdr:to>
      <xdr:col>24</xdr:col>
      <xdr:colOff>114300</xdr:colOff>
      <xdr:row>32</xdr:row>
      <xdr:rowOff>122981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44258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49205</xdr:rowOff>
    </xdr:from>
    <xdr:to>
      <xdr:col>20</xdr:col>
      <xdr:colOff>38100</xdr:colOff>
      <xdr:row>32</xdr:row>
      <xdr:rowOff>150805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167332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1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61109</xdr:rowOff>
    </xdr:from>
    <xdr:to>
      <xdr:col>15</xdr:col>
      <xdr:colOff>101600</xdr:colOff>
      <xdr:row>32</xdr:row>
      <xdr:rowOff>162709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7786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73241</xdr:rowOff>
    </xdr:from>
    <xdr:to>
      <xdr:col>10</xdr:col>
      <xdr:colOff>165100</xdr:colOff>
      <xdr:row>33</xdr:row>
      <xdr:rowOff>3391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5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19918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71886</xdr:rowOff>
    </xdr:from>
    <xdr:to>
      <xdr:col>6</xdr:col>
      <xdr:colOff>38100</xdr:colOff>
      <xdr:row>33</xdr:row>
      <xdr:rowOff>2036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18563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35589</xdr:rowOff>
    </xdr:from>
    <xdr:to>
      <xdr:col>24</xdr:col>
      <xdr:colOff>63500</xdr:colOff>
      <xdr:row>57</xdr:row>
      <xdr:rowOff>23375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5339"/>
          <a:ext cx="838200" cy="3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23375</xdr:rowOff>
    </xdr:from>
    <xdr:to>
      <xdr:col>19</xdr:col>
      <xdr:colOff>177800</xdr:colOff>
      <xdr:row>57</xdr:row>
      <xdr:rowOff>134573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6025"/>
          <a:ext cx="8890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134573</xdr:rowOff>
    </xdr:from>
    <xdr:to>
      <xdr:col>15</xdr:col>
      <xdr:colOff>50800</xdr:colOff>
      <xdr:row>58</xdr:row>
      <xdr:rowOff>75333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07223"/>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75333</xdr:rowOff>
    </xdr:from>
    <xdr:to>
      <xdr:col>10</xdr:col>
      <xdr:colOff>114300</xdr:colOff>
      <xdr:row>58</xdr:row>
      <xdr:rowOff>128433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9433"/>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156239</xdr:rowOff>
    </xdr:from>
    <xdr:to>
      <xdr:col>24</xdr:col>
      <xdr:colOff>114300</xdr:colOff>
      <xdr:row>55</xdr:row>
      <xdr:rowOff>86389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144025</xdr:rowOff>
    </xdr:from>
    <xdr:to>
      <xdr:col>20</xdr:col>
      <xdr:colOff>38100</xdr:colOff>
      <xdr:row>57</xdr:row>
      <xdr:rowOff>74175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90702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5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83773</xdr:rowOff>
    </xdr:from>
    <xdr:to>
      <xdr:col>15</xdr:col>
      <xdr:colOff>101600</xdr:colOff>
      <xdr:row>58</xdr:row>
      <xdr:rowOff>13923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30450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24533</xdr:rowOff>
    </xdr:from>
    <xdr:to>
      <xdr:col>10</xdr:col>
      <xdr:colOff>165100</xdr:colOff>
      <xdr:row>58</xdr:row>
      <xdr:rowOff>126133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142660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4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77633</xdr:rowOff>
    </xdr:from>
    <xdr:to>
      <xdr:col>6</xdr:col>
      <xdr:colOff>38100</xdr:colOff>
      <xdr:row>59</xdr:row>
      <xdr:rowOff>7783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24310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149388</xdr:rowOff>
    </xdr:from>
    <xdr:to>
      <xdr:col>24</xdr:col>
      <xdr:colOff>63500</xdr:colOff>
      <xdr:row>76</xdr:row>
      <xdr:rowOff>170289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79588"/>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44123</xdr:rowOff>
    </xdr:from>
    <xdr:to>
      <xdr:col>19</xdr:col>
      <xdr:colOff>177800</xdr:colOff>
      <xdr:row>76</xdr:row>
      <xdr:rowOff>170289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74323"/>
          <a:ext cx="889000" cy="1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44123</xdr:rowOff>
    </xdr:from>
    <xdr:to>
      <xdr:col>15</xdr:col>
      <xdr:colOff>50800</xdr:colOff>
      <xdr:row>76</xdr:row>
      <xdr:rowOff>119562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7432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26815</xdr:rowOff>
    </xdr:from>
    <xdr:to>
      <xdr:col>10</xdr:col>
      <xdr:colOff>114300</xdr:colOff>
      <xdr:row>76</xdr:row>
      <xdr:rowOff>119562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57015"/>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98588</xdr:rowOff>
    </xdr:from>
    <xdr:to>
      <xdr:col>24</xdr:col>
      <xdr:colOff>114300</xdr:colOff>
      <xdr:row>77</xdr:row>
      <xdr:rowOff>28738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121465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119489</xdr:rowOff>
    </xdr:from>
    <xdr:to>
      <xdr:col>20</xdr:col>
      <xdr:colOff>38100</xdr:colOff>
      <xdr:row>77</xdr:row>
      <xdr:rowOff>49639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66166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292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164773</xdr:rowOff>
    </xdr:from>
    <xdr:to>
      <xdr:col>15</xdr:col>
      <xdr:colOff>101600</xdr:colOff>
      <xdr:row>76</xdr:row>
      <xdr:rowOff>94923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111451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9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68762</xdr:rowOff>
    </xdr:from>
    <xdr:to>
      <xdr:col>10</xdr:col>
      <xdr:colOff>165100</xdr:colOff>
      <xdr:row>76</xdr:row>
      <xdr:rowOff>170362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15439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7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147465</xdr:rowOff>
    </xdr:from>
    <xdr:to>
      <xdr:col>6</xdr:col>
      <xdr:colOff>38100</xdr:colOff>
      <xdr:row>76</xdr:row>
      <xdr:rowOff>77615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94142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8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70738</xdr:rowOff>
    </xdr:from>
    <xdr:to>
      <xdr:col>24</xdr:col>
      <xdr:colOff>63500</xdr:colOff>
      <xdr:row>98</xdr:row>
      <xdr:rowOff>93980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72838"/>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93980</xdr:rowOff>
    </xdr:from>
    <xdr:to>
      <xdr:col>19</xdr:col>
      <xdr:colOff>177800</xdr:colOff>
      <xdr:row>99</xdr:row>
      <xdr:rowOff>7620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9608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7620</xdr:rowOff>
    </xdr:from>
    <xdr:to>
      <xdr:col>15</xdr:col>
      <xdr:colOff>50800</xdr:colOff>
      <xdr:row>99</xdr:row>
      <xdr:rowOff>18923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81170"/>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18923</xdr:rowOff>
    </xdr:from>
    <xdr:to>
      <xdr:col>10</xdr:col>
      <xdr:colOff>114300</xdr:colOff>
      <xdr:row>99</xdr:row>
      <xdr:rowOff>40132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2473"/>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167276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6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19938</xdr:rowOff>
    </xdr:from>
    <xdr:to>
      <xdr:col>24</xdr:col>
      <xdr:colOff>114300</xdr:colOff>
      <xdr:row>98</xdr:row>
      <xdr:rowOff>121538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106315</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3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43180</xdr:rowOff>
    </xdr:from>
    <xdr:to>
      <xdr:col>20</xdr:col>
      <xdr:colOff>38100</xdr:colOff>
      <xdr:row>98</xdr:row>
      <xdr:rowOff>144780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135907</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128270</xdr:rowOff>
    </xdr:from>
    <xdr:to>
      <xdr:col>15</xdr:col>
      <xdr:colOff>101600</xdr:colOff>
      <xdr:row>99</xdr:row>
      <xdr:rowOff>58420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49547</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702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139573</xdr:rowOff>
    </xdr:from>
    <xdr:to>
      <xdr:col>10</xdr:col>
      <xdr:colOff>165100</xdr:colOff>
      <xdr:row>99</xdr:row>
      <xdr:rowOff>69723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60850</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703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160782</xdr:rowOff>
    </xdr:from>
    <xdr:to>
      <xdr:col>6</xdr:col>
      <xdr:colOff>38100</xdr:colOff>
      <xdr:row>99</xdr:row>
      <xdr:rowOff>90932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82059</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705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127960</xdr:rowOff>
    </xdr:from>
    <xdr:to>
      <xdr:col>55</xdr:col>
      <xdr:colOff>0</xdr:colOff>
      <xdr:row>33</xdr:row>
      <xdr:rowOff>141610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14360"/>
          <a:ext cx="838200" cy="1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110258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596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127960</xdr:rowOff>
    </xdr:from>
    <xdr:to>
      <xdr:col>50</xdr:col>
      <xdr:colOff>114300</xdr:colOff>
      <xdr:row>34</xdr:row>
      <xdr:rowOff>101589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14360"/>
          <a:ext cx="889000" cy="3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101589</xdr:rowOff>
    </xdr:from>
    <xdr:to>
      <xdr:col>45</xdr:col>
      <xdr:colOff>177800</xdr:colOff>
      <xdr:row>38</xdr:row>
      <xdr:rowOff>146003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30889"/>
          <a:ext cx="889000" cy="7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144822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97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146003</xdr:rowOff>
    </xdr:from>
    <xdr:to>
      <xdr:col>41</xdr:col>
      <xdr:colOff>50800</xdr:colOff>
      <xdr:row>39</xdr:row>
      <xdr:rowOff>2769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61103"/>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90810</xdr:rowOff>
    </xdr:from>
    <xdr:to>
      <xdr:col>55</xdr:col>
      <xdr:colOff>50800</xdr:colOff>
      <xdr:row>34</xdr:row>
      <xdr:rowOff>20960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69237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2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77160</xdr:rowOff>
    </xdr:from>
    <xdr:to>
      <xdr:col>50</xdr:col>
      <xdr:colOff>165100</xdr:colOff>
      <xdr:row>33</xdr:row>
      <xdr:rowOff>7310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169887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65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50789</xdr:rowOff>
    </xdr:from>
    <xdr:to>
      <xdr:col>46</xdr:col>
      <xdr:colOff>38100</xdr:colOff>
      <xdr:row>34</xdr:row>
      <xdr:rowOff>152389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168916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5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95203</xdr:rowOff>
    </xdr:from>
    <xdr:to>
      <xdr:col>41</xdr:col>
      <xdr:colOff>101600</xdr:colOff>
      <xdr:row>39</xdr:row>
      <xdr:rowOff>25353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41880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123419</xdr:rowOff>
    </xdr:from>
    <xdr:to>
      <xdr:col>36</xdr:col>
      <xdr:colOff>165100</xdr:colOff>
      <xdr:row>39</xdr:row>
      <xdr:rowOff>53569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44696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15418</xdr:rowOff>
    </xdr:from>
    <xdr:to>
      <xdr:col>55</xdr:col>
      <xdr:colOff>0</xdr:colOff>
      <xdr:row>53</xdr:row>
      <xdr:rowOff>154211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102268"/>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15418</xdr:rowOff>
    </xdr:from>
    <xdr:to>
      <xdr:col>50</xdr:col>
      <xdr:colOff>114300</xdr:colOff>
      <xdr:row>53</xdr:row>
      <xdr:rowOff>129326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102268"/>
          <a:ext cx="8890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129326</xdr:rowOff>
    </xdr:from>
    <xdr:to>
      <xdr:col>45</xdr:col>
      <xdr:colOff>177800</xdr:colOff>
      <xdr:row>54</xdr:row>
      <xdr:rowOff>129566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16176"/>
          <a:ext cx="889000" cy="1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129566</xdr:rowOff>
    </xdr:from>
    <xdr:to>
      <xdr:col>41</xdr:col>
      <xdr:colOff>50800</xdr:colOff>
      <xdr:row>55</xdr:row>
      <xdr:rowOff>30287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87866"/>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103411</xdr:rowOff>
    </xdr:from>
    <xdr:to>
      <xdr:col>55</xdr:col>
      <xdr:colOff>50800</xdr:colOff>
      <xdr:row>54</xdr:row>
      <xdr:rowOff>33561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126288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136068</xdr:rowOff>
    </xdr:from>
    <xdr:to>
      <xdr:col>50</xdr:col>
      <xdr:colOff>165100</xdr:colOff>
      <xdr:row>53</xdr:row>
      <xdr:rowOff>66218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82745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27095" y="88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78526</xdr:rowOff>
    </xdr:from>
    <xdr:to>
      <xdr:col>46</xdr:col>
      <xdr:colOff>38100</xdr:colOff>
      <xdr:row>54</xdr:row>
      <xdr:rowOff>8676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6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25203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94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78766</xdr:rowOff>
    </xdr:from>
    <xdr:to>
      <xdr:col>41</xdr:col>
      <xdr:colOff>101600</xdr:colOff>
      <xdr:row>55</xdr:row>
      <xdr:rowOff>8916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25443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150937</xdr:rowOff>
    </xdr:from>
    <xdr:to>
      <xdr:col>36</xdr:col>
      <xdr:colOff>165100</xdr:colOff>
      <xdr:row>55</xdr:row>
      <xdr:rowOff>81087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97614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1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55673</xdr:rowOff>
    </xdr:from>
    <xdr:to>
      <xdr:col>55</xdr:col>
      <xdr:colOff>0</xdr:colOff>
      <xdr:row>77</xdr:row>
      <xdr:rowOff>90029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57323"/>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55673</xdr:rowOff>
    </xdr:from>
    <xdr:to>
      <xdr:col>50</xdr:col>
      <xdr:colOff>114300</xdr:colOff>
      <xdr:row>77</xdr:row>
      <xdr:rowOff>96658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57323"/>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96658</xdr:rowOff>
    </xdr:from>
    <xdr:to>
      <xdr:col>45</xdr:col>
      <xdr:colOff>177800</xdr:colOff>
      <xdr:row>77</xdr:row>
      <xdr:rowOff>122033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9830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122033</xdr:rowOff>
    </xdr:from>
    <xdr:to>
      <xdr:col>41</xdr:col>
      <xdr:colOff>50800</xdr:colOff>
      <xdr:row>77</xdr:row>
      <xdr:rowOff>164356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23683"/>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39229</xdr:rowOff>
    </xdr:from>
    <xdr:to>
      <xdr:col>55</xdr:col>
      <xdr:colOff>50800</xdr:colOff>
      <xdr:row>77</xdr:row>
      <xdr:rowOff>140829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62106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4873</xdr:rowOff>
    </xdr:from>
    <xdr:to>
      <xdr:col>50</xdr:col>
      <xdr:colOff>165100</xdr:colOff>
      <xdr:row>77</xdr:row>
      <xdr:rowOff>106473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123000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29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45858</xdr:rowOff>
    </xdr:from>
    <xdr:to>
      <xdr:col>46</xdr:col>
      <xdr:colOff>38100</xdr:colOff>
      <xdr:row>77</xdr:row>
      <xdr:rowOff>147458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163985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71233</xdr:rowOff>
    </xdr:from>
    <xdr:to>
      <xdr:col>41</xdr:col>
      <xdr:colOff>101600</xdr:colOff>
      <xdr:row>78</xdr:row>
      <xdr:rowOff>1383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17910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113556</xdr:rowOff>
    </xdr:from>
    <xdr:to>
      <xdr:col>36</xdr:col>
      <xdr:colOff>165100</xdr:colOff>
      <xdr:row>78</xdr:row>
      <xdr:rowOff>43706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60233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35066</xdr:rowOff>
    </xdr:from>
    <xdr:to>
      <xdr:col>54</xdr:col>
      <xdr:colOff>189865</xdr:colOff>
      <xdr:row>99</xdr:row>
      <xdr:rowOff>149954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979916"/>
          <a:ext cx="1270" cy="114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153781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12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149954</xdr:rowOff>
    </xdr:from>
    <xdr:to>
      <xdr:col>55</xdr:col>
      <xdr:colOff>88900</xdr:colOff>
      <xdr:row>99</xdr:row>
      <xdr:rowOff>149954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12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153193</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7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35066</xdr:rowOff>
    </xdr:from>
    <xdr:to>
      <xdr:col>55</xdr:col>
      <xdr:colOff>88900</xdr:colOff>
      <xdr:row>93</xdr:row>
      <xdr:rowOff>35066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97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49141</xdr:rowOff>
    </xdr:from>
    <xdr:to>
      <xdr:col>55</xdr:col>
      <xdr:colOff>0</xdr:colOff>
      <xdr:row>93</xdr:row>
      <xdr:rowOff>35066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651091"/>
          <a:ext cx="838200" cy="32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96359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72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117932</xdr:rowOff>
    </xdr:from>
    <xdr:to>
      <xdr:col>55</xdr:col>
      <xdr:colOff>50800</xdr:colOff>
      <xdr:row>98</xdr:row>
      <xdr:rowOff>48082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4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49141</xdr:rowOff>
    </xdr:from>
    <xdr:to>
      <xdr:col>50</xdr:col>
      <xdr:colOff>114300</xdr:colOff>
      <xdr:row>94</xdr:row>
      <xdr:rowOff>59364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651091"/>
          <a:ext cx="889000" cy="5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100558</xdr:rowOff>
    </xdr:from>
    <xdr:to>
      <xdr:col>50</xdr:col>
      <xdr:colOff>165100</xdr:colOff>
      <xdr:row>98</xdr:row>
      <xdr:rowOff>30708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3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21835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594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59364</xdr:rowOff>
    </xdr:from>
    <xdr:to>
      <xdr:col>45</xdr:col>
      <xdr:colOff>177800</xdr:colOff>
      <xdr:row>95</xdr:row>
      <xdr:rowOff>49926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175664"/>
          <a:ext cx="889000" cy="16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149152</xdr:rowOff>
    </xdr:from>
    <xdr:to>
      <xdr:col>46</xdr:col>
      <xdr:colOff>38100</xdr:colOff>
      <xdr:row>98</xdr:row>
      <xdr:rowOff>79302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7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70429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49926</xdr:rowOff>
    </xdr:from>
    <xdr:to>
      <xdr:col>41</xdr:col>
      <xdr:colOff>50800</xdr:colOff>
      <xdr:row>95</xdr:row>
      <xdr:rowOff>76247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337676"/>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21267</xdr:rowOff>
    </xdr:from>
    <xdr:to>
      <xdr:col>41</xdr:col>
      <xdr:colOff>101600</xdr:colOff>
      <xdr:row>98</xdr:row>
      <xdr:rowOff>122867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82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113994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67542</xdr:rowOff>
    </xdr:from>
    <xdr:to>
      <xdr:col>36</xdr:col>
      <xdr:colOff>165100</xdr:colOff>
      <xdr:row>98</xdr:row>
      <xdr:rowOff>169142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86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6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155716</xdr:rowOff>
    </xdr:from>
    <xdr:to>
      <xdr:col>55</xdr:col>
      <xdr:colOff>50800</xdr:colOff>
      <xdr:row>93</xdr:row>
      <xdr:rowOff>85866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9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108743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8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169791</xdr:rowOff>
    </xdr:from>
    <xdr:to>
      <xdr:col>50</xdr:col>
      <xdr:colOff>165100</xdr:colOff>
      <xdr:row>91</xdr:row>
      <xdr:rowOff>99941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6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116468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59411" y="153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8564</xdr:rowOff>
    </xdr:from>
    <xdr:to>
      <xdr:col>46</xdr:col>
      <xdr:colOff>38100</xdr:colOff>
      <xdr:row>94</xdr:row>
      <xdr:rowOff>110164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126691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170576</xdr:rowOff>
    </xdr:from>
    <xdr:to>
      <xdr:col>41</xdr:col>
      <xdr:colOff>101600</xdr:colOff>
      <xdr:row>95</xdr:row>
      <xdr:rowOff>100726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117253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0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25447</xdr:rowOff>
    </xdr:from>
    <xdr:to>
      <xdr:col>36</xdr:col>
      <xdr:colOff>165100</xdr:colOff>
      <xdr:row>95</xdr:row>
      <xdr:rowOff>127047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143574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67564</xdr:rowOff>
    </xdr:from>
    <xdr:to>
      <xdr:col>85</xdr:col>
      <xdr:colOff>127000</xdr:colOff>
      <xdr:row>33</xdr:row>
      <xdr:rowOff>149987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725414"/>
          <a:ext cx="838200" cy="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87774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1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67564</xdr:rowOff>
    </xdr:from>
    <xdr:to>
      <xdr:col>81</xdr:col>
      <xdr:colOff>50800</xdr:colOff>
      <xdr:row>36</xdr:row>
      <xdr:rowOff>9144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725414"/>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47769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33728" y="639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34925</xdr:rowOff>
    </xdr:from>
    <xdr:to>
      <xdr:col>76</xdr:col>
      <xdr:colOff>114300</xdr:colOff>
      <xdr:row>36</xdr:row>
      <xdr:rowOff>9144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035675"/>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53611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34925</xdr:rowOff>
    </xdr:from>
    <xdr:to>
      <xdr:col>71</xdr:col>
      <xdr:colOff>177800</xdr:colOff>
      <xdr:row>36</xdr:row>
      <xdr:rowOff>61468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035675"/>
          <a:ext cx="889000" cy="1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120413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143019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99187</xdr:rowOff>
    </xdr:from>
    <xdr:to>
      <xdr:col>85</xdr:col>
      <xdr:colOff>177800</xdr:colOff>
      <xdr:row>34</xdr:row>
      <xdr:rowOff>29337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122064</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60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16764</xdr:rowOff>
    </xdr:from>
    <xdr:to>
      <xdr:col>81</xdr:col>
      <xdr:colOff>101600</xdr:colOff>
      <xdr:row>33</xdr:row>
      <xdr:rowOff>118364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6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31</xdr:row>
      <xdr:rowOff>134891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33728" y="54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129794</xdr:rowOff>
    </xdr:from>
    <xdr:to>
      <xdr:col>76</xdr:col>
      <xdr:colOff>165100</xdr:colOff>
      <xdr:row>36</xdr:row>
      <xdr:rowOff>59944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1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76471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9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155575</xdr:rowOff>
    </xdr:from>
    <xdr:to>
      <xdr:col>72</xdr:col>
      <xdr:colOff>38100</xdr:colOff>
      <xdr:row>35</xdr:row>
      <xdr:rowOff>85725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102252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10668</xdr:rowOff>
    </xdr:from>
    <xdr:to>
      <xdr:col>67</xdr:col>
      <xdr:colOff>101600</xdr:colOff>
      <xdr:row>36</xdr:row>
      <xdr:rowOff>112268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1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128795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595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45783</xdr:rowOff>
    </xdr:from>
    <xdr:to>
      <xdr:col>85</xdr:col>
      <xdr:colOff>127000</xdr:colOff>
      <xdr:row>74</xdr:row>
      <xdr:rowOff>111696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733083"/>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111696</xdr:rowOff>
    </xdr:from>
    <xdr:to>
      <xdr:col>81</xdr:col>
      <xdr:colOff>50800</xdr:colOff>
      <xdr:row>75</xdr:row>
      <xdr:rowOff>1283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79899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105487</xdr:rowOff>
    </xdr:from>
    <xdr:to>
      <xdr:col>76</xdr:col>
      <xdr:colOff>114300</xdr:colOff>
      <xdr:row>75</xdr:row>
      <xdr:rowOff>1283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792787"/>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87961</xdr:rowOff>
    </xdr:from>
    <xdr:to>
      <xdr:col>71</xdr:col>
      <xdr:colOff>177800</xdr:colOff>
      <xdr:row>74</xdr:row>
      <xdr:rowOff>105487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77526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166433</xdr:rowOff>
    </xdr:from>
    <xdr:to>
      <xdr:col>85</xdr:col>
      <xdr:colOff>177800</xdr:colOff>
      <xdr:row>74</xdr:row>
      <xdr:rowOff>96583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17860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60896</xdr:rowOff>
    </xdr:from>
    <xdr:to>
      <xdr:col>81</xdr:col>
      <xdr:colOff>101600</xdr:colOff>
      <xdr:row>74</xdr:row>
      <xdr:rowOff>162496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153623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01411" y="128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121933</xdr:rowOff>
    </xdr:from>
    <xdr:to>
      <xdr:col>76</xdr:col>
      <xdr:colOff>165100</xdr:colOff>
      <xdr:row>75</xdr:row>
      <xdr:rowOff>52083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68610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5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54687</xdr:rowOff>
    </xdr:from>
    <xdr:to>
      <xdr:col>72</xdr:col>
      <xdr:colOff>38100</xdr:colOff>
      <xdr:row>74</xdr:row>
      <xdr:rowOff>156287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5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37161</xdr:rowOff>
    </xdr:from>
    <xdr:to>
      <xdr:col>67</xdr:col>
      <xdr:colOff>101600</xdr:colOff>
      <xdr:row>74</xdr:row>
      <xdr:rowOff>138761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155288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4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121458</xdr:rowOff>
    </xdr:from>
    <xdr:to>
      <xdr:col>85</xdr:col>
      <xdr:colOff>127000</xdr:colOff>
      <xdr:row>95</xdr:row>
      <xdr:rowOff>36830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237758"/>
          <a:ext cx="8382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30615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1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121458</xdr:rowOff>
    </xdr:from>
    <xdr:to>
      <xdr:col>81</xdr:col>
      <xdr:colOff>50800</xdr:colOff>
      <xdr:row>97</xdr:row>
      <xdr:rowOff>38064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237758"/>
          <a:ext cx="889000" cy="4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38064</xdr:rowOff>
    </xdr:from>
    <xdr:to>
      <xdr:col>76</xdr:col>
      <xdr:colOff>114300</xdr:colOff>
      <xdr:row>98</xdr:row>
      <xdr:rowOff>68194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68714"/>
          <a:ext cx="889000" cy="20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170607</xdr:rowOff>
    </xdr:from>
    <xdr:to>
      <xdr:col>71</xdr:col>
      <xdr:colOff>177800</xdr:colOff>
      <xdr:row>98</xdr:row>
      <xdr:rowOff>68194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01257"/>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157480</xdr:rowOff>
    </xdr:from>
    <xdr:to>
      <xdr:col>85</xdr:col>
      <xdr:colOff>177800</xdr:colOff>
      <xdr:row>95</xdr:row>
      <xdr:rowOff>87630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8907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1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70658</xdr:rowOff>
    </xdr:from>
    <xdr:to>
      <xdr:col>81</xdr:col>
      <xdr:colOff>101600</xdr:colOff>
      <xdr:row>95</xdr:row>
      <xdr:rowOff>808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1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163385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01411" y="162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158714</xdr:rowOff>
    </xdr:from>
    <xdr:to>
      <xdr:col>76</xdr:col>
      <xdr:colOff>165100</xdr:colOff>
      <xdr:row>97</xdr:row>
      <xdr:rowOff>88864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79991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1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17394</xdr:rowOff>
    </xdr:from>
    <xdr:to>
      <xdr:col>72</xdr:col>
      <xdr:colOff>38100</xdr:colOff>
      <xdr:row>98</xdr:row>
      <xdr:rowOff>118994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110121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119807</xdr:rowOff>
    </xdr:from>
    <xdr:to>
      <xdr:col>67</xdr:col>
      <xdr:colOff>101600</xdr:colOff>
      <xdr:row>98</xdr:row>
      <xdr:rowOff>49957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41084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125730</xdr:rowOff>
    </xdr:from>
    <xdr:to>
      <xdr:col>116</xdr:col>
      <xdr:colOff>63500</xdr:colOff>
      <xdr:row>38</xdr:row>
      <xdr:rowOff>170180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4083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170180</xdr:rowOff>
    </xdr:from>
    <xdr:to>
      <xdr:col>111</xdr:col>
      <xdr:colOff>177800</xdr:colOff>
      <xdr:row>39</xdr:row>
      <xdr:rowOff>22860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852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22860</xdr:rowOff>
    </xdr:from>
    <xdr:to>
      <xdr:col>107</xdr:col>
      <xdr:colOff>50800</xdr:colOff>
      <xdr:row>39</xdr:row>
      <xdr:rowOff>41910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709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41910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195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161307</xdr:rowOff>
    </xdr:from>
    <xdr:ext cx="313932"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049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119380</xdr:rowOff>
    </xdr:from>
    <xdr:to>
      <xdr:col>112</xdr:col>
      <xdr:colOff>38100</xdr:colOff>
      <xdr:row>39</xdr:row>
      <xdr:rowOff>49530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40657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536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143510</xdr:rowOff>
    </xdr:from>
    <xdr:to>
      <xdr:col>107</xdr:col>
      <xdr:colOff>101600</xdr:colOff>
      <xdr:row>39</xdr:row>
      <xdr:rowOff>73660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64787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751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162560</xdr:rowOff>
    </xdr:from>
    <xdr:to>
      <xdr:col>102</xdr:col>
      <xdr:colOff>165100</xdr:colOff>
      <xdr:row>39</xdr:row>
      <xdr:rowOff>92710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83837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153670</xdr:rowOff>
    </xdr:from>
    <xdr:to>
      <xdr:col>98</xdr:col>
      <xdr:colOff>38100</xdr:colOff>
      <xdr:row>39</xdr:row>
      <xdr:rowOff>83820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74947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168455</xdr:rowOff>
    </xdr:from>
    <xdr:to>
      <xdr:col>116</xdr:col>
      <xdr:colOff>63500</xdr:colOff>
      <xdr:row>58</xdr:row>
      <xdr:rowOff>16387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941105"/>
          <a:ext cx="8382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37303</xdr:rowOff>
    </xdr:from>
    <xdr:to>
      <xdr:col>111</xdr:col>
      <xdr:colOff>177800</xdr:colOff>
      <xdr:row>58</xdr:row>
      <xdr:rowOff>16387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9467053"/>
          <a:ext cx="889000" cy="49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37303</xdr:rowOff>
    </xdr:from>
    <xdr:to>
      <xdr:col>107</xdr:col>
      <xdr:colOff>50800</xdr:colOff>
      <xdr:row>58</xdr:row>
      <xdr:rowOff>64948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467053"/>
          <a:ext cx="889000" cy="54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96131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55461</xdr:rowOff>
    </xdr:from>
    <xdr:to>
      <xdr:col>102</xdr:col>
      <xdr:colOff>114300</xdr:colOff>
      <xdr:row>58</xdr:row>
      <xdr:rowOff>64948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99956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117655</xdr:rowOff>
    </xdr:from>
    <xdr:to>
      <xdr:col>116</xdr:col>
      <xdr:colOff>114300</xdr:colOff>
      <xdr:row>58</xdr:row>
      <xdr:rowOff>47805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8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96082</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137037</xdr:rowOff>
    </xdr:from>
    <xdr:to>
      <xdr:col>112</xdr:col>
      <xdr:colOff>38100</xdr:colOff>
      <xdr:row>58</xdr:row>
      <xdr:rowOff>67187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58314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43411" y="100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157953</xdr:rowOff>
    </xdr:from>
    <xdr:to>
      <xdr:col>107</xdr:col>
      <xdr:colOff>101600</xdr:colOff>
      <xdr:row>55</xdr:row>
      <xdr:rowOff>88103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4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104630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1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14148</xdr:rowOff>
    </xdr:from>
    <xdr:to>
      <xdr:col>102</xdr:col>
      <xdr:colOff>165100</xdr:colOff>
      <xdr:row>58</xdr:row>
      <xdr:rowOff>115748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106875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100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4661</xdr:rowOff>
    </xdr:from>
    <xdr:to>
      <xdr:col>98</xdr:col>
      <xdr:colOff>38100</xdr:colOff>
      <xdr:row>58</xdr:row>
      <xdr:rowOff>106261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97388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47934</xdr:rowOff>
    </xdr:from>
    <xdr:to>
      <xdr:col>116</xdr:col>
      <xdr:colOff>63500</xdr:colOff>
      <xdr:row>78</xdr:row>
      <xdr:rowOff>129577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42103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129577</xdr:rowOff>
    </xdr:from>
    <xdr:to>
      <xdr:col>111</xdr:col>
      <xdr:colOff>177800</xdr:colOff>
      <xdr:row>79</xdr:row>
      <xdr:rowOff>73732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02677"/>
          <a:ext cx="889000" cy="1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160274</xdr:rowOff>
    </xdr:from>
    <xdr:to>
      <xdr:col>107</xdr:col>
      <xdr:colOff>50800</xdr:colOff>
      <xdr:row>79</xdr:row>
      <xdr:rowOff>73732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61924"/>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145579</xdr:rowOff>
    </xdr:from>
    <xdr:to>
      <xdr:col>102</xdr:col>
      <xdr:colOff>114300</xdr:colOff>
      <xdr:row>77</xdr:row>
      <xdr:rowOff>160274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4722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14676</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30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113628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2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168584</xdr:rowOff>
    </xdr:from>
    <xdr:to>
      <xdr:col>116</xdr:col>
      <xdr:colOff>114300</xdr:colOff>
      <xdr:row>78</xdr:row>
      <xdr:rowOff>98734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147011</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4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78777</xdr:rowOff>
    </xdr:from>
    <xdr:to>
      <xdr:col>112</xdr:col>
      <xdr:colOff>38100</xdr:colOff>
      <xdr:row>79</xdr:row>
      <xdr:rowOff>8927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54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354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22932</xdr:rowOff>
    </xdr:from>
    <xdr:to>
      <xdr:col>107</xdr:col>
      <xdr:colOff>101600</xdr:colOff>
      <xdr:row>79</xdr:row>
      <xdr:rowOff>124532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5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115659</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366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109474</xdr:rowOff>
    </xdr:from>
    <xdr:to>
      <xdr:col>102</xdr:col>
      <xdr:colOff>165100</xdr:colOff>
      <xdr:row>78</xdr:row>
      <xdr:rowOff>39624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30751</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94779</xdr:rowOff>
    </xdr:from>
    <xdr:to>
      <xdr:col>98</xdr:col>
      <xdr:colOff>38100</xdr:colOff>
      <xdr:row>78</xdr:row>
      <xdr:rowOff>24929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16056</xdr:rowOff>
    </xdr:from>
    <xdr:ext cx="469744"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428" y="133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485,003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物件費は前年度と比較して、住民一人当たりで</a:t>
          </a:r>
          <a:r>
            <a:rPr kumimoji="1" lang="en-US" altLang="ja-JP" sz="1300">
              <a:latin typeface="ＭＳ Ｐゴシック" panose="020B0600070205080204" pitchFamily="50" charset="-128"/>
              <a:ea typeface="ＭＳ Ｐゴシック" panose="020B0600070205080204" pitchFamily="50" charset="-128"/>
            </a:rPr>
            <a:t>10,126</a:t>
          </a:r>
          <a:r>
            <a:rPr kumimoji="1" lang="ja-JP" altLang="en-US" sz="1300">
              <a:latin typeface="ＭＳ Ｐゴシック" panose="020B0600070205080204" pitchFamily="50" charset="-128"/>
              <a:ea typeface="ＭＳ Ｐゴシック" panose="020B0600070205080204" pitchFamily="50" charset="-128"/>
            </a:rPr>
            <a:t>円の増となった。これは宿泊療養施設運営事業等の新型コロナウイルス感染症対策や</a:t>
          </a:r>
          <a:r>
            <a:rPr kumimoji="1" lang="en-US" altLang="ja-JP" sz="1300">
              <a:latin typeface="ＭＳ Ｐゴシック" panose="020B0600070205080204" pitchFamily="50" charset="-128"/>
              <a:ea typeface="ＭＳ Ｐゴシック" panose="020B0600070205080204" pitchFamily="50" charset="-128"/>
            </a:rPr>
            <a:t>GoTo</a:t>
          </a:r>
          <a:r>
            <a:rPr kumimoji="1" lang="ja-JP" altLang="en-US" sz="1300">
              <a:latin typeface="ＭＳ Ｐゴシック" panose="020B0600070205080204" pitchFamily="50" charset="-128"/>
              <a:ea typeface="ＭＳ Ｐゴシック" panose="020B0600070205080204" pitchFamily="50" charset="-128"/>
            </a:rPr>
            <a:t>トラベル等の観光支援事業に係る費用の増などにより、決算額が対前年度比</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補助費等は前年度と比較して、住民一人当たり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11,336</a:t>
          </a:r>
          <a:r>
            <a:rPr kumimoji="1" lang="ja-JP" altLang="en-US" sz="1300">
              <a:latin typeface="ＭＳ Ｐゴシック" panose="020B0600070205080204" pitchFamily="50" charset="-128"/>
              <a:ea typeface="ＭＳ Ｐゴシック" panose="020B0600070205080204" pitchFamily="50" charset="-128"/>
            </a:rPr>
            <a:t>円の減となった。これは県の要請等に応じ営業時間短縮に協力いただいた事業者への協力金の減などにより、決算額が対前年比</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普通建設事業費は前年度と比較して、住民一人当たり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12,750</a:t>
          </a:r>
          <a:r>
            <a:rPr kumimoji="1" lang="ja-JP" altLang="en-US" sz="1300">
              <a:latin typeface="ＭＳ Ｐゴシック" panose="020B0600070205080204" pitchFamily="50" charset="-128"/>
              <a:ea typeface="ＭＳ Ｐゴシック" panose="020B0600070205080204" pitchFamily="50" charset="-128"/>
            </a:rPr>
            <a:t>円の減となった。これは県庁舎建設事業や道路・河川等の公共事業の減などにより、決算額が対前年比</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公債費は前年度と比較して、住民一人当たり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1,730</a:t>
          </a:r>
          <a:r>
            <a:rPr kumimoji="1" lang="ja-JP" altLang="en-US" sz="1300">
              <a:latin typeface="ＭＳ Ｐゴシック" panose="020B0600070205080204" pitchFamily="50" charset="-128"/>
              <a:ea typeface="ＭＳ Ｐゴシック" panose="020B0600070205080204" pitchFamily="50" charset="-128"/>
            </a:rPr>
            <a:t>円の増となった。グループ内平均よりは高く、全国平均よりは低い水準となっている。近年の公共施設の老朽化対策、国土強靱化対策等による投資的経費の増を受け、当面は増加傾向が続く見込み。今後も県債発行の抑制など、引き続き公債費減少へ向けた取組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1,982,294
1,921,494
10,621.29
981,072,160
961,418,272
9,704,078
484,482,950
1,747,831,790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73406</xdr:rowOff>
    </xdr:from>
    <xdr:to>
      <xdr:col>24</xdr:col>
      <xdr:colOff>63500</xdr:colOff>
      <xdr:row>33</xdr:row>
      <xdr:rowOff>119126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312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119126</xdr:rowOff>
    </xdr:from>
    <xdr:to>
      <xdr:col>19</xdr:col>
      <xdr:colOff>177800</xdr:colOff>
      <xdr:row>33</xdr:row>
      <xdr:rowOff>155702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76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141986</xdr:rowOff>
    </xdr:from>
    <xdr:to>
      <xdr:col>15</xdr:col>
      <xdr:colOff>50800</xdr:colOff>
      <xdr:row>33</xdr:row>
      <xdr:rowOff>155702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99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98552</xdr:rowOff>
    </xdr:from>
    <xdr:to>
      <xdr:col>10</xdr:col>
      <xdr:colOff>114300</xdr:colOff>
      <xdr:row>33</xdr:row>
      <xdr:rowOff>141986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564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22606</xdr:rowOff>
    </xdr:from>
    <xdr:to>
      <xdr:col>24</xdr:col>
      <xdr:colOff>114300</xdr:colOff>
      <xdr:row>33</xdr:row>
      <xdr:rowOff>124206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45483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3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68326</xdr:rowOff>
    </xdr:from>
    <xdr:to>
      <xdr:col>20</xdr:col>
      <xdr:colOff>38100</xdr:colOff>
      <xdr:row>33</xdr:row>
      <xdr:rowOff>169926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15003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104902</xdr:rowOff>
    </xdr:from>
    <xdr:to>
      <xdr:col>15</xdr:col>
      <xdr:colOff>101600</xdr:colOff>
      <xdr:row>34</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51579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53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91186</xdr:rowOff>
    </xdr:from>
    <xdr:to>
      <xdr:col>10</xdr:col>
      <xdr:colOff>165100</xdr:colOff>
      <xdr:row>34</xdr:row>
      <xdr:rowOff>21336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37863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524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47752</xdr:rowOff>
    </xdr:from>
    <xdr:to>
      <xdr:col>6</xdr:col>
      <xdr:colOff>38100</xdr:colOff>
      <xdr:row>33</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165879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48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171438</xdr:rowOff>
    </xdr:from>
    <xdr:to>
      <xdr:col>24</xdr:col>
      <xdr:colOff>63500</xdr:colOff>
      <xdr:row>53</xdr:row>
      <xdr:rowOff>35382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743938"/>
          <a:ext cx="838200" cy="3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171438</xdr:rowOff>
    </xdr:from>
    <xdr:to>
      <xdr:col>19</xdr:col>
      <xdr:colOff>177800</xdr:colOff>
      <xdr:row>56</xdr:row>
      <xdr:rowOff>42088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743938"/>
          <a:ext cx="889000" cy="89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42088</xdr:rowOff>
    </xdr:from>
    <xdr:to>
      <xdr:col>15</xdr:col>
      <xdr:colOff>50800</xdr:colOff>
      <xdr:row>57</xdr:row>
      <xdr:rowOff>106744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43288"/>
          <a:ext cx="889000" cy="2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46165</xdr:rowOff>
    </xdr:from>
    <xdr:to>
      <xdr:col>10</xdr:col>
      <xdr:colOff>114300</xdr:colOff>
      <xdr:row>57</xdr:row>
      <xdr:rowOff>106744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1881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156032</xdr:rowOff>
    </xdr:from>
    <xdr:to>
      <xdr:col>24</xdr:col>
      <xdr:colOff>114300</xdr:colOff>
      <xdr:row>53</xdr:row>
      <xdr:rowOff>86182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0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7459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9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120638</xdr:rowOff>
    </xdr:from>
    <xdr:to>
      <xdr:col>20</xdr:col>
      <xdr:colOff>38100</xdr:colOff>
      <xdr:row>51</xdr:row>
      <xdr:rowOff>50788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69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67315</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4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162738</xdr:rowOff>
    </xdr:from>
    <xdr:to>
      <xdr:col>15</xdr:col>
      <xdr:colOff>101600</xdr:colOff>
      <xdr:row>56</xdr:row>
      <xdr:rowOff>92888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109415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55944</xdr:rowOff>
    </xdr:from>
    <xdr:to>
      <xdr:col>10</xdr:col>
      <xdr:colOff>165100</xdr:colOff>
      <xdr:row>57</xdr:row>
      <xdr:rowOff>157544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2621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166815</xdr:rowOff>
    </xdr:from>
    <xdr:to>
      <xdr:col>6</xdr:col>
      <xdr:colOff>38100</xdr:colOff>
      <xdr:row>57</xdr:row>
      <xdr:rowOff>96965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113492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155245</xdr:rowOff>
    </xdr:from>
    <xdr:to>
      <xdr:col>24</xdr:col>
      <xdr:colOff>63500</xdr:colOff>
      <xdr:row>75</xdr:row>
      <xdr:rowOff>9581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671095"/>
          <a:ext cx="8382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2129</xdr:rowOff>
    </xdr:from>
    <xdr:to>
      <xdr:col>19</xdr:col>
      <xdr:colOff>177800</xdr:colOff>
      <xdr:row>75</xdr:row>
      <xdr:rowOff>9581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689429"/>
          <a:ext cx="889000" cy="17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121942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4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2129</xdr:rowOff>
    </xdr:from>
    <xdr:to>
      <xdr:col>15</xdr:col>
      <xdr:colOff>50800</xdr:colOff>
      <xdr:row>76</xdr:row>
      <xdr:rowOff>122098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689429"/>
          <a:ext cx="889000" cy="46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168577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3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122098</xdr:rowOff>
    </xdr:from>
    <xdr:to>
      <xdr:col>10</xdr:col>
      <xdr:colOff>114300</xdr:colOff>
      <xdr:row>76</xdr:row>
      <xdr:rowOff>153188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152298"/>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104445</xdr:rowOff>
    </xdr:from>
    <xdr:to>
      <xdr:col>24</xdr:col>
      <xdr:colOff>114300</xdr:colOff>
      <xdr:row>74</xdr:row>
      <xdr:rowOff>34595</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6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127322</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47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130231</xdr:rowOff>
    </xdr:from>
    <xdr:to>
      <xdr:col>20</xdr:col>
      <xdr:colOff>38100</xdr:colOff>
      <xdr:row>75</xdr:row>
      <xdr:rowOff>60381</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8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51508</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9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122779</xdr:rowOff>
    </xdr:from>
    <xdr:to>
      <xdr:col>15</xdr:col>
      <xdr:colOff>101600</xdr:colOff>
      <xdr:row>74</xdr:row>
      <xdr:rowOff>52929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6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44056</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7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71298</xdr:rowOff>
    </xdr:from>
    <xdr:to>
      <xdr:col>10</xdr:col>
      <xdr:colOff>165100</xdr:colOff>
      <xdr:row>77</xdr:row>
      <xdr:rowOff>1448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17975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8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102388</xdr:rowOff>
    </xdr:from>
    <xdr:to>
      <xdr:col>6</xdr:col>
      <xdr:colOff>38100</xdr:colOff>
      <xdr:row>77</xdr:row>
      <xdr:rowOff>32538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49065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9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134077</xdr:rowOff>
    </xdr:from>
    <xdr:to>
      <xdr:col>24</xdr:col>
      <xdr:colOff>63500</xdr:colOff>
      <xdr:row>94</xdr:row>
      <xdr:rowOff>986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5907477"/>
          <a:ext cx="8382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986</xdr:rowOff>
    </xdr:from>
    <xdr:to>
      <xdr:col>19</xdr:col>
      <xdr:colOff>177800</xdr:colOff>
      <xdr:row>94</xdr:row>
      <xdr:rowOff>121252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117286"/>
          <a:ext cx="889000" cy="1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121252</xdr:rowOff>
    </xdr:from>
    <xdr:to>
      <xdr:col>15</xdr:col>
      <xdr:colOff>50800</xdr:colOff>
      <xdr:row>97</xdr:row>
      <xdr:rowOff>36235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37552"/>
          <a:ext cx="889000" cy="4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36235</xdr:rowOff>
    </xdr:from>
    <xdr:to>
      <xdr:col>10</xdr:col>
      <xdr:colOff>114300</xdr:colOff>
      <xdr:row>97</xdr:row>
      <xdr:rowOff>61725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666885"/>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83277</xdr:rowOff>
    </xdr:from>
    <xdr:to>
      <xdr:col>24</xdr:col>
      <xdr:colOff>114300</xdr:colOff>
      <xdr:row>93</xdr:row>
      <xdr:rowOff>13427</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58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106154</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7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121636</xdr:rowOff>
    </xdr:from>
    <xdr:to>
      <xdr:col>20</xdr:col>
      <xdr:colOff>38100</xdr:colOff>
      <xdr:row>94</xdr:row>
      <xdr:rowOff>51786</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0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42913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61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70452</xdr:rowOff>
    </xdr:from>
    <xdr:to>
      <xdr:col>15</xdr:col>
      <xdr:colOff>101600</xdr:colOff>
      <xdr:row>95</xdr:row>
      <xdr:rowOff>602</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156885</xdr:rowOff>
    </xdr:from>
    <xdr:to>
      <xdr:col>10</xdr:col>
      <xdr:colOff>165100</xdr:colOff>
      <xdr:row>97</xdr:row>
      <xdr:rowOff>87035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103562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10925</xdr:rowOff>
    </xdr:from>
    <xdr:to>
      <xdr:col>6</xdr:col>
      <xdr:colOff>38100</xdr:colOff>
      <xdr:row>97</xdr:row>
      <xdr:rowOff>112525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129052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1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3084</xdr:rowOff>
    </xdr:from>
    <xdr:to>
      <xdr:col>55</xdr:col>
      <xdr:colOff>0</xdr:colOff>
      <xdr:row>37</xdr:row>
      <xdr:rowOff>73842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9639300" y="6346734"/>
          <a:ext cx="8382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5806</xdr:rowOff>
    </xdr:from>
    <xdr:to>
      <xdr:col>50</xdr:col>
      <xdr:colOff>114300</xdr:colOff>
      <xdr:row>37</xdr:row>
      <xdr:rowOff>73842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6178006"/>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126637</xdr:rowOff>
    </xdr:from>
    <xdr:to>
      <xdr:col>45</xdr:col>
      <xdr:colOff>177800</xdr:colOff>
      <xdr:row>36</xdr:row>
      <xdr:rowOff>5806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5955937"/>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53176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622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126637</xdr:rowOff>
    </xdr:from>
    <xdr:to>
      <xdr:col>41</xdr:col>
      <xdr:colOff>50800</xdr:colOff>
      <xdr:row>38</xdr:row>
      <xdr:rowOff>27577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5955937"/>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51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16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123734</xdr:rowOff>
    </xdr:from>
    <xdr:to>
      <xdr:col>55</xdr:col>
      <xdr:colOff>50800</xdr:colOff>
      <xdr:row>37</xdr:row>
      <xdr:rowOff>53884</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2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102161</xdr:rowOff>
    </xdr:from>
    <xdr:ext cx="469744"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27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23042</xdr:rowOff>
    </xdr:from>
    <xdr:to>
      <xdr:col>50</xdr:col>
      <xdr:colOff>165100</xdr:colOff>
      <xdr:row>37</xdr:row>
      <xdr:rowOff>124642</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3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115769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45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126456</xdr:rowOff>
    </xdr:from>
    <xdr:to>
      <xdr:col>46</xdr:col>
      <xdr:colOff>38100</xdr:colOff>
      <xdr:row>36</xdr:row>
      <xdr:rowOff>56606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73133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590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75837</xdr:rowOff>
    </xdr:from>
    <xdr:to>
      <xdr:col>41</xdr:col>
      <xdr:colOff>101600</xdr:colOff>
      <xdr:row>35</xdr:row>
      <xdr:rowOff>5987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22514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148227</xdr:rowOff>
    </xdr:from>
    <xdr:to>
      <xdr:col>36</xdr:col>
      <xdr:colOff>165100</xdr:colOff>
      <xdr:row>38</xdr:row>
      <xdr:rowOff>78377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4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69504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8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164813</xdr:rowOff>
    </xdr:from>
    <xdr:to>
      <xdr:col>55</xdr:col>
      <xdr:colOff>0</xdr:colOff>
      <xdr:row>55</xdr:row>
      <xdr:rowOff>25498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9639300" y="9423113"/>
          <a:ext cx="8382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131797</xdr:rowOff>
    </xdr:from>
    <xdr:to>
      <xdr:col>50</xdr:col>
      <xdr:colOff>114300</xdr:colOff>
      <xdr:row>54</xdr:row>
      <xdr:rowOff>164813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390097"/>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131797</xdr:rowOff>
    </xdr:from>
    <xdr:to>
      <xdr:col>45</xdr:col>
      <xdr:colOff>177800</xdr:colOff>
      <xdr:row>55</xdr:row>
      <xdr:rowOff>16354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390097"/>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16354</xdr:rowOff>
    </xdr:from>
    <xdr:to>
      <xdr:col>41</xdr:col>
      <xdr:colOff>50800</xdr:colOff>
      <xdr:row>55</xdr:row>
      <xdr:rowOff>68181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446104"/>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146148</xdr:rowOff>
    </xdr:from>
    <xdr:to>
      <xdr:col>55</xdr:col>
      <xdr:colOff>50800</xdr:colOff>
      <xdr:row>55</xdr:row>
      <xdr:rowOff>76298</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4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169025</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114013</xdr:rowOff>
    </xdr:from>
    <xdr:to>
      <xdr:col>50</xdr:col>
      <xdr:colOff>165100</xdr:colOff>
      <xdr:row>55</xdr:row>
      <xdr:rowOff>44163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3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60690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1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80997</xdr:rowOff>
    </xdr:from>
    <xdr:to>
      <xdr:col>46</xdr:col>
      <xdr:colOff>38100</xdr:colOff>
      <xdr:row>55</xdr:row>
      <xdr:rowOff>11147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3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27674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1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137004</xdr:rowOff>
    </xdr:from>
    <xdr:to>
      <xdr:col>41</xdr:col>
      <xdr:colOff>101600</xdr:colOff>
      <xdr:row>55</xdr:row>
      <xdr:rowOff>67154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83681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1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17381</xdr:rowOff>
    </xdr:from>
    <xdr:to>
      <xdr:col>36</xdr:col>
      <xdr:colOff>165100</xdr:colOff>
      <xdr:row>55</xdr:row>
      <xdr:rowOff>118981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135508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20142</xdr:rowOff>
    </xdr:from>
    <xdr:to>
      <xdr:col>55</xdr:col>
      <xdr:colOff>0</xdr:colOff>
      <xdr:row>76</xdr:row>
      <xdr:rowOff>22834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878892"/>
          <a:ext cx="838200" cy="1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xdr:rowOff>
    </xdr:from>
    <xdr:to>
      <xdr:col>50</xdr:col>
      <xdr:colOff>114300</xdr:colOff>
      <xdr:row>75</xdr:row>
      <xdr:rowOff>20142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8750300" y="12687414"/>
          <a:ext cx="889000" cy="1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xdr:rowOff>
    </xdr:from>
    <xdr:to>
      <xdr:col>45</xdr:col>
      <xdr:colOff>177800</xdr:colOff>
      <xdr:row>77</xdr:row>
      <xdr:rowOff>142557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687414"/>
          <a:ext cx="889000" cy="65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8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127191</xdr:rowOff>
    </xdr:from>
    <xdr:to>
      <xdr:col>41</xdr:col>
      <xdr:colOff>50800</xdr:colOff>
      <xdr:row>77</xdr:row>
      <xdr:rowOff>142557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328841"/>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143484</xdr:rowOff>
    </xdr:from>
    <xdr:to>
      <xdr:col>55</xdr:col>
      <xdr:colOff>50800</xdr:colOff>
      <xdr:row>76</xdr:row>
      <xdr:rowOff>73634</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30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121911</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9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140792</xdr:rowOff>
    </xdr:from>
    <xdr:to>
      <xdr:col>50</xdr:col>
      <xdr:colOff>165100</xdr:colOff>
      <xdr:row>75</xdr:row>
      <xdr:rowOff>70942</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8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62069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29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120764</xdr:rowOff>
    </xdr:from>
    <xdr:to>
      <xdr:col>46</xdr:col>
      <xdr:colOff>38100</xdr:colOff>
      <xdr:row>74</xdr:row>
      <xdr:rowOff>50914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67441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4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91757</xdr:rowOff>
    </xdr:from>
    <xdr:to>
      <xdr:col>41</xdr:col>
      <xdr:colOff>101600</xdr:colOff>
      <xdr:row>78</xdr:row>
      <xdr:rowOff>21907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13034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76391</xdr:rowOff>
    </xdr:from>
    <xdr:to>
      <xdr:col>36</xdr:col>
      <xdr:colOff>165100</xdr:colOff>
      <xdr:row>78</xdr:row>
      <xdr:rowOff>6541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2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114457</xdr:rowOff>
    </xdr:from>
    <xdr:to>
      <xdr:col>55</xdr:col>
      <xdr:colOff>0</xdr:colOff>
      <xdr:row>95</xdr:row>
      <xdr:rowOff>156008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402207"/>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114457</xdr:rowOff>
    </xdr:from>
    <xdr:to>
      <xdr:col>50</xdr:col>
      <xdr:colOff>114300</xdr:colOff>
      <xdr:row>95</xdr:row>
      <xdr:rowOff>133702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02207"/>
          <a:ext cx="8890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133702</xdr:rowOff>
    </xdr:from>
    <xdr:to>
      <xdr:col>45</xdr:col>
      <xdr:colOff>177800</xdr:colOff>
      <xdr:row>96</xdr:row>
      <xdr:rowOff>36677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421452"/>
          <a:ext cx="889000" cy="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36677</xdr:rowOff>
    </xdr:from>
    <xdr:to>
      <xdr:col>41</xdr:col>
      <xdr:colOff>50800</xdr:colOff>
      <xdr:row>96</xdr:row>
      <xdr:rowOff>88951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95877"/>
          <a:ext cx="8890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105208</xdr:rowOff>
    </xdr:from>
    <xdr:to>
      <xdr:col>55</xdr:col>
      <xdr:colOff>50800</xdr:colOff>
      <xdr:row>96</xdr:row>
      <xdr:rowOff>35358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128085</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63657</xdr:rowOff>
    </xdr:from>
    <xdr:to>
      <xdr:col>50</xdr:col>
      <xdr:colOff>165100</xdr:colOff>
      <xdr:row>95</xdr:row>
      <xdr:rowOff>165257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10334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1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82902</xdr:rowOff>
    </xdr:from>
    <xdr:to>
      <xdr:col>46</xdr:col>
      <xdr:colOff>38100</xdr:colOff>
      <xdr:row>96</xdr:row>
      <xdr:rowOff>13052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29579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157327</xdr:rowOff>
    </xdr:from>
    <xdr:to>
      <xdr:col>41</xdr:col>
      <xdr:colOff>101600</xdr:colOff>
      <xdr:row>96</xdr:row>
      <xdr:rowOff>87477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104004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38151</xdr:rowOff>
    </xdr:from>
    <xdr:to>
      <xdr:col>36</xdr:col>
      <xdr:colOff>165100</xdr:colOff>
      <xdr:row>96</xdr:row>
      <xdr:rowOff>139751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156278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31496</xdr:rowOff>
    </xdr:from>
    <xdr:to>
      <xdr:col>85</xdr:col>
      <xdr:colOff>127000</xdr:colOff>
      <xdr:row>36</xdr:row>
      <xdr:rowOff>86360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2036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86360</xdr:rowOff>
    </xdr:from>
    <xdr:to>
      <xdr:col>81</xdr:col>
      <xdr:colOff>50800</xdr:colOff>
      <xdr:row>36</xdr:row>
      <xdr:rowOff>89843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258560"/>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89843</xdr:rowOff>
    </xdr:from>
    <xdr:to>
      <xdr:col>76</xdr:col>
      <xdr:colOff>114300</xdr:colOff>
      <xdr:row>36</xdr:row>
      <xdr:rowOff>123372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262043"/>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123372</xdr:rowOff>
    </xdr:from>
    <xdr:to>
      <xdr:col>71</xdr:col>
      <xdr:colOff>177800</xdr:colOff>
      <xdr:row>37</xdr:row>
      <xdr:rowOff>23332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295572"/>
          <a:ext cx="889000" cy="7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152146</xdr:rowOff>
    </xdr:from>
    <xdr:to>
      <xdr:col>85</xdr:col>
      <xdr:colOff>177800</xdr:colOff>
      <xdr:row>36</xdr:row>
      <xdr:rowOff>82296</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130573</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13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35560</xdr:rowOff>
    </xdr:from>
    <xdr:to>
      <xdr:col>81</xdr:col>
      <xdr:colOff>101600</xdr:colOff>
      <xdr:row>36</xdr:row>
      <xdr:rowOff>137160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128287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3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39043</xdr:rowOff>
    </xdr:from>
    <xdr:to>
      <xdr:col>76</xdr:col>
      <xdr:colOff>165100</xdr:colOff>
      <xdr:row>36</xdr:row>
      <xdr:rowOff>140643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2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131770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72572</xdr:rowOff>
    </xdr:from>
    <xdr:to>
      <xdr:col>72</xdr:col>
      <xdr:colOff>38100</xdr:colOff>
      <xdr:row>37</xdr:row>
      <xdr:rowOff>2722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165299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143982</xdr:rowOff>
    </xdr:from>
    <xdr:to>
      <xdr:col>67</xdr:col>
      <xdr:colOff>101600</xdr:colOff>
      <xdr:row>37</xdr:row>
      <xdr:rowOff>74132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65259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7779</xdr:rowOff>
    </xdr:from>
    <xdr:to>
      <xdr:col>85</xdr:col>
      <xdr:colOff>127000</xdr:colOff>
      <xdr:row>53</xdr:row>
      <xdr:rowOff>30067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094629"/>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6445</xdr:rowOff>
    </xdr:from>
    <xdr:to>
      <xdr:col>81</xdr:col>
      <xdr:colOff>50800</xdr:colOff>
      <xdr:row>53</xdr:row>
      <xdr:rowOff>30067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09329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6445</xdr:rowOff>
    </xdr:from>
    <xdr:to>
      <xdr:col>76</xdr:col>
      <xdr:colOff>114300</xdr:colOff>
      <xdr:row>53</xdr:row>
      <xdr:rowOff>44926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09329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44926</xdr:rowOff>
    </xdr:from>
    <xdr:to>
      <xdr:col>71</xdr:col>
      <xdr:colOff>177800</xdr:colOff>
      <xdr:row>53</xdr:row>
      <xdr:rowOff>81217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131776"/>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128429</xdr:rowOff>
    </xdr:from>
    <xdr:to>
      <xdr:col>85</xdr:col>
      <xdr:colOff>177800</xdr:colOff>
      <xdr:row>53</xdr:row>
      <xdr:rowOff>58579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0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151306</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88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150717</xdr:rowOff>
    </xdr:from>
    <xdr:to>
      <xdr:col>81</xdr:col>
      <xdr:colOff>101600</xdr:colOff>
      <xdr:row>53</xdr:row>
      <xdr:rowOff>80867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0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97394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884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127095</xdr:rowOff>
    </xdr:from>
    <xdr:to>
      <xdr:col>76</xdr:col>
      <xdr:colOff>165100</xdr:colOff>
      <xdr:row>53</xdr:row>
      <xdr:rowOff>57245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0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73772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88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165576</xdr:rowOff>
    </xdr:from>
    <xdr:to>
      <xdr:col>72</xdr:col>
      <xdr:colOff>38100</xdr:colOff>
      <xdr:row>53</xdr:row>
      <xdr:rowOff>95726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112253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88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30417</xdr:rowOff>
    </xdr:from>
    <xdr:to>
      <xdr:col>67</xdr:col>
      <xdr:colOff>101600</xdr:colOff>
      <xdr:row>53</xdr:row>
      <xdr:rowOff>132017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1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148544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88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67564</xdr:rowOff>
    </xdr:from>
    <xdr:to>
      <xdr:col>85</xdr:col>
      <xdr:colOff>127000</xdr:colOff>
      <xdr:row>73</xdr:row>
      <xdr:rowOff>149987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2583414"/>
          <a:ext cx="838200" cy="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87774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28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67564</xdr:rowOff>
    </xdr:from>
    <xdr:to>
      <xdr:col>81</xdr:col>
      <xdr:colOff>50800</xdr:colOff>
      <xdr:row>76</xdr:row>
      <xdr:rowOff>9144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4592300" y="12583414"/>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47641</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32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34925</xdr:rowOff>
    </xdr:from>
    <xdr:to>
      <xdr:col>76</xdr:col>
      <xdr:colOff>114300</xdr:colOff>
      <xdr:row>76</xdr:row>
      <xdr:rowOff>9144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3703300" y="12893675"/>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53612</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308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34925</xdr:rowOff>
    </xdr:from>
    <xdr:to>
      <xdr:col>71</xdr:col>
      <xdr:colOff>177800</xdr:colOff>
      <xdr:row>76</xdr:row>
      <xdr:rowOff>61468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2814300" y="12893675"/>
          <a:ext cx="889000" cy="1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120414</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143019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3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99187</xdr:rowOff>
    </xdr:from>
    <xdr:to>
      <xdr:col>85</xdr:col>
      <xdr:colOff>177800</xdr:colOff>
      <xdr:row>74</xdr:row>
      <xdr:rowOff>29337</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26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122064</xdr:rowOff>
    </xdr:from>
    <xdr:ext cx="469744"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246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16764</xdr:rowOff>
    </xdr:from>
    <xdr:to>
      <xdr:col>81</xdr:col>
      <xdr:colOff>101600</xdr:colOff>
      <xdr:row>73</xdr:row>
      <xdr:rowOff>118364</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25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71</xdr:row>
      <xdr:rowOff>134891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33728" y="1230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129794</xdr:rowOff>
    </xdr:from>
    <xdr:to>
      <xdr:col>76</xdr:col>
      <xdr:colOff>165100</xdr:colOff>
      <xdr:row>76</xdr:row>
      <xdr:rowOff>59944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29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76471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76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155575</xdr:rowOff>
    </xdr:from>
    <xdr:to>
      <xdr:col>72</xdr:col>
      <xdr:colOff>38100</xdr:colOff>
      <xdr:row>75</xdr:row>
      <xdr:rowOff>85725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28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102252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261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10668</xdr:rowOff>
    </xdr:from>
    <xdr:to>
      <xdr:col>67</xdr:col>
      <xdr:colOff>101600</xdr:colOff>
      <xdr:row>76</xdr:row>
      <xdr:rowOff>112268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30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128795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281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41897</xdr:rowOff>
    </xdr:from>
    <xdr:to>
      <xdr:col>85</xdr:col>
      <xdr:colOff>127000</xdr:colOff>
      <xdr:row>94</xdr:row>
      <xdr:rowOff>106096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158197"/>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106096</xdr:rowOff>
    </xdr:from>
    <xdr:to>
      <xdr:col>81</xdr:col>
      <xdr:colOff>50800</xdr:colOff>
      <xdr:row>94</xdr:row>
      <xdr:rowOff>167360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6222396"/>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99924</xdr:rowOff>
    </xdr:from>
    <xdr:to>
      <xdr:col>76</xdr:col>
      <xdr:colOff>114300</xdr:colOff>
      <xdr:row>94</xdr:row>
      <xdr:rowOff>167360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6216224"/>
          <a:ext cx="8890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83235</xdr:rowOff>
    </xdr:from>
    <xdr:to>
      <xdr:col>71</xdr:col>
      <xdr:colOff>177800</xdr:colOff>
      <xdr:row>94</xdr:row>
      <xdr:rowOff>99924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199535"/>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162547</xdr:rowOff>
    </xdr:from>
    <xdr:to>
      <xdr:col>85</xdr:col>
      <xdr:colOff>177800</xdr:colOff>
      <xdr:row>94</xdr:row>
      <xdr:rowOff>92697</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1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13974</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5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55296</xdr:rowOff>
    </xdr:from>
    <xdr:to>
      <xdr:col>81</xdr:col>
      <xdr:colOff>101600</xdr:colOff>
      <xdr:row>94</xdr:row>
      <xdr:rowOff>156896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1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148023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62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116560</xdr:rowOff>
    </xdr:from>
    <xdr:to>
      <xdr:col>76</xdr:col>
      <xdr:colOff>165100</xdr:colOff>
      <xdr:row>95</xdr:row>
      <xdr:rowOff>46710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2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63237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49124</xdr:rowOff>
    </xdr:from>
    <xdr:to>
      <xdr:col>72</xdr:col>
      <xdr:colOff>38100</xdr:colOff>
      <xdr:row>94</xdr:row>
      <xdr:rowOff>150724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167251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32435</xdr:rowOff>
    </xdr:from>
    <xdr:to>
      <xdr:col>67</xdr:col>
      <xdr:colOff>101600</xdr:colOff>
      <xdr:row>94</xdr:row>
      <xdr:rowOff>134035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1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150562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37,238</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9,929</a:t>
          </a:r>
          <a:r>
            <a:rPr kumimoji="1" lang="ja-JP" altLang="en-US" sz="1300">
              <a:latin typeface="ＭＳ Ｐゴシック" panose="020B0600070205080204" pitchFamily="50" charset="-128"/>
              <a:ea typeface="ＭＳ Ｐゴシック" panose="020B0600070205080204" pitchFamily="50" charset="-128"/>
            </a:rPr>
            <a:t>円の減となった。これは県庁舎再整備事業や新型コロナウイルス感染症対策に係る国交付金の返還額の減などにより、決算額が</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68,410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4,314</a:t>
          </a:r>
          <a:r>
            <a:rPr kumimoji="1" lang="ja-JP" altLang="en-US" sz="1300">
              <a:latin typeface="ＭＳ Ｐゴシック" panose="020B0600070205080204" pitchFamily="50" charset="-128"/>
              <a:ea typeface="ＭＳ Ｐゴシック" panose="020B0600070205080204" pitchFamily="50" charset="-128"/>
            </a:rPr>
            <a:t>円の増となった。これは子育て世帯の経済的負担軽減を図るための給付事業費の増などにより、決算額が</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45,246</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9,178</a:t>
          </a:r>
          <a:r>
            <a:rPr kumimoji="1" lang="ja-JP" altLang="en-US" sz="1300">
              <a:latin typeface="ＭＳ Ｐゴシック" panose="020B0600070205080204" pitchFamily="50" charset="-128"/>
              <a:ea typeface="ＭＳ Ｐゴシック" panose="020B0600070205080204" pitchFamily="50" charset="-128"/>
            </a:rPr>
            <a:t>円の増となった。これは新型コロナウイルスへの感染拡大に対応するため、医療機関の病床に対する空床補償経費や感染症患者を受け入れる宿泊療養施設の運営経費の増などにより、決算額が</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42,202</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13,712</a:t>
          </a:r>
          <a:r>
            <a:rPr kumimoji="1" lang="ja-JP" altLang="en-US" sz="1300">
              <a:latin typeface="ＭＳ Ｐゴシック" panose="020B0600070205080204" pitchFamily="50" charset="-128"/>
              <a:ea typeface="ＭＳ Ｐゴシック" panose="020B0600070205080204" pitchFamily="50" charset="-128"/>
            </a:rPr>
            <a:t>円の減となった。これは県の要請等に応じ営業時間短縮に協力いただいた事業者への協力金の減などにより、決算額が</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52,567</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1,685</a:t>
          </a:r>
          <a:r>
            <a:rPr kumimoji="1" lang="ja-JP" altLang="en-US" sz="1300">
              <a:latin typeface="ＭＳ Ｐゴシック" panose="020B0600070205080204" pitchFamily="50" charset="-128"/>
              <a:ea typeface="ＭＳ Ｐゴシック" panose="020B0600070205080204" pitchFamily="50" charset="-128"/>
            </a:rPr>
            <a:t>円の増となった。近年の公共施設の老朽化対策、国土強靱化対策等による投資的経費の増を受け、当面は増加傾向が続く見込み。今後も県債発行の抑制など、引き続き公債費減少へ向けた取組を進めていく。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財政調整基金残高は前年度より</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ポイント減少し、実質収支額は</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増加した。実質収支比率の増は、コロナ対策関連予算について、最終予算見積時と第８波ピークが重なり、年度末まである程度の歳出予算を見込んだが、その後の感染者数急減により歳出が減少し、前年度より収支が拡大したこと等が挙げられる。なお、剰余金は年度ごとの見積りとの差により増減するが、引き続き経費削減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25" zeroHeight="1" x14ac:dyDescent="0.15"/>
  <cols>
    <col min="1" max="11" width="2.125" style="162" customWidth="1"/>
    <col min="12" max="12" width="2.25" style="162" customWidth="1"/>
    <col min="13" max="17" width="2.375" style="162" customWidth="1"/>
    <col min="18" max="119" width="2.125" style="162" customWidth="1"/>
    <col min="120" max="16384" width="0" style="162" hidden="1"/>
  </cols>
  <sheetData>
    <row r="1" spans="1:119" ht="33" customHeight="1" x14ac:dyDescent="0.15">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75" thickBot="1" x14ac:dyDescent="0.2">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15">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981072160</v>
      </c>
      <c r="BO4" s="410"/>
      <c r="BP4" s="410"/>
      <c r="BQ4" s="410"/>
      <c r="BR4" s="410"/>
      <c r="BS4" s="410"/>
      <c r="BT4" s="410"/>
      <c r="BU4" s="411"/>
      <c r="BV4" s="409">
        <v>1008873098</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2</v>
      </c>
      <c r="CU4" s="559"/>
      <c r="CV4" s="559"/>
      <c r="CW4" s="559"/>
      <c r="CX4" s="559"/>
      <c r="CY4" s="559"/>
      <c r="CZ4" s="559"/>
      <c r="DA4" s="560"/>
      <c r="DB4" s="558">
        <v>1.9</v>
      </c>
      <c r="DC4" s="559"/>
      <c r="DD4" s="559"/>
      <c r="DE4" s="559"/>
      <c r="DF4" s="559"/>
      <c r="DG4" s="559"/>
      <c r="DH4" s="559"/>
      <c r="DI4" s="560"/>
    </row>
    <row r="5" spans="1:119" ht="18.75" customHeight="1" thickBot="1" x14ac:dyDescent="0.2">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961418272</v>
      </c>
      <c r="BO5" s="389"/>
      <c r="BP5" s="389"/>
      <c r="BQ5" s="389"/>
      <c r="BR5" s="389"/>
      <c r="BS5" s="389"/>
      <c r="BT5" s="389"/>
      <c r="BU5" s="390"/>
      <c r="BV5" s="388">
        <v>990811236</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92.4</v>
      </c>
      <c r="CU5" s="383"/>
      <c r="CV5" s="383"/>
      <c r="CW5" s="383"/>
      <c r="CX5" s="383"/>
      <c r="CY5" s="383"/>
      <c r="CZ5" s="383"/>
      <c r="DA5" s="384"/>
      <c r="DB5" s="382">
        <v>84.7</v>
      </c>
      <c r="DC5" s="383"/>
      <c r="DD5" s="383"/>
      <c r="DE5" s="383"/>
      <c r="DF5" s="383"/>
      <c r="DG5" s="383"/>
      <c r="DH5" s="383"/>
      <c r="DI5" s="384"/>
    </row>
    <row r="6" spans="1:119" ht="18.75" customHeight="1" x14ac:dyDescent="0.15">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13400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19653888</v>
      </c>
      <c r="BO6" s="389"/>
      <c r="BP6" s="389"/>
      <c r="BQ6" s="389"/>
      <c r="BR6" s="389"/>
      <c r="BS6" s="389"/>
      <c r="BT6" s="389"/>
      <c r="BU6" s="390"/>
      <c r="BV6" s="388">
        <v>18061862</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95.3</v>
      </c>
      <c r="CU6" s="512"/>
      <c r="CV6" s="512"/>
      <c r="CW6" s="512"/>
      <c r="CX6" s="512"/>
      <c r="CY6" s="512"/>
      <c r="CZ6" s="512"/>
      <c r="DA6" s="513"/>
      <c r="DB6" s="511">
        <v>91.9</v>
      </c>
      <c r="DC6" s="512"/>
      <c r="DD6" s="512"/>
      <c r="DE6" s="512"/>
      <c r="DF6" s="512"/>
      <c r="DG6" s="512"/>
      <c r="DH6" s="512"/>
      <c r="DI6" s="513"/>
    </row>
    <row r="7" spans="1:119" ht="18.75" customHeight="1" x14ac:dyDescent="0.15">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2</v>
      </c>
      <c r="AJ7" s="432"/>
      <c r="AK7" s="432"/>
      <c r="AL7" s="432"/>
      <c r="AM7" s="432"/>
      <c r="AN7" s="432"/>
      <c r="AO7" s="432"/>
      <c r="AP7" s="433"/>
      <c r="AQ7" s="431">
        <v>10600</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9949810</v>
      </c>
      <c r="BO7" s="389"/>
      <c r="BP7" s="389"/>
      <c r="BQ7" s="389"/>
      <c r="BR7" s="389"/>
      <c r="BS7" s="389"/>
      <c r="BT7" s="389"/>
      <c r="BU7" s="390"/>
      <c r="BV7" s="388">
        <v>8730160</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484482950</v>
      </c>
      <c r="CU7" s="389"/>
      <c r="CV7" s="389"/>
      <c r="CW7" s="389"/>
      <c r="CX7" s="389"/>
      <c r="CY7" s="389"/>
      <c r="CZ7" s="389"/>
      <c r="DA7" s="390"/>
      <c r="DB7" s="388">
        <v>499386613</v>
      </c>
      <c r="DC7" s="389"/>
      <c r="DD7" s="389"/>
      <c r="DE7" s="389"/>
      <c r="DF7" s="389"/>
      <c r="DG7" s="389"/>
      <c r="DH7" s="389"/>
      <c r="DI7" s="390"/>
    </row>
    <row r="8" spans="1:119" ht="18.75" customHeight="1" thickBot="1" x14ac:dyDescent="0.2">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8500</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9704078</v>
      </c>
      <c r="BO8" s="389"/>
      <c r="BP8" s="389"/>
      <c r="BQ8" s="389"/>
      <c r="BR8" s="389"/>
      <c r="BS8" s="389"/>
      <c r="BT8" s="389"/>
      <c r="BU8" s="390"/>
      <c r="BV8" s="388">
        <v>9331702</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0.52697000000000005</v>
      </c>
      <c r="CU8" s="509"/>
      <c r="CV8" s="509"/>
      <c r="CW8" s="509"/>
      <c r="CX8" s="509"/>
      <c r="CY8" s="509"/>
      <c r="CZ8" s="509"/>
      <c r="DA8" s="510"/>
      <c r="DB8" s="508">
        <v>0.53634000000000004</v>
      </c>
      <c r="DC8" s="509"/>
      <c r="DD8" s="509"/>
      <c r="DE8" s="509"/>
      <c r="DF8" s="509"/>
      <c r="DG8" s="509"/>
      <c r="DH8" s="509"/>
      <c r="DI8" s="510"/>
    </row>
    <row r="9" spans="1:119" ht="18.75" customHeight="1" thickBot="1" x14ac:dyDescent="0.2">
      <c r="A9" s="163"/>
      <c r="B9" s="520" t="s">
        <v>108</v>
      </c>
      <c r="C9" s="481"/>
      <c r="D9" s="481"/>
      <c r="E9" s="481"/>
      <c r="F9" s="481"/>
      <c r="G9" s="481"/>
      <c r="H9" s="481"/>
      <c r="I9" s="481"/>
      <c r="J9" s="481"/>
      <c r="K9" s="482"/>
      <c r="L9" s="526" t="s">
        <v>109</v>
      </c>
      <c r="M9" s="527"/>
      <c r="N9" s="527"/>
      <c r="O9" s="527"/>
      <c r="P9" s="527"/>
      <c r="Q9" s="528"/>
      <c r="R9" s="529">
        <v>1978742</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10200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372376</v>
      </c>
      <c r="BO9" s="389"/>
      <c r="BP9" s="389"/>
      <c r="BQ9" s="389"/>
      <c r="BR9" s="389"/>
      <c r="BS9" s="389"/>
      <c r="BT9" s="389"/>
      <c r="BU9" s="390"/>
      <c r="BV9" s="388">
        <v>-12028976</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16.5</v>
      </c>
      <c r="CU9" s="383"/>
      <c r="CV9" s="383"/>
      <c r="CW9" s="383"/>
      <c r="CX9" s="383"/>
      <c r="CY9" s="383"/>
      <c r="CZ9" s="383"/>
      <c r="DA9" s="384"/>
      <c r="DB9" s="382">
        <v>15.6</v>
      </c>
      <c r="DC9" s="383"/>
      <c r="DD9" s="383"/>
      <c r="DE9" s="383"/>
      <c r="DF9" s="383"/>
      <c r="DG9" s="383"/>
      <c r="DH9" s="383"/>
      <c r="DI9" s="384"/>
    </row>
    <row r="10" spans="1:119" ht="18.75" customHeight="1" x14ac:dyDescent="0.15">
      <c r="A10" s="163"/>
      <c r="B10" s="521"/>
      <c r="C10" s="379"/>
      <c r="D10" s="379"/>
      <c r="E10" s="379"/>
      <c r="F10" s="379"/>
      <c r="G10" s="379"/>
      <c r="H10" s="379"/>
      <c r="I10" s="379"/>
      <c r="J10" s="379"/>
      <c r="K10" s="522"/>
      <c r="L10" s="428" t="s">
        <v>113</v>
      </c>
      <c r="M10" s="429"/>
      <c r="N10" s="429"/>
      <c r="O10" s="429"/>
      <c r="P10" s="429"/>
      <c r="Q10" s="430"/>
      <c r="R10" s="431">
        <v>2031903</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9200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6163577</v>
      </c>
      <c r="BO10" s="389"/>
      <c r="BP10" s="389"/>
      <c r="BQ10" s="389"/>
      <c r="BR10" s="389"/>
      <c r="BS10" s="389"/>
      <c r="BT10" s="389"/>
      <c r="BU10" s="390"/>
      <c r="BV10" s="388">
        <v>14003767</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44</v>
      </c>
      <c r="AJ11" s="432"/>
      <c r="AK11" s="432"/>
      <c r="AL11" s="432"/>
      <c r="AM11" s="432"/>
      <c r="AN11" s="432"/>
      <c r="AO11" s="432"/>
      <c r="AP11" s="433"/>
      <c r="AQ11" s="431">
        <v>8500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1000000</v>
      </c>
      <c r="BO11" s="389"/>
      <c r="BP11" s="389"/>
      <c r="BQ11" s="389"/>
      <c r="BR11" s="389"/>
      <c r="BS11" s="389"/>
      <c r="BT11" s="389"/>
      <c r="BU11" s="390"/>
      <c r="BV11" s="388">
        <v>2000000</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123</v>
      </c>
      <c r="DC11" s="489"/>
      <c r="DD11" s="489"/>
      <c r="DE11" s="489"/>
      <c r="DF11" s="489"/>
      <c r="DG11" s="489"/>
      <c r="DH11" s="489"/>
      <c r="DI11" s="490"/>
    </row>
    <row r="12" spans="1:119" ht="18.75" customHeight="1" x14ac:dyDescent="0.15">
      <c r="A12" s="163"/>
      <c r="B12" s="456" t="s">
        <v>124</v>
      </c>
      <c r="C12" s="457"/>
      <c r="D12" s="457"/>
      <c r="E12" s="457"/>
      <c r="F12" s="457"/>
      <c r="G12" s="457"/>
      <c r="H12" s="457"/>
      <c r="I12" s="457"/>
      <c r="J12" s="457"/>
      <c r="K12" s="458"/>
      <c r="L12" s="465" t="s">
        <v>125</v>
      </c>
      <c r="M12" s="466"/>
      <c r="N12" s="466"/>
      <c r="O12" s="466"/>
      <c r="P12" s="466"/>
      <c r="Q12" s="467"/>
      <c r="R12" s="468">
        <v>1982294</v>
      </c>
      <c r="S12" s="469"/>
      <c r="T12" s="469"/>
      <c r="U12" s="469"/>
      <c r="V12" s="470"/>
      <c r="W12" s="471" t="s">
        <v>126</v>
      </c>
      <c r="X12" s="472"/>
      <c r="Y12" s="473"/>
      <c r="Z12" s="480" t="s">
        <v>2</v>
      </c>
      <c r="AA12" s="481"/>
      <c r="AB12" s="481"/>
      <c r="AC12" s="481"/>
      <c r="AD12" s="481"/>
      <c r="AE12" s="481"/>
      <c r="AF12" s="481"/>
      <c r="AG12" s="481"/>
      <c r="AH12" s="482"/>
      <c r="AI12" s="494" t="s">
        <v>127</v>
      </c>
      <c r="AJ12" s="481"/>
      <c r="AK12" s="481"/>
      <c r="AL12" s="481"/>
      <c r="AM12" s="482"/>
      <c r="AN12" s="494" t="s">
        <v>128</v>
      </c>
      <c r="AO12" s="495"/>
      <c r="AP12" s="495"/>
      <c r="AQ12" s="495"/>
      <c r="AR12" s="495"/>
      <c r="AS12" s="496"/>
      <c r="AT12" s="500" t="s">
        <v>129</v>
      </c>
      <c r="AU12" s="501"/>
      <c r="AV12" s="501"/>
      <c r="AW12" s="501"/>
      <c r="AX12" s="501"/>
      <c r="AY12" s="502"/>
      <c r="AZ12" s="385" t="s">
        <v>130</v>
      </c>
      <c r="BA12" s="386"/>
      <c r="BB12" s="386"/>
      <c r="BC12" s="386"/>
      <c r="BD12" s="386"/>
      <c r="BE12" s="386"/>
      <c r="BF12" s="386"/>
      <c r="BG12" s="386"/>
      <c r="BH12" s="386"/>
      <c r="BI12" s="386"/>
      <c r="BJ12" s="386"/>
      <c r="BK12" s="386"/>
      <c r="BL12" s="386"/>
      <c r="BM12" s="387"/>
      <c r="BN12" s="388">
        <v>10909942</v>
      </c>
      <c r="BO12" s="389"/>
      <c r="BP12" s="389"/>
      <c r="BQ12" s="389"/>
      <c r="BR12" s="389"/>
      <c r="BS12" s="389"/>
      <c r="BT12" s="389"/>
      <c r="BU12" s="390"/>
      <c r="BV12" s="388">
        <v>0</v>
      </c>
      <c r="BW12" s="389"/>
      <c r="BX12" s="389"/>
      <c r="BY12" s="389"/>
      <c r="BZ12" s="389"/>
      <c r="CA12" s="389"/>
      <c r="CB12" s="389"/>
      <c r="CC12" s="390"/>
      <c r="CD12" s="486" t="s">
        <v>131</v>
      </c>
      <c r="CE12" s="381"/>
      <c r="CF12" s="381"/>
      <c r="CG12" s="381"/>
      <c r="CH12" s="381"/>
      <c r="CI12" s="381"/>
      <c r="CJ12" s="381"/>
      <c r="CK12" s="381"/>
      <c r="CL12" s="381"/>
      <c r="CM12" s="381"/>
      <c r="CN12" s="381"/>
      <c r="CO12" s="381"/>
      <c r="CP12" s="381"/>
      <c r="CQ12" s="381"/>
      <c r="CR12" s="381"/>
      <c r="CS12" s="487"/>
      <c r="CT12" s="488" t="s">
        <v>132</v>
      </c>
      <c r="CU12" s="489"/>
      <c r="CV12" s="489"/>
      <c r="CW12" s="489"/>
      <c r="CX12" s="489"/>
      <c r="CY12" s="489"/>
      <c r="CZ12" s="489"/>
      <c r="DA12" s="490"/>
      <c r="DB12" s="488" t="s">
        <v>122</v>
      </c>
      <c r="DC12" s="489"/>
      <c r="DD12" s="489"/>
      <c r="DE12" s="489"/>
      <c r="DF12" s="489"/>
      <c r="DG12" s="489"/>
      <c r="DH12" s="489"/>
      <c r="DI12" s="490"/>
    </row>
    <row r="13" spans="1:119" ht="18.75" customHeight="1" thickBot="1" x14ac:dyDescent="0.2">
      <c r="A13" s="163"/>
      <c r="B13" s="459"/>
      <c r="C13" s="460"/>
      <c r="D13" s="460"/>
      <c r="E13" s="460"/>
      <c r="F13" s="460"/>
      <c r="G13" s="460"/>
      <c r="H13" s="460"/>
      <c r="I13" s="460"/>
      <c r="J13" s="460"/>
      <c r="K13" s="461"/>
      <c r="L13" s="167"/>
      <c r="M13" s="447" t="s">
        <v>133</v>
      </c>
      <c r="N13" s="448"/>
      <c r="O13" s="448"/>
      <c r="P13" s="448"/>
      <c r="Q13" s="449"/>
      <c r="R13" s="491">
        <v>1921494</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134</v>
      </c>
      <c r="BA13" s="392"/>
      <c r="BB13" s="392"/>
      <c r="BC13" s="392"/>
      <c r="BD13" s="392"/>
      <c r="BE13" s="392"/>
      <c r="BF13" s="392"/>
      <c r="BG13" s="392"/>
      <c r="BH13" s="392"/>
      <c r="BI13" s="392"/>
      <c r="BJ13" s="392"/>
      <c r="BK13" s="392"/>
      <c r="BL13" s="392"/>
      <c r="BM13" s="393"/>
      <c r="BN13" s="388">
        <v>-3373989</v>
      </c>
      <c r="BO13" s="389"/>
      <c r="BP13" s="389"/>
      <c r="BQ13" s="389"/>
      <c r="BR13" s="389"/>
      <c r="BS13" s="389"/>
      <c r="BT13" s="389"/>
      <c r="BU13" s="390"/>
      <c r="BV13" s="388">
        <v>3974791</v>
      </c>
      <c r="BW13" s="389"/>
      <c r="BX13" s="389"/>
      <c r="BY13" s="389"/>
      <c r="BZ13" s="389"/>
      <c r="CA13" s="389"/>
      <c r="CB13" s="389"/>
      <c r="CC13" s="390"/>
      <c r="CD13" s="486" t="s">
        <v>135</v>
      </c>
      <c r="CE13" s="381"/>
      <c r="CF13" s="381"/>
      <c r="CG13" s="381"/>
      <c r="CH13" s="381"/>
      <c r="CI13" s="381"/>
      <c r="CJ13" s="381"/>
      <c r="CK13" s="381"/>
      <c r="CL13" s="381"/>
      <c r="CM13" s="381"/>
      <c r="CN13" s="381"/>
      <c r="CO13" s="381"/>
      <c r="CP13" s="381"/>
      <c r="CQ13" s="381"/>
      <c r="CR13" s="381"/>
      <c r="CS13" s="487"/>
      <c r="CT13" s="382">
        <v>7.2</v>
      </c>
      <c r="CU13" s="383"/>
      <c r="CV13" s="383"/>
      <c r="CW13" s="383"/>
      <c r="CX13" s="383"/>
      <c r="CY13" s="383"/>
      <c r="CZ13" s="383"/>
      <c r="DA13" s="384"/>
      <c r="DB13" s="382">
        <v>6.1</v>
      </c>
      <c r="DC13" s="383"/>
      <c r="DD13" s="383"/>
      <c r="DE13" s="383"/>
      <c r="DF13" s="383"/>
      <c r="DG13" s="383"/>
      <c r="DH13" s="383"/>
      <c r="DI13" s="384"/>
    </row>
    <row r="14" spans="1:119" ht="18.75" customHeight="1" thickBot="1" x14ac:dyDescent="0.2">
      <c r="A14" s="163"/>
      <c r="B14" s="459"/>
      <c r="C14" s="460"/>
      <c r="D14" s="460"/>
      <c r="E14" s="460"/>
      <c r="F14" s="460"/>
      <c r="G14" s="460"/>
      <c r="H14" s="460"/>
      <c r="I14" s="460"/>
      <c r="J14" s="460"/>
      <c r="K14" s="461"/>
      <c r="L14" s="444" t="s">
        <v>136</v>
      </c>
      <c r="M14" s="506"/>
      <c r="N14" s="506"/>
      <c r="O14" s="506"/>
      <c r="P14" s="506"/>
      <c r="Q14" s="507"/>
      <c r="R14" s="450">
        <v>1996682</v>
      </c>
      <c r="S14" s="451"/>
      <c r="T14" s="451"/>
      <c r="U14" s="451"/>
      <c r="V14" s="452"/>
      <c r="W14" s="474"/>
      <c r="X14" s="475"/>
      <c r="Y14" s="476"/>
      <c r="Z14" s="428" t="s">
        <v>137</v>
      </c>
      <c r="AA14" s="429"/>
      <c r="AB14" s="429"/>
      <c r="AC14" s="429"/>
      <c r="AD14" s="429"/>
      <c r="AE14" s="429"/>
      <c r="AF14" s="429"/>
      <c r="AG14" s="429"/>
      <c r="AH14" s="430"/>
      <c r="AI14" s="431">
        <v>6063</v>
      </c>
      <c r="AJ14" s="432"/>
      <c r="AK14" s="432"/>
      <c r="AL14" s="432"/>
      <c r="AM14" s="433"/>
      <c r="AN14" s="431">
        <v>19753254</v>
      </c>
      <c r="AO14" s="432"/>
      <c r="AP14" s="432"/>
      <c r="AQ14" s="432"/>
      <c r="AR14" s="432"/>
      <c r="AS14" s="433"/>
      <c r="AT14" s="431">
        <v>3258</v>
      </c>
      <c r="AU14" s="432"/>
      <c r="AV14" s="432"/>
      <c r="AW14" s="432"/>
      <c r="AX14" s="432"/>
      <c r="AY14" s="434"/>
      <c r="AZ14" s="406" t="s">
        <v>138</v>
      </c>
      <c r="BA14" s="407"/>
      <c r="BB14" s="407"/>
      <c r="BC14" s="407"/>
      <c r="BD14" s="407"/>
      <c r="BE14" s="407"/>
      <c r="BF14" s="407"/>
      <c r="BG14" s="407"/>
      <c r="BH14" s="407"/>
      <c r="BI14" s="407"/>
      <c r="BJ14" s="407"/>
      <c r="BK14" s="407"/>
      <c r="BL14" s="407"/>
      <c r="BM14" s="408"/>
      <c r="BN14" s="409">
        <v>223048910</v>
      </c>
      <c r="BO14" s="410"/>
      <c r="BP14" s="410"/>
      <c r="BQ14" s="410"/>
      <c r="BR14" s="410"/>
      <c r="BS14" s="410"/>
      <c r="BT14" s="410"/>
      <c r="BU14" s="411"/>
      <c r="BV14" s="409">
        <v>194228094</v>
      </c>
      <c r="BW14" s="410"/>
      <c r="BX14" s="410"/>
      <c r="BY14" s="410"/>
      <c r="BZ14" s="410"/>
      <c r="CA14" s="410"/>
      <c r="CB14" s="410"/>
      <c r="CC14" s="411"/>
      <c r="CD14" s="414" t="s">
        <v>139</v>
      </c>
      <c r="CE14" s="415"/>
      <c r="CF14" s="415"/>
      <c r="CG14" s="415"/>
      <c r="CH14" s="415"/>
      <c r="CI14" s="415"/>
      <c r="CJ14" s="415"/>
      <c r="CK14" s="415"/>
      <c r="CL14" s="415"/>
      <c r="CM14" s="415"/>
      <c r="CN14" s="415"/>
      <c r="CO14" s="415"/>
      <c r="CP14" s="415"/>
      <c r="CQ14" s="415"/>
      <c r="CR14" s="415"/>
      <c r="CS14" s="416"/>
      <c r="CT14" s="438">
        <v>222.9</v>
      </c>
      <c r="CU14" s="439"/>
      <c r="CV14" s="439"/>
      <c r="CW14" s="439"/>
      <c r="CX14" s="439"/>
      <c r="CY14" s="439"/>
      <c r="CZ14" s="439"/>
      <c r="DA14" s="440"/>
      <c r="DB14" s="438">
        <v>209.9</v>
      </c>
      <c r="DC14" s="439"/>
      <c r="DD14" s="439"/>
      <c r="DE14" s="439"/>
      <c r="DF14" s="439"/>
      <c r="DG14" s="439"/>
      <c r="DH14" s="439"/>
      <c r="DI14" s="440"/>
    </row>
    <row r="15" spans="1:119" ht="18.75" customHeight="1" x14ac:dyDescent="0.15">
      <c r="A15" s="163"/>
      <c r="B15" s="459"/>
      <c r="C15" s="460"/>
      <c r="D15" s="460"/>
      <c r="E15" s="460"/>
      <c r="F15" s="460"/>
      <c r="G15" s="460"/>
      <c r="H15" s="460"/>
      <c r="I15" s="460"/>
      <c r="J15" s="460"/>
      <c r="K15" s="461"/>
      <c r="L15" s="167"/>
      <c r="M15" s="447" t="s">
        <v>133</v>
      </c>
      <c r="N15" s="448"/>
      <c r="O15" s="448"/>
      <c r="P15" s="448"/>
      <c r="Q15" s="449"/>
      <c r="R15" s="450">
        <v>1941258</v>
      </c>
      <c r="S15" s="451"/>
      <c r="T15" s="451"/>
      <c r="U15" s="451"/>
      <c r="V15" s="452"/>
      <c r="W15" s="474"/>
      <c r="X15" s="475"/>
      <c r="Y15" s="476"/>
      <c r="Z15" s="428" t="s">
        <v>140</v>
      </c>
      <c r="AA15" s="429"/>
      <c r="AB15" s="429"/>
      <c r="AC15" s="429"/>
      <c r="AD15" s="429"/>
      <c r="AE15" s="429"/>
      <c r="AF15" s="429"/>
      <c r="AG15" s="429"/>
      <c r="AH15" s="430"/>
      <c r="AI15" s="431" t="s">
        <v>141</v>
      </c>
      <c r="AJ15" s="432"/>
      <c r="AK15" s="432"/>
      <c r="AL15" s="432"/>
      <c r="AM15" s="433"/>
      <c r="AN15" s="431" t="s">
        <v>123</v>
      </c>
      <c r="AO15" s="432"/>
      <c r="AP15" s="432"/>
      <c r="AQ15" s="432"/>
      <c r="AR15" s="432"/>
      <c r="AS15" s="433"/>
      <c r="AT15" s="431" t="s">
        <v>122</v>
      </c>
      <c r="AU15" s="432"/>
      <c r="AV15" s="432"/>
      <c r="AW15" s="432"/>
      <c r="AX15" s="432"/>
      <c r="AY15" s="434"/>
      <c r="AZ15" s="385" t="s">
        <v>142</v>
      </c>
      <c r="BA15" s="386"/>
      <c r="BB15" s="386"/>
      <c r="BC15" s="386"/>
      <c r="BD15" s="386"/>
      <c r="BE15" s="386"/>
      <c r="BF15" s="386"/>
      <c r="BG15" s="386"/>
      <c r="BH15" s="386"/>
      <c r="BI15" s="386"/>
      <c r="BJ15" s="386"/>
      <c r="BK15" s="386"/>
      <c r="BL15" s="386"/>
      <c r="BM15" s="387"/>
      <c r="BN15" s="388">
        <v>416517721</v>
      </c>
      <c r="BO15" s="389"/>
      <c r="BP15" s="389"/>
      <c r="BQ15" s="389"/>
      <c r="BR15" s="389"/>
      <c r="BS15" s="389"/>
      <c r="BT15" s="389"/>
      <c r="BU15" s="390"/>
      <c r="BV15" s="388">
        <v>398338163</v>
      </c>
      <c r="BW15" s="389"/>
      <c r="BX15" s="389"/>
      <c r="BY15" s="389"/>
      <c r="BZ15" s="389"/>
      <c r="CA15" s="389"/>
      <c r="CB15" s="389"/>
      <c r="CC15" s="390"/>
      <c r="CD15" s="441" t="s">
        <v>143</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15">
      <c r="A16" s="163"/>
      <c r="B16" s="459"/>
      <c r="C16" s="460"/>
      <c r="D16" s="460"/>
      <c r="E16" s="460"/>
      <c r="F16" s="460"/>
      <c r="G16" s="460"/>
      <c r="H16" s="460"/>
      <c r="I16" s="460"/>
      <c r="J16" s="460"/>
      <c r="K16" s="461"/>
      <c r="L16" s="444" t="s">
        <v>144</v>
      </c>
      <c r="M16" s="445"/>
      <c r="N16" s="445"/>
      <c r="O16" s="445"/>
      <c r="P16" s="445"/>
      <c r="Q16" s="446"/>
      <c r="R16" s="435" t="s">
        <v>145</v>
      </c>
      <c r="S16" s="436"/>
      <c r="T16" s="436"/>
      <c r="U16" s="436"/>
      <c r="V16" s="437"/>
      <c r="W16" s="474"/>
      <c r="X16" s="475"/>
      <c r="Y16" s="476"/>
      <c r="Z16" s="428" t="s">
        <v>146</v>
      </c>
      <c r="AA16" s="429"/>
      <c r="AB16" s="429"/>
      <c r="AC16" s="429"/>
      <c r="AD16" s="429"/>
      <c r="AE16" s="429"/>
      <c r="AF16" s="429"/>
      <c r="AG16" s="429"/>
      <c r="AH16" s="430"/>
      <c r="AI16" s="431">
        <v>118</v>
      </c>
      <c r="AJ16" s="432"/>
      <c r="AK16" s="432"/>
      <c r="AL16" s="432"/>
      <c r="AM16" s="433"/>
      <c r="AN16" s="431">
        <v>318836</v>
      </c>
      <c r="AO16" s="432"/>
      <c r="AP16" s="432"/>
      <c r="AQ16" s="432"/>
      <c r="AR16" s="432"/>
      <c r="AS16" s="433"/>
      <c r="AT16" s="431">
        <v>2702</v>
      </c>
      <c r="AU16" s="432"/>
      <c r="AV16" s="432"/>
      <c r="AW16" s="432"/>
      <c r="AX16" s="432"/>
      <c r="AY16" s="434"/>
      <c r="AZ16" s="385" t="s">
        <v>147</v>
      </c>
      <c r="BA16" s="386"/>
      <c r="BB16" s="386"/>
      <c r="BC16" s="386"/>
      <c r="BD16" s="386"/>
      <c r="BE16" s="386"/>
      <c r="BF16" s="386"/>
      <c r="BG16" s="386"/>
      <c r="BH16" s="386"/>
      <c r="BI16" s="386"/>
      <c r="BJ16" s="386"/>
      <c r="BK16" s="386"/>
      <c r="BL16" s="386"/>
      <c r="BM16" s="387"/>
      <c r="BN16" s="388">
        <v>276212500</v>
      </c>
      <c r="BO16" s="389"/>
      <c r="BP16" s="389"/>
      <c r="BQ16" s="389"/>
      <c r="BR16" s="389"/>
      <c r="BS16" s="389"/>
      <c r="BT16" s="389"/>
      <c r="BU16" s="390"/>
      <c r="BV16" s="388">
        <v>238451595</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
      <c r="A17" s="163"/>
      <c r="B17" s="462"/>
      <c r="C17" s="463"/>
      <c r="D17" s="463"/>
      <c r="E17" s="463"/>
      <c r="F17" s="463"/>
      <c r="G17" s="463"/>
      <c r="H17" s="463"/>
      <c r="I17" s="463"/>
      <c r="J17" s="463"/>
      <c r="K17" s="464"/>
      <c r="L17" s="172"/>
      <c r="M17" s="453" t="s">
        <v>148</v>
      </c>
      <c r="N17" s="454"/>
      <c r="O17" s="454"/>
      <c r="P17" s="454"/>
      <c r="Q17" s="455"/>
      <c r="R17" s="435" t="s">
        <v>149</v>
      </c>
      <c r="S17" s="436"/>
      <c r="T17" s="436"/>
      <c r="U17" s="436"/>
      <c r="V17" s="437"/>
      <c r="W17" s="474"/>
      <c r="X17" s="475"/>
      <c r="Y17" s="476"/>
      <c r="Z17" s="428" t="s">
        <v>150</v>
      </c>
      <c r="AA17" s="429"/>
      <c r="AB17" s="429"/>
      <c r="AC17" s="429"/>
      <c r="AD17" s="429"/>
      <c r="AE17" s="429"/>
      <c r="AF17" s="429"/>
      <c r="AG17" s="429"/>
      <c r="AH17" s="430"/>
      <c r="AI17" s="431">
        <v>3553</v>
      </c>
      <c r="AJ17" s="432"/>
      <c r="AK17" s="432"/>
      <c r="AL17" s="432"/>
      <c r="AM17" s="433"/>
      <c r="AN17" s="431">
        <v>11803066</v>
      </c>
      <c r="AO17" s="432"/>
      <c r="AP17" s="432"/>
      <c r="AQ17" s="432"/>
      <c r="AR17" s="432"/>
      <c r="AS17" s="433"/>
      <c r="AT17" s="431">
        <v>3322</v>
      </c>
      <c r="AU17" s="432"/>
      <c r="AV17" s="432"/>
      <c r="AW17" s="432"/>
      <c r="AX17" s="432"/>
      <c r="AY17" s="434"/>
      <c r="AZ17" s="385" t="s">
        <v>151</v>
      </c>
      <c r="BA17" s="386"/>
      <c r="BB17" s="386"/>
      <c r="BC17" s="386"/>
      <c r="BD17" s="386"/>
      <c r="BE17" s="386"/>
      <c r="BF17" s="386"/>
      <c r="BG17" s="386"/>
      <c r="BH17" s="386"/>
      <c r="BI17" s="386"/>
      <c r="BJ17" s="386"/>
      <c r="BK17" s="386"/>
      <c r="BL17" s="386"/>
      <c r="BM17" s="387"/>
      <c r="BN17" s="388">
        <v>458380572</v>
      </c>
      <c r="BO17" s="389"/>
      <c r="BP17" s="389"/>
      <c r="BQ17" s="389"/>
      <c r="BR17" s="389"/>
      <c r="BS17" s="389"/>
      <c r="BT17" s="389"/>
      <c r="BU17" s="390"/>
      <c r="BV17" s="388">
        <v>446249331</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
      <c r="A18" s="163"/>
      <c r="B18" s="423" t="s">
        <v>152</v>
      </c>
      <c r="C18" s="424"/>
      <c r="D18" s="424"/>
      <c r="E18" s="424"/>
      <c r="F18" s="424"/>
      <c r="G18" s="424"/>
      <c r="H18" s="424"/>
      <c r="I18" s="424"/>
      <c r="J18" s="424"/>
      <c r="K18" s="425"/>
      <c r="L18" s="426">
        <v>10621</v>
      </c>
      <c r="M18" s="427"/>
      <c r="N18" s="427"/>
      <c r="O18" s="427"/>
      <c r="P18" s="427"/>
      <c r="Q18" s="427"/>
      <c r="R18" s="427"/>
      <c r="S18" s="427"/>
      <c r="T18" s="427"/>
      <c r="U18" s="427"/>
      <c r="V18" s="427"/>
      <c r="W18" s="474"/>
      <c r="X18" s="475"/>
      <c r="Y18" s="476"/>
      <c r="Z18" s="428" t="s">
        <v>153</v>
      </c>
      <c r="AA18" s="429"/>
      <c r="AB18" s="429"/>
      <c r="AC18" s="429"/>
      <c r="AD18" s="429"/>
      <c r="AE18" s="429"/>
      <c r="AF18" s="429"/>
      <c r="AG18" s="429"/>
      <c r="AH18" s="430"/>
      <c r="AI18" s="431">
        <v>14980</v>
      </c>
      <c r="AJ18" s="432"/>
      <c r="AK18" s="432"/>
      <c r="AL18" s="432"/>
      <c r="AM18" s="433"/>
      <c r="AN18" s="431">
        <v>53822904</v>
      </c>
      <c r="AO18" s="432"/>
      <c r="AP18" s="432"/>
      <c r="AQ18" s="432"/>
      <c r="AR18" s="432"/>
      <c r="AS18" s="433"/>
      <c r="AT18" s="431">
        <v>3593</v>
      </c>
      <c r="AU18" s="432"/>
      <c r="AV18" s="432"/>
      <c r="AW18" s="432"/>
      <c r="AX18" s="432"/>
      <c r="AY18" s="434"/>
      <c r="AZ18" s="391" t="s">
        <v>154</v>
      </c>
      <c r="BA18" s="392"/>
      <c r="BB18" s="392"/>
      <c r="BC18" s="392"/>
      <c r="BD18" s="392"/>
      <c r="BE18" s="392"/>
      <c r="BF18" s="392"/>
      <c r="BG18" s="392"/>
      <c r="BH18" s="392"/>
      <c r="BI18" s="392"/>
      <c r="BJ18" s="392"/>
      <c r="BK18" s="392"/>
      <c r="BL18" s="392"/>
      <c r="BM18" s="393"/>
      <c r="BN18" s="394">
        <v>621449671</v>
      </c>
      <c r="BO18" s="395"/>
      <c r="BP18" s="395"/>
      <c r="BQ18" s="395"/>
      <c r="BR18" s="395"/>
      <c r="BS18" s="395"/>
      <c r="BT18" s="395"/>
      <c r="BU18" s="396"/>
      <c r="BV18" s="394">
        <v>640075793</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
      <c r="A19" s="163"/>
      <c r="B19" s="423" t="s">
        <v>155</v>
      </c>
      <c r="C19" s="424"/>
      <c r="D19" s="424"/>
      <c r="E19" s="424"/>
      <c r="F19" s="424"/>
      <c r="G19" s="424"/>
      <c r="H19" s="424"/>
      <c r="I19" s="424"/>
      <c r="J19" s="424"/>
      <c r="K19" s="425"/>
      <c r="L19" s="426">
        <v>187</v>
      </c>
      <c r="M19" s="427"/>
      <c r="N19" s="427"/>
      <c r="O19" s="427"/>
      <c r="P19" s="427"/>
      <c r="Q19" s="427"/>
      <c r="R19" s="427"/>
      <c r="S19" s="427"/>
      <c r="T19" s="427"/>
      <c r="U19" s="427"/>
      <c r="V19" s="427"/>
      <c r="W19" s="474"/>
      <c r="X19" s="475"/>
      <c r="Y19" s="476"/>
      <c r="Z19" s="428" t="s">
        <v>156</v>
      </c>
      <c r="AA19" s="429"/>
      <c r="AB19" s="429"/>
      <c r="AC19" s="429"/>
      <c r="AD19" s="429"/>
      <c r="AE19" s="429"/>
      <c r="AF19" s="429"/>
      <c r="AG19" s="429"/>
      <c r="AH19" s="430"/>
      <c r="AI19" s="431">
        <v>1311</v>
      </c>
      <c r="AJ19" s="432"/>
      <c r="AK19" s="432"/>
      <c r="AL19" s="432"/>
      <c r="AM19" s="433"/>
      <c r="AN19" s="431">
        <v>3661623</v>
      </c>
      <c r="AO19" s="432"/>
      <c r="AP19" s="432"/>
      <c r="AQ19" s="432"/>
      <c r="AR19" s="432"/>
      <c r="AS19" s="433"/>
      <c r="AT19" s="431">
        <v>2793</v>
      </c>
      <c r="AU19" s="432"/>
      <c r="AV19" s="432"/>
      <c r="AW19" s="432"/>
      <c r="AX19" s="432"/>
      <c r="AY19" s="434"/>
      <c r="AZ19" s="406" t="s">
        <v>157</v>
      </c>
      <c r="BA19" s="407"/>
      <c r="BB19" s="407"/>
      <c r="BC19" s="407"/>
      <c r="BD19" s="407"/>
      <c r="BE19" s="407"/>
      <c r="BF19" s="407"/>
      <c r="BG19" s="407"/>
      <c r="BH19" s="407"/>
      <c r="BI19" s="407"/>
      <c r="BJ19" s="407"/>
      <c r="BK19" s="407"/>
      <c r="BL19" s="407"/>
      <c r="BM19" s="408"/>
      <c r="BN19" s="409">
        <v>1747831790</v>
      </c>
      <c r="BO19" s="410"/>
      <c r="BP19" s="410"/>
      <c r="BQ19" s="410"/>
      <c r="BR19" s="410"/>
      <c r="BS19" s="410"/>
      <c r="BT19" s="410"/>
      <c r="BU19" s="411"/>
      <c r="BV19" s="409">
        <v>1725047345</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
      <c r="A20" s="163"/>
      <c r="B20" s="423" t="s">
        <v>158</v>
      </c>
      <c r="C20" s="424"/>
      <c r="D20" s="424"/>
      <c r="E20" s="424"/>
      <c r="F20" s="424"/>
      <c r="G20" s="424"/>
      <c r="H20" s="424"/>
      <c r="I20" s="424"/>
      <c r="J20" s="424"/>
      <c r="K20" s="425"/>
      <c r="L20" s="426">
        <v>780730</v>
      </c>
      <c r="M20" s="427"/>
      <c r="N20" s="427"/>
      <c r="O20" s="427"/>
      <c r="P20" s="427"/>
      <c r="Q20" s="427"/>
      <c r="R20" s="427"/>
      <c r="S20" s="427"/>
      <c r="T20" s="427"/>
      <c r="U20" s="427"/>
      <c r="V20" s="427"/>
      <c r="W20" s="477"/>
      <c r="X20" s="478"/>
      <c r="Y20" s="479"/>
      <c r="Z20" s="428" t="s">
        <v>159</v>
      </c>
      <c r="AA20" s="429"/>
      <c r="AB20" s="429"/>
      <c r="AC20" s="429"/>
      <c r="AD20" s="429"/>
      <c r="AE20" s="429"/>
      <c r="AF20" s="429"/>
      <c r="AG20" s="429"/>
      <c r="AH20" s="430"/>
      <c r="AI20" s="431">
        <v>25907</v>
      </c>
      <c r="AJ20" s="432"/>
      <c r="AK20" s="432"/>
      <c r="AL20" s="432"/>
      <c r="AM20" s="433"/>
      <c r="AN20" s="431">
        <v>89040847</v>
      </c>
      <c r="AO20" s="432"/>
      <c r="AP20" s="432"/>
      <c r="AQ20" s="432"/>
      <c r="AR20" s="432"/>
      <c r="AS20" s="433"/>
      <c r="AT20" s="431">
        <v>3437</v>
      </c>
      <c r="AU20" s="432"/>
      <c r="AV20" s="432"/>
      <c r="AW20" s="432"/>
      <c r="AX20" s="432"/>
      <c r="AY20" s="434"/>
      <c r="AZ20" s="385" t="s">
        <v>160</v>
      </c>
      <c r="BA20" s="386"/>
      <c r="BB20" s="386"/>
      <c r="BC20" s="386"/>
      <c r="BD20" s="386"/>
      <c r="BE20" s="386"/>
      <c r="BF20" s="386"/>
      <c r="BG20" s="386"/>
      <c r="BH20" s="386"/>
      <c r="BI20" s="386"/>
      <c r="BJ20" s="386"/>
      <c r="BK20" s="386"/>
      <c r="BL20" s="386"/>
      <c r="BM20" s="387"/>
      <c r="BN20" s="388">
        <v>281987361</v>
      </c>
      <c r="BO20" s="389"/>
      <c r="BP20" s="389"/>
      <c r="BQ20" s="389"/>
      <c r="BR20" s="389"/>
      <c r="BS20" s="389"/>
      <c r="BT20" s="389"/>
      <c r="BU20" s="390"/>
      <c r="BV20" s="388">
        <v>285566915</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161</v>
      </c>
      <c r="X21" s="418"/>
      <c r="Y21" s="418"/>
      <c r="Z21" s="418"/>
      <c r="AA21" s="418"/>
      <c r="AB21" s="418"/>
      <c r="AC21" s="418"/>
      <c r="AD21" s="418"/>
      <c r="AE21" s="418"/>
      <c r="AF21" s="418"/>
      <c r="AG21" s="418"/>
      <c r="AH21" s="419"/>
      <c r="AI21" s="420">
        <v>99.5</v>
      </c>
      <c r="AJ21" s="421"/>
      <c r="AK21" s="421"/>
      <c r="AL21" s="421"/>
      <c r="AM21" s="421"/>
      <c r="AN21" s="421"/>
      <c r="AO21" s="421"/>
      <c r="AP21" s="421"/>
      <c r="AQ21" s="421"/>
      <c r="AR21" s="421"/>
      <c r="AS21" s="421"/>
      <c r="AT21" s="421"/>
      <c r="AU21" s="421"/>
      <c r="AV21" s="421"/>
      <c r="AW21" s="421"/>
      <c r="AX21" s="421"/>
      <c r="AY21" s="422"/>
      <c r="AZ21" s="391" t="s">
        <v>162</v>
      </c>
      <c r="BA21" s="392"/>
      <c r="BB21" s="392"/>
      <c r="BC21" s="392"/>
      <c r="BD21" s="392"/>
      <c r="BE21" s="392"/>
      <c r="BF21" s="392"/>
      <c r="BG21" s="392"/>
      <c r="BH21" s="392"/>
      <c r="BI21" s="392"/>
      <c r="BJ21" s="392"/>
      <c r="BK21" s="392"/>
      <c r="BL21" s="392"/>
      <c r="BM21" s="393"/>
      <c r="BN21" s="394">
        <v>1142817942</v>
      </c>
      <c r="BO21" s="395"/>
      <c r="BP21" s="395"/>
      <c r="BQ21" s="395"/>
      <c r="BR21" s="395"/>
      <c r="BS21" s="395"/>
      <c r="BT21" s="395"/>
      <c r="BU21" s="396"/>
      <c r="BV21" s="394">
        <v>1097029989</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15">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163</v>
      </c>
      <c r="BA22" s="386"/>
      <c r="BB22" s="386"/>
      <c r="BC22" s="386"/>
      <c r="BD22" s="386"/>
      <c r="BE22" s="386"/>
      <c r="BF22" s="386"/>
      <c r="BG22" s="386"/>
      <c r="BH22" s="386"/>
      <c r="BI22" s="386"/>
      <c r="BJ22" s="386"/>
      <c r="BK22" s="386"/>
      <c r="BL22" s="386"/>
      <c r="BM22" s="387"/>
      <c r="BN22" s="388">
        <v>120699030</v>
      </c>
      <c r="BO22" s="389"/>
      <c r="BP22" s="389"/>
      <c r="BQ22" s="389"/>
      <c r="BR22" s="389"/>
      <c r="BS22" s="389"/>
      <c r="BT22" s="389"/>
      <c r="BU22" s="390"/>
      <c r="BV22" s="388">
        <v>115264230</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15">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164</v>
      </c>
      <c r="BA23" s="386"/>
      <c r="BB23" s="386"/>
      <c r="BC23" s="386"/>
      <c r="BD23" s="386"/>
      <c r="BE23" s="386"/>
      <c r="BF23" s="386"/>
      <c r="BG23" s="386"/>
      <c r="BH23" s="386"/>
      <c r="BI23" s="386"/>
      <c r="BJ23" s="386"/>
      <c r="BK23" s="386"/>
      <c r="BL23" s="386"/>
      <c r="BM23" s="387"/>
      <c r="BN23" s="388">
        <v>4929683</v>
      </c>
      <c r="BO23" s="389"/>
      <c r="BP23" s="389"/>
      <c r="BQ23" s="389"/>
      <c r="BR23" s="389"/>
      <c r="BS23" s="389"/>
      <c r="BT23" s="389"/>
      <c r="BU23" s="390"/>
      <c r="BV23" s="388">
        <v>5086673</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15">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165</v>
      </c>
      <c r="BA24" s="386"/>
      <c r="BB24" s="386"/>
      <c r="BC24" s="386"/>
      <c r="BD24" s="386"/>
      <c r="BE24" s="386"/>
      <c r="BF24" s="386"/>
      <c r="BG24" s="386"/>
      <c r="BH24" s="386"/>
      <c r="BI24" s="386"/>
      <c r="BJ24" s="386"/>
      <c r="BK24" s="386"/>
      <c r="BL24" s="386"/>
      <c r="BM24" s="387"/>
      <c r="BN24" s="388">
        <v>12082689</v>
      </c>
      <c r="BO24" s="389"/>
      <c r="BP24" s="389"/>
      <c r="BQ24" s="389"/>
      <c r="BR24" s="389"/>
      <c r="BS24" s="389"/>
      <c r="BT24" s="389"/>
      <c r="BU24" s="390"/>
      <c r="BV24" s="388">
        <v>12079171</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166</v>
      </c>
      <c r="BA25" s="415"/>
      <c r="BB25" s="415"/>
      <c r="BC25" s="415"/>
      <c r="BD25" s="415"/>
      <c r="BE25" s="415"/>
      <c r="BF25" s="415"/>
      <c r="BG25" s="415"/>
      <c r="BH25" s="415"/>
      <c r="BI25" s="415"/>
      <c r="BJ25" s="415"/>
      <c r="BK25" s="415"/>
      <c r="BL25" s="415"/>
      <c r="BM25" s="416"/>
      <c r="BN25" s="394">
        <v>11053418</v>
      </c>
      <c r="BO25" s="395"/>
      <c r="BP25" s="395"/>
      <c r="BQ25" s="395"/>
      <c r="BR25" s="395"/>
      <c r="BS25" s="395"/>
      <c r="BT25" s="395"/>
      <c r="BU25" s="396"/>
      <c r="BV25" s="394">
        <v>11050002</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15">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167</v>
      </c>
      <c r="BA26" s="398"/>
      <c r="BB26" s="398"/>
      <c r="BC26" s="399"/>
      <c r="BD26" s="406" t="s">
        <v>48</v>
      </c>
      <c r="BE26" s="407"/>
      <c r="BF26" s="407"/>
      <c r="BG26" s="407"/>
      <c r="BH26" s="407"/>
      <c r="BI26" s="407"/>
      <c r="BJ26" s="407"/>
      <c r="BK26" s="407"/>
      <c r="BL26" s="407"/>
      <c r="BM26" s="408"/>
      <c r="BN26" s="409">
        <v>32991050</v>
      </c>
      <c r="BO26" s="410"/>
      <c r="BP26" s="410"/>
      <c r="BQ26" s="410"/>
      <c r="BR26" s="410"/>
      <c r="BS26" s="410"/>
      <c r="BT26" s="410"/>
      <c r="BU26" s="411"/>
      <c r="BV26" s="409">
        <v>37737415</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15">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168</v>
      </c>
      <c r="BE27" s="386"/>
      <c r="BF27" s="386"/>
      <c r="BG27" s="386"/>
      <c r="BH27" s="386"/>
      <c r="BI27" s="386"/>
      <c r="BJ27" s="386"/>
      <c r="BK27" s="386"/>
      <c r="BL27" s="386"/>
      <c r="BM27" s="387"/>
      <c r="BN27" s="388">
        <v>35768058</v>
      </c>
      <c r="BO27" s="389"/>
      <c r="BP27" s="389"/>
      <c r="BQ27" s="389"/>
      <c r="BR27" s="389"/>
      <c r="BS27" s="389"/>
      <c r="BT27" s="389"/>
      <c r="BU27" s="390"/>
      <c r="BV27" s="388">
        <v>25689953</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33464627</v>
      </c>
      <c r="BO28" s="395"/>
      <c r="BP28" s="395"/>
      <c r="BQ28" s="395"/>
      <c r="BR28" s="395"/>
      <c r="BS28" s="395"/>
      <c r="BT28" s="395"/>
      <c r="BU28" s="396"/>
      <c r="BV28" s="394">
        <v>38320684</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15">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15">
      <c r="A30" s="163"/>
      <c r="B30" s="203"/>
      <c r="C30" s="380" t="s">
        <v>169</v>
      </c>
      <c r="D30" s="380"/>
      <c r="E30" s="380"/>
      <c r="F30" s="380"/>
      <c r="G30" s="380"/>
      <c r="H30" s="380"/>
      <c r="I30" s="380"/>
      <c r="J30" s="380"/>
      <c r="K30" s="380"/>
      <c r="L30" s="380"/>
      <c r="M30" s="380"/>
      <c r="N30" s="380"/>
      <c r="O30" s="380"/>
      <c r="P30" s="380"/>
      <c r="Q30" s="380"/>
      <c r="R30" s="380"/>
      <c r="S30" s="380"/>
      <c r="U30" s="381" t="s">
        <v>170</v>
      </c>
      <c r="V30" s="381"/>
      <c r="W30" s="381"/>
      <c r="X30" s="381"/>
      <c r="Y30" s="381"/>
      <c r="Z30" s="381"/>
      <c r="AA30" s="381"/>
      <c r="AB30" s="381"/>
      <c r="AC30" s="381"/>
      <c r="AD30" s="381"/>
      <c r="AE30" s="381"/>
      <c r="AF30" s="381"/>
      <c r="AG30" s="381"/>
      <c r="AH30" s="381"/>
      <c r="AI30" s="381"/>
      <c r="AJ30" s="381"/>
      <c r="AK30" s="381"/>
      <c r="AM30" s="381" t="s">
        <v>171</v>
      </c>
      <c r="AN30" s="381"/>
      <c r="AO30" s="381"/>
      <c r="AP30" s="381"/>
      <c r="AQ30" s="381"/>
      <c r="AR30" s="381"/>
      <c r="AS30" s="381"/>
      <c r="AT30" s="381"/>
      <c r="AU30" s="381"/>
      <c r="AV30" s="381"/>
      <c r="AW30" s="381"/>
      <c r="AX30" s="381"/>
      <c r="AY30" s="381"/>
      <c r="AZ30" s="381"/>
      <c r="BA30" s="381"/>
      <c r="BB30" s="381"/>
      <c r="BC30" s="381"/>
      <c r="BE30" s="381" t="s">
        <v>172</v>
      </c>
      <c r="BF30" s="381"/>
      <c r="BG30" s="381"/>
      <c r="BH30" s="381"/>
      <c r="BI30" s="381"/>
      <c r="BJ30" s="381"/>
      <c r="BK30" s="381"/>
      <c r="BL30" s="381"/>
      <c r="BM30" s="381"/>
      <c r="BN30" s="381"/>
      <c r="BO30" s="381"/>
      <c r="BP30" s="381"/>
      <c r="BQ30" s="381"/>
      <c r="BR30" s="381"/>
      <c r="BS30" s="381"/>
      <c r="BT30" s="381"/>
      <c r="BU30" s="381"/>
      <c r="BW30" s="381" t="s">
        <v>173</v>
      </c>
      <c r="BX30" s="381"/>
      <c r="BY30" s="381"/>
      <c r="BZ30" s="381"/>
      <c r="CA30" s="381"/>
      <c r="CB30" s="381"/>
      <c r="CC30" s="381"/>
      <c r="CD30" s="381"/>
      <c r="CE30" s="381"/>
      <c r="CF30" s="381"/>
      <c r="CG30" s="381"/>
      <c r="CH30" s="381"/>
      <c r="CI30" s="381"/>
      <c r="CJ30" s="381"/>
      <c r="CK30" s="381"/>
      <c r="CL30" s="381"/>
      <c r="CM30" s="381"/>
      <c r="CO30" s="381" t="s">
        <v>174</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15">
      <c r="A31" s="163"/>
      <c r="B31" s="203"/>
      <c r="C31" s="378" t="s">
        <v>175</v>
      </c>
      <c r="D31" s="378"/>
      <c r="E31" s="379" t="s">
        <v>176</v>
      </c>
      <c r="F31" s="379"/>
      <c r="G31" s="379"/>
      <c r="H31" s="379"/>
      <c r="I31" s="379"/>
      <c r="J31" s="379"/>
      <c r="K31" s="379"/>
      <c r="L31" s="379"/>
      <c r="M31" s="379"/>
      <c r="N31" s="379"/>
      <c r="O31" s="379"/>
      <c r="P31" s="379"/>
      <c r="Q31" s="379"/>
      <c r="R31" s="379"/>
      <c r="S31" s="379"/>
      <c r="T31" s="177"/>
      <c r="U31" s="378" t="s">
        <v>177</v>
      </c>
      <c r="V31" s="378"/>
      <c r="W31" s="379" t="s">
        <v>178</v>
      </c>
      <c r="X31" s="379"/>
      <c r="Y31" s="379"/>
      <c r="Z31" s="379"/>
      <c r="AA31" s="379"/>
      <c r="AB31" s="379"/>
      <c r="AC31" s="379"/>
      <c r="AD31" s="379"/>
      <c r="AE31" s="379"/>
      <c r="AF31" s="379"/>
      <c r="AG31" s="379"/>
      <c r="AH31" s="379"/>
      <c r="AI31" s="379"/>
      <c r="AJ31" s="379"/>
      <c r="AK31" s="379"/>
      <c r="AL31" s="177"/>
      <c r="AM31" s="378" t="s">
        <v>179</v>
      </c>
      <c r="AN31" s="378"/>
      <c r="AO31" s="379" t="s">
        <v>180</v>
      </c>
      <c r="AP31" s="379"/>
      <c r="AQ31" s="379"/>
      <c r="AR31" s="379"/>
      <c r="AS31" s="379"/>
      <c r="AT31" s="379"/>
      <c r="AU31" s="379"/>
      <c r="AV31" s="379"/>
      <c r="AW31" s="379"/>
      <c r="AX31" s="379"/>
      <c r="AY31" s="379"/>
      <c r="AZ31" s="379"/>
      <c r="BA31" s="379"/>
      <c r="BB31" s="379"/>
      <c r="BC31" s="379"/>
      <c r="BD31" s="163"/>
      <c r="BE31" s="378" t="s">
        <v>175</v>
      </c>
      <c r="BF31" s="378"/>
      <c r="BG31" s="379" t="s">
        <v>178</v>
      </c>
      <c r="BH31" s="379"/>
      <c r="BI31" s="379"/>
      <c r="BJ31" s="379"/>
      <c r="BK31" s="379"/>
      <c r="BL31" s="379"/>
      <c r="BM31" s="379"/>
      <c r="BN31" s="379"/>
      <c r="BO31" s="379"/>
      <c r="BP31" s="379"/>
      <c r="BQ31" s="379"/>
      <c r="BR31" s="379"/>
      <c r="BS31" s="379"/>
      <c r="BT31" s="379"/>
      <c r="BU31" s="379"/>
      <c r="BV31" s="204"/>
      <c r="BW31" s="378" t="s">
        <v>177</v>
      </c>
      <c r="BX31" s="378"/>
      <c r="BY31" s="379" t="s">
        <v>181</v>
      </c>
      <c r="BZ31" s="379"/>
      <c r="CA31" s="379"/>
      <c r="CB31" s="379"/>
      <c r="CC31" s="379"/>
      <c r="CD31" s="379"/>
      <c r="CE31" s="379"/>
      <c r="CF31" s="379"/>
      <c r="CG31" s="379"/>
      <c r="CH31" s="379"/>
      <c r="CI31" s="379"/>
      <c r="CJ31" s="379"/>
      <c r="CK31" s="379"/>
      <c r="CL31" s="379"/>
      <c r="CM31" s="379"/>
      <c r="CN31" s="177"/>
      <c r="CO31" s="378" t="s">
        <v>179</v>
      </c>
      <c r="CP31" s="378"/>
      <c r="CQ31" s="379" t="s">
        <v>182</v>
      </c>
      <c r="CR31" s="379"/>
      <c r="CS31" s="379"/>
      <c r="CT31" s="379"/>
      <c r="CU31" s="379"/>
      <c r="CV31" s="379"/>
      <c r="CW31" s="379"/>
      <c r="CX31" s="379"/>
      <c r="CY31" s="379"/>
      <c r="CZ31" s="379"/>
      <c r="DA31" s="379"/>
      <c r="DB31" s="379"/>
      <c r="DC31" s="379"/>
      <c r="DD31" s="379"/>
      <c r="DE31" s="379"/>
      <c r="DF31" s="177"/>
      <c r="DG31" s="377" t="s">
        <v>183</v>
      </c>
      <c r="DH31" s="377"/>
      <c r="DI31" s="205"/>
    </row>
    <row r="32" spans="1:113" ht="32.25" customHeight="1" x14ac:dyDescent="0.15">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水道事業会計</v>
      </c>
      <c r="AP32" s="376"/>
      <c r="AQ32" s="376"/>
      <c r="AR32" s="376"/>
      <c r="AS32" s="376"/>
      <c r="AT32" s="376"/>
      <c r="AU32" s="376"/>
      <c r="AV32" s="376"/>
      <c r="AW32" s="376"/>
      <c r="AX32" s="376"/>
      <c r="AY32" s="376"/>
      <c r="AZ32" s="376"/>
      <c r="BA32" s="376"/>
      <c r="BB32" s="376"/>
      <c r="BC32" s="376"/>
      <c r="BD32" s="163"/>
      <c r="BE32" s="375" t="str">
        <f>IF(BG32="","",MAX(C32:D41,U32:V41,AM32:AN41)+1)</f>
        <v/>
      </c>
      <c r="BF32" s="375"/>
      <c r="BG32" s="376"/>
      <c r="BH32" s="376"/>
      <c r="BI32" s="376"/>
      <c r="BJ32" s="376"/>
      <c r="BK32" s="376"/>
      <c r="BL32" s="376"/>
      <c r="BM32" s="376"/>
      <c r="BN32" s="376"/>
      <c r="BO32" s="376"/>
      <c r="BP32" s="376"/>
      <c r="BQ32" s="376"/>
      <c r="BR32" s="376"/>
      <c r="BS32" s="376"/>
      <c r="BT32" s="376"/>
      <c r="BU32" s="376"/>
      <c r="BV32" s="163"/>
      <c r="BW32" s="375">
        <f>IF(BY32="","",MAX(C32:D41,U32:V41,AM32:AN41,BE32:BF41)+1)</f>
        <v>15</v>
      </c>
      <c r="BX32" s="375"/>
      <c r="BY32" s="376" t="str">
        <f>IF('各会計、関係団体の財政状況及び健全化判断比率'!B68="","",'各会計、関係団体の財政状況及び健全化判断比率'!B68)</f>
        <v>岐阜県地方競馬組合</v>
      </c>
      <c r="BZ32" s="376"/>
      <c r="CA32" s="376"/>
      <c r="CB32" s="376"/>
      <c r="CC32" s="376"/>
      <c r="CD32" s="376"/>
      <c r="CE32" s="376"/>
      <c r="CF32" s="376"/>
      <c r="CG32" s="376"/>
      <c r="CH32" s="376"/>
      <c r="CI32" s="376"/>
      <c r="CJ32" s="376"/>
      <c r="CK32" s="376"/>
      <c r="CL32" s="376"/>
      <c r="CM32" s="376"/>
      <c r="CN32" s="163"/>
      <c r="CO32" s="375">
        <f>IF(CQ32="","",MAX(C32:D41,U32:V41,AM32:AN41,BE32:BF41,BW32:BX41)+1)</f>
        <v>16</v>
      </c>
      <c r="CP32" s="375"/>
      <c r="CQ32" s="376" t="str">
        <f>IF('各会計、関係団体の財政状況及び健全化判断比率'!BS7="","",'各会計、関係団体の財政状況及び健全化判断比率'!BS7)</f>
        <v>（公財）岐阜県国際交流センター</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15">
      <c r="A33" s="163"/>
      <c r="B33" s="203"/>
      <c r="C33" s="375">
        <f>IF(E33="","",C32+1)</f>
        <v>2</v>
      </c>
      <c r="D33" s="375"/>
      <c r="E33" s="376" t="str">
        <f>IF('各会計、関係団体の財政状況及び健全化判断比率'!B8="","",'各会計、関係団体の財政状況及び健全化判断比率'!B8)</f>
        <v>公債管理特別会計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工業用水道事業会計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17</v>
      </c>
      <c r="CP33" s="375"/>
      <c r="CQ33" s="376" t="str">
        <f>IF('各会計、関係団体の財政状況及び健全化判断比率'!BS8="","",'各会計、関係団体の財政状況及び健全化判断比率'!BS8)</f>
        <v>（一財）世界遺産白川郷合掌造り保存財団</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15">
      <c r="A34" s="163"/>
      <c r="B34" s="203"/>
      <c r="C34" s="375">
        <f>IF(E34="","",C33+1)</f>
        <v>3</v>
      </c>
      <c r="D34" s="375"/>
      <c r="E34" s="376" t="str">
        <f>IF('各会計、関係団体の財政状況及び健全化判断比率'!B9="","",'各会計、関係団体の財政状況及び健全化判断比率'!B9)</f>
        <v>用度事業特別会計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流域下水道事業会計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18</v>
      </c>
      <c r="CP34" s="375"/>
      <c r="CQ34" s="376" t="str">
        <f>IF('各会計、関係団体の財政状況及び健全化判断比率'!BS9="","",'各会計、関係団体の財政状況及び健全化判断比率'!BS9)</f>
        <v>（一財）岐阜県市町村行政情報センター</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15">
      <c r="A35" s="163"/>
      <c r="B35" s="203"/>
      <c r="C35" s="375">
        <f>IF(E35="","",C34+1)</f>
        <v>4</v>
      </c>
      <c r="D35" s="375"/>
      <c r="E35" s="376" t="str">
        <f>IF('各会計、関係団体の財政状況及び健全化判断比率'!B10="","",'各会計、関係団体の財政状況及び健全化判断比率'!B10)</f>
        <v>地方独立行政法人資金貸付特別会計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t="str">
        <f t="shared" si="1"/>
        <v/>
      </c>
      <c r="AN35" s="375"/>
      <c r="AO35" s="376"/>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19</v>
      </c>
      <c r="CP35" s="375"/>
      <c r="CQ35" s="376" t="str">
        <f>IF('各会計、関係団体の財政状況及び健全化判断比率'!BS10="","",'各会計、関係団体の財政状況及び健全化判断比率'!BS10)</f>
        <v>（公財）岐阜県教育文化財団</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15">
      <c r="A36" s="163"/>
      <c r="B36" s="203"/>
      <c r="C36" s="375">
        <f t="shared" ref="C36:C41" si="5">IF(E36="","",C35+1)</f>
        <v>5</v>
      </c>
      <c r="D36" s="375"/>
      <c r="E36" s="376" t="str">
        <f>IF('各会計、関係団体の財政状況及び健全化判断比率'!B11="","",'各会計、関係団体の財政状況及び健全化判断比率'!B11)</f>
        <v>母子父子寡婦福祉資金貸付特別会計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20</v>
      </c>
      <c r="CP36" s="375"/>
      <c r="CQ36" s="376" t="str">
        <f>IF('各会計、関係団体の財政状況及び健全化判断比率'!BS11="","",'各会計、関係団体の財政状況及び健全化判断比率'!BS11)</f>
        <v>（一財）岐阜県公衆衛生検査センター</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15">
      <c r="A37" s="163"/>
      <c r="B37" s="203"/>
      <c r="C37" s="375">
        <f t="shared" si="5"/>
        <v>6</v>
      </c>
      <c r="D37" s="375"/>
      <c r="E37" s="376" t="str">
        <f>IF('各会計、関係団体の財政状況及び健全化判断比率'!B12="","",'各会計、関係団体の財政状況及び健全化判断比率'!B12)</f>
        <v>中小企業振興資金貸付特別会計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21</v>
      </c>
      <c r="CP37" s="375"/>
      <c r="CQ37" s="376" t="str">
        <f>IF('各会計、関係団体の財政状況及び健全化判断比率'!BS12="","",'各会計、関係団体の財政状況及び健全化判断比率'!BS12)</f>
        <v>（公財）岐阜県産業経済振興センター</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v>
      </c>
      <c r="DH37" s="374"/>
      <c r="DI37" s="205"/>
    </row>
    <row r="38" spans="1:113" ht="32.25" customHeight="1" x14ac:dyDescent="0.15">
      <c r="A38" s="163"/>
      <c r="B38" s="203"/>
      <c r="C38" s="375">
        <f t="shared" si="5"/>
        <v>7</v>
      </c>
      <c r="D38" s="375"/>
      <c r="E38" s="376" t="str">
        <f>IF('各会計、関係団体の財政状況及び健全化判断比率'!B13="","",'各会計、関係団体の財政状況及び健全化判断比率'!B13)</f>
        <v>就農支援資金貸付特別会計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22</v>
      </c>
      <c r="CP38" s="375"/>
      <c r="CQ38" s="376" t="str">
        <f>IF('各会計、関係団体の財政状況及び健全化判断比率'!BS13="","",'各会計、関係団体の財政状況及び健全化判断比率'!BS13)</f>
        <v>（公財）セラミックパーク美濃</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15">
      <c r="A39" s="163"/>
      <c r="B39" s="203"/>
      <c r="C39" s="375">
        <f t="shared" si="5"/>
        <v>8</v>
      </c>
      <c r="D39" s="375"/>
      <c r="E39" s="376" t="str">
        <f>IF('各会計、関係団体の財政状況及び健全化判断比率'!B14="","",'各会計、関係団体の財政状況及び健全化判断比率'!B14)</f>
        <v>林業改善資金貸付特別会計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23</v>
      </c>
      <c r="CP39" s="375"/>
      <c r="CQ39" s="376" t="str">
        <f>IF('各会計、関係団体の財政状況及び健全化判断比率'!BS14="","",'各会計、関係団体の財政状況及び健全化判断比率'!BS14)</f>
        <v>（一財）飛騨地域地場産業振興センター</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15">
      <c r="A40" s="163"/>
      <c r="B40" s="203"/>
      <c r="C40" s="375">
        <f t="shared" si="5"/>
        <v>9</v>
      </c>
      <c r="D40" s="375"/>
      <c r="E40" s="376" t="str">
        <f>IF('各会計、関係団体の財政状況及び健全化判断比率'!B15="","",'各会計、関係団体の財政状況及び健全化判断比率'!B15)</f>
        <v>徳山ダム上流域公有地化特別会計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24</v>
      </c>
      <c r="CP40" s="375"/>
      <c r="CQ40" s="376" t="str">
        <f>IF('各会計、関係団体の財政状況及び健全化判断比率'!BS15="","",'各会計、関係団体の財政状況及び健全化判断比率'!BS15)</f>
        <v>（公財）ソフトピアジャパン</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15">
      <c r="A41" s="163"/>
      <c r="B41" s="203"/>
      <c r="C41" s="375">
        <f t="shared" si="5"/>
        <v>10</v>
      </c>
      <c r="D41" s="375"/>
      <c r="E41" s="376" t="str">
        <f>IF('各会計、関係団体の財政状況及び健全化判断比率'!B16="","",'各会計、関係団体の財政状況及び健全化判断比率'!B16)</f>
        <v>県営住宅特別会計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25</v>
      </c>
      <c r="CP41" s="375"/>
      <c r="CQ41" s="376" t="str">
        <f>IF('各会計、関係団体の財政状況及び健全化判断比率'!BS16="","",'各会計、関係団体の財政状況及び健全化判断比率'!BS16)</f>
        <v>（一財）岐阜産業会館</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15"/>
    <row r="44" spans="1:113" x14ac:dyDescent="0.15">
      <c r="B44" s="162" t="s">
        <v>184</v>
      </c>
      <c r="E44" s="373" t="s">
        <v>185</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15">
      <c r="E45" s="373" t="s">
        <v>186</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15">
      <c r="E46" s="373" t="s">
        <v>187</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15">
      <c r="E47" s="373" t="s">
        <v>188</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15">
      <c r="E48" s="373" t="s">
        <v>189</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15">
      <c r="E49" s="373" t="s">
        <v>190</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15">
      <c r="E50" s="373" t="s">
        <v>191</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15"/>
    <row r="52" spans="5:113" x14ac:dyDescent="0.15"/>
    <row r="53" spans="5:113" x14ac:dyDescent="0.15"/>
    <row r="54" spans="5:113" x14ac:dyDescent="0.15"/>
    <row r="55" spans="5:113" x14ac:dyDescent="0.15"/>
    <row r="56" spans="5:113" x14ac:dyDescent="0.15"/>
    <row r="57" spans="5:113" x14ac:dyDescent="0.15"/>
  </sheetData>
  <sheetProtection algorithmName="SHA-512" hashValue="Ev1fCBW7a86au13/WOWR7iUA1LMdGsV5GUXuaPVWc3a/2qxZVu95Fa/kpe6cWFLVDdp+SJH1bFLYIOs4/+CPUg==" saltValue="7bry+sUuqAVmijy05d16K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557</v>
      </c>
      <c r="G33" s="17" t="s">
        <v>558</v>
      </c>
      <c r="H33" s="17" t="s">
        <v>559</v>
      </c>
      <c r="I33" s="17" t="s">
        <v>560</v>
      </c>
      <c r="J33" s="18" t="s">
        <v>561</v>
      </c>
      <c r="K33" s="10"/>
      <c r="L33" s="10"/>
      <c r="M33" s="10"/>
      <c r="N33" s="10"/>
      <c r="O33" s="10"/>
      <c r="P33" s="10"/>
    </row>
    <row r="34" spans="1:16" ht="39" customHeight="1" x14ac:dyDescent="0.15">
      <c r="A34" s="10"/>
      <c r="B34" s="19"/>
      <c r="C34" s="1125" t="s">
        <v>563</v>
      </c>
      <c r="D34" s="1125"/>
      <c r="E34" s="1126"/>
      <c r="F34" s="20">
        <v>3.35</v>
      </c>
      <c r="G34" s="21">
        <v>3.46</v>
      </c>
      <c r="H34" s="21">
        <v>3.3</v>
      </c>
      <c r="I34" s="21">
        <v>3.08</v>
      </c>
      <c r="J34" s="22">
        <v>3.12</v>
      </c>
      <c r="K34" s="10"/>
      <c r="L34" s="10"/>
      <c r="M34" s="10"/>
      <c r="N34" s="10"/>
      <c r="O34" s="10"/>
      <c r="P34" s="10"/>
    </row>
    <row r="35" spans="1:16" ht="39" customHeight="1" x14ac:dyDescent="0.15">
      <c r="A35" s="10"/>
      <c r="B35" s="23"/>
      <c r="C35" s="1119" t="s">
        <v>564</v>
      </c>
      <c r="D35" s="1120"/>
      <c r="E35" s="1121"/>
      <c r="F35" s="24">
        <v>1.4</v>
      </c>
      <c r="G35" s="25">
        <v>1.61</v>
      </c>
      <c r="H35" s="25">
        <v>4.4000000000000004</v>
      </c>
      <c r="I35" s="25">
        <v>1.84</v>
      </c>
      <c r="J35" s="26">
        <v>1.98</v>
      </c>
      <c r="K35" s="10"/>
      <c r="L35" s="10"/>
      <c r="M35" s="10"/>
      <c r="N35" s="10"/>
      <c r="O35" s="10"/>
      <c r="P35" s="10"/>
    </row>
    <row r="36" spans="1:16" ht="39" customHeight="1" x14ac:dyDescent="0.15">
      <c r="A36" s="10"/>
      <c r="B36" s="23"/>
      <c r="C36" s="1119" t="s">
        <v>565</v>
      </c>
      <c r="D36" s="1120"/>
      <c r="E36" s="1121"/>
      <c r="F36" s="24">
        <v>0.28000000000000003</v>
      </c>
      <c r="G36" s="25">
        <v>0.73</v>
      </c>
      <c r="H36" s="25">
        <v>1.53</v>
      </c>
      <c r="I36" s="25">
        <v>0.86</v>
      </c>
      <c r="J36" s="26">
        <v>0.76</v>
      </c>
      <c r="K36" s="10"/>
      <c r="L36" s="10"/>
      <c r="M36" s="10"/>
      <c r="N36" s="10"/>
      <c r="O36" s="10"/>
      <c r="P36" s="10"/>
    </row>
    <row r="37" spans="1:16" ht="39" customHeight="1" x14ac:dyDescent="0.15">
      <c r="A37" s="10"/>
      <c r="B37" s="23"/>
      <c r="C37" s="1119" t="s">
        <v>566</v>
      </c>
      <c r="D37" s="1120"/>
      <c r="E37" s="1121"/>
      <c r="F37" s="24" t="s">
        <v>516</v>
      </c>
      <c r="G37" s="25" t="s">
        <v>516</v>
      </c>
      <c r="H37" s="25">
        <v>0.03</v>
      </c>
      <c r="I37" s="25">
        <v>0.06</v>
      </c>
      <c r="J37" s="26">
        <v>0.15</v>
      </c>
      <c r="K37" s="10"/>
      <c r="L37" s="10"/>
      <c r="M37" s="10"/>
      <c r="N37" s="10"/>
      <c r="O37" s="10"/>
      <c r="P37" s="10"/>
    </row>
    <row r="38" spans="1:16" ht="39" customHeight="1" x14ac:dyDescent="0.15">
      <c r="A38" s="10"/>
      <c r="B38" s="23"/>
      <c r="C38" s="1119" t="s">
        <v>567</v>
      </c>
      <c r="D38" s="1120"/>
      <c r="E38" s="1121"/>
      <c r="F38" s="24">
        <v>0.02</v>
      </c>
      <c r="G38" s="25">
        <v>0.02</v>
      </c>
      <c r="H38" s="25">
        <v>0.02</v>
      </c>
      <c r="I38" s="25">
        <v>0.02</v>
      </c>
      <c r="J38" s="26">
        <v>0.02</v>
      </c>
      <c r="K38" s="10"/>
      <c r="L38" s="10"/>
      <c r="M38" s="10"/>
      <c r="N38" s="10"/>
      <c r="O38" s="10"/>
      <c r="P38" s="10"/>
    </row>
    <row r="39" spans="1:16" ht="39" customHeight="1" x14ac:dyDescent="0.15">
      <c r="A39" s="10"/>
      <c r="B39" s="23"/>
      <c r="C39" s="1119" t="s">
        <v>568</v>
      </c>
      <c r="D39" s="1120"/>
      <c r="E39" s="1121"/>
      <c r="F39" s="24">
        <v>0.01</v>
      </c>
      <c r="G39" s="25">
        <v>0.01</v>
      </c>
      <c r="H39" s="25">
        <v>0.01</v>
      </c>
      <c r="I39" s="25">
        <v>0.01</v>
      </c>
      <c r="J39" s="26">
        <v>0</v>
      </c>
      <c r="K39" s="10"/>
      <c r="L39" s="10"/>
      <c r="M39" s="10"/>
      <c r="N39" s="10"/>
      <c r="O39" s="10"/>
      <c r="P39" s="10"/>
    </row>
    <row r="40" spans="1:16" ht="39" customHeight="1" x14ac:dyDescent="0.15">
      <c r="A40" s="10"/>
      <c r="B40" s="23"/>
      <c r="C40" s="1119" t="s">
        <v>569</v>
      </c>
      <c r="D40" s="1120"/>
      <c r="E40" s="1121"/>
      <c r="F40" s="24">
        <v>0.02</v>
      </c>
      <c r="G40" s="25">
        <v>0.02</v>
      </c>
      <c r="H40" s="25">
        <v>0.02</v>
      </c>
      <c r="I40" s="25">
        <v>0</v>
      </c>
      <c r="J40" s="26">
        <v>0</v>
      </c>
      <c r="K40" s="10"/>
      <c r="L40" s="10"/>
      <c r="M40" s="10"/>
      <c r="N40" s="10"/>
      <c r="O40" s="10"/>
      <c r="P40" s="10"/>
    </row>
    <row r="41" spans="1:16" ht="39" customHeight="1" x14ac:dyDescent="0.15">
      <c r="A41" s="10"/>
      <c r="B41" s="23"/>
      <c r="C41" s="1119" t="s">
        <v>570</v>
      </c>
      <c r="D41" s="1120"/>
      <c r="E41" s="1121"/>
      <c r="F41" s="24">
        <v>0</v>
      </c>
      <c r="G41" s="25">
        <v>0</v>
      </c>
      <c r="H41" s="25">
        <v>0</v>
      </c>
      <c r="I41" s="25">
        <v>0</v>
      </c>
      <c r="J41" s="26">
        <v>0</v>
      </c>
      <c r="K41" s="10"/>
      <c r="L41" s="10"/>
      <c r="M41" s="10"/>
      <c r="N41" s="10"/>
      <c r="O41" s="10"/>
      <c r="P41" s="10"/>
    </row>
    <row r="42" spans="1:16" ht="39" customHeight="1" x14ac:dyDescent="0.15">
      <c r="A42" s="10"/>
      <c r="B42" s="27"/>
      <c r="C42" s="1119" t="s">
        <v>571</v>
      </c>
      <c r="D42" s="1120"/>
      <c r="E42" s="1121"/>
      <c r="F42" s="24" t="s">
        <v>516</v>
      </c>
      <c r="G42" s="25" t="s">
        <v>516</v>
      </c>
      <c r="H42" s="25" t="s">
        <v>516</v>
      </c>
      <c r="I42" s="25" t="s">
        <v>516</v>
      </c>
      <c r="J42" s="26" t="s">
        <v>516</v>
      </c>
      <c r="K42" s="10"/>
      <c r="L42" s="10"/>
      <c r="M42" s="10"/>
      <c r="N42" s="10"/>
      <c r="O42" s="10"/>
      <c r="P42" s="10"/>
    </row>
    <row r="43" spans="1:16" ht="39" customHeight="1" thickBot="1" x14ac:dyDescent="0.2">
      <c r="A43" s="10"/>
      <c r="B43" s="28"/>
      <c r="C43" s="1122" t="s">
        <v>572</v>
      </c>
      <c r="D43" s="1123"/>
      <c r="E43" s="1124"/>
      <c r="F43" s="29">
        <v>0.01</v>
      </c>
      <c r="G43" s="30">
        <v>0.14000000000000001</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UGj14LrMxbKDG+l0Q3CCuO5fDMJPRES7LpWF9ncR5jGSrAU7TEMiD02hJQgxCUBLpX5PXssLAlJ2p1GVzehG3g==" saltValue="CMPmXkdApjqD1e5jCco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115" zoomScaleNormal="115"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557</v>
      </c>
      <c r="L44" s="44" t="s">
        <v>558</v>
      </c>
      <c r="M44" s="44" t="s">
        <v>559</v>
      </c>
      <c r="N44" s="44" t="s">
        <v>560</v>
      </c>
      <c r="O44" s="45" t="s">
        <v>561</v>
      </c>
      <c r="P44" s="36"/>
      <c r="Q44" s="36"/>
      <c r="R44" s="36"/>
      <c r="S44" s="36"/>
      <c r="T44" s="36"/>
      <c r="U44" s="36"/>
    </row>
    <row r="45" spans="1:21" ht="30.75" customHeight="1" x14ac:dyDescent="0.15">
      <c r="A45" s="36"/>
      <c r="B45" s="1150" t="s">
        <v>11</v>
      </c>
      <c r="C45" s="1151"/>
      <c r="D45" s="46"/>
      <c r="E45" s="1156" t="s">
        <v>12</v>
      </c>
      <c r="F45" s="1156"/>
      <c r="G45" s="1156"/>
      <c r="H45" s="1156"/>
      <c r="I45" s="1156"/>
      <c r="J45" s="1157"/>
      <c r="K45" s="47">
        <v>88127</v>
      </c>
      <c r="L45" s="48">
        <v>85230</v>
      </c>
      <c r="M45" s="48">
        <v>85533</v>
      </c>
      <c r="N45" s="48">
        <v>86702</v>
      </c>
      <c r="O45" s="49">
        <v>88705</v>
      </c>
      <c r="P45" s="36"/>
      <c r="Q45" s="36"/>
      <c r="R45" s="36"/>
      <c r="S45" s="36"/>
      <c r="T45" s="36"/>
      <c r="U45" s="36"/>
    </row>
    <row r="46" spans="1:21" ht="30.75" customHeight="1" x14ac:dyDescent="0.15">
      <c r="A46" s="36"/>
      <c r="B46" s="1152"/>
      <c r="C46" s="1153"/>
      <c r="D46" s="50"/>
      <c r="E46" s="1129" t="s">
        <v>13</v>
      </c>
      <c r="F46" s="1129"/>
      <c r="G46" s="1129"/>
      <c r="H46" s="1129"/>
      <c r="I46" s="1129"/>
      <c r="J46" s="1130"/>
      <c r="K46" s="51" t="s">
        <v>516</v>
      </c>
      <c r="L46" s="52" t="s">
        <v>516</v>
      </c>
      <c r="M46" s="52" t="s">
        <v>516</v>
      </c>
      <c r="N46" s="52" t="s">
        <v>516</v>
      </c>
      <c r="O46" s="53" t="s">
        <v>516</v>
      </c>
      <c r="P46" s="36"/>
      <c r="Q46" s="36"/>
      <c r="R46" s="36"/>
      <c r="S46" s="36"/>
      <c r="T46" s="36"/>
      <c r="U46" s="36"/>
    </row>
    <row r="47" spans="1:21" ht="30.75" customHeight="1" x14ac:dyDescent="0.15">
      <c r="A47" s="36"/>
      <c r="B47" s="1152"/>
      <c r="C47" s="1153"/>
      <c r="D47" s="50"/>
      <c r="E47" s="1129" t="s">
        <v>14</v>
      </c>
      <c r="F47" s="1129"/>
      <c r="G47" s="1129"/>
      <c r="H47" s="1129"/>
      <c r="I47" s="1129"/>
      <c r="J47" s="1130"/>
      <c r="K47" s="51">
        <v>13495</v>
      </c>
      <c r="L47" s="52">
        <v>12433</v>
      </c>
      <c r="M47" s="52">
        <v>13461</v>
      </c>
      <c r="N47" s="52">
        <v>13803</v>
      </c>
      <c r="O47" s="53">
        <v>15092</v>
      </c>
      <c r="P47" s="36"/>
      <c r="Q47" s="36"/>
      <c r="R47" s="36"/>
      <c r="S47" s="36"/>
      <c r="T47" s="36"/>
      <c r="U47" s="36"/>
    </row>
    <row r="48" spans="1:21" ht="30.75" customHeight="1" x14ac:dyDescent="0.15">
      <c r="A48" s="36"/>
      <c r="B48" s="1152"/>
      <c r="C48" s="1153"/>
      <c r="D48" s="50"/>
      <c r="E48" s="1129" t="s">
        <v>15</v>
      </c>
      <c r="F48" s="1129"/>
      <c r="G48" s="1129"/>
      <c r="H48" s="1129"/>
      <c r="I48" s="1129"/>
      <c r="J48" s="1130"/>
      <c r="K48" s="51">
        <v>396</v>
      </c>
      <c r="L48" s="52">
        <v>403</v>
      </c>
      <c r="M48" s="52">
        <v>381</v>
      </c>
      <c r="N48" s="52">
        <v>369</v>
      </c>
      <c r="O48" s="53">
        <v>383</v>
      </c>
      <c r="P48" s="36"/>
      <c r="Q48" s="36"/>
      <c r="R48" s="36"/>
      <c r="S48" s="36"/>
      <c r="T48" s="36"/>
      <c r="U48" s="36"/>
    </row>
    <row r="49" spans="1:21" ht="30.75" customHeight="1" x14ac:dyDescent="0.15">
      <c r="A49" s="36"/>
      <c r="B49" s="1152"/>
      <c r="C49" s="1153"/>
      <c r="D49" s="50"/>
      <c r="E49" s="1129" t="s">
        <v>16</v>
      </c>
      <c r="F49" s="1129"/>
      <c r="G49" s="1129"/>
      <c r="H49" s="1129"/>
      <c r="I49" s="1129"/>
      <c r="J49" s="1130"/>
      <c r="K49" s="51" t="s">
        <v>516</v>
      </c>
      <c r="L49" s="52" t="s">
        <v>516</v>
      </c>
      <c r="M49" s="52" t="s">
        <v>516</v>
      </c>
      <c r="N49" s="52" t="s">
        <v>516</v>
      </c>
      <c r="O49" s="53" t="s">
        <v>516</v>
      </c>
      <c r="P49" s="36"/>
      <c r="Q49" s="36"/>
      <c r="R49" s="36"/>
      <c r="S49" s="36"/>
      <c r="T49" s="36"/>
      <c r="U49" s="36"/>
    </row>
    <row r="50" spans="1:21" ht="30.75" customHeight="1" x14ac:dyDescent="0.15">
      <c r="A50" s="36"/>
      <c r="B50" s="1152"/>
      <c r="C50" s="1153"/>
      <c r="D50" s="50"/>
      <c r="E50" s="1129" t="s">
        <v>17</v>
      </c>
      <c r="F50" s="1129"/>
      <c r="G50" s="1129"/>
      <c r="H50" s="1129"/>
      <c r="I50" s="1129"/>
      <c r="J50" s="1130"/>
      <c r="K50" s="51">
        <v>3020</v>
      </c>
      <c r="L50" s="52">
        <v>2849</v>
      </c>
      <c r="M50" s="52">
        <v>2777</v>
      </c>
      <c r="N50" s="52">
        <v>2706</v>
      </c>
      <c r="O50" s="53">
        <v>2671</v>
      </c>
      <c r="P50" s="36"/>
      <c r="Q50" s="36"/>
      <c r="R50" s="36"/>
      <c r="S50" s="36"/>
      <c r="T50" s="36"/>
      <c r="U50" s="36"/>
    </row>
    <row r="51" spans="1:21" ht="30.75" customHeight="1" x14ac:dyDescent="0.15">
      <c r="A51" s="36"/>
      <c r="B51" s="1154"/>
      <c r="C51" s="1155"/>
      <c r="D51" s="54"/>
      <c r="E51" s="1129" t="s">
        <v>18</v>
      </c>
      <c r="F51" s="1129"/>
      <c r="G51" s="1129"/>
      <c r="H51" s="1129"/>
      <c r="I51" s="1129"/>
      <c r="J51" s="1130"/>
      <c r="K51" s="51">
        <v>3</v>
      </c>
      <c r="L51" s="52">
        <v>8</v>
      </c>
      <c r="M51" s="52">
        <v>6</v>
      </c>
      <c r="N51" s="52">
        <v>5</v>
      </c>
      <c r="O51" s="53">
        <v>3</v>
      </c>
      <c r="P51" s="36"/>
      <c r="Q51" s="36"/>
      <c r="R51" s="36"/>
      <c r="S51" s="36"/>
      <c r="T51" s="36"/>
      <c r="U51" s="36"/>
    </row>
    <row r="52" spans="1:21" ht="30.75" customHeight="1" x14ac:dyDescent="0.15">
      <c r="A52" s="36"/>
      <c r="B52" s="1127" t="s">
        <v>19</v>
      </c>
      <c r="C52" s="1128"/>
      <c r="D52" s="54"/>
      <c r="E52" s="1129" t="s">
        <v>20</v>
      </c>
      <c r="F52" s="1129"/>
      <c r="G52" s="1129"/>
      <c r="H52" s="1129"/>
      <c r="I52" s="1129"/>
      <c r="J52" s="1130"/>
      <c r="K52" s="51">
        <v>79566</v>
      </c>
      <c r="L52" s="52">
        <v>79708</v>
      </c>
      <c r="M52" s="52">
        <v>77611</v>
      </c>
      <c r="N52" s="52">
        <v>73194</v>
      </c>
      <c r="O52" s="53">
        <v>70996</v>
      </c>
      <c r="P52" s="36"/>
      <c r="Q52" s="36"/>
      <c r="R52" s="36"/>
      <c r="S52" s="36"/>
      <c r="T52" s="36"/>
      <c r="U52" s="36"/>
    </row>
    <row r="53" spans="1:21" ht="30.75" customHeight="1" thickBot="1" x14ac:dyDescent="0.2">
      <c r="A53" s="36"/>
      <c r="B53" s="1131" t="s">
        <v>21</v>
      </c>
      <c r="C53" s="1132"/>
      <c r="D53" s="55"/>
      <c r="E53" s="1133" t="s">
        <v>22</v>
      </c>
      <c r="F53" s="1133"/>
      <c r="G53" s="1133"/>
      <c r="H53" s="1133"/>
      <c r="I53" s="1133"/>
      <c r="J53" s="1134"/>
      <c r="K53" s="56">
        <v>25475</v>
      </c>
      <c r="L53" s="57">
        <v>21215</v>
      </c>
      <c r="M53" s="57">
        <v>24547</v>
      </c>
      <c r="N53" s="57">
        <v>30391</v>
      </c>
      <c r="O53" s="58">
        <v>35858</v>
      </c>
      <c r="P53" s="36"/>
      <c r="Q53" s="36"/>
      <c r="R53" s="36"/>
      <c r="S53" s="36"/>
      <c r="T53" s="36"/>
      <c r="U53" s="36"/>
    </row>
    <row r="54" spans="1:21" ht="24" customHeight="1" x14ac:dyDescent="0.15">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2">
      <c r="A55" s="36"/>
      <c r="B55" s="60" t="s">
        <v>24</v>
      </c>
      <c r="C55" s="36"/>
      <c r="D55" s="36"/>
      <c r="E55" s="36"/>
      <c r="F55" s="36"/>
      <c r="G55" s="36"/>
      <c r="H55" s="36"/>
      <c r="I55" s="36"/>
      <c r="J55" s="36"/>
      <c r="K55" s="36"/>
      <c r="L55" s="36"/>
      <c r="M55" s="36"/>
      <c r="N55" s="36"/>
      <c r="O55" s="61" t="s">
        <v>573</v>
      </c>
      <c r="P55" s="36"/>
      <c r="Q55" s="36"/>
      <c r="R55" s="36"/>
      <c r="S55" s="36"/>
      <c r="T55" s="36"/>
      <c r="U55" s="36"/>
    </row>
    <row r="56" spans="1:21" ht="30.75" customHeight="1" thickBot="1" x14ac:dyDescent="0.2">
      <c r="A56" s="36"/>
      <c r="B56" s="62"/>
      <c r="C56" s="63"/>
      <c r="D56" s="63"/>
      <c r="E56" s="64"/>
      <c r="F56" s="64"/>
      <c r="G56" s="64"/>
      <c r="H56" s="64"/>
      <c r="I56" s="64"/>
      <c r="J56" s="65" t="s">
        <v>3</v>
      </c>
      <c r="K56" s="66" t="s">
        <v>574</v>
      </c>
      <c r="L56" s="67" t="s">
        <v>575</v>
      </c>
      <c r="M56" s="67" t="s">
        <v>576</v>
      </c>
      <c r="N56" s="67" t="s">
        <v>577</v>
      </c>
      <c r="O56" s="68" t="s">
        <v>578</v>
      </c>
      <c r="P56" s="36"/>
      <c r="Q56" s="36"/>
      <c r="R56" s="36"/>
      <c r="S56" s="36"/>
      <c r="T56" s="36"/>
      <c r="U56" s="36"/>
    </row>
    <row r="57" spans="1:21" ht="30.75" customHeight="1" x14ac:dyDescent="0.15">
      <c r="A57" s="36"/>
      <c r="B57" s="1135" t="s">
        <v>25</v>
      </c>
      <c r="C57" s="1136"/>
      <c r="D57" s="1141" t="s">
        <v>26</v>
      </c>
      <c r="E57" s="1142"/>
      <c r="F57" s="1142"/>
      <c r="G57" s="1142"/>
      <c r="H57" s="1142"/>
      <c r="I57" s="1142"/>
      <c r="J57" s="1143"/>
      <c r="K57" s="69" t="s">
        <v>516</v>
      </c>
      <c r="L57" s="70" t="s">
        <v>516</v>
      </c>
      <c r="M57" s="70" t="s">
        <v>516</v>
      </c>
      <c r="N57" s="70" t="s">
        <v>516</v>
      </c>
      <c r="O57" s="71" t="s">
        <v>516</v>
      </c>
      <c r="P57" s="36"/>
      <c r="Q57" s="36"/>
      <c r="R57" s="36"/>
      <c r="S57" s="36"/>
      <c r="T57" s="36"/>
      <c r="U57" s="36"/>
    </row>
    <row r="58" spans="1:21" ht="30.75" customHeight="1" x14ac:dyDescent="0.15">
      <c r="A58" s="36"/>
      <c r="B58" s="1137"/>
      <c r="C58" s="1138"/>
      <c r="D58" s="1144" t="s">
        <v>27</v>
      </c>
      <c r="E58" s="1145"/>
      <c r="F58" s="1145"/>
      <c r="G58" s="1145"/>
      <c r="H58" s="1145"/>
      <c r="I58" s="1145"/>
      <c r="J58" s="1146"/>
      <c r="K58" s="72">
        <v>57189</v>
      </c>
      <c r="L58" s="73">
        <v>60555</v>
      </c>
      <c r="M58" s="73">
        <v>71305</v>
      </c>
      <c r="N58" s="73">
        <v>72388</v>
      </c>
      <c r="O58" s="74">
        <v>70477</v>
      </c>
      <c r="P58" s="36"/>
      <c r="Q58" s="36"/>
      <c r="R58" s="36"/>
      <c r="S58" s="36"/>
      <c r="T58" s="36"/>
      <c r="U58" s="36"/>
    </row>
    <row r="59" spans="1:21" ht="30.75" customHeight="1" thickBot="1" x14ac:dyDescent="0.2">
      <c r="A59" s="36"/>
      <c r="B59" s="1139"/>
      <c r="C59" s="1140"/>
      <c r="D59" s="1147" t="s">
        <v>28</v>
      </c>
      <c r="E59" s="1148"/>
      <c r="F59" s="1148"/>
      <c r="G59" s="1148"/>
      <c r="H59" s="1148"/>
      <c r="I59" s="1148"/>
      <c r="J59" s="1149"/>
      <c r="K59" s="75">
        <v>55135</v>
      </c>
      <c r="L59" s="76">
        <v>51368</v>
      </c>
      <c r="M59" s="76">
        <v>52599</v>
      </c>
      <c r="N59" s="76">
        <v>51216</v>
      </c>
      <c r="O59" s="77">
        <v>55019</v>
      </c>
      <c r="P59" s="36"/>
      <c r="Q59" s="36"/>
      <c r="R59" s="36"/>
      <c r="S59" s="36"/>
      <c r="T59" s="36"/>
      <c r="U59" s="36"/>
    </row>
    <row r="60" spans="1:21" ht="17.25" customHeight="1" x14ac:dyDescent="0.15">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15">
      <c r="A61" s="36"/>
      <c r="B61" s="78"/>
      <c r="C61" s="78"/>
      <c r="D61" s="79" t="s">
        <v>30</v>
      </c>
      <c r="E61" s="79"/>
      <c r="F61" s="79"/>
      <c r="G61" s="79"/>
      <c r="H61" s="79"/>
      <c r="I61" s="79"/>
      <c r="J61" s="79"/>
      <c r="K61" s="80"/>
      <c r="L61" s="80"/>
      <c r="M61" s="80"/>
      <c r="N61" s="80"/>
      <c r="O61" s="80"/>
      <c r="P61" s="36"/>
      <c r="Q61" s="36"/>
      <c r="R61" s="36"/>
      <c r="S61" s="36"/>
      <c r="T61" s="36"/>
      <c r="U61" s="36"/>
    </row>
    <row r="62" spans="1:21" ht="15" x14ac:dyDescent="0.1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VEujYF2tYdXhy9mrnnHP1I3D8bIu2eMImyxjCSIfk31exJTVBUlwHPN9F01A80uCyj9RdWgZpWAI0KU3vy6yyQ==" saltValue="KLt0oyJ+4m2iTa9zOmQy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15"/>
  <cols>
    <col min="1" max="1" width="6.625" style="82" customWidth="1"/>
    <col min="2" max="3" width="12.625" style="82" customWidth="1"/>
    <col min="4" max="4" width="11.625" style="82" customWidth="1"/>
    <col min="5" max="8" width="10.375" style="82" customWidth="1"/>
    <col min="9" max="13" width="16.375" style="82" customWidth="1"/>
    <col min="14" max="19" width="12.625" style="82" customWidth="1"/>
    <col min="20" max="16384" width="0" style="8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3" t="s">
        <v>9</v>
      </c>
    </row>
    <row r="40" spans="2:13" ht="27.75" customHeight="1" thickBot="1" x14ac:dyDescent="0.2">
      <c r="B40" s="84" t="s">
        <v>10</v>
      </c>
      <c r="C40" s="85"/>
      <c r="D40" s="85"/>
      <c r="E40" s="86"/>
      <c r="F40" s="86"/>
      <c r="G40" s="86"/>
      <c r="H40" s="87" t="s">
        <v>3</v>
      </c>
      <c r="I40" s="361" t="s">
        <v>557</v>
      </c>
      <c r="J40" s="362" t="s">
        <v>558</v>
      </c>
      <c r="K40" s="362" t="s">
        <v>559</v>
      </c>
      <c r="L40" s="362" t="s">
        <v>560</v>
      </c>
      <c r="M40" s="363" t="s">
        <v>561</v>
      </c>
    </row>
    <row r="41" spans="2:13" ht="27.75" customHeight="1" x14ac:dyDescent="0.15">
      <c r="B41" s="1170" t="s">
        <v>31</v>
      </c>
      <c r="C41" s="1171"/>
      <c r="D41" s="88"/>
      <c r="E41" s="1172" t="s">
        <v>32</v>
      </c>
      <c r="F41" s="1172"/>
      <c r="G41" s="1172"/>
      <c r="H41" s="1173"/>
      <c r="I41" s="364">
        <v>1668945</v>
      </c>
      <c r="J41" s="365">
        <v>1715214</v>
      </c>
      <c r="K41" s="365">
        <v>1767175</v>
      </c>
      <c r="L41" s="365">
        <v>1814411</v>
      </c>
      <c r="M41" s="366">
        <v>1835689</v>
      </c>
    </row>
    <row r="42" spans="2:13" ht="27.75" customHeight="1" x14ac:dyDescent="0.15">
      <c r="B42" s="1160"/>
      <c r="C42" s="1161"/>
      <c r="D42" s="89"/>
      <c r="E42" s="1164" t="s">
        <v>33</v>
      </c>
      <c r="F42" s="1164"/>
      <c r="G42" s="1164"/>
      <c r="H42" s="1165"/>
      <c r="I42" s="367">
        <v>31923</v>
      </c>
      <c r="J42" s="368">
        <v>29939</v>
      </c>
      <c r="K42" s="368">
        <v>28553</v>
      </c>
      <c r="L42" s="368">
        <v>26894</v>
      </c>
      <c r="M42" s="369">
        <v>25026</v>
      </c>
    </row>
    <row r="43" spans="2:13" ht="27.75" customHeight="1" x14ac:dyDescent="0.15">
      <c r="B43" s="1160"/>
      <c r="C43" s="1161"/>
      <c r="D43" s="89"/>
      <c r="E43" s="1164" t="s">
        <v>34</v>
      </c>
      <c r="F43" s="1164"/>
      <c r="G43" s="1164"/>
      <c r="H43" s="1165"/>
      <c r="I43" s="367">
        <v>8167</v>
      </c>
      <c r="J43" s="368">
        <v>5458</v>
      </c>
      <c r="K43" s="368">
        <v>5279</v>
      </c>
      <c r="L43" s="368">
        <v>4860</v>
      </c>
      <c r="M43" s="369">
        <v>4410</v>
      </c>
    </row>
    <row r="44" spans="2:13" ht="27.75" customHeight="1" x14ac:dyDescent="0.15">
      <c r="B44" s="1160"/>
      <c r="C44" s="1161"/>
      <c r="D44" s="89"/>
      <c r="E44" s="1164" t="s">
        <v>35</v>
      </c>
      <c r="F44" s="1164"/>
      <c r="G44" s="1164"/>
      <c r="H44" s="1165"/>
      <c r="I44" s="367" t="s">
        <v>516</v>
      </c>
      <c r="J44" s="368" t="s">
        <v>516</v>
      </c>
      <c r="K44" s="368" t="s">
        <v>516</v>
      </c>
      <c r="L44" s="368" t="s">
        <v>516</v>
      </c>
      <c r="M44" s="369" t="s">
        <v>516</v>
      </c>
    </row>
    <row r="45" spans="2:13" ht="27.75" customHeight="1" x14ac:dyDescent="0.15">
      <c r="B45" s="1160"/>
      <c r="C45" s="1161"/>
      <c r="D45" s="89"/>
      <c r="E45" s="1164" t="s">
        <v>36</v>
      </c>
      <c r="F45" s="1164"/>
      <c r="G45" s="1164"/>
      <c r="H45" s="1165"/>
      <c r="I45" s="367">
        <v>185963</v>
      </c>
      <c r="J45" s="368">
        <v>180197</v>
      </c>
      <c r="K45" s="368">
        <v>177546</v>
      </c>
      <c r="L45" s="368">
        <v>172986</v>
      </c>
      <c r="M45" s="369">
        <v>167753</v>
      </c>
    </row>
    <row r="46" spans="2:13" ht="27.75" customHeight="1" x14ac:dyDescent="0.15">
      <c r="B46" s="1160"/>
      <c r="C46" s="1161"/>
      <c r="D46" s="90"/>
      <c r="E46" s="1174" t="s">
        <v>37</v>
      </c>
      <c r="F46" s="1174"/>
      <c r="G46" s="1174"/>
      <c r="H46" s="1175"/>
      <c r="I46" s="367">
        <v>23910</v>
      </c>
      <c r="J46" s="368">
        <v>24462</v>
      </c>
      <c r="K46" s="368">
        <v>24926</v>
      </c>
      <c r="L46" s="368">
        <v>23482</v>
      </c>
      <c r="M46" s="369">
        <v>23908</v>
      </c>
    </row>
    <row r="47" spans="2:13" ht="27.75" customHeight="1" x14ac:dyDescent="0.15">
      <c r="B47" s="1160"/>
      <c r="C47" s="1161"/>
      <c r="D47" s="91"/>
      <c r="E47" s="1176" t="s">
        <v>38</v>
      </c>
      <c r="F47" s="1177"/>
      <c r="G47" s="1177"/>
      <c r="H47" s="1178"/>
      <c r="I47" s="367" t="s">
        <v>516</v>
      </c>
      <c r="J47" s="368" t="s">
        <v>516</v>
      </c>
      <c r="K47" s="368" t="s">
        <v>516</v>
      </c>
      <c r="L47" s="368" t="s">
        <v>516</v>
      </c>
      <c r="M47" s="369" t="s">
        <v>516</v>
      </c>
    </row>
    <row r="48" spans="2:13" ht="27.75" customHeight="1" x14ac:dyDescent="0.15">
      <c r="B48" s="1160"/>
      <c r="C48" s="1161"/>
      <c r="D48" s="89"/>
      <c r="E48" s="1164" t="s">
        <v>39</v>
      </c>
      <c r="F48" s="1164"/>
      <c r="G48" s="1164"/>
      <c r="H48" s="1165"/>
      <c r="I48" s="367" t="s">
        <v>516</v>
      </c>
      <c r="J48" s="368" t="s">
        <v>516</v>
      </c>
      <c r="K48" s="368" t="s">
        <v>516</v>
      </c>
      <c r="L48" s="368" t="s">
        <v>516</v>
      </c>
      <c r="M48" s="369" t="s">
        <v>516</v>
      </c>
    </row>
    <row r="49" spans="2:13" ht="27.75" customHeight="1" x14ac:dyDescent="0.15">
      <c r="B49" s="1162"/>
      <c r="C49" s="1163"/>
      <c r="D49" s="89"/>
      <c r="E49" s="1164" t="s">
        <v>40</v>
      </c>
      <c r="F49" s="1164"/>
      <c r="G49" s="1164"/>
      <c r="H49" s="1165"/>
      <c r="I49" s="367" t="s">
        <v>516</v>
      </c>
      <c r="J49" s="368" t="s">
        <v>516</v>
      </c>
      <c r="K49" s="368" t="s">
        <v>516</v>
      </c>
      <c r="L49" s="368" t="s">
        <v>516</v>
      </c>
      <c r="M49" s="369" t="s">
        <v>516</v>
      </c>
    </row>
    <row r="50" spans="2:13" ht="27.75" customHeight="1" x14ac:dyDescent="0.15">
      <c r="B50" s="1158" t="s">
        <v>41</v>
      </c>
      <c r="C50" s="1159"/>
      <c r="D50" s="92"/>
      <c r="E50" s="1164" t="s">
        <v>42</v>
      </c>
      <c r="F50" s="1164"/>
      <c r="G50" s="1164"/>
      <c r="H50" s="1165"/>
      <c r="I50" s="367">
        <v>134513</v>
      </c>
      <c r="J50" s="368">
        <v>144318</v>
      </c>
      <c r="K50" s="368">
        <v>150759</v>
      </c>
      <c r="L50" s="368">
        <v>167364</v>
      </c>
      <c r="M50" s="369">
        <v>169530</v>
      </c>
    </row>
    <row r="51" spans="2:13" ht="27.75" customHeight="1" x14ac:dyDescent="0.15">
      <c r="B51" s="1160"/>
      <c r="C51" s="1161"/>
      <c r="D51" s="89"/>
      <c r="E51" s="1164" t="s">
        <v>43</v>
      </c>
      <c r="F51" s="1164"/>
      <c r="G51" s="1164"/>
      <c r="H51" s="1165"/>
      <c r="I51" s="367">
        <v>33027</v>
      </c>
      <c r="J51" s="368">
        <v>32467</v>
      </c>
      <c r="K51" s="368">
        <v>30876</v>
      </c>
      <c r="L51" s="368">
        <v>30497</v>
      </c>
      <c r="M51" s="369">
        <v>33131</v>
      </c>
    </row>
    <row r="52" spans="2:13" ht="27.75" customHeight="1" x14ac:dyDescent="0.15">
      <c r="B52" s="1162"/>
      <c r="C52" s="1163"/>
      <c r="D52" s="89"/>
      <c r="E52" s="1164" t="s">
        <v>44</v>
      </c>
      <c r="F52" s="1164"/>
      <c r="G52" s="1164"/>
      <c r="H52" s="1165"/>
      <c r="I52" s="367">
        <v>935472</v>
      </c>
      <c r="J52" s="368">
        <v>935017</v>
      </c>
      <c r="K52" s="368">
        <v>940227</v>
      </c>
      <c r="L52" s="368">
        <v>945541</v>
      </c>
      <c r="M52" s="369">
        <v>927494</v>
      </c>
    </row>
    <row r="53" spans="2:13" ht="27.75" customHeight="1" thickBot="1" x14ac:dyDescent="0.2">
      <c r="B53" s="1166" t="s">
        <v>45</v>
      </c>
      <c r="C53" s="1167"/>
      <c r="D53" s="93"/>
      <c r="E53" s="1168" t="s">
        <v>46</v>
      </c>
      <c r="F53" s="1168"/>
      <c r="G53" s="1168"/>
      <c r="H53" s="1169"/>
      <c r="I53" s="370">
        <v>815897</v>
      </c>
      <c r="J53" s="371">
        <v>843468</v>
      </c>
      <c r="K53" s="371">
        <v>881617</v>
      </c>
      <c r="L53" s="371">
        <v>899231</v>
      </c>
      <c r="M53" s="372">
        <v>926630</v>
      </c>
    </row>
    <row r="54" spans="2:13" ht="27.75" customHeight="1" x14ac:dyDescent="0.15">
      <c r="B54" s="94"/>
      <c r="C54" s="94"/>
      <c r="D54" s="94"/>
      <c r="E54" s="95"/>
      <c r="F54" s="95"/>
      <c r="G54" s="95"/>
      <c r="H54" s="95"/>
      <c r="I54" s="96"/>
      <c r="J54" s="96"/>
      <c r="K54" s="96"/>
      <c r="L54" s="96"/>
      <c r="M54" s="96"/>
    </row>
    <row r="55" spans="2:13" x14ac:dyDescent="0.15"/>
  </sheetData>
  <sheetProtection algorithmName="SHA-512" hashValue="jOoxHUOG0jINWlz4aV2IfuOXx2LwxRFkssNN8ufqeoQHwV5r+NuFAsUlbfjuKoy7RmKxPmOPPA0j89k6aZGSpQ==" saltValue="D7vT8nQRzyUWjlke9tSI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7" t="s">
        <v>47</v>
      </c>
    </row>
    <row r="54" spans="2:8" ht="29.25" customHeight="1" thickBot="1" x14ac:dyDescent="0.25">
      <c r="B54" s="98" t="s">
        <v>2</v>
      </c>
      <c r="C54" s="99"/>
      <c r="D54" s="99"/>
      <c r="E54" s="100" t="s">
        <v>3</v>
      </c>
      <c r="F54" s="101" t="s">
        <v>559</v>
      </c>
      <c r="G54" s="101" t="s">
        <v>560</v>
      </c>
      <c r="H54" s="102" t="s">
        <v>561</v>
      </c>
    </row>
    <row r="55" spans="2:8" ht="52.5" customHeight="1" x14ac:dyDescent="0.15">
      <c r="B55" s="103"/>
      <c r="C55" s="1187" t="s">
        <v>48</v>
      </c>
      <c r="D55" s="1187"/>
      <c r="E55" s="1188"/>
      <c r="F55" s="104">
        <v>23734</v>
      </c>
      <c r="G55" s="104">
        <v>37737</v>
      </c>
      <c r="H55" s="105">
        <v>32991</v>
      </c>
    </row>
    <row r="56" spans="2:8" ht="52.5" customHeight="1" x14ac:dyDescent="0.15">
      <c r="B56" s="106"/>
      <c r="C56" s="1189" t="s">
        <v>49</v>
      </c>
      <c r="D56" s="1189"/>
      <c r="E56" s="1190"/>
      <c r="F56" s="107">
        <v>15634</v>
      </c>
      <c r="G56" s="107">
        <v>25690</v>
      </c>
      <c r="H56" s="108">
        <v>35768</v>
      </c>
    </row>
    <row r="57" spans="2:8" ht="53.25" customHeight="1" x14ac:dyDescent="0.15">
      <c r="B57" s="106"/>
      <c r="C57" s="1191" t="s">
        <v>50</v>
      </c>
      <c r="D57" s="1191"/>
      <c r="E57" s="1192"/>
      <c r="F57" s="109">
        <v>43869</v>
      </c>
      <c r="G57" s="109">
        <v>38321</v>
      </c>
      <c r="H57" s="110">
        <v>33465</v>
      </c>
    </row>
    <row r="58" spans="2:8" ht="45.75" customHeight="1" x14ac:dyDescent="0.15">
      <c r="B58" s="111"/>
      <c r="C58" s="1179" t="s">
        <v>621</v>
      </c>
      <c r="D58" s="1180"/>
      <c r="E58" s="1181"/>
      <c r="F58" s="112">
        <v>25320</v>
      </c>
      <c r="G58" s="112">
        <v>22426</v>
      </c>
      <c r="H58" s="113">
        <v>19792</v>
      </c>
    </row>
    <row r="59" spans="2:8" ht="45.75" customHeight="1" x14ac:dyDescent="0.15">
      <c r="B59" s="111"/>
      <c r="C59" s="1179" t="s">
        <v>622</v>
      </c>
      <c r="D59" s="1180"/>
      <c r="E59" s="1181"/>
      <c r="F59" s="112">
        <v>2036</v>
      </c>
      <c r="G59" s="112">
        <v>2037</v>
      </c>
      <c r="H59" s="113">
        <v>2038</v>
      </c>
    </row>
    <row r="60" spans="2:8" ht="45.75" customHeight="1" x14ac:dyDescent="0.15">
      <c r="B60" s="111"/>
      <c r="C60" s="1179" t="s">
        <v>623</v>
      </c>
      <c r="D60" s="1180"/>
      <c r="E60" s="1181"/>
      <c r="F60" s="112">
        <v>2260</v>
      </c>
      <c r="G60" s="112">
        <v>2164</v>
      </c>
      <c r="H60" s="113">
        <v>1939</v>
      </c>
    </row>
    <row r="61" spans="2:8" ht="45.75" customHeight="1" x14ac:dyDescent="0.15">
      <c r="B61" s="111"/>
      <c r="C61" s="1179" t="s">
        <v>624</v>
      </c>
      <c r="D61" s="1180"/>
      <c r="E61" s="1181"/>
      <c r="F61" s="112">
        <v>1397</v>
      </c>
      <c r="G61" s="112">
        <v>983</v>
      </c>
      <c r="H61" s="113">
        <v>1809</v>
      </c>
    </row>
    <row r="62" spans="2:8" ht="45.75" customHeight="1" thickBot="1" x14ac:dyDescent="0.2">
      <c r="B62" s="114"/>
      <c r="C62" s="1182" t="s">
        <v>625</v>
      </c>
      <c r="D62" s="1183"/>
      <c r="E62" s="1184"/>
      <c r="F62" s="115">
        <v>5026</v>
      </c>
      <c r="G62" s="115">
        <v>3569</v>
      </c>
      <c r="H62" s="116">
        <v>1492</v>
      </c>
    </row>
    <row r="63" spans="2:8" ht="52.5" customHeight="1" thickBot="1" x14ac:dyDescent="0.2">
      <c r="B63" s="117"/>
      <c r="C63" s="1185" t="s">
        <v>51</v>
      </c>
      <c r="D63" s="1185"/>
      <c r="E63" s="1186"/>
      <c r="F63" s="118">
        <v>83237</v>
      </c>
      <c r="G63" s="118">
        <v>101748</v>
      </c>
      <c r="H63" s="119">
        <v>102224</v>
      </c>
    </row>
    <row r="64" spans="2:8" x14ac:dyDescent="0.15"/>
  </sheetData>
  <sheetProtection algorithmName="SHA-512" hashValue="rJIOWYI1fVdbecEhF56EI7YIhv7a+1Xo8qYoVMgjMWb43uUWABLvrxJPMvHa+MFnEnzR+XLOCmHRdeVmOdgq2Q==" saltValue="MhN8Ga9A0fT1ejBOK+D5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6" customWidth="1"/>
    <col min="2" max="8" width="13.375" style="126" customWidth="1"/>
    <col min="9" max="16384" width="11.125" style="126"/>
  </cols>
  <sheetData>
    <row r="1" spans="1:8" x14ac:dyDescent="0.15">
      <c r="A1" s="120"/>
      <c r="B1" s="121"/>
      <c r="C1" s="122"/>
      <c r="D1" s="123"/>
      <c r="E1" s="124"/>
      <c r="F1" s="124"/>
      <c r="G1" s="124"/>
      <c r="H1" s="125"/>
    </row>
    <row r="2" spans="1:8" x14ac:dyDescent="0.15">
      <c r="A2" s="127"/>
      <c r="B2" s="128"/>
      <c r="C2" s="129"/>
      <c r="D2" s="130" t="s">
        <v>52</v>
      </c>
      <c r="E2" s="131"/>
      <c r="F2" s="132" t="s">
        <v>53</v>
      </c>
      <c r="G2" s="133"/>
      <c r="H2" s="134"/>
    </row>
    <row r="3" spans="1:8" x14ac:dyDescent="0.15">
      <c r="A3" s="130" t="s">
        <v>548</v>
      </c>
      <c r="B3" s="135"/>
      <c r="C3" s="136"/>
      <c r="D3" s="137">
        <v>69301</v>
      </c>
      <c r="E3" s="138"/>
      <c r="F3" s="139">
        <v>39072</v>
      </c>
      <c r="G3" s="140"/>
      <c r="H3" s="141"/>
    </row>
    <row r="4" spans="1:8" x14ac:dyDescent="0.15">
      <c r="A4" s="142"/>
      <c r="B4" s="143"/>
      <c r="C4" s="144"/>
      <c r="D4" s="145">
        <v>27837</v>
      </c>
      <c r="E4" s="146"/>
      <c r="F4" s="147">
        <v>14106</v>
      </c>
      <c r="G4" s="148"/>
      <c r="H4" s="149"/>
    </row>
    <row r="5" spans="1:8" x14ac:dyDescent="0.15">
      <c r="A5" s="130" t="s">
        <v>550</v>
      </c>
      <c r="B5" s="135"/>
      <c r="C5" s="136"/>
      <c r="D5" s="137">
        <v>75931</v>
      </c>
      <c r="E5" s="138"/>
      <c r="F5" s="139">
        <v>42833</v>
      </c>
      <c r="G5" s="140"/>
      <c r="H5" s="141"/>
    </row>
    <row r="6" spans="1:8" x14ac:dyDescent="0.15">
      <c r="A6" s="142"/>
      <c r="B6" s="143"/>
      <c r="C6" s="144"/>
      <c r="D6" s="145">
        <v>30818</v>
      </c>
      <c r="E6" s="146"/>
      <c r="F6" s="147">
        <v>15211</v>
      </c>
      <c r="G6" s="148"/>
      <c r="H6" s="149"/>
    </row>
    <row r="7" spans="1:8" x14ac:dyDescent="0.15">
      <c r="A7" s="130" t="s">
        <v>551</v>
      </c>
      <c r="B7" s="135"/>
      <c r="C7" s="136"/>
      <c r="D7" s="137">
        <v>91703</v>
      </c>
      <c r="E7" s="138"/>
      <c r="F7" s="139">
        <v>46888</v>
      </c>
      <c r="G7" s="140"/>
      <c r="H7" s="141"/>
    </row>
    <row r="8" spans="1:8" x14ac:dyDescent="0.15">
      <c r="A8" s="142"/>
      <c r="B8" s="143"/>
      <c r="C8" s="144"/>
      <c r="D8" s="145">
        <v>30056</v>
      </c>
      <c r="E8" s="146"/>
      <c r="F8" s="147">
        <v>14375</v>
      </c>
      <c r="G8" s="148"/>
      <c r="H8" s="149"/>
    </row>
    <row r="9" spans="1:8" x14ac:dyDescent="0.15">
      <c r="A9" s="130" t="s">
        <v>552</v>
      </c>
      <c r="B9" s="135"/>
      <c r="C9" s="136"/>
      <c r="D9" s="137">
        <v>102167</v>
      </c>
      <c r="E9" s="138"/>
      <c r="F9" s="139">
        <v>46574</v>
      </c>
      <c r="G9" s="140"/>
      <c r="H9" s="141"/>
    </row>
    <row r="10" spans="1:8" x14ac:dyDescent="0.15">
      <c r="A10" s="142"/>
      <c r="B10" s="143"/>
      <c r="C10" s="144"/>
      <c r="D10" s="145">
        <v>28197</v>
      </c>
      <c r="E10" s="146"/>
      <c r="F10" s="147">
        <v>14394</v>
      </c>
      <c r="G10" s="148"/>
      <c r="H10" s="149"/>
    </row>
    <row r="11" spans="1:8" x14ac:dyDescent="0.15">
      <c r="A11" s="130" t="s">
        <v>553</v>
      </c>
      <c r="B11" s="135"/>
      <c r="C11" s="136"/>
      <c r="D11" s="137">
        <v>89417</v>
      </c>
      <c r="E11" s="138"/>
      <c r="F11" s="139">
        <v>44729</v>
      </c>
      <c r="G11" s="140"/>
      <c r="H11" s="141"/>
    </row>
    <row r="12" spans="1:8" x14ac:dyDescent="0.15">
      <c r="A12" s="142"/>
      <c r="B12" s="143"/>
      <c r="C12" s="150"/>
      <c r="D12" s="145">
        <v>27500</v>
      </c>
      <c r="E12" s="146"/>
      <c r="F12" s="147">
        <v>15395</v>
      </c>
      <c r="G12" s="148"/>
      <c r="H12" s="149"/>
    </row>
    <row r="13" spans="1:8" x14ac:dyDescent="0.15">
      <c r="A13" s="130"/>
      <c r="B13" s="135"/>
      <c r="C13" s="151"/>
      <c r="D13" s="152">
        <v>85704</v>
      </c>
      <c r="E13" s="153"/>
      <c r="F13" s="154">
        <v>44019</v>
      </c>
      <c r="G13" s="155"/>
      <c r="H13" s="141"/>
    </row>
    <row r="14" spans="1:8" x14ac:dyDescent="0.15">
      <c r="A14" s="142"/>
      <c r="B14" s="143"/>
      <c r="C14" s="144"/>
      <c r="D14" s="145">
        <v>28882</v>
      </c>
      <c r="E14" s="146"/>
      <c r="F14" s="147">
        <v>14696</v>
      </c>
      <c r="G14" s="148"/>
      <c r="H14" s="149"/>
    </row>
    <row r="17" spans="1:11" x14ac:dyDescent="0.15">
      <c r="A17" s="126" t="s">
        <v>54</v>
      </c>
    </row>
    <row r="18" spans="1:11" x14ac:dyDescent="0.15">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15">
      <c r="A19" s="156" t="s">
        <v>55</v>
      </c>
      <c r="B19" s="156">
        <f>ROUND(VALUE(SUBSTITUTE(実質収支比率等に係る経年分析!F$48,"▲","-")),2)</f>
        <v>1.45</v>
      </c>
      <c r="C19" s="156">
        <f>ROUND(VALUE(SUBSTITUTE(実質収支比率等に係る経年分析!G$48,"▲","-")),2)</f>
        <v>1.66</v>
      </c>
      <c r="D19" s="156">
        <f>ROUND(VALUE(SUBSTITUTE(実質収支比率等に係る経年分析!H$48,"▲","-")),2)</f>
        <v>4.45</v>
      </c>
      <c r="E19" s="156">
        <f>ROUND(VALUE(SUBSTITUTE(実質収支比率等に係る経年分析!I$48,"▲","-")),2)</f>
        <v>1.87</v>
      </c>
      <c r="F19" s="156">
        <f>ROUND(VALUE(SUBSTITUTE(実質収支比率等に係る経年分析!J$48,"▲","-")),2)</f>
        <v>2</v>
      </c>
    </row>
    <row r="20" spans="1:11" x14ac:dyDescent="0.15">
      <c r="A20" s="156" t="s">
        <v>56</v>
      </c>
      <c r="B20" s="156">
        <f>ROUND(VALUE(SUBSTITUTE(実質収支比率等に係る経年分析!F$47,"▲","-")),2)</f>
        <v>4.58</v>
      </c>
      <c r="C20" s="156">
        <f>ROUND(VALUE(SUBSTITUTE(実質収支比率等に係る経年分析!G$47,"▲","-")),2)</f>
        <v>4.24</v>
      </c>
      <c r="D20" s="156">
        <f>ROUND(VALUE(SUBSTITUTE(実質収支比率等に係る経年分析!H$47,"▲","-")),2)</f>
        <v>4.9400000000000004</v>
      </c>
      <c r="E20" s="156">
        <f>ROUND(VALUE(SUBSTITUTE(実質収支比率等に係る経年分析!I$47,"▲","-")),2)</f>
        <v>7.56</v>
      </c>
      <c r="F20" s="156">
        <f>ROUND(VALUE(SUBSTITUTE(実質収支比率等に係る経年分析!J$47,"▲","-")),2)</f>
        <v>6.81</v>
      </c>
    </row>
    <row r="21" spans="1:11" x14ac:dyDescent="0.15">
      <c r="A21" s="156" t="s">
        <v>57</v>
      </c>
      <c r="B21" s="156">
        <f>IF(ISNUMBER(VALUE(SUBSTITUTE(実質収支比率等に係る経年分析!F$49,"▲","-"))),ROUND(VALUE(SUBSTITUTE(実質収支比率等に係る経年分析!F$49,"▲","-")),2),NA())</f>
        <v>1.26</v>
      </c>
      <c r="C21" s="156">
        <f>IF(ISNUMBER(VALUE(SUBSTITUTE(実質収支比率等に係る経年分析!G$49,"▲","-"))),ROUND(VALUE(SUBSTITUTE(実質収支比率等に係る経年分析!G$49,"▲","-")),2),NA())</f>
        <v>0.95</v>
      </c>
      <c r="D21" s="156">
        <f>IF(ISNUMBER(VALUE(SUBSTITUTE(実質収支比率等に係る経年分析!H$49,"▲","-"))),ROUND(VALUE(SUBSTITUTE(実質収支比率等に係る経年分析!H$49,"▲","-")),2),NA())</f>
        <v>3.55</v>
      </c>
      <c r="E21" s="156">
        <f>IF(ISNUMBER(VALUE(SUBSTITUTE(実質収支比率等に係る経年分析!I$49,"▲","-"))),ROUND(VALUE(SUBSTITUTE(実質収支比率等に係る経年分析!I$49,"▲","-")),2),NA())</f>
        <v>0.8</v>
      </c>
      <c r="F21" s="156">
        <f>IF(ISNUMBER(VALUE(SUBSTITUTE(実質収支比率等に係る経年分析!J$49,"▲","-"))),ROUND(VALUE(SUBSTITUTE(実質収支比率等に係る経年分析!J$49,"▲","-")),2),NA())</f>
        <v>-0.7</v>
      </c>
    </row>
    <row r="24" spans="1:11" x14ac:dyDescent="0.15">
      <c r="A24" s="126" t="s">
        <v>58</v>
      </c>
    </row>
    <row r="25" spans="1:11" x14ac:dyDescent="0.15">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15">
      <c r="A26" s="157"/>
      <c r="B26" s="157" t="s">
        <v>59</v>
      </c>
      <c r="C26" s="157" t="s">
        <v>60</v>
      </c>
      <c r="D26" s="157" t="s">
        <v>59</v>
      </c>
      <c r="E26" s="157" t="s">
        <v>60</v>
      </c>
      <c r="F26" s="157" t="s">
        <v>59</v>
      </c>
      <c r="G26" s="157" t="s">
        <v>60</v>
      </c>
      <c r="H26" s="157" t="s">
        <v>59</v>
      </c>
      <c r="I26" s="157" t="s">
        <v>60</v>
      </c>
      <c r="J26" s="157" t="s">
        <v>59</v>
      </c>
      <c r="K26" s="157" t="s">
        <v>60</v>
      </c>
    </row>
    <row r="27" spans="1:11" x14ac:dyDescent="0.15">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0.01</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0.14000000000000001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15">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15">
      <c r="A29" s="157" t="str">
        <f>IF(連結実質赤字比率に係る赤字・黒字の構成分析!C$41="",NA(),連結実質赤字比率に係る赤字・黒字の構成分析!C$41)</f>
        <v>公債管理特別会計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15">
      <c r="A30" s="157" t="str">
        <f>IF(連結実質赤字比率に係る赤字・黒字の構成分析!C$40="",NA(),連結実質赤字比率に係る赤字・黒字の構成分析!C$40)</f>
        <v>就農支援資金貸付特別会計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0.02</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0.02</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15">
      <c r="A31" s="157" t="str">
        <f>IF(連結実質赤字比率に係る赤字・黒字の構成分析!C$39="",NA(),連結実質赤字比率に係る赤字・黒字の構成分析!C$39)</f>
        <v>県営住宅特別会計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0.01</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0.01</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0.01</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0.01</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v>
      </c>
    </row>
    <row r="32" spans="1:11" x14ac:dyDescent="0.15">
      <c r="A32" s="157" t="str">
        <f>IF(連結実質赤字比率に係る赤字・黒字の構成分析!C$38="",NA(),連結実質赤字比率に係る赤字・黒字の構成分析!C$38)</f>
        <v>工業用水道事業会計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0.02</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0.02</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0.02</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0.02</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0.02</v>
      </c>
    </row>
    <row r="33" spans="1:16" x14ac:dyDescent="0.15">
      <c r="A33" s="157" t="str">
        <f>IF(連結実質赤字比率に係る赤字・黒字の構成分析!C$37="",NA(),連結実質赤字比率に係る赤字・黒字の構成分析!C$37)</f>
        <v>流域下水道事業会計</v>
      </c>
      <c r="B33" s="157" t="e">
        <f>IF(ROUND(VALUE(SUBSTITUTE(連結実質赤字比率に係る赤字・黒字の構成分析!F$37,"▲", "-")), 2) &lt; 0, ABS(ROUND(VALUE(SUBSTITUTE(連結実質赤字比率に係る赤字・黒字の構成分析!F$37,"▲", "-")), 2)), NA())</f>
        <v>#VALUE!</v>
      </c>
      <c r="C33" s="157" t="e">
        <f>IF(ROUND(VALUE(SUBSTITUTE(連結実質赤字比率に係る赤字・黒字の構成分析!F$37,"▲", "-")), 2) &gt;= 0, ABS(ROUND(VALUE(SUBSTITUTE(連結実質赤字比率に係る赤字・黒字の構成分析!F$37,"▲", "-")), 2)), NA())</f>
        <v>#VALUE!</v>
      </c>
      <c r="D33" s="157" t="e">
        <f>IF(ROUND(VALUE(SUBSTITUTE(連結実質赤字比率に係る赤字・黒字の構成分析!G$37,"▲", "-")), 2) &lt; 0, ABS(ROUND(VALUE(SUBSTITUTE(連結実質赤字比率に係る赤字・黒字の構成分析!G$37,"▲", "-")), 2)), NA())</f>
        <v>#VALUE!</v>
      </c>
      <c r="E33" s="157" t="e">
        <f>IF(ROUND(VALUE(SUBSTITUTE(連結実質赤字比率に係る赤字・黒字の構成分析!G$37,"▲", "-")), 2) &gt;= 0, ABS(ROUND(VALUE(SUBSTITUTE(連結実質赤字比率に係る赤字・黒字の構成分析!G$37,"▲", "-")), 2)), NA())</f>
        <v>#VALUE!</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0.03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0.06</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0.15</v>
      </c>
    </row>
    <row r="34" spans="1:16" x14ac:dyDescent="0.15">
      <c r="A34" s="157" t="str">
        <f>IF(連結実質赤字比率に係る赤字・黒字の構成分析!C$36="",NA(),連結実質赤字比率に係る赤字・黒字の構成分析!C$36)</f>
        <v>国民健康保険特別会計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0.28000000000000003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0.73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1.53</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0.86</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0.76</v>
      </c>
    </row>
    <row r="35" spans="1:16" x14ac:dyDescent="0.15">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1.4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1.61</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4.4000000000000004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1.84</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1.98</v>
      </c>
    </row>
    <row r="36" spans="1:16" x14ac:dyDescent="0.15">
      <c r="A36" s="157" t="str">
        <f>IF(連結実質赤字比率に係る赤字・黒字の構成分析!C$34="",NA(),連結実質赤字比率に係る赤字・黒字の構成分析!C$34)</f>
        <v>水道事業会計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3.35</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3.46</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3.3</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3.08</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3.12</v>
      </c>
    </row>
    <row r="39" spans="1:16" x14ac:dyDescent="0.15">
      <c r="A39" s="126" t="s">
        <v>61</v>
      </c>
    </row>
    <row r="40" spans="1:16" x14ac:dyDescent="0.15">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15">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15">
      <c r="A42" s="158" t="s">
        <v>64</v>
      </c>
      <c r="B42" s="158"/>
      <c r="C42" s="158"/>
      <c r="D42" s="158">
        <f>'実質公債費比率（分子）の構造'!K$52</f>
        <v>79566</v>
      </c>
      <c r="E42" s="158"/>
      <c r="F42" s="158"/>
      <c r="G42" s="158">
        <f>'実質公債費比率（分子）の構造'!L$52</f>
        <v>79708</v>
      </c>
      <c r="H42" s="158"/>
      <c r="I42" s="158"/>
      <c r="J42" s="158">
        <f>'実質公債費比率（分子）の構造'!M$52</f>
        <v>77611</v>
      </c>
      <c r="K42" s="158"/>
      <c r="L42" s="158"/>
      <c r="M42" s="158">
        <f>'実質公債費比率（分子）の構造'!N$52</f>
        <v>73194</v>
      </c>
      <c r="N42" s="158"/>
      <c r="O42" s="158"/>
      <c r="P42" s="158">
        <f>'実質公債費比率（分子）の構造'!O$52</f>
        <v>70996</v>
      </c>
    </row>
    <row r="43" spans="1:16" x14ac:dyDescent="0.15">
      <c r="A43" s="158" t="s">
        <v>65</v>
      </c>
      <c r="B43" s="158">
        <f>'実質公債費比率（分子）の構造'!K$51</f>
        <v>3</v>
      </c>
      <c r="C43" s="158"/>
      <c r="D43" s="158"/>
      <c r="E43" s="158">
        <f>'実質公債費比率（分子）の構造'!L$51</f>
        <v>8</v>
      </c>
      <c r="F43" s="158"/>
      <c r="G43" s="158"/>
      <c r="H43" s="158">
        <f>'実質公債費比率（分子）の構造'!M$51</f>
        <v>6</v>
      </c>
      <c r="I43" s="158"/>
      <c r="J43" s="158"/>
      <c r="K43" s="158">
        <f>'実質公債費比率（分子）の構造'!N$51</f>
        <v>5</v>
      </c>
      <c r="L43" s="158"/>
      <c r="M43" s="158"/>
      <c r="N43" s="158">
        <f>'実質公債費比率（分子）の構造'!O$51</f>
        <v>3</v>
      </c>
      <c r="O43" s="158"/>
      <c r="P43" s="158"/>
    </row>
    <row r="44" spans="1:16" x14ac:dyDescent="0.15">
      <c r="A44" s="158" t="s">
        <v>66</v>
      </c>
      <c r="B44" s="158">
        <f>'実質公債費比率（分子）の構造'!K$50</f>
        <v>3020</v>
      </c>
      <c r="C44" s="158"/>
      <c r="D44" s="158"/>
      <c r="E44" s="158">
        <f>'実質公債費比率（分子）の構造'!L$50</f>
        <v>2849</v>
      </c>
      <c r="F44" s="158"/>
      <c r="G44" s="158"/>
      <c r="H44" s="158">
        <f>'実質公債費比率（分子）の構造'!M$50</f>
        <v>2777</v>
      </c>
      <c r="I44" s="158"/>
      <c r="J44" s="158"/>
      <c r="K44" s="158">
        <f>'実質公債費比率（分子）の構造'!N$50</f>
        <v>2706</v>
      </c>
      <c r="L44" s="158"/>
      <c r="M44" s="158"/>
      <c r="N44" s="158">
        <f>'実質公債費比率（分子）の構造'!O$50</f>
        <v>2671</v>
      </c>
      <c r="O44" s="158"/>
      <c r="P44" s="158"/>
    </row>
    <row r="45" spans="1:16" x14ac:dyDescent="0.15">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15">
      <c r="A46" s="158" t="s">
        <v>68</v>
      </c>
      <c r="B46" s="158">
        <f>'実質公債費比率（分子）の構造'!K$48</f>
        <v>396</v>
      </c>
      <c r="C46" s="158"/>
      <c r="D46" s="158"/>
      <c r="E46" s="158">
        <f>'実質公債費比率（分子）の構造'!L$48</f>
        <v>403</v>
      </c>
      <c r="F46" s="158"/>
      <c r="G46" s="158"/>
      <c r="H46" s="158">
        <f>'実質公債費比率（分子）の構造'!M$48</f>
        <v>381</v>
      </c>
      <c r="I46" s="158"/>
      <c r="J46" s="158"/>
      <c r="K46" s="158">
        <f>'実質公債費比率（分子）の構造'!N$48</f>
        <v>369</v>
      </c>
      <c r="L46" s="158"/>
      <c r="M46" s="158"/>
      <c r="N46" s="158">
        <f>'実質公債費比率（分子）の構造'!O$48</f>
        <v>383</v>
      </c>
      <c r="O46" s="158"/>
      <c r="P46" s="158"/>
    </row>
    <row r="47" spans="1:16" x14ac:dyDescent="0.15">
      <c r="A47" s="158" t="s">
        <v>69</v>
      </c>
      <c r="B47" s="158">
        <f>'実質公債費比率（分子）の構造'!K$47</f>
        <v>13495</v>
      </c>
      <c r="C47" s="158"/>
      <c r="D47" s="158"/>
      <c r="E47" s="158">
        <f>'実質公債費比率（分子）の構造'!L$47</f>
        <v>12433</v>
      </c>
      <c r="F47" s="158"/>
      <c r="G47" s="158"/>
      <c r="H47" s="158">
        <f>'実質公債費比率（分子）の構造'!M$47</f>
        <v>13461</v>
      </c>
      <c r="I47" s="158"/>
      <c r="J47" s="158"/>
      <c r="K47" s="158">
        <f>'実質公債費比率（分子）の構造'!N$47</f>
        <v>13803</v>
      </c>
      <c r="L47" s="158"/>
      <c r="M47" s="158"/>
      <c r="N47" s="158">
        <f>'実質公債費比率（分子）の構造'!O$47</f>
        <v>15092</v>
      </c>
      <c r="O47" s="158"/>
      <c r="P47" s="158"/>
    </row>
    <row r="48" spans="1:16" x14ac:dyDescent="0.15">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15">
      <c r="A49" s="158" t="s">
        <v>71</v>
      </c>
      <c r="B49" s="158">
        <f>'実質公債費比率（分子）の構造'!K$45</f>
        <v>88127</v>
      </c>
      <c r="C49" s="158"/>
      <c r="D49" s="158"/>
      <c r="E49" s="158">
        <f>'実質公債費比率（分子）の構造'!L$45</f>
        <v>85230</v>
      </c>
      <c r="F49" s="158"/>
      <c r="G49" s="158"/>
      <c r="H49" s="158">
        <f>'実質公債費比率（分子）の構造'!M$45</f>
        <v>85533</v>
      </c>
      <c r="I49" s="158"/>
      <c r="J49" s="158"/>
      <c r="K49" s="158">
        <f>'実質公債費比率（分子）の構造'!N$45</f>
        <v>86702</v>
      </c>
      <c r="L49" s="158"/>
      <c r="M49" s="158"/>
      <c r="N49" s="158">
        <f>'実質公債費比率（分子）の構造'!O$45</f>
        <v>88705</v>
      </c>
      <c r="O49" s="158"/>
      <c r="P49" s="158"/>
    </row>
    <row r="50" spans="1:16" x14ac:dyDescent="0.15">
      <c r="A50" s="158" t="s">
        <v>72</v>
      </c>
      <c r="B50" s="158" t="e">
        <f>NA()</f>
        <v>#N/A</v>
      </c>
      <c r="C50" s="158">
        <f>IF(ISNUMBER('実質公債費比率（分子）の構造'!K$53),'実質公債費比率（分子）の構造'!K$53,NA())</f>
        <v>25475</v>
      </c>
      <c r="D50" s="158" t="e">
        <f>NA()</f>
        <v>#N/A</v>
      </c>
      <c r="E50" s="158" t="e">
        <f>NA()</f>
        <v>#N/A</v>
      </c>
      <c r="F50" s="158">
        <f>IF(ISNUMBER('実質公債費比率（分子）の構造'!L$53),'実質公債費比率（分子）の構造'!L$53,NA())</f>
        <v>21215</v>
      </c>
      <c r="G50" s="158" t="e">
        <f>NA()</f>
        <v>#N/A</v>
      </c>
      <c r="H50" s="158" t="e">
        <f>NA()</f>
        <v>#N/A</v>
      </c>
      <c r="I50" s="158">
        <f>IF(ISNUMBER('実質公債費比率（分子）の構造'!M$53),'実質公債費比率（分子）の構造'!M$53,NA())</f>
        <v>24547</v>
      </c>
      <c r="J50" s="158" t="e">
        <f>NA()</f>
        <v>#N/A</v>
      </c>
      <c r="K50" s="158" t="e">
        <f>NA()</f>
        <v>#N/A</v>
      </c>
      <c r="L50" s="158">
        <f>IF(ISNUMBER('実質公債費比率（分子）の構造'!N$53),'実質公債費比率（分子）の構造'!N$53,NA())</f>
        <v>30391</v>
      </c>
      <c r="M50" s="158" t="e">
        <f>NA()</f>
        <v>#N/A</v>
      </c>
      <c r="N50" s="158" t="e">
        <f>NA()</f>
        <v>#N/A</v>
      </c>
      <c r="O50" s="158">
        <f>IF(ISNUMBER('実質公債費比率（分子）の構造'!O$53),'実質公債費比率（分子）の構造'!O$53,NA())</f>
        <v>35858</v>
      </c>
      <c r="P50" s="158" t="e">
        <f>NA()</f>
        <v>#N/A</v>
      </c>
    </row>
    <row r="53" spans="1:16" x14ac:dyDescent="0.15">
      <c r="A53" s="126" t="s">
        <v>73</v>
      </c>
    </row>
    <row r="54" spans="1:16" x14ac:dyDescent="0.15">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15">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15">
      <c r="A56" s="157" t="s">
        <v>44</v>
      </c>
      <c r="B56" s="157"/>
      <c r="C56" s="157"/>
      <c r="D56" s="157">
        <f>'将来負担比率（分子）の構造'!I$52</f>
        <v>935472</v>
      </c>
      <c r="E56" s="157"/>
      <c r="F56" s="157"/>
      <c r="G56" s="157">
        <f>'将来負担比率（分子）の構造'!J$52</f>
        <v>935017</v>
      </c>
      <c r="H56" s="157"/>
      <c r="I56" s="157"/>
      <c r="J56" s="157">
        <f>'将来負担比率（分子）の構造'!K$52</f>
        <v>940227</v>
      </c>
      <c r="K56" s="157"/>
      <c r="L56" s="157"/>
      <c r="M56" s="157">
        <f>'将来負担比率（分子）の構造'!L$52</f>
        <v>945541</v>
      </c>
      <c r="N56" s="157"/>
      <c r="O56" s="157"/>
      <c r="P56" s="157">
        <f>'将来負担比率（分子）の構造'!M$52</f>
        <v>927494</v>
      </c>
    </row>
    <row r="57" spans="1:16" x14ac:dyDescent="0.15">
      <c r="A57" s="157" t="s">
        <v>43</v>
      </c>
      <c r="B57" s="157"/>
      <c r="C57" s="157"/>
      <c r="D57" s="157">
        <f>'将来負担比率（分子）の構造'!I$51</f>
        <v>33027</v>
      </c>
      <c r="E57" s="157"/>
      <c r="F57" s="157"/>
      <c r="G57" s="157">
        <f>'将来負担比率（分子）の構造'!J$51</f>
        <v>32467</v>
      </c>
      <c r="H57" s="157"/>
      <c r="I57" s="157"/>
      <c r="J57" s="157">
        <f>'将来負担比率（分子）の構造'!K$51</f>
        <v>30876</v>
      </c>
      <c r="K57" s="157"/>
      <c r="L57" s="157"/>
      <c r="M57" s="157">
        <f>'将来負担比率（分子）の構造'!L$51</f>
        <v>30497</v>
      </c>
      <c r="N57" s="157"/>
      <c r="O57" s="157"/>
      <c r="P57" s="157">
        <f>'将来負担比率（分子）の構造'!M$51</f>
        <v>33131</v>
      </c>
    </row>
    <row r="58" spans="1:16" x14ac:dyDescent="0.15">
      <c r="A58" s="157" t="s">
        <v>42</v>
      </c>
      <c r="B58" s="157"/>
      <c r="C58" s="157"/>
      <c r="D58" s="157">
        <f>'将来負担比率（分子）の構造'!I$50</f>
        <v>134513</v>
      </c>
      <c r="E58" s="157"/>
      <c r="F58" s="157"/>
      <c r="G58" s="157">
        <f>'将来負担比率（分子）の構造'!J$50</f>
        <v>144318</v>
      </c>
      <c r="H58" s="157"/>
      <c r="I58" s="157"/>
      <c r="J58" s="157">
        <f>'将来負担比率（分子）の構造'!K$50</f>
        <v>150759</v>
      </c>
      <c r="K58" s="157"/>
      <c r="L58" s="157"/>
      <c r="M58" s="157">
        <f>'将来負担比率（分子）の構造'!L$50</f>
        <v>167364</v>
      </c>
      <c r="N58" s="157"/>
      <c r="O58" s="157"/>
      <c r="P58" s="157">
        <f>'将来負担比率（分子）の構造'!M$50</f>
        <v>169530</v>
      </c>
    </row>
    <row r="59" spans="1:16" x14ac:dyDescent="0.15">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15">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15">
      <c r="A61" s="157" t="s">
        <v>37</v>
      </c>
      <c r="B61" s="157">
        <f>'将来負担比率（分子）の構造'!I$46</f>
        <v>23910</v>
      </c>
      <c r="C61" s="157"/>
      <c r="D61" s="157"/>
      <c r="E61" s="157">
        <f>'将来負担比率（分子）の構造'!J$46</f>
        <v>24462</v>
      </c>
      <c r="F61" s="157"/>
      <c r="G61" s="157"/>
      <c r="H61" s="157">
        <f>'将来負担比率（分子）の構造'!K$46</f>
        <v>24926</v>
      </c>
      <c r="I61" s="157"/>
      <c r="J61" s="157"/>
      <c r="K61" s="157">
        <f>'将来負担比率（分子）の構造'!L$46</f>
        <v>23482</v>
      </c>
      <c r="L61" s="157"/>
      <c r="M61" s="157"/>
      <c r="N61" s="157">
        <f>'将来負担比率（分子）の構造'!M$46</f>
        <v>23908</v>
      </c>
      <c r="O61" s="157"/>
      <c r="P61" s="157"/>
    </row>
    <row r="62" spans="1:16" x14ac:dyDescent="0.15">
      <c r="A62" s="157" t="s">
        <v>36</v>
      </c>
      <c r="B62" s="157">
        <f>'将来負担比率（分子）の構造'!I$45</f>
        <v>185963</v>
      </c>
      <c r="C62" s="157"/>
      <c r="D62" s="157"/>
      <c r="E62" s="157">
        <f>'将来負担比率（分子）の構造'!J$45</f>
        <v>180197</v>
      </c>
      <c r="F62" s="157"/>
      <c r="G62" s="157"/>
      <c r="H62" s="157">
        <f>'将来負担比率（分子）の構造'!K$45</f>
        <v>177546</v>
      </c>
      <c r="I62" s="157"/>
      <c r="J62" s="157"/>
      <c r="K62" s="157">
        <f>'将来負担比率（分子）の構造'!L$45</f>
        <v>172986</v>
      </c>
      <c r="L62" s="157"/>
      <c r="M62" s="157"/>
      <c r="N62" s="157">
        <f>'将来負担比率（分子）の構造'!M$45</f>
        <v>167753</v>
      </c>
      <c r="O62" s="157"/>
      <c r="P62" s="157"/>
    </row>
    <row r="63" spans="1:16" x14ac:dyDescent="0.15">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15">
      <c r="A64" s="157" t="s">
        <v>34</v>
      </c>
      <c r="B64" s="157">
        <f>'将来負担比率（分子）の構造'!I$43</f>
        <v>8167</v>
      </c>
      <c r="C64" s="157"/>
      <c r="D64" s="157"/>
      <c r="E64" s="157">
        <f>'将来負担比率（分子）の構造'!J$43</f>
        <v>5458</v>
      </c>
      <c r="F64" s="157"/>
      <c r="G64" s="157"/>
      <c r="H64" s="157">
        <f>'将来負担比率（分子）の構造'!K$43</f>
        <v>5279</v>
      </c>
      <c r="I64" s="157"/>
      <c r="J64" s="157"/>
      <c r="K64" s="157">
        <f>'将来負担比率（分子）の構造'!L$43</f>
        <v>4860</v>
      </c>
      <c r="L64" s="157"/>
      <c r="M64" s="157"/>
      <c r="N64" s="157">
        <f>'将来負担比率（分子）の構造'!M$43</f>
        <v>4410</v>
      </c>
      <c r="O64" s="157"/>
      <c r="P64" s="157"/>
    </row>
    <row r="65" spans="1:16" x14ac:dyDescent="0.15">
      <c r="A65" s="157" t="s">
        <v>33</v>
      </c>
      <c r="B65" s="157">
        <f>'将来負担比率（分子）の構造'!I$42</f>
        <v>31923</v>
      </c>
      <c r="C65" s="157"/>
      <c r="D65" s="157"/>
      <c r="E65" s="157">
        <f>'将来負担比率（分子）の構造'!J$42</f>
        <v>29939</v>
      </c>
      <c r="F65" s="157"/>
      <c r="G65" s="157"/>
      <c r="H65" s="157">
        <f>'将来負担比率（分子）の構造'!K$42</f>
        <v>28553</v>
      </c>
      <c r="I65" s="157"/>
      <c r="J65" s="157"/>
      <c r="K65" s="157">
        <f>'将来負担比率（分子）の構造'!L$42</f>
        <v>26894</v>
      </c>
      <c r="L65" s="157"/>
      <c r="M65" s="157"/>
      <c r="N65" s="157">
        <f>'将来負担比率（分子）の構造'!M$42</f>
        <v>25026</v>
      </c>
      <c r="O65" s="157"/>
      <c r="P65" s="157"/>
    </row>
    <row r="66" spans="1:16" x14ac:dyDescent="0.15">
      <c r="A66" s="157" t="s">
        <v>32</v>
      </c>
      <c r="B66" s="157">
        <f>'将来負担比率（分子）の構造'!I$41</f>
        <v>1668945</v>
      </c>
      <c r="C66" s="157"/>
      <c r="D66" s="157"/>
      <c r="E66" s="157">
        <f>'将来負担比率（分子）の構造'!J$41</f>
        <v>1715214</v>
      </c>
      <c r="F66" s="157"/>
      <c r="G66" s="157"/>
      <c r="H66" s="157">
        <f>'将来負担比率（分子）の構造'!K$41</f>
        <v>1767175</v>
      </c>
      <c r="I66" s="157"/>
      <c r="J66" s="157"/>
      <c r="K66" s="157">
        <f>'将来負担比率（分子）の構造'!L$41</f>
        <v>1814411</v>
      </c>
      <c r="L66" s="157"/>
      <c r="M66" s="157"/>
      <c r="N66" s="157">
        <f>'将来負担比率（分子）の構造'!M$41</f>
        <v>1835689</v>
      </c>
      <c r="O66" s="157"/>
      <c r="P66" s="157"/>
    </row>
    <row r="67" spans="1:16" x14ac:dyDescent="0.15">
      <c r="A67" s="157" t="s">
        <v>76</v>
      </c>
      <c r="B67" s="157" t="e">
        <f>NA()</f>
        <v>#N/A</v>
      </c>
      <c r="C67" s="157">
        <f>IF(ISNUMBER('将来負担比率（分子）の構造'!I$53), IF('将来負担比率（分子）の構造'!I$53 &lt; 0, 0, '将来負担比率（分子）の構造'!I$53), NA())</f>
        <v>815897</v>
      </c>
      <c r="D67" s="157" t="e">
        <f>NA()</f>
        <v>#N/A</v>
      </c>
      <c r="E67" s="157" t="e">
        <f>NA()</f>
        <v>#N/A</v>
      </c>
      <c r="F67" s="157">
        <f>IF(ISNUMBER('将来負担比率（分子）の構造'!J$53), IF('将来負担比率（分子）の構造'!J$53 &lt; 0, 0, '将来負担比率（分子）の構造'!J$53), NA())</f>
        <v>843468</v>
      </c>
      <c r="G67" s="157" t="e">
        <f>NA()</f>
        <v>#N/A</v>
      </c>
      <c r="H67" s="157" t="e">
        <f>NA()</f>
        <v>#N/A</v>
      </c>
      <c r="I67" s="157">
        <f>IF(ISNUMBER('将来負担比率（分子）の構造'!K$53), IF('将来負担比率（分子）の構造'!K$53 &lt; 0, 0, '将来負担比率（分子）の構造'!K$53), NA())</f>
        <v>881617</v>
      </c>
      <c r="J67" s="157" t="e">
        <f>NA()</f>
        <v>#N/A</v>
      </c>
      <c r="K67" s="157" t="e">
        <f>NA()</f>
        <v>#N/A</v>
      </c>
      <c r="L67" s="157">
        <f>IF(ISNUMBER('将来負担比率（分子）の構造'!L$53), IF('将来負担比率（分子）の構造'!L$53 &lt; 0, 0, '将来負担比率（分子）の構造'!L$53), NA())</f>
        <v>899231</v>
      </c>
      <c r="M67" s="157" t="e">
        <f>NA()</f>
        <v>#N/A</v>
      </c>
      <c r="N67" s="157" t="e">
        <f>NA()</f>
        <v>#N/A</v>
      </c>
      <c r="O67" s="157">
        <f>IF(ISNUMBER('将来負担比率（分子）の構造'!M$53), IF('将来負担比率（分子）の構造'!M$53 &lt; 0, 0, '将来負担比率（分子）の構造'!M$53), NA())</f>
        <v>926630</v>
      </c>
      <c r="P67" s="157" t="e">
        <f>NA()</f>
        <v>#N/A</v>
      </c>
    </row>
    <row r="70" spans="1:16" x14ac:dyDescent="0.15">
      <c r="A70" s="159" t="s">
        <v>77</v>
      </c>
      <c r="B70" s="159"/>
      <c r="C70" s="159"/>
      <c r="D70" s="159"/>
      <c r="E70" s="159"/>
      <c r="F70" s="159"/>
    </row>
    <row r="71" spans="1:16" x14ac:dyDescent="0.15">
      <c r="A71" s="160"/>
      <c r="B71" s="160" t="str">
        <f>基金残高に係る経年分析!F54</f>
        <v>R02</v>
      </c>
      <c r="C71" s="160" t="str">
        <f>基金残高に係る経年分析!G54</f>
        <v>R03</v>
      </c>
      <c r="D71" s="160" t="str">
        <f>基金残高に係る経年分析!H54</f>
        <v>R04</v>
      </c>
    </row>
    <row r="72" spans="1:16" x14ac:dyDescent="0.15">
      <c r="A72" s="160" t="s">
        <v>78</v>
      </c>
      <c r="B72" s="161">
        <f>基金残高に係る経年分析!F55</f>
        <v>23734</v>
      </c>
      <c r="C72" s="161">
        <f>基金残高に係る経年分析!G55</f>
        <v>37737</v>
      </c>
      <c r="D72" s="161">
        <f>基金残高に係る経年分析!H55</f>
        <v>32991</v>
      </c>
    </row>
    <row r="73" spans="1:16" x14ac:dyDescent="0.15">
      <c r="A73" s="160" t="s">
        <v>79</v>
      </c>
      <c r="B73" s="161">
        <f>基金残高に係る経年分析!F56</f>
        <v>15634</v>
      </c>
      <c r="C73" s="161">
        <f>基金残高に係る経年分析!G56</f>
        <v>25690</v>
      </c>
      <c r="D73" s="161">
        <f>基金残高に係る経年分析!H56</f>
        <v>35768</v>
      </c>
    </row>
    <row r="74" spans="1:16" x14ac:dyDescent="0.15">
      <c r="A74" s="160" t="s">
        <v>80</v>
      </c>
      <c r="B74" s="161">
        <f>基金残高に係る経年分析!F57</f>
        <v>43869</v>
      </c>
      <c r="C74" s="161">
        <f>基金残高に係る経年分析!G57</f>
        <v>38321</v>
      </c>
      <c r="D74" s="161">
        <f>基金残高に係る経年分析!H57</f>
        <v>33465</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15"/>
  <cols>
    <col min="1" max="1" width="1.625" style="210" customWidth="1"/>
    <col min="2" max="2" width="2.75" style="210" customWidth="1"/>
    <col min="3" max="16" width="2.625" style="210" customWidth="1"/>
    <col min="17" max="17" width="2.875" style="210" customWidth="1"/>
    <col min="18" max="138" width="1.625" style="210" customWidth="1"/>
    <col min="139" max="16384" width="0" style="210" hidden="1"/>
  </cols>
  <sheetData>
    <row r="1" spans="2:138"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192</v>
      </c>
      <c r="DD1" s="678"/>
      <c r="DE1" s="678"/>
      <c r="DF1" s="678"/>
      <c r="DG1" s="678"/>
      <c r="DH1" s="678"/>
      <c r="DI1" s="679"/>
      <c r="DK1" s="677" t="s">
        <v>193</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15">
      <c r="B2" s="211" t="s">
        <v>194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15">
      <c r="B3" s="647" t="s">
        <v>195</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196</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197</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15">
      <c r="B4" s="647" t="s">
        <v>2</v>
      </c>
      <c r="C4" s="648"/>
      <c r="D4" s="648"/>
      <c r="E4" s="648"/>
      <c r="F4" s="648"/>
      <c r="G4" s="648"/>
      <c r="H4" s="648"/>
      <c r="I4" s="648"/>
      <c r="J4" s="648"/>
      <c r="K4" s="648"/>
      <c r="L4" s="648"/>
      <c r="M4" s="648"/>
      <c r="N4" s="648"/>
      <c r="O4" s="648"/>
      <c r="P4" s="648"/>
      <c r="Q4" s="649"/>
      <c r="R4" s="647" t="s">
        <v>198</v>
      </c>
      <c r="S4" s="648"/>
      <c r="T4" s="648"/>
      <c r="U4" s="648"/>
      <c r="V4" s="648"/>
      <c r="W4" s="648"/>
      <c r="X4" s="648"/>
      <c r="Y4" s="649"/>
      <c r="Z4" s="647" t="s">
        <v>199</v>
      </c>
      <c r="AA4" s="648"/>
      <c r="AB4" s="648"/>
      <c r="AC4" s="649"/>
      <c r="AD4" s="647" t="s">
        <v>200</v>
      </c>
      <c r="AE4" s="648"/>
      <c r="AF4" s="648"/>
      <c r="AG4" s="648"/>
      <c r="AH4" s="648"/>
      <c r="AI4" s="648"/>
      <c r="AJ4" s="648"/>
      <c r="AK4" s="649"/>
      <c r="AL4" s="647" t="s">
        <v>199</v>
      </c>
      <c r="AM4" s="648"/>
      <c r="AN4" s="648"/>
      <c r="AO4" s="649"/>
      <c r="AP4" s="680" t="s">
        <v>201</v>
      </c>
      <c r="AQ4" s="680"/>
      <c r="AR4" s="680"/>
      <c r="AS4" s="680"/>
      <c r="AT4" s="680"/>
      <c r="AU4" s="680"/>
      <c r="AV4" s="680"/>
      <c r="AW4" s="680"/>
      <c r="AX4" s="680"/>
      <c r="AY4" s="680"/>
      <c r="AZ4" s="680"/>
      <c r="BA4" s="680"/>
      <c r="BB4" s="680"/>
      <c r="BC4" s="680"/>
      <c r="BD4" s="680" t="s">
        <v>202</v>
      </c>
      <c r="BE4" s="680"/>
      <c r="BF4" s="680"/>
      <c r="BG4" s="680"/>
      <c r="BH4" s="680"/>
      <c r="BI4" s="680"/>
      <c r="BJ4" s="680"/>
      <c r="BK4" s="680"/>
      <c r="BL4" s="680" t="s">
        <v>199</v>
      </c>
      <c r="BM4" s="680"/>
      <c r="BN4" s="680"/>
      <c r="BO4" s="680"/>
      <c r="BP4" s="680" t="s">
        <v>203</v>
      </c>
      <c r="BQ4" s="680"/>
      <c r="BR4" s="680"/>
      <c r="BS4" s="680"/>
      <c r="BT4" s="680"/>
      <c r="BU4" s="680"/>
      <c r="BV4" s="680"/>
      <c r="BW4" s="680"/>
      <c r="BY4" s="647" t="s">
        <v>204</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15">
      <c r="B5" s="641" t="s">
        <v>205</v>
      </c>
      <c r="C5" s="642"/>
      <c r="D5" s="642"/>
      <c r="E5" s="642"/>
      <c r="F5" s="642"/>
      <c r="G5" s="642"/>
      <c r="H5" s="642"/>
      <c r="I5" s="642"/>
      <c r="J5" s="642"/>
      <c r="K5" s="642"/>
      <c r="L5" s="642"/>
      <c r="M5" s="642"/>
      <c r="N5" s="642"/>
      <c r="O5" s="642"/>
      <c r="P5" s="642"/>
      <c r="Q5" s="643"/>
      <c r="R5" s="664">
        <v>302944618</v>
      </c>
      <c r="S5" s="656"/>
      <c r="T5" s="656"/>
      <c r="U5" s="656"/>
      <c r="V5" s="656"/>
      <c r="W5" s="656"/>
      <c r="X5" s="656"/>
      <c r="Y5" s="657"/>
      <c r="Z5" s="675">
        <v>30.9</v>
      </c>
      <c r="AA5" s="675"/>
      <c r="AB5" s="675"/>
      <c r="AC5" s="675"/>
      <c r="AD5" s="676">
        <v>240386721</v>
      </c>
      <c r="AE5" s="676"/>
      <c r="AF5" s="676"/>
      <c r="AG5" s="676"/>
      <c r="AH5" s="676"/>
      <c r="AI5" s="676"/>
      <c r="AJ5" s="676"/>
      <c r="AK5" s="676"/>
      <c r="AL5" s="658">
        <v>50</v>
      </c>
      <c r="AM5" s="659"/>
      <c r="AN5" s="659"/>
      <c r="AO5" s="660"/>
      <c r="AP5" s="641" t="s">
        <v>206</v>
      </c>
      <c r="AQ5" s="642"/>
      <c r="AR5" s="642"/>
      <c r="AS5" s="642"/>
      <c r="AT5" s="642"/>
      <c r="AU5" s="642"/>
      <c r="AV5" s="642"/>
      <c r="AW5" s="642"/>
      <c r="AX5" s="642"/>
      <c r="AY5" s="642"/>
      <c r="AZ5" s="642"/>
      <c r="BA5" s="642"/>
      <c r="BB5" s="642"/>
      <c r="BC5" s="643"/>
      <c r="BD5" s="574">
        <v>302919637</v>
      </c>
      <c r="BE5" s="575"/>
      <c r="BF5" s="575"/>
      <c r="BG5" s="575"/>
      <c r="BH5" s="575"/>
      <c r="BI5" s="575"/>
      <c r="BJ5" s="575"/>
      <c r="BK5" s="576"/>
      <c r="BL5" s="652">
        <v>100</v>
      </c>
      <c r="BM5" s="652"/>
      <c r="BN5" s="652"/>
      <c r="BO5" s="652"/>
      <c r="BP5" s="650">
        <v>2692496</v>
      </c>
      <c r="BQ5" s="650"/>
      <c r="BR5" s="650"/>
      <c r="BS5" s="650"/>
      <c r="BT5" s="650"/>
      <c r="BU5" s="650"/>
      <c r="BV5" s="650"/>
      <c r="BW5" s="651"/>
      <c r="BY5" s="647" t="s">
        <v>201</v>
      </c>
      <c r="BZ5" s="648"/>
      <c r="CA5" s="648"/>
      <c r="CB5" s="648"/>
      <c r="CC5" s="648"/>
      <c r="CD5" s="648"/>
      <c r="CE5" s="648"/>
      <c r="CF5" s="648"/>
      <c r="CG5" s="648"/>
      <c r="CH5" s="648"/>
      <c r="CI5" s="648"/>
      <c r="CJ5" s="648"/>
      <c r="CK5" s="648"/>
      <c r="CL5" s="649"/>
      <c r="CM5" s="647" t="s">
        <v>207</v>
      </c>
      <c r="CN5" s="648"/>
      <c r="CO5" s="648"/>
      <c r="CP5" s="648"/>
      <c r="CQ5" s="648"/>
      <c r="CR5" s="648"/>
      <c r="CS5" s="648"/>
      <c r="CT5" s="649"/>
      <c r="CU5" s="647" t="s">
        <v>199</v>
      </c>
      <c r="CV5" s="648"/>
      <c r="CW5" s="648"/>
      <c r="CX5" s="649"/>
      <c r="CY5" s="647" t="s">
        <v>208</v>
      </c>
      <c r="CZ5" s="648"/>
      <c r="DA5" s="648"/>
      <c r="DB5" s="648"/>
      <c r="DC5" s="648"/>
      <c r="DD5" s="648"/>
      <c r="DE5" s="648"/>
      <c r="DF5" s="648"/>
      <c r="DG5" s="648"/>
      <c r="DH5" s="648"/>
      <c r="DI5" s="648"/>
      <c r="DJ5" s="648"/>
      <c r="DK5" s="649"/>
      <c r="DL5" s="647" t="s">
        <v>209</v>
      </c>
      <c r="DM5" s="648"/>
      <c r="DN5" s="648"/>
      <c r="DO5" s="648"/>
      <c r="DP5" s="648"/>
      <c r="DQ5" s="648"/>
      <c r="DR5" s="648"/>
      <c r="DS5" s="648"/>
      <c r="DT5" s="648"/>
      <c r="DU5" s="648"/>
      <c r="DV5" s="648"/>
      <c r="DW5" s="648"/>
      <c r="DX5" s="649"/>
    </row>
    <row r="6" spans="2:138" ht="11.25" customHeight="1" x14ac:dyDescent="0.15">
      <c r="B6" s="571" t="s">
        <v>210</v>
      </c>
      <c r="C6" s="572"/>
      <c r="D6" s="572"/>
      <c r="E6" s="572"/>
      <c r="F6" s="572"/>
      <c r="G6" s="572"/>
      <c r="H6" s="572"/>
      <c r="I6" s="572"/>
      <c r="J6" s="572"/>
      <c r="K6" s="572"/>
      <c r="L6" s="572"/>
      <c r="M6" s="572"/>
      <c r="N6" s="572"/>
      <c r="O6" s="572"/>
      <c r="P6" s="572"/>
      <c r="Q6" s="573"/>
      <c r="R6" s="574">
        <v>40694649</v>
      </c>
      <c r="S6" s="575"/>
      <c r="T6" s="575"/>
      <c r="U6" s="575"/>
      <c r="V6" s="575"/>
      <c r="W6" s="575"/>
      <c r="X6" s="575"/>
      <c r="Y6" s="576"/>
      <c r="Z6" s="652">
        <v>4.0999999999999996</v>
      </c>
      <c r="AA6" s="652"/>
      <c r="AB6" s="652"/>
      <c r="AC6" s="652"/>
      <c r="AD6" s="650">
        <v>40694649</v>
      </c>
      <c r="AE6" s="650"/>
      <c r="AF6" s="650"/>
      <c r="AG6" s="650"/>
      <c r="AH6" s="650"/>
      <c r="AI6" s="650"/>
      <c r="AJ6" s="650"/>
      <c r="AK6" s="650"/>
      <c r="AL6" s="577">
        <v>8.5</v>
      </c>
      <c r="AM6" s="653"/>
      <c r="AN6" s="653"/>
      <c r="AO6" s="654"/>
      <c r="AP6" s="571" t="s">
        <v>211</v>
      </c>
      <c r="AQ6" s="572"/>
      <c r="AR6" s="572"/>
      <c r="AS6" s="572"/>
      <c r="AT6" s="572"/>
      <c r="AU6" s="572"/>
      <c r="AV6" s="572"/>
      <c r="AW6" s="572"/>
      <c r="AX6" s="572"/>
      <c r="AY6" s="572"/>
      <c r="AZ6" s="572"/>
      <c r="BA6" s="572"/>
      <c r="BB6" s="572"/>
      <c r="BC6" s="573"/>
      <c r="BD6" s="574">
        <v>302919637</v>
      </c>
      <c r="BE6" s="575"/>
      <c r="BF6" s="575"/>
      <c r="BG6" s="575"/>
      <c r="BH6" s="575"/>
      <c r="BI6" s="575"/>
      <c r="BJ6" s="575"/>
      <c r="BK6" s="576"/>
      <c r="BL6" s="652">
        <v>100</v>
      </c>
      <c r="BM6" s="652"/>
      <c r="BN6" s="652"/>
      <c r="BO6" s="652"/>
      <c r="BP6" s="650">
        <v>2692496</v>
      </c>
      <c r="BQ6" s="650"/>
      <c r="BR6" s="650"/>
      <c r="BS6" s="650"/>
      <c r="BT6" s="650"/>
      <c r="BU6" s="650"/>
      <c r="BV6" s="650"/>
      <c r="BW6" s="651"/>
      <c r="BY6" s="641" t="s">
        <v>212</v>
      </c>
      <c r="BZ6" s="642"/>
      <c r="CA6" s="642"/>
      <c r="CB6" s="642"/>
      <c r="CC6" s="642"/>
      <c r="CD6" s="642"/>
      <c r="CE6" s="642"/>
      <c r="CF6" s="642"/>
      <c r="CG6" s="642"/>
      <c r="CH6" s="642"/>
      <c r="CI6" s="642"/>
      <c r="CJ6" s="642"/>
      <c r="CK6" s="642"/>
      <c r="CL6" s="643"/>
      <c r="CM6" s="574">
        <v>1196394</v>
      </c>
      <c r="CN6" s="575"/>
      <c r="CO6" s="575"/>
      <c r="CP6" s="575"/>
      <c r="CQ6" s="575"/>
      <c r="CR6" s="575"/>
      <c r="CS6" s="575"/>
      <c r="CT6" s="576"/>
      <c r="CU6" s="652">
        <v>0.1</v>
      </c>
      <c r="CV6" s="652"/>
      <c r="CW6" s="652"/>
      <c r="CX6" s="652"/>
      <c r="CY6" s="580" t="s">
        <v>123</v>
      </c>
      <c r="CZ6" s="575"/>
      <c r="DA6" s="575"/>
      <c r="DB6" s="575"/>
      <c r="DC6" s="575"/>
      <c r="DD6" s="575"/>
      <c r="DE6" s="575"/>
      <c r="DF6" s="575"/>
      <c r="DG6" s="575"/>
      <c r="DH6" s="575"/>
      <c r="DI6" s="575"/>
      <c r="DJ6" s="575"/>
      <c r="DK6" s="576"/>
      <c r="DL6" s="580">
        <v>1196335</v>
      </c>
      <c r="DM6" s="575"/>
      <c r="DN6" s="575"/>
      <c r="DO6" s="575"/>
      <c r="DP6" s="575"/>
      <c r="DQ6" s="575"/>
      <c r="DR6" s="575"/>
      <c r="DS6" s="575"/>
      <c r="DT6" s="575"/>
      <c r="DU6" s="575"/>
      <c r="DV6" s="575"/>
      <c r="DW6" s="575"/>
      <c r="DX6" s="671"/>
    </row>
    <row r="7" spans="2:138" ht="11.25" customHeight="1" x14ac:dyDescent="0.15">
      <c r="B7" s="571" t="s">
        <v>213</v>
      </c>
      <c r="C7" s="572"/>
      <c r="D7" s="572"/>
      <c r="E7" s="572"/>
      <c r="F7" s="572"/>
      <c r="G7" s="572"/>
      <c r="H7" s="572"/>
      <c r="I7" s="572"/>
      <c r="J7" s="572"/>
      <c r="K7" s="572"/>
      <c r="L7" s="572"/>
      <c r="M7" s="572"/>
      <c r="N7" s="572"/>
      <c r="O7" s="572"/>
      <c r="P7" s="572"/>
      <c r="Q7" s="573"/>
      <c r="R7" s="574">
        <v>2889276</v>
      </c>
      <c r="S7" s="575"/>
      <c r="T7" s="575"/>
      <c r="U7" s="575"/>
      <c r="V7" s="575"/>
      <c r="W7" s="575"/>
      <c r="X7" s="575"/>
      <c r="Y7" s="576"/>
      <c r="Z7" s="652">
        <v>0.3</v>
      </c>
      <c r="AA7" s="652"/>
      <c r="AB7" s="652"/>
      <c r="AC7" s="652"/>
      <c r="AD7" s="650">
        <v>2889276</v>
      </c>
      <c r="AE7" s="650"/>
      <c r="AF7" s="650"/>
      <c r="AG7" s="650"/>
      <c r="AH7" s="650"/>
      <c r="AI7" s="650"/>
      <c r="AJ7" s="650"/>
      <c r="AK7" s="650"/>
      <c r="AL7" s="577">
        <v>0.6</v>
      </c>
      <c r="AM7" s="653"/>
      <c r="AN7" s="653"/>
      <c r="AO7" s="654"/>
      <c r="AP7" s="571" t="s">
        <v>214</v>
      </c>
      <c r="AQ7" s="572"/>
      <c r="AR7" s="572"/>
      <c r="AS7" s="572"/>
      <c r="AT7" s="572"/>
      <c r="AU7" s="572"/>
      <c r="AV7" s="572"/>
      <c r="AW7" s="572"/>
      <c r="AX7" s="572"/>
      <c r="AY7" s="572"/>
      <c r="AZ7" s="572"/>
      <c r="BA7" s="572"/>
      <c r="BB7" s="572"/>
      <c r="BC7" s="573"/>
      <c r="BD7" s="574">
        <v>83253066</v>
      </c>
      <c r="BE7" s="575"/>
      <c r="BF7" s="575"/>
      <c r="BG7" s="575"/>
      <c r="BH7" s="575"/>
      <c r="BI7" s="575"/>
      <c r="BJ7" s="575"/>
      <c r="BK7" s="576"/>
      <c r="BL7" s="652">
        <v>27.5</v>
      </c>
      <c r="BM7" s="652"/>
      <c r="BN7" s="652"/>
      <c r="BO7" s="652"/>
      <c r="BP7" s="650">
        <v>2692496</v>
      </c>
      <c r="BQ7" s="650"/>
      <c r="BR7" s="650"/>
      <c r="BS7" s="650"/>
      <c r="BT7" s="650"/>
      <c r="BU7" s="650"/>
      <c r="BV7" s="650"/>
      <c r="BW7" s="651"/>
      <c r="BY7" s="571" t="s">
        <v>215</v>
      </c>
      <c r="BZ7" s="572"/>
      <c r="CA7" s="572"/>
      <c r="CB7" s="572"/>
      <c r="CC7" s="572"/>
      <c r="CD7" s="572"/>
      <c r="CE7" s="572"/>
      <c r="CF7" s="572"/>
      <c r="CG7" s="572"/>
      <c r="CH7" s="572"/>
      <c r="CI7" s="572"/>
      <c r="CJ7" s="572"/>
      <c r="CK7" s="572"/>
      <c r="CL7" s="573"/>
      <c r="CM7" s="574">
        <v>73816294</v>
      </c>
      <c r="CN7" s="575"/>
      <c r="CO7" s="575"/>
      <c r="CP7" s="575"/>
      <c r="CQ7" s="575"/>
      <c r="CR7" s="575"/>
      <c r="CS7" s="575"/>
      <c r="CT7" s="576"/>
      <c r="CU7" s="652">
        <v>7.7</v>
      </c>
      <c r="CV7" s="652"/>
      <c r="CW7" s="652"/>
      <c r="CX7" s="652"/>
      <c r="CY7" s="580">
        <v>21654611</v>
      </c>
      <c r="CZ7" s="575"/>
      <c r="DA7" s="575"/>
      <c r="DB7" s="575"/>
      <c r="DC7" s="575"/>
      <c r="DD7" s="575"/>
      <c r="DE7" s="575"/>
      <c r="DF7" s="575"/>
      <c r="DG7" s="575"/>
      <c r="DH7" s="575"/>
      <c r="DI7" s="575"/>
      <c r="DJ7" s="575"/>
      <c r="DK7" s="576"/>
      <c r="DL7" s="580">
        <v>51629420</v>
      </c>
      <c r="DM7" s="575"/>
      <c r="DN7" s="575"/>
      <c r="DO7" s="575"/>
      <c r="DP7" s="575"/>
      <c r="DQ7" s="575"/>
      <c r="DR7" s="575"/>
      <c r="DS7" s="575"/>
      <c r="DT7" s="575"/>
      <c r="DU7" s="575"/>
      <c r="DV7" s="575"/>
      <c r="DW7" s="575"/>
      <c r="DX7" s="671"/>
    </row>
    <row r="8" spans="2:138" ht="11.25" customHeight="1" x14ac:dyDescent="0.15">
      <c r="B8" s="571" t="s">
        <v>216</v>
      </c>
      <c r="C8" s="572"/>
      <c r="D8" s="572"/>
      <c r="E8" s="572"/>
      <c r="F8" s="572"/>
      <c r="G8" s="572"/>
      <c r="H8" s="572"/>
      <c r="I8" s="572"/>
      <c r="J8" s="572"/>
      <c r="K8" s="572"/>
      <c r="L8" s="572"/>
      <c r="M8" s="572"/>
      <c r="N8" s="572"/>
      <c r="O8" s="572"/>
      <c r="P8" s="572"/>
      <c r="Q8" s="573"/>
      <c r="R8" s="574" t="s">
        <v>123</v>
      </c>
      <c r="S8" s="575"/>
      <c r="T8" s="575"/>
      <c r="U8" s="575"/>
      <c r="V8" s="575"/>
      <c r="W8" s="575"/>
      <c r="X8" s="575"/>
      <c r="Y8" s="576"/>
      <c r="Z8" s="652" t="s">
        <v>123</v>
      </c>
      <c r="AA8" s="652"/>
      <c r="AB8" s="652"/>
      <c r="AC8" s="652"/>
      <c r="AD8" s="650" t="s">
        <v>123</v>
      </c>
      <c r="AE8" s="650"/>
      <c r="AF8" s="650"/>
      <c r="AG8" s="650"/>
      <c r="AH8" s="650"/>
      <c r="AI8" s="650"/>
      <c r="AJ8" s="650"/>
      <c r="AK8" s="650"/>
      <c r="AL8" s="577" t="s">
        <v>123</v>
      </c>
      <c r="AM8" s="653"/>
      <c r="AN8" s="653"/>
      <c r="AO8" s="654"/>
      <c r="AP8" s="571" t="s">
        <v>217</v>
      </c>
      <c r="AQ8" s="572"/>
      <c r="AR8" s="572"/>
      <c r="AS8" s="572"/>
      <c r="AT8" s="572"/>
      <c r="AU8" s="572"/>
      <c r="AV8" s="572"/>
      <c r="AW8" s="572"/>
      <c r="AX8" s="572"/>
      <c r="AY8" s="572"/>
      <c r="AZ8" s="572"/>
      <c r="BA8" s="572"/>
      <c r="BB8" s="572"/>
      <c r="BC8" s="573"/>
      <c r="BD8" s="574">
        <v>2617466</v>
      </c>
      <c r="BE8" s="575"/>
      <c r="BF8" s="575"/>
      <c r="BG8" s="575"/>
      <c r="BH8" s="575"/>
      <c r="BI8" s="575"/>
      <c r="BJ8" s="575"/>
      <c r="BK8" s="576"/>
      <c r="BL8" s="652">
        <v>0.9</v>
      </c>
      <c r="BM8" s="652"/>
      <c r="BN8" s="652"/>
      <c r="BO8" s="652"/>
      <c r="BP8" s="650">
        <v>1036440</v>
      </c>
      <c r="BQ8" s="650"/>
      <c r="BR8" s="650"/>
      <c r="BS8" s="650"/>
      <c r="BT8" s="650"/>
      <c r="BU8" s="650"/>
      <c r="BV8" s="650"/>
      <c r="BW8" s="651"/>
      <c r="BY8" s="571" t="s">
        <v>218</v>
      </c>
      <c r="BZ8" s="572"/>
      <c r="CA8" s="572"/>
      <c r="CB8" s="572"/>
      <c r="CC8" s="572"/>
      <c r="CD8" s="572"/>
      <c r="CE8" s="572"/>
      <c r="CF8" s="572"/>
      <c r="CG8" s="572"/>
      <c r="CH8" s="572"/>
      <c r="CI8" s="572"/>
      <c r="CJ8" s="572"/>
      <c r="CK8" s="572"/>
      <c r="CL8" s="573"/>
      <c r="CM8" s="574">
        <v>135609548</v>
      </c>
      <c r="CN8" s="575"/>
      <c r="CO8" s="575"/>
      <c r="CP8" s="575"/>
      <c r="CQ8" s="575"/>
      <c r="CR8" s="575"/>
      <c r="CS8" s="575"/>
      <c r="CT8" s="576"/>
      <c r="CU8" s="577">
        <v>14.1</v>
      </c>
      <c r="CV8" s="653"/>
      <c r="CW8" s="653"/>
      <c r="CX8" s="661"/>
      <c r="CY8" s="580">
        <v>3132245</v>
      </c>
      <c r="CZ8" s="575"/>
      <c r="DA8" s="575"/>
      <c r="DB8" s="575"/>
      <c r="DC8" s="575"/>
      <c r="DD8" s="575"/>
      <c r="DE8" s="575"/>
      <c r="DF8" s="575"/>
      <c r="DG8" s="575"/>
      <c r="DH8" s="575"/>
      <c r="DI8" s="575"/>
      <c r="DJ8" s="575"/>
      <c r="DK8" s="576"/>
      <c r="DL8" s="580">
        <v>119792380</v>
      </c>
      <c r="DM8" s="575"/>
      <c r="DN8" s="575"/>
      <c r="DO8" s="575"/>
      <c r="DP8" s="575"/>
      <c r="DQ8" s="575"/>
      <c r="DR8" s="575"/>
      <c r="DS8" s="575"/>
      <c r="DT8" s="575"/>
      <c r="DU8" s="575"/>
      <c r="DV8" s="575"/>
      <c r="DW8" s="575"/>
      <c r="DX8" s="671"/>
    </row>
    <row r="9" spans="2:138" ht="11.25" customHeight="1" x14ac:dyDescent="0.15">
      <c r="B9" s="571" t="s">
        <v>219</v>
      </c>
      <c r="C9" s="572"/>
      <c r="D9" s="572"/>
      <c r="E9" s="572"/>
      <c r="F9" s="572"/>
      <c r="G9" s="572"/>
      <c r="H9" s="572"/>
      <c r="I9" s="572"/>
      <c r="J9" s="572"/>
      <c r="K9" s="572"/>
      <c r="L9" s="572"/>
      <c r="M9" s="572"/>
      <c r="N9" s="572"/>
      <c r="O9" s="572"/>
      <c r="P9" s="572"/>
      <c r="Q9" s="573"/>
      <c r="R9" s="574" t="s">
        <v>123</v>
      </c>
      <c r="S9" s="575"/>
      <c r="T9" s="575"/>
      <c r="U9" s="575"/>
      <c r="V9" s="575"/>
      <c r="W9" s="575"/>
      <c r="X9" s="575"/>
      <c r="Y9" s="576"/>
      <c r="Z9" s="652" t="s">
        <v>122</v>
      </c>
      <c r="AA9" s="652"/>
      <c r="AB9" s="652"/>
      <c r="AC9" s="652"/>
      <c r="AD9" s="650" t="s">
        <v>123</v>
      </c>
      <c r="AE9" s="650"/>
      <c r="AF9" s="650"/>
      <c r="AG9" s="650"/>
      <c r="AH9" s="650"/>
      <c r="AI9" s="650"/>
      <c r="AJ9" s="650"/>
      <c r="AK9" s="650"/>
      <c r="AL9" s="577" t="s">
        <v>123</v>
      </c>
      <c r="AM9" s="653"/>
      <c r="AN9" s="653"/>
      <c r="AO9" s="654"/>
      <c r="AP9" s="571" t="s">
        <v>220</v>
      </c>
      <c r="AQ9" s="572"/>
      <c r="AR9" s="572"/>
      <c r="AS9" s="572"/>
      <c r="AT9" s="572"/>
      <c r="AU9" s="572"/>
      <c r="AV9" s="572"/>
      <c r="AW9" s="572"/>
      <c r="AX9" s="572"/>
      <c r="AY9" s="572"/>
      <c r="AZ9" s="572"/>
      <c r="BA9" s="572"/>
      <c r="BB9" s="572"/>
      <c r="BC9" s="573"/>
      <c r="BD9" s="574">
        <v>70033098</v>
      </c>
      <c r="BE9" s="575"/>
      <c r="BF9" s="575"/>
      <c r="BG9" s="575"/>
      <c r="BH9" s="575"/>
      <c r="BI9" s="575"/>
      <c r="BJ9" s="575"/>
      <c r="BK9" s="576"/>
      <c r="BL9" s="652">
        <v>23.1</v>
      </c>
      <c r="BM9" s="652"/>
      <c r="BN9" s="652"/>
      <c r="BO9" s="652"/>
      <c r="BP9" s="650" t="s">
        <v>123</v>
      </c>
      <c r="BQ9" s="650"/>
      <c r="BR9" s="650"/>
      <c r="BS9" s="650"/>
      <c r="BT9" s="650"/>
      <c r="BU9" s="650"/>
      <c r="BV9" s="650"/>
      <c r="BW9" s="651"/>
      <c r="BY9" s="571" t="s">
        <v>221</v>
      </c>
      <c r="BZ9" s="572"/>
      <c r="CA9" s="572"/>
      <c r="CB9" s="572"/>
      <c r="CC9" s="572"/>
      <c r="CD9" s="572"/>
      <c r="CE9" s="572"/>
      <c r="CF9" s="572"/>
      <c r="CG9" s="572"/>
      <c r="CH9" s="572"/>
      <c r="CI9" s="572"/>
      <c r="CJ9" s="572"/>
      <c r="CK9" s="572"/>
      <c r="CL9" s="573"/>
      <c r="CM9" s="574">
        <v>89690472</v>
      </c>
      <c r="CN9" s="575"/>
      <c r="CO9" s="575"/>
      <c r="CP9" s="575"/>
      <c r="CQ9" s="575"/>
      <c r="CR9" s="575"/>
      <c r="CS9" s="575"/>
      <c r="CT9" s="576"/>
      <c r="CU9" s="577">
        <v>9.3000000000000007</v>
      </c>
      <c r="CV9" s="653"/>
      <c r="CW9" s="653"/>
      <c r="CX9" s="661"/>
      <c r="CY9" s="580">
        <v>5169817</v>
      </c>
      <c r="CZ9" s="575"/>
      <c r="DA9" s="575"/>
      <c r="DB9" s="575"/>
      <c r="DC9" s="575"/>
      <c r="DD9" s="575"/>
      <c r="DE9" s="575"/>
      <c r="DF9" s="575"/>
      <c r="DG9" s="575"/>
      <c r="DH9" s="575"/>
      <c r="DI9" s="575"/>
      <c r="DJ9" s="575"/>
      <c r="DK9" s="576"/>
      <c r="DL9" s="580">
        <v>22655730</v>
      </c>
      <c r="DM9" s="575"/>
      <c r="DN9" s="575"/>
      <c r="DO9" s="575"/>
      <c r="DP9" s="575"/>
      <c r="DQ9" s="575"/>
      <c r="DR9" s="575"/>
      <c r="DS9" s="575"/>
      <c r="DT9" s="575"/>
      <c r="DU9" s="575"/>
      <c r="DV9" s="575"/>
      <c r="DW9" s="575"/>
      <c r="DX9" s="671"/>
    </row>
    <row r="10" spans="2:138" ht="11.25" customHeight="1" x14ac:dyDescent="0.15">
      <c r="B10" s="571" t="s">
        <v>222</v>
      </c>
      <c r="C10" s="572"/>
      <c r="D10" s="572"/>
      <c r="E10" s="572"/>
      <c r="F10" s="572"/>
      <c r="G10" s="572"/>
      <c r="H10" s="572"/>
      <c r="I10" s="572"/>
      <c r="J10" s="572"/>
      <c r="K10" s="572"/>
      <c r="L10" s="572"/>
      <c r="M10" s="572"/>
      <c r="N10" s="572"/>
      <c r="O10" s="572"/>
      <c r="P10" s="572"/>
      <c r="Q10" s="573"/>
      <c r="R10" s="574">
        <v>97290</v>
      </c>
      <c r="S10" s="575"/>
      <c r="T10" s="575"/>
      <c r="U10" s="575"/>
      <c r="V10" s="575"/>
      <c r="W10" s="575"/>
      <c r="X10" s="575"/>
      <c r="Y10" s="576"/>
      <c r="Z10" s="652">
        <v>0</v>
      </c>
      <c r="AA10" s="652"/>
      <c r="AB10" s="652"/>
      <c r="AC10" s="652"/>
      <c r="AD10" s="650">
        <v>97290</v>
      </c>
      <c r="AE10" s="650"/>
      <c r="AF10" s="650"/>
      <c r="AG10" s="650"/>
      <c r="AH10" s="650"/>
      <c r="AI10" s="650"/>
      <c r="AJ10" s="650"/>
      <c r="AK10" s="650"/>
      <c r="AL10" s="577">
        <v>0</v>
      </c>
      <c r="AM10" s="653"/>
      <c r="AN10" s="653"/>
      <c r="AO10" s="654"/>
      <c r="AP10" s="571" t="s">
        <v>223</v>
      </c>
      <c r="AQ10" s="572"/>
      <c r="AR10" s="572"/>
      <c r="AS10" s="572"/>
      <c r="AT10" s="572"/>
      <c r="AU10" s="572"/>
      <c r="AV10" s="572"/>
      <c r="AW10" s="572"/>
      <c r="AX10" s="572"/>
      <c r="AY10" s="572"/>
      <c r="AZ10" s="572"/>
      <c r="BA10" s="572"/>
      <c r="BB10" s="572"/>
      <c r="BC10" s="573"/>
      <c r="BD10" s="574">
        <v>2275991</v>
      </c>
      <c r="BE10" s="575"/>
      <c r="BF10" s="575"/>
      <c r="BG10" s="575"/>
      <c r="BH10" s="575"/>
      <c r="BI10" s="575"/>
      <c r="BJ10" s="575"/>
      <c r="BK10" s="576"/>
      <c r="BL10" s="652">
        <v>0.8</v>
      </c>
      <c r="BM10" s="652"/>
      <c r="BN10" s="652"/>
      <c r="BO10" s="652"/>
      <c r="BP10" s="650">
        <v>206566</v>
      </c>
      <c r="BQ10" s="650"/>
      <c r="BR10" s="650"/>
      <c r="BS10" s="650"/>
      <c r="BT10" s="650"/>
      <c r="BU10" s="650"/>
      <c r="BV10" s="650"/>
      <c r="BW10" s="651"/>
      <c r="BY10" s="571" t="s">
        <v>224</v>
      </c>
      <c r="BZ10" s="572"/>
      <c r="CA10" s="572"/>
      <c r="CB10" s="572"/>
      <c r="CC10" s="572"/>
      <c r="CD10" s="572"/>
      <c r="CE10" s="572"/>
      <c r="CF10" s="572"/>
      <c r="CG10" s="572"/>
      <c r="CH10" s="572"/>
      <c r="CI10" s="572"/>
      <c r="CJ10" s="572"/>
      <c r="CK10" s="572"/>
      <c r="CL10" s="573"/>
      <c r="CM10" s="574">
        <v>1987528</v>
      </c>
      <c r="CN10" s="575"/>
      <c r="CO10" s="575"/>
      <c r="CP10" s="575"/>
      <c r="CQ10" s="575"/>
      <c r="CR10" s="575"/>
      <c r="CS10" s="575"/>
      <c r="CT10" s="576"/>
      <c r="CU10" s="577">
        <v>0.2</v>
      </c>
      <c r="CV10" s="653"/>
      <c r="CW10" s="653"/>
      <c r="CX10" s="661"/>
      <c r="CY10" s="580">
        <v>141489</v>
      </c>
      <c r="CZ10" s="575"/>
      <c r="DA10" s="575"/>
      <c r="DB10" s="575"/>
      <c r="DC10" s="575"/>
      <c r="DD10" s="575"/>
      <c r="DE10" s="575"/>
      <c r="DF10" s="575"/>
      <c r="DG10" s="575"/>
      <c r="DH10" s="575"/>
      <c r="DI10" s="575"/>
      <c r="DJ10" s="575"/>
      <c r="DK10" s="576"/>
      <c r="DL10" s="580">
        <v>1101249</v>
      </c>
      <c r="DM10" s="575"/>
      <c r="DN10" s="575"/>
      <c r="DO10" s="575"/>
      <c r="DP10" s="575"/>
      <c r="DQ10" s="575"/>
      <c r="DR10" s="575"/>
      <c r="DS10" s="575"/>
      <c r="DT10" s="575"/>
      <c r="DU10" s="575"/>
      <c r="DV10" s="575"/>
      <c r="DW10" s="575"/>
      <c r="DX10" s="671"/>
    </row>
    <row r="11" spans="2:138" ht="11.25" customHeight="1" x14ac:dyDescent="0.15">
      <c r="B11" s="571" t="s">
        <v>225</v>
      </c>
      <c r="C11" s="572"/>
      <c r="D11" s="572"/>
      <c r="E11" s="572"/>
      <c r="F11" s="572"/>
      <c r="G11" s="572"/>
      <c r="H11" s="572"/>
      <c r="I11" s="572"/>
      <c r="J11" s="572"/>
      <c r="K11" s="572"/>
      <c r="L11" s="572"/>
      <c r="M11" s="572"/>
      <c r="N11" s="572"/>
      <c r="O11" s="572"/>
      <c r="P11" s="572"/>
      <c r="Q11" s="573"/>
      <c r="R11" s="574">
        <v>340635</v>
      </c>
      <c r="S11" s="575"/>
      <c r="T11" s="575"/>
      <c r="U11" s="575"/>
      <c r="V11" s="575"/>
      <c r="W11" s="575"/>
      <c r="X11" s="575"/>
      <c r="Y11" s="576"/>
      <c r="Z11" s="652">
        <v>0</v>
      </c>
      <c r="AA11" s="652"/>
      <c r="AB11" s="652"/>
      <c r="AC11" s="652"/>
      <c r="AD11" s="650">
        <v>340635</v>
      </c>
      <c r="AE11" s="650"/>
      <c r="AF11" s="650"/>
      <c r="AG11" s="650"/>
      <c r="AH11" s="650"/>
      <c r="AI11" s="650"/>
      <c r="AJ11" s="650"/>
      <c r="AK11" s="650"/>
      <c r="AL11" s="577">
        <v>0.1</v>
      </c>
      <c r="AM11" s="653"/>
      <c r="AN11" s="653"/>
      <c r="AO11" s="654"/>
      <c r="AP11" s="571" t="s">
        <v>226</v>
      </c>
      <c r="AQ11" s="572"/>
      <c r="AR11" s="572"/>
      <c r="AS11" s="572"/>
      <c r="AT11" s="572"/>
      <c r="AU11" s="572"/>
      <c r="AV11" s="572"/>
      <c r="AW11" s="572"/>
      <c r="AX11" s="572"/>
      <c r="AY11" s="572"/>
      <c r="AZ11" s="572"/>
      <c r="BA11" s="572"/>
      <c r="BB11" s="572"/>
      <c r="BC11" s="573"/>
      <c r="BD11" s="574">
        <v>3483721</v>
      </c>
      <c r="BE11" s="575"/>
      <c r="BF11" s="575"/>
      <c r="BG11" s="575"/>
      <c r="BH11" s="575"/>
      <c r="BI11" s="575"/>
      <c r="BJ11" s="575"/>
      <c r="BK11" s="576"/>
      <c r="BL11" s="652">
        <v>1.1000000000000001</v>
      </c>
      <c r="BM11" s="652"/>
      <c r="BN11" s="652"/>
      <c r="BO11" s="652"/>
      <c r="BP11" s="650">
        <v>1449490</v>
      </c>
      <c r="BQ11" s="650"/>
      <c r="BR11" s="650"/>
      <c r="BS11" s="650"/>
      <c r="BT11" s="650"/>
      <c r="BU11" s="650"/>
      <c r="BV11" s="650"/>
      <c r="BW11" s="651"/>
      <c r="BY11" s="571" t="s">
        <v>227</v>
      </c>
      <c r="BZ11" s="572"/>
      <c r="CA11" s="572"/>
      <c r="CB11" s="572"/>
      <c r="CC11" s="572"/>
      <c r="CD11" s="572"/>
      <c r="CE11" s="572"/>
      <c r="CF11" s="572"/>
      <c r="CG11" s="572"/>
      <c r="CH11" s="572"/>
      <c r="CI11" s="572"/>
      <c r="CJ11" s="572"/>
      <c r="CK11" s="572"/>
      <c r="CL11" s="573"/>
      <c r="CM11" s="574">
        <v>46082779</v>
      </c>
      <c r="CN11" s="575"/>
      <c r="CO11" s="575"/>
      <c r="CP11" s="575"/>
      <c r="CQ11" s="575"/>
      <c r="CR11" s="575"/>
      <c r="CS11" s="575"/>
      <c r="CT11" s="576"/>
      <c r="CU11" s="577">
        <v>4.8</v>
      </c>
      <c r="CV11" s="653"/>
      <c r="CW11" s="653"/>
      <c r="CX11" s="661"/>
      <c r="CY11" s="580">
        <v>29047149</v>
      </c>
      <c r="CZ11" s="575"/>
      <c r="DA11" s="575"/>
      <c r="DB11" s="575"/>
      <c r="DC11" s="575"/>
      <c r="DD11" s="575"/>
      <c r="DE11" s="575"/>
      <c r="DF11" s="575"/>
      <c r="DG11" s="575"/>
      <c r="DH11" s="575"/>
      <c r="DI11" s="575"/>
      <c r="DJ11" s="575"/>
      <c r="DK11" s="576"/>
      <c r="DL11" s="580">
        <v>15825375</v>
      </c>
      <c r="DM11" s="575"/>
      <c r="DN11" s="575"/>
      <c r="DO11" s="575"/>
      <c r="DP11" s="575"/>
      <c r="DQ11" s="575"/>
      <c r="DR11" s="575"/>
      <c r="DS11" s="575"/>
      <c r="DT11" s="575"/>
      <c r="DU11" s="575"/>
      <c r="DV11" s="575"/>
      <c r="DW11" s="575"/>
      <c r="DX11" s="671"/>
    </row>
    <row r="12" spans="2:138" ht="11.25" customHeight="1" x14ac:dyDescent="0.15">
      <c r="B12" s="571" t="s">
        <v>228</v>
      </c>
      <c r="C12" s="572"/>
      <c r="D12" s="572"/>
      <c r="E12" s="572"/>
      <c r="F12" s="572"/>
      <c r="G12" s="572"/>
      <c r="H12" s="572"/>
      <c r="I12" s="572"/>
      <c r="J12" s="572"/>
      <c r="K12" s="572"/>
      <c r="L12" s="572"/>
      <c r="M12" s="572"/>
      <c r="N12" s="572"/>
      <c r="O12" s="572"/>
      <c r="P12" s="572"/>
      <c r="Q12" s="573"/>
      <c r="R12" s="574" t="s">
        <v>122</v>
      </c>
      <c r="S12" s="575"/>
      <c r="T12" s="575"/>
      <c r="U12" s="575"/>
      <c r="V12" s="575"/>
      <c r="W12" s="575"/>
      <c r="X12" s="575"/>
      <c r="Y12" s="576"/>
      <c r="Z12" s="652" t="s">
        <v>123</v>
      </c>
      <c r="AA12" s="652"/>
      <c r="AB12" s="652"/>
      <c r="AC12" s="652"/>
      <c r="AD12" s="650" t="s">
        <v>122</v>
      </c>
      <c r="AE12" s="650"/>
      <c r="AF12" s="650"/>
      <c r="AG12" s="650"/>
      <c r="AH12" s="650"/>
      <c r="AI12" s="650"/>
      <c r="AJ12" s="650"/>
      <c r="AK12" s="650"/>
      <c r="AL12" s="577" t="s">
        <v>123</v>
      </c>
      <c r="AM12" s="653"/>
      <c r="AN12" s="653"/>
      <c r="AO12" s="654"/>
      <c r="AP12" s="571" t="s">
        <v>229</v>
      </c>
      <c r="AQ12" s="572"/>
      <c r="AR12" s="572"/>
      <c r="AS12" s="572"/>
      <c r="AT12" s="572"/>
      <c r="AU12" s="572"/>
      <c r="AV12" s="572"/>
      <c r="AW12" s="572"/>
      <c r="AX12" s="572"/>
      <c r="AY12" s="572"/>
      <c r="AZ12" s="572"/>
      <c r="BA12" s="572"/>
      <c r="BB12" s="572"/>
      <c r="BC12" s="573"/>
      <c r="BD12" s="574">
        <v>171737</v>
      </c>
      <c r="BE12" s="575"/>
      <c r="BF12" s="575"/>
      <c r="BG12" s="575"/>
      <c r="BH12" s="575"/>
      <c r="BI12" s="575"/>
      <c r="BJ12" s="575"/>
      <c r="BK12" s="576"/>
      <c r="BL12" s="652">
        <v>0.1</v>
      </c>
      <c r="BM12" s="652"/>
      <c r="BN12" s="652"/>
      <c r="BO12" s="652"/>
      <c r="BP12" s="650" t="s">
        <v>123</v>
      </c>
      <c r="BQ12" s="650"/>
      <c r="BR12" s="650"/>
      <c r="BS12" s="650"/>
      <c r="BT12" s="650"/>
      <c r="BU12" s="650"/>
      <c r="BV12" s="650"/>
      <c r="BW12" s="651"/>
      <c r="BY12" s="571" t="s">
        <v>230</v>
      </c>
      <c r="BZ12" s="572"/>
      <c r="CA12" s="572"/>
      <c r="CB12" s="572"/>
      <c r="CC12" s="572"/>
      <c r="CD12" s="572"/>
      <c r="CE12" s="572"/>
      <c r="CF12" s="572"/>
      <c r="CG12" s="572"/>
      <c r="CH12" s="572"/>
      <c r="CI12" s="572"/>
      <c r="CJ12" s="572"/>
      <c r="CK12" s="572"/>
      <c r="CL12" s="573"/>
      <c r="CM12" s="574">
        <v>83656928</v>
      </c>
      <c r="CN12" s="575"/>
      <c r="CO12" s="575"/>
      <c r="CP12" s="575"/>
      <c r="CQ12" s="575"/>
      <c r="CR12" s="575"/>
      <c r="CS12" s="575"/>
      <c r="CT12" s="576"/>
      <c r="CU12" s="577">
        <v>8.6999999999999993</v>
      </c>
      <c r="CV12" s="653"/>
      <c r="CW12" s="653"/>
      <c r="CX12" s="661"/>
      <c r="CY12" s="580">
        <v>6423239</v>
      </c>
      <c r="CZ12" s="575"/>
      <c r="DA12" s="575"/>
      <c r="DB12" s="575"/>
      <c r="DC12" s="575"/>
      <c r="DD12" s="575"/>
      <c r="DE12" s="575"/>
      <c r="DF12" s="575"/>
      <c r="DG12" s="575"/>
      <c r="DH12" s="575"/>
      <c r="DI12" s="575"/>
      <c r="DJ12" s="575"/>
      <c r="DK12" s="576"/>
      <c r="DL12" s="580">
        <v>26385399</v>
      </c>
      <c r="DM12" s="575"/>
      <c r="DN12" s="575"/>
      <c r="DO12" s="575"/>
      <c r="DP12" s="575"/>
      <c r="DQ12" s="575"/>
      <c r="DR12" s="575"/>
      <c r="DS12" s="575"/>
      <c r="DT12" s="575"/>
      <c r="DU12" s="575"/>
      <c r="DV12" s="575"/>
      <c r="DW12" s="575"/>
      <c r="DX12" s="671"/>
    </row>
    <row r="13" spans="2:138" ht="11.25" customHeight="1" x14ac:dyDescent="0.15">
      <c r="B13" s="571" t="s">
        <v>231</v>
      </c>
      <c r="C13" s="572"/>
      <c r="D13" s="572"/>
      <c r="E13" s="572"/>
      <c r="F13" s="572"/>
      <c r="G13" s="572"/>
      <c r="H13" s="572"/>
      <c r="I13" s="572"/>
      <c r="J13" s="572"/>
      <c r="K13" s="572"/>
      <c r="L13" s="572"/>
      <c r="M13" s="572"/>
      <c r="N13" s="572"/>
      <c r="O13" s="572"/>
      <c r="P13" s="572"/>
      <c r="Q13" s="573"/>
      <c r="R13" s="574">
        <v>199798</v>
      </c>
      <c r="S13" s="575"/>
      <c r="T13" s="575"/>
      <c r="U13" s="575"/>
      <c r="V13" s="575"/>
      <c r="W13" s="575"/>
      <c r="X13" s="575"/>
      <c r="Y13" s="576"/>
      <c r="Z13" s="652">
        <v>0</v>
      </c>
      <c r="AA13" s="652"/>
      <c r="AB13" s="652"/>
      <c r="AC13" s="652"/>
      <c r="AD13" s="650">
        <v>199798</v>
      </c>
      <c r="AE13" s="650"/>
      <c r="AF13" s="650"/>
      <c r="AG13" s="650"/>
      <c r="AH13" s="650"/>
      <c r="AI13" s="650"/>
      <c r="AJ13" s="650"/>
      <c r="AK13" s="650"/>
      <c r="AL13" s="577">
        <v>0</v>
      </c>
      <c r="AM13" s="653"/>
      <c r="AN13" s="653"/>
      <c r="AO13" s="654"/>
      <c r="AP13" s="571" t="s">
        <v>232</v>
      </c>
      <c r="AQ13" s="572"/>
      <c r="AR13" s="572"/>
      <c r="AS13" s="572"/>
      <c r="AT13" s="572"/>
      <c r="AU13" s="572"/>
      <c r="AV13" s="572"/>
      <c r="AW13" s="572"/>
      <c r="AX13" s="572"/>
      <c r="AY13" s="572"/>
      <c r="AZ13" s="572"/>
      <c r="BA13" s="572"/>
      <c r="BB13" s="572"/>
      <c r="BC13" s="573"/>
      <c r="BD13" s="574">
        <v>2683656</v>
      </c>
      <c r="BE13" s="575"/>
      <c r="BF13" s="575"/>
      <c r="BG13" s="575"/>
      <c r="BH13" s="575"/>
      <c r="BI13" s="575"/>
      <c r="BJ13" s="575"/>
      <c r="BK13" s="576"/>
      <c r="BL13" s="652">
        <v>0.9</v>
      </c>
      <c r="BM13" s="652"/>
      <c r="BN13" s="652"/>
      <c r="BO13" s="652"/>
      <c r="BP13" s="650" t="s">
        <v>123</v>
      </c>
      <c r="BQ13" s="650"/>
      <c r="BR13" s="650"/>
      <c r="BS13" s="650"/>
      <c r="BT13" s="650"/>
      <c r="BU13" s="650"/>
      <c r="BV13" s="650"/>
      <c r="BW13" s="651"/>
      <c r="BY13" s="571" t="s">
        <v>233</v>
      </c>
      <c r="BZ13" s="572"/>
      <c r="CA13" s="572"/>
      <c r="CB13" s="572"/>
      <c r="CC13" s="572"/>
      <c r="CD13" s="572"/>
      <c r="CE13" s="572"/>
      <c r="CF13" s="572"/>
      <c r="CG13" s="572"/>
      <c r="CH13" s="572"/>
      <c r="CI13" s="572"/>
      <c r="CJ13" s="572"/>
      <c r="CK13" s="572"/>
      <c r="CL13" s="573"/>
      <c r="CM13" s="574">
        <v>114482078</v>
      </c>
      <c r="CN13" s="575"/>
      <c r="CO13" s="575"/>
      <c r="CP13" s="575"/>
      <c r="CQ13" s="575"/>
      <c r="CR13" s="575"/>
      <c r="CS13" s="575"/>
      <c r="CT13" s="576"/>
      <c r="CU13" s="577">
        <v>11.9</v>
      </c>
      <c r="CV13" s="653"/>
      <c r="CW13" s="653"/>
      <c r="CX13" s="661"/>
      <c r="CY13" s="580">
        <v>98995380</v>
      </c>
      <c r="CZ13" s="575"/>
      <c r="DA13" s="575"/>
      <c r="DB13" s="575"/>
      <c r="DC13" s="575"/>
      <c r="DD13" s="575"/>
      <c r="DE13" s="575"/>
      <c r="DF13" s="575"/>
      <c r="DG13" s="575"/>
      <c r="DH13" s="575"/>
      <c r="DI13" s="575"/>
      <c r="DJ13" s="575"/>
      <c r="DK13" s="576"/>
      <c r="DL13" s="580">
        <v>21254690</v>
      </c>
      <c r="DM13" s="575"/>
      <c r="DN13" s="575"/>
      <c r="DO13" s="575"/>
      <c r="DP13" s="575"/>
      <c r="DQ13" s="575"/>
      <c r="DR13" s="575"/>
      <c r="DS13" s="575"/>
      <c r="DT13" s="575"/>
      <c r="DU13" s="575"/>
      <c r="DV13" s="575"/>
      <c r="DW13" s="575"/>
      <c r="DX13" s="671"/>
    </row>
    <row r="14" spans="2:138" ht="11.25" customHeight="1" x14ac:dyDescent="0.15">
      <c r="B14" s="571" t="s">
        <v>234</v>
      </c>
      <c r="C14" s="572"/>
      <c r="D14" s="572"/>
      <c r="E14" s="572"/>
      <c r="F14" s="572"/>
      <c r="G14" s="572"/>
      <c r="H14" s="572"/>
      <c r="I14" s="572"/>
      <c r="J14" s="572"/>
      <c r="K14" s="572"/>
      <c r="L14" s="572"/>
      <c r="M14" s="572"/>
      <c r="N14" s="572"/>
      <c r="O14" s="572"/>
      <c r="P14" s="572"/>
      <c r="Q14" s="573"/>
      <c r="R14" s="574">
        <v>37167650</v>
      </c>
      <c r="S14" s="575"/>
      <c r="T14" s="575"/>
      <c r="U14" s="575"/>
      <c r="V14" s="575"/>
      <c r="W14" s="575"/>
      <c r="X14" s="575"/>
      <c r="Y14" s="576"/>
      <c r="Z14" s="652">
        <v>3.8</v>
      </c>
      <c r="AA14" s="652"/>
      <c r="AB14" s="652"/>
      <c r="AC14" s="652"/>
      <c r="AD14" s="650">
        <v>37167650</v>
      </c>
      <c r="AE14" s="650"/>
      <c r="AF14" s="650"/>
      <c r="AG14" s="650"/>
      <c r="AH14" s="650"/>
      <c r="AI14" s="650"/>
      <c r="AJ14" s="650"/>
      <c r="AK14" s="650"/>
      <c r="AL14" s="577">
        <v>7.7</v>
      </c>
      <c r="AM14" s="653"/>
      <c r="AN14" s="653"/>
      <c r="AO14" s="654"/>
      <c r="AP14" s="571" t="s">
        <v>235</v>
      </c>
      <c r="AQ14" s="572"/>
      <c r="AR14" s="572"/>
      <c r="AS14" s="572"/>
      <c r="AT14" s="572"/>
      <c r="AU14" s="572"/>
      <c r="AV14" s="572"/>
      <c r="AW14" s="572"/>
      <c r="AX14" s="572"/>
      <c r="AY14" s="572"/>
      <c r="AZ14" s="572"/>
      <c r="BA14" s="572"/>
      <c r="BB14" s="572"/>
      <c r="BC14" s="573"/>
      <c r="BD14" s="574">
        <v>1987397</v>
      </c>
      <c r="BE14" s="575"/>
      <c r="BF14" s="575"/>
      <c r="BG14" s="575"/>
      <c r="BH14" s="575"/>
      <c r="BI14" s="575"/>
      <c r="BJ14" s="575"/>
      <c r="BK14" s="576"/>
      <c r="BL14" s="652">
        <v>0.7</v>
      </c>
      <c r="BM14" s="652"/>
      <c r="BN14" s="652"/>
      <c r="BO14" s="652"/>
      <c r="BP14" s="650" t="s">
        <v>123</v>
      </c>
      <c r="BQ14" s="650"/>
      <c r="BR14" s="650"/>
      <c r="BS14" s="650"/>
      <c r="BT14" s="650"/>
      <c r="BU14" s="650"/>
      <c r="BV14" s="650"/>
      <c r="BW14" s="651"/>
      <c r="BY14" s="571" t="s">
        <v>236</v>
      </c>
      <c r="BZ14" s="572"/>
      <c r="CA14" s="572"/>
      <c r="CB14" s="572"/>
      <c r="CC14" s="572"/>
      <c r="CD14" s="572"/>
      <c r="CE14" s="572"/>
      <c r="CF14" s="572"/>
      <c r="CG14" s="572"/>
      <c r="CH14" s="572"/>
      <c r="CI14" s="572"/>
      <c r="CJ14" s="572"/>
      <c r="CK14" s="572"/>
      <c r="CL14" s="573"/>
      <c r="CM14" s="574">
        <v>46274571</v>
      </c>
      <c r="CN14" s="575"/>
      <c r="CO14" s="575"/>
      <c r="CP14" s="575"/>
      <c r="CQ14" s="575"/>
      <c r="CR14" s="575"/>
      <c r="CS14" s="575"/>
      <c r="CT14" s="576"/>
      <c r="CU14" s="577">
        <v>4.8</v>
      </c>
      <c r="CV14" s="653"/>
      <c r="CW14" s="653"/>
      <c r="CX14" s="661"/>
      <c r="CY14" s="580">
        <v>3769845</v>
      </c>
      <c r="CZ14" s="575"/>
      <c r="DA14" s="575"/>
      <c r="DB14" s="575"/>
      <c r="DC14" s="575"/>
      <c r="DD14" s="575"/>
      <c r="DE14" s="575"/>
      <c r="DF14" s="575"/>
      <c r="DG14" s="575"/>
      <c r="DH14" s="575"/>
      <c r="DI14" s="575"/>
      <c r="DJ14" s="575"/>
      <c r="DK14" s="576"/>
      <c r="DL14" s="580">
        <v>41281567</v>
      </c>
      <c r="DM14" s="575"/>
      <c r="DN14" s="575"/>
      <c r="DO14" s="575"/>
      <c r="DP14" s="575"/>
      <c r="DQ14" s="575"/>
      <c r="DR14" s="575"/>
      <c r="DS14" s="575"/>
      <c r="DT14" s="575"/>
      <c r="DU14" s="575"/>
      <c r="DV14" s="575"/>
      <c r="DW14" s="575"/>
      <c r="DX14" s="671"/>
    </row>
    <row r="15" spans="2:138" ht="11.25" customHeight="1" x14ac:dyDescent="0.15">
      <c r="B15" s="571" t="s">
        <v>237</v>
      </c>
      <c r="C15" s="572"/>
      <c r="D15" s="572"/>
      <c r="E15" s="572"/>
      <c r="F15" s="572"/>
      <c r="G15" s="572"/>
      <c r="H15" s="572"/>
      <c r="I15" s="572"/>
      <c r="J15" s="572"/>
      <c r="K15" s="572"/>
      <c r="L15" s="572"/>
      <c r="M15" s="572"/>
      <c r="N15" s="572"/>
      <c r="O15" s="572"/>
      <c r="P15" s="572"/>
      <c r="Q15" s="573"/>
      <c r="R15" s="574" t="s">
        <v>123</v>
      </c>
      <c r="S15" s="575"/>
      <c r="T15" s="575"/>
      <c r="U15" s="575"/>
      <c r="V15" s="575"/>
      <c r="W15" s="575"/>
      <c r="X15" s="575"/>
      <c r="Y15" s="576"/>
      <c r="Z15" s="652" t="s">
        <v>123</v>
      </c>
      <c r="AA15" s="652"/>
      <c r="AB15" s="652"/>
      <c r="AC15" s="652"/>
      <c r="AD15" s="650" t="s">
        <v>123</v>
      </c>
      <c r="AE15" s="650"/>
      <c r="AF15" s="650"/>
      <c r="AG15" s="650"/>
      <c r="AH15" s="650"/>
      <c r="AI15" s="650"/>
      <c r="AJ15" s="650"/>
      <c r="AK15" s="650"/>
      <c r="AL15" s="577" t="s">
        <v>123</v>
      </c>
      <c r="AM15" s="653"/>
      <c r="AN15" s="653"/>
      <c r="AO15" s="654"/>
      <c r="AP15" s="571" t="s">
        <v>238</v>
      </c>
      <c r="AQ15" s="572"/>
      <c r="AR15" s="572"/>
      <c r="AS15" s="572"/>
      <c r="AT15" s="572"/>
      <c r="AU15" s="572"/>
      <c r="AV15" s="572"/>
      <c r="AW15" s="572"/>
      <c r="AX15" s="572"/>
      <c r="AY15" s="572"/>
      <c r="AZ15" s="572"/>
      <c r="BA15" s="572"/>
      <c r="BB15" s="572"/>
      <c r="BC15" s="573"/>
      <c r="BD15" s="574">
        <v>60344788</v>
      </c>
      <c r="BE15" s="575"/>
      <c r="BF15" s="575"/>
      <c r="BG15" s="575"/>
      <c r="BH15" s="575"/>
      <c r="BI15" s="575"/>
      <c r="BJ15" s="575"/>
      <c r="BK15" s="576"/>
      <c r="BL15" s="652">
        <v>19.899999999999999</v>
      </c>
      <c r="BM15" s="652"/>
      <c r="BN15" s="652"/>
      <c r="BO15" s="652"/>
      <c r="BP15" s="650" t="s">
        <v>123</v>
      </c>
      <c r="BQ15" s="650"/>
      <c r="BR15" s="650"/>
      <c r="BS15" s="650"/>
      <c r="BT15" s="650"/>
      <c r="BU15" s="650"/>
      <c r="BV15" s="650"/>
      <c r="BW15" s="651"/>
      <c r="BY15" s="571" t="s">
        <v>239</v>
      </c>
      <c r="BZ15" s="572"/>
      <c r="CA15" s="572"/>
      <c r="CB15" s="572"/>
      <c r="CC15" s="572"/>
      <c r="CD15" s="572"/>
      <c r="CE15" s="572"/>
      <c r="CF15" s="572"/>
      <c r="CG15" s="572"/>
      <c r="CH15" s="572"/>
      <c r="CI15" s="572"/>
      <c r="CJ15" s="572"/>
      <c r="CK15" s="572"/>
      <c r="CL15" s="573"/>
      <c r="CM15" s="574" t="s">
        <v>123</v>
      </c>
      <c r="CN15" s="575"/>
      <c r="CO15" s="575"/>
      <c r="CP15" s="575"/>
      <c r="CQ15" s="575"/>
      <c r="CR15" s="575"/>
      <c r="CS15" s="575"/>
      <c r="CT15" s="576"/>
      <c r="CU15" s="577" t="s">
        <v>122</v>
      </c>
      <c r="CV15" s="653"/>
      <c r="CW15" s="653"/>
      <c r="CX15" s="661"/>
      <c r="CY15" s="580" t="s">
        <v>123</v>
      </c>
      <c r="CZ15" s="575"/>
      <c r="DA15" s="575"/>
      <c r="DB15" s="575"/>
      <c r="DC15" s="575"/>
      <c r="DD15" s="575"/>
      <c r="DE15" s="575"/>
      <c r="DF15" s="575"/>
      <c r="DG15" s="575"/>
      <c r="DH15" s="575"/>
      <c r="DI15" s="575"/>
      <c r="DJ15" s="575"/>
      <c r="DK15" s="576"/>
      <c r="DL15" s="580" t="s">
        <v>123</v>
      </c>
      <c r="DM15" s="575"/>
      <c r="DN15" s="575"/>
      <c r="DO15" s="575"/>
      <c r="DP15" s="575"/>
      <c r="DQ15" s="575"/>
      <c r="DR15" s="575"/>
      <c r="DS15" s="575"/>
      <c r="DT15" s="575"/>
      <c r="DU15" s="575"/>
      <c r="DV15" s="575"/>
      <c r="DW15" s="575"/>
      <c r="DX15" s="671"/>
    </row>
    <row r="16" spans="2:138" ht="11.25" customHeight="1" x14ac:dyDescent="0.15">
      <c r="B16" s="571" t="s">
        <v>240</v>
      </c>
      <c r="C16" s="572"/>
      <c r="D16" s="572"/>
      <c r="E16" s="572"/>
      <c r="F16" s="572"/>
      <c r="G16" s="572"/>
      <c r="H16" s="572"/>
      <c r="I16" s="572"/>
      <c r="J16" s="572"/>
      <c r="K16" s="572"/>
      <c r="L16" s="572"/>
      <c r="M16" s="572"/>
      <c r="N16" s="572"/>
      <c r="O16" s="572"/>
      <c r="P16" s="572"/>
      <c r="Q16" s="573"/>
      <c r="R16" s="574">
        <v>1500006</v>
      </c>
      <c r="S16" s="575"/>
      <c r="T16" s="575"/>
      <c r="U16" s="575"/>
      <c r="V16" s="575"/>
      <c r="W16" s="575"/>
      <c r="X16" s="575"/>
      <c r="Y16" s="576"/>
      <c r="Z16" s="652">
        <v>0.2</v>
      </c>
      <c r="AA16" s="652"/>
      <c r="AB16" s="652"/>
      <c r="AC16" s="652"/>
      <c r="AD16" s="650">
        <v>1500006</v>
      </c>
      <c r="AE16" s="650"/>
      <c r="AF16" s="650"/>
      <c r="AG16" s="650"/>
      <c r="AH16" s="650"/>
      <c r="AI16" s="650"/>
      <c r="AJ16" s="650"/>
      <c r="AK16" s="650"/>
      <c r="AL16" s="577">
        <v>0.3</v>
      </c>
      <c r="AM16" s="653"/>
      <c r="AN16" s="653"/>
      <c r="AO16" s="654"/>
      <c r="AP16" s="571" t="s">
        <v>241</v>
      </c>
      <c r="AQ16" s="572"/>
      <c r="AR16" s="572"/>
      <c r="AS16" s="572"/>
      <c r="AT16" s="572"/>
      <c r="AU16" s="572"/>
      <c r="AV16" s="572"/>
      <c r="AW16" s="572"/>
      <c r="AX16" s="572"/>
      <c r="AY16" s="572"/>
      <c r="AZ16" s="572"/>
      <c r="BA16" s="572"/>
      <c r="BB16" s="572"/>
      <c r="BC16" s="573"/>
      <c r="BD16" s="574">
        <v>3320583</v>
      </c>
      <c r="BE16" s="575"/>
      <c r="BF16" s="575"/>
      <c r="BG16" s="575"/>
      <c r="BH16" s="575"/>
      <c r="BI16" s="575"/>
      <c r="BJ16" s="575"/>
      <c r="BK16" s="576"/>
      <c r="BL16" s="652">
        <v>1.1000000000000001</v>
      </c>
      <c r="BM16" s="652"/>
      <c r="BN16" s="652"/>
      <c r="BO16" s="652"/>
      <c r="BP16" s="650" t="s">
        <v>123</v>
      </c>
      <c r="BQ16" s="650"/>
      <c r="BR16" s="650"/>
      <c r="BS16" s="650"/>
      <c r="BT16" s="650"/>
      <c r="BU16" s="650"/>
      <c r="BV16" s="650"/>
      <c r="BW16" s="651"/>
      <c r="BY16" s="571" t="s">
        <v>242</v>
      </c>
      <c r="BZ16" s="572"/>
      <c r="CA16" s="572"/>
      <c r="CB16" s="572"/>
      <c r="CC16" s="572"/>
      <c r="CD16" s="572"/>
      <c r="CE16" s="572"/>
      <c r="CF16" s="572"/>
      <c r="CG16" s="572"/>
      <c r="CH16" s="572"/>
      <c r="CI16" s="572"/>
      <c r="CJ16" s="572"/>
      <c r="CK16" s="572"/>
      <c r="CL16" s="573"/>
      <c r="CM16" s="574">
        <v>190151315</v>
      </c>
      <c r="CN16" s="575"/>
      <c r="CO16" s="575"/>
      <c r="CP16" s="575"/>
      <c r="CQ16" s="575"/>
      <c r="CR16" s="575"/>
      <c r="CS16" s="575"/>
      <c r="CT16" s="576"/>
      <c r="CU16" s="577">
        <v>19.8</v>
      </c>
      <c r="CV16" s="653"/>
      <c r="CW16" s="653"/>
      <c r="CX16" s="661"/>
      <c r="CY16" s="580">
        <v>8916450</v>
      </c>
      <c r="CZ16" s="575"/>
      <c r="DA16" s="575"/>
      <c r="DB16" s="575"/>
      <c r="DC16" s="575"/>
      <c r="DD16" s="575"/>
      <c r="DE16" s="575"/>
      <c r="DF16" s="575"/>
      <c r="DG16" s="575"/>
      <c r="DH16" s="575"/>
      <c r="DI16" s="575"/>
      <c r="DJ16" s="575"/>
      <c r="DK16" s="576"/>
      <c r="DL16" s="580">
        <v>141195150</v>
      </c>
      <c r="DM16" s="575"/>
      <c r="DN16" s="575"/>
      <c r="DO16" s="575"/>
      <c r="DP16" s="575"/>
      <c r="DQ16" s="575"/>
      <c r="DR16" s="575"/>
      <c r="DS16" s="575"/>
      <c r="DT16" s="575"/>
      <c r="DU16" s="575"/>
      <c r="DV16" s="575"/>
      <c r="DW16" s="575"/>
      <c r="DX16" s="671"/>
    </row>
    <row r="17" spans="2:128" ht="11.25" customHeight="1" x14ac:dyDescent="0.15">
      <c r="B17" s="571" t="s">
        <v>243</v>
      </c>
      <c r="C17" s="572"/>
      <c r="D17" s="572"/>
      <c r="E17" s="572"/>
      <c r="F17" s="572"/>
      <c r="G17" s="572"/>
      <c r="H17" s="572"/>
      <c r="I17" s="572"/>
      <c r="J17" s="572"/>
      <c r="K17" s="572"/>
      <c r="L17" s="572"/>
      <c r="M17" s="572"/>
      <c r="N17" s="572"/>
      <c r="O17" s="572"/>
      <c r="P17" s="572"/>
      <c r="Q17" s="573"/>
      <c r="R17" s="574">
        <v>1500006</v>
      </c>
      <c r="S17" s="575"/>
      <c r="T17" s="575"/>
      <c r="U17" s="575"/>
      <c r="V17" s="575"/>
      <c r="W17" s="575"/>
      <c r="X17" s="575"/>
      <c r="Y17" s="576"/>
      <c r="Z17" s="652">
        <v>0.2</v>
      </c>
      <c r="AA17" s="652"/>
      <c r="AB17" s="652"/>
      <c r="AC17" s="652"/>
      <c r="AD17" s="650">
        <v>1500006</v>
      </c>
      <c r="AE17" s="650"/>
      <c r="AF17" s="650"/>
      <c r="AG17" s="650"/>
      <c r="AH17" s="650"/>
      <c r="AI17" s="650"/>
      <c r="AJ17" s="650"/>
      <c r="AK17" s="650"/>
      <c r="AL17" s="577">
        <v>0.3</v>
      </c>
      <c r="AM17" s="653"/>
      <c r="AN17" s="653"/>
      <c r="AO17" s="654"/>
      <c r="AP17" s="571" t="s">
        <v>244</v>
      </c>
      <c r="AQ17" s="572"/>
      <c r="AR17" s="572"/>
      <c r="AS17" s="572"/>
      <c r="AT17" s="572"/>
      <c r="AU17" s="572"/>
      <c r="AV17" s="572"/>
      <c r="AW17" s="572"/>
      <c r="AX17" s="572"/>
      <c r="AY17" s="572"/>
      <c r="AZ17" s="572"/>
      <c r="BA17" s="572"/>
      <c r="BB17" s="572"/>
      <c r="BC17" s="573"/>
      <c r="BD17" s="574">
        <v>57024205</v>
      </c>
      <c r="BE17" s="575"/>
      <c r="BF17" s="575"/>
      <c r="BG17" s="575"/>
      <c r="BH17" s="575"/>
      <c r="BI17" s="575"/>
      <c r="BJ17" s="575"/>
      <c r="BK17" s="576"/>
      <c r="BL17" s="652">
        <v>18.8</v>
      </c>
      <c r="BM17" s="652"/>
      <c r="BN17" s="652"/>
      <c r="BO17" s="652"/>
      <c r="BP17" s="650" t="s">
        <v>123</v>
      </c>
      <c r="BQ17" s="650"/>
      <c r="BR17" s="650"/>
      <c r="BS17" s="650"/>
      <c r="BT17" s="650"/>
      <c r="BU17" s="650"/>
      <c r="BV17" s="650"/>
      <c r="BW17" s="651"/>
      <c r="BY17" s="571" t="s">
        <v>245</v>
      </c>
      <c r="BZ17" s="572"/>
      <c r="CA17" s="572"/>
      <c r="CB17" s="572"/>
      <c r="CC17" s="572"/>
      <c r="CD17" s="572"/>
      <c r="CE17" s="572"/>
      <c r="CF17" s="572"/>
      <c r="CG17" s="572"/>
      <c r="CH17" s="572"/>
      <c r="CI17" s="572"/>
      <c r="CJ17" s="572"/>
      <c r="CK17" s="572"/>
      <c r="CL17" s="573"/>
      <c r="CM17" s="574">
        <v>14409568</v>
      </c>
      <c r="CN17" s="575"/>
      <c r="CO17" s="575"/>
      <c r="CP17" s="575"/>
      <c r="CQ17" s="575"/>
      <c r="CR17" s="575"/>
      <c r="CS17" s="575"/>
      <c r="CT17" s="576"/>
      <c r="CU17" s="577">
        <v>1.5</v>
      </c>
      <c r="CV17" s="653"/>
      <c r="CW17" s="653"/>
      <c r="CX17" s="661"/>
      <c r="CY17" s="580" t="s">
        <v>123</v>
      </c>
      <c r="CZ17" s="575"/>
      <c r="DA17" s="575"/>
      <c r="DB17" s="575"/>
      <c r="DC17" s="575"/>
      <c r="DD17" s="575"/>
      <c r="DE17" s="575"/>
      <c r="DF17" s="575"/>
      <c r="DG17" s="575"/>
      <c r="DH17" s="575"/>
      <c r="DI17" s="575"/>
      <c r="DJ17" s="575"/>
      <c r="DK17" s="576"/>
      <c r="DL17" s="580">
        <v>35849</v>
      </c>
      <c r="DM17" s="575"/>
      <c r="DN17" s="575"/>
      <c r="DO17" s="575"/>
      <c r="DP17" s="575"/>
      <c r="DQ17" s="575"/>
      <c r="DR17" s="575"/>
      <c r="DS17" s="575"/>
      <c r="DT17" s="575"/>
      <c r="DU17" s="575"/>
      <c r="DV17" s="575"/>
      <c r="DW17" s="575"/>
      <c r="DX17" s="671"/>
    </row>
    <row r="18" spans="2:128" ht="11.25" customHeight="1" x14ac:dyDescent="0.15">
      <c r="B18" s="672" t="s">
        <v>246</v>
      </c>
      <c r="C18" s="673"/>
      <c r="D18" s="673"/>
      <c r="E18" s="673"/>
      <c r="F18" s="673"/>
      <c r="G18" s="673"/>
      <c r="H18" s="673"/>
      <c r="I18" s="673"/>
      <c r="J18" s="673"/>
      <c r="K18" s="673"/>
      <c r="L18" s="673"/>
      <c r="M18" s="673"/>
      <c r="N18" s="673"/>
      <c r="O18" s="673"/>
      <c r="P18" s="673"/>
      <c r="Q18" s="674"/>
      <c r="R18" s="574" t="s">
        <v>123</v>
      </c>
      <c r="S18" s="575"/>
      <c r="T18" s="575"/>
      <c r="U18" s="575"/>
      <c r="V18" s="575"/>
      <c r="W18" s="575"/>
      <c r="X18" s="575"/>
      <c r="Y18" s="576"/>
      <c r="Z18" s="652" t="s">
        <v>123</v>
      </c>
      <c r="AA18" s="652"/>
      <c r="AB18" s="652"/>
      <c r="AC18" s="652"/>
      <c r="AD18" s="650" t="s">
        <v>123</v>
      </c>
      <c r="AE18" s="650"/>
      <c r="AF18" s="650"/>
      <c r="AG18" s="650"/>
      <c r="AH18" s="650"/>
      <c r="AI18" s="650"/>
      <c r="AJ18" s="650"/>
      <c r="AK18" s="650"/>
      <c r="AL18" s="577" t="s">
        <v>123</v>
      </c>
      <c r="AM18" s="653"/>
      <c r="AN18" s="653"/>
      <c r="AO18" s="654"/>
      <c r="AP18" s="571" t="s">
        <v>247</v>
      </c>
      <c r="AQ18" s="572"/>
      <c r="AR18" s="572"/>
      <c r="AS18" s="572"/>
      <c r="AT18" s="572"/>
      <c r="AU18" s="572"/>
      <c r="AV18" s="572"/>
      <c r="AW18" s="572"/>
      <c r="AX18" s="572"/>
      <c r="AY18" s="572"/>
      <c r="AZ18" s="572"/>
      <c r="BA18" s="572"/>
      <c r="BB18" s="572"/>
      <c r="BC18" s="573"/>
      <c r="BD18" s="574">
        <v>100639885</v>
      </c>
      <c r="BE18" s="575"/>
      <c r="BF18" s="575"/>
      <c r="BG18" s="575"/>
      <c r="BH18" s="575"/>
      <c r="BI18" s="575"/>
      <c r="BJ18" s="575"/>
      <c r="BK18" s="576"/>
      <c r="BL18" s="652">
        <v>33.200000000000003</v>
      </c>
      <c r="BM18" s="652"/>
      <c r="BN18" s="652"/>
      <c r="BO18" s="652"/>
      <c r="BP18" s="650" t="s">
        <v>123</v>
      </c>
      <c r="BQ18" s="650"/>
      <c r="BR18" s="650"/>
      <c r="BS18" s="650"/>
      <c r="BT18" s="650"/>
      <c r="BU18" s="650"/>
      <c r="BV18" s="650"/>
      <c r="BW18" s="651"/>
      <c r="BY18" s="571" t="s">
        <v>248</v>
      </c>
      <c r="BZ18" s="572"/>
      <c r="CA18" s="572"/>
      <c r="CB18" s="572"/>
      <c r="CC18" s="572"/>
      <c r="CD18" s="572"/>
      <c r="CE18" s="572"/>
      <c r="CF18" s="572"/>
      <c r="CG18" s="572"/>
      <c r="CH18" s="572"/>
      <c r="CI18" s="572"/>
      <c r="CJ18" s="572"/>
      <c r="CK18" s="572"/>
      <c r="CL18" s="573"/>
      <c r="CM18" s="574">
        <v>104203548</v>
      </c>
      <c r="CN18" s="575"/>
      <c r="CO18" s="575"/>
      <c r="CP18" s="575"/>
      <c r="CQ18" s="575"/>
      <c r="CR18" s="575"/>
      <c r="CS18" s="575"/>
      <c r="CT18" s="576"/>
      <c r="CU18" s="577">
        <v>10.8</v>
      </c>
      <c r="CV18" s="653"/>
      <c r="CW18" s="653"/>
      <c r="CX18" s="661"/>
      <c r="CY18" s="580" t="s">
        <v>123</v>
      </c>
      <c r="CZ18" s="575"/>
      <c r="DA18" s="575"/>
      <c r="DB18" s="575"/>
      <c r="DC18" s="575"/>
      <c r="DD18" s="575"/>
      <c r="DE18" s="575"/>
      <c r="DF18" s="575"/>
      <c r="DG18" s="575"/>
      <c r="DH18" s="575"/>
      <c r="DI18" s="575"/>
      <c r="DJ18" s="575"/>
      <c r="DK18" s="576"/>
      <c r="DL18" s="580">
        <v>102752431</v>
      </c>
      <c r="DM18" s="575"/>
      <c r="DN18" s="575"/>
      <c r="DO18" s="575"/>
      <c r="DP18" s="575"/>
      <c r="DQ18" s="575"/>
      <c r="DR18" s="575"/>
      <c r="DS18" s="575"/>
      <c r="DT18" s="575"/>
      <c r="DU18" s="575"/>
      <c r="DV18" s="575"/>
      <c r="DW18" s="575"/>
      <c r="DX18" s="671"/>
    </row>
    <row r="19" spans="2:128" ht="11.25" customHeight="1" x14ac:dyDescent="0.15">
      <c r="B19" s="571" t="s">
        <v>249</v>
      </c>
      <c r="C19" s="572"/>
      <c r="D19" s="572"/>
      <c r="E19" s="572"/>
      <c r="F19" s="572"/>
      <c r="G19" s="572"/>
      <c r="H19" s="572"/>
      <c r="I19" s="572"/>
      <c r="J19" s="572"/>
      <c r="K19" s="572"/>
      <c r="L19" s="572"/>
      <c r="M19" s="572"/>
      <c r="N19" s="572"/>
      <c r="O19" s="572"/>
      <c r="P19" s="572"/>
      <c r="Q19" s="573"/>
      <c r="R19" s="574">
        <v>196668777</v>
      </c>
      <c r="S19" s="575"/>
      <c r="T19" s="575"/>
      <c r="U19" s="575"/>
      <c r="V19" s="575"/>
      <c r="W19" s="575"/>
      <c r="X19" s="575"/>
      <c r="Y19" s="576"/>
      <c r="Z19" s="652">
        <v>20</v>
      </c>
      <c r="AA19" s="652"/>
      <c r="AB19" s="652"/>
      <c r="AC19" s="652"/>
      <c r="AD19" s="650">
        <v>193135238</v>
      </c>
      <c r="AE19" s="650"/>
      <c r="AF19" s="650"/>
      <c r="AG19" s="650"/>
      <c r="AH19" s="650"/>
      <c r="AI19" s="650"/>
      <c r="AJ19" s="650"/>
      <c r="AK19" s="650"/>
      <c r="AL19" s="577">
        <v>40.200000000000003</v>
      </c>
      <c r="AM19" s="653"/>
      <c r="AN19" s="653"/>
      <c r="AO19" s="654"/>
      <c r="AP19" s="571" t="s">
        <v>250</v>
      </c>
      <c r="AQ19" s="572"/>
      <c r="AR19" s="572"/>
      <c r="AS19" s="572"/>
      <c r="AT19" s="572"/>
      <c r="AU19" s="572"/>
      <c r="AV19" s="572"/>
      <c r="AW19" s="572"/>
      <c r="AX19" s="572"/>
      <c r="AY19" s="572"/>
      <c r="AZ19" s="572"/>
      <c r="BA19" s="572"/>
      <c r="BB19" s="572"/>
      <c r="BC19" s="573"/>
      <c r="BD19" s="574">
        <v>4394335</v>
      </c>
      <c r="BE19" s="575"/>
      <c r="BF19" s="575"/>
      <c r="BG19" s="575"/>
      <c r="BH19" s="575"/>
      <c r="BI19" s="575"/>
      <c r="BJ19" s="575"/>
      <c r="BK19" s="576"/>
      <c r="BL19" s="577">
        <v>1.5</v>
      </c>
      <c r="BM19" s="653"/>
      <c r="BN19" s="653"/>
      <c r="BO19" s="661"/>
      <c r="BP19" s="580" t="s">
        <v>123</v>
      </c>
      <c r="BQ19" s="575"/>
      <c r="BR19" s="575"/>
      <c r="BS19" s="575"/>
      <c r="BT19" s="575"/>
      <c r="BU19" s="575"/>
      <c r="BV19" s="575"/>
      <c r="BW19" s="671"/>
      <c r="BY19" s="571" t="s">
        <v>251</v>
      </c>
      <c r="BZ19" s="572"/>
      <c r="CA19" s="572"/>
      <c r="CB19" s="572"/>
      <c r="CC19" s="572"/>
      <c r="CD19" s="572"/>
      <c r="CE19" s="572"/>
      <c r="CF19" s="572"/>
      <c r="CG19" s="572"/>
      <c r="CH19" s="572"/>
      <c r="CI19" s="572"/>
      <c r="CJ19" s="572"/>
      <c r="CK19" s="572"/>
      <c r="CL19" s="573"/>
      <c r="CM19" s="574" t="s">
        <v>122</v>
      </c>
      <c r="CN19" s="575"/>
      <c r="CO19" s="575"/>
      <c r="CP19" s="575"/>
      <c r="CQ19" s="575"/>
      <c r="CR19" s="575"/>
      <c r="CS19" s="575"/>
      <c r="CT19" s="576"/>
      <c r="CU19" s="577" t="s">
        <v>123</v>
      </c>
      <c r="CV19" s="653"/>
      <c r="CW19" s="653"/>
      <c r="CX19" s="661"/>
      <c r="CY19" s="580" t="s">
        <v>122</v>
      </c>
      <c r="CZ19" s="575"/>
      <c r="DA19" s="575"/>
      <c r="DB19" s="575"/>
      <c r="DC19" s="575"/>
      <c r="DD19" s="575"/>
      <c r="DE19" s="575"/>
      <c r="DF19" s="575"/>
      <c r="DG19" s="575"/>
      <c r="DH19" s="575"/>
      <c r="DI19" s="575"/>
      <c r="DJ19" s="575"/>
      <c r="DK19" s="576"/>
      <c r="DL19" s="580" t="s">
        <v>123</v>
      </c>
      <c r="DM19" s="575"/>
      <c r="DN19" s="575"/>
      <c r="DO19" s="575"/>
      <c r="DP19" s="575"/>
      <c r="DQ19" s="575"/>
      <c r="DR19" s="575"/>
      <c r="DS19" s="575"/>
      <c r="DT19" s="575"/>
      <c r="DU19" s="575"/>
      <c r="DV19" s="575"/>
      <c r="DW19" s="575"/>
      <c r="DX19" s="671"/>
    </row>
    <row r="20" spans="2:128" ht="11.25" customHeight="1" x14ac:dyDescent="0.15">
      <c r="B20" s="571" t="s">
        <v>252</v>
      </c>
      <c r="C20" s="572"/>
      <c r="D20" s="572"/>
      <c r="E20" s="572"/>
      <c r="F20" s="572"/>
      <c r="G20" s="572"/>
      <c r="H20" s="572"/>
      <c r="I20" s="572"/>
      <c r="J20" s="572"/>
      <c r="K20" s="572"/>
      <c r="L20" s="572"/>
      <c r="M20" s="572"/>
      <c r="N20" s="572"/>
      <c r="O20" s="572"/>
      <c r="P20" s="572"/>
      <c r="Q20" s="573"/>
      <c r="R20" s="574">
        <v>193135238</v>
      </c>
      <c r="S20" s="575"/>
      <c r="T20" s="575"/>
      <c r="U20" s="575"/>
      <c r="V20" s="575"/>
      <c r="W20" s="575"/>
      <c r="X20" s="575"/>
      <c r="Y20" s="576"/>
      <c r="Z20" s="577">
        <v>19.7</v>
      </c>
      <c r="AA20" s="653"/>
      <c r="AB20" s="653"/>
      <c r="AC20" s="661"/>
      <c r="AD20" s="580">
        <v>193135238</v>
      </c>
      <c r="AE20" s="575"/>
      <c r="AF20" s="575"/>
      <c r="AG20" s="575"/>
      <c r="AH20" s="575"/>
      <c r="AI20" s="575"/>
      <c r="AJ20" s="575"/>
      <c r="AK20" s="576"/>
      <c r="AL20" s="577">
        <v>40.200000000000003</v>
      </c>
      <c r="AM20" s="653"/>
      <c r="AN20" s="653"/>
      <c r="AO20" s="654"/>
      <c r="AP20" s="571" t="s">
        <v>253</v>
      </c>
      <c r="AQ20" s="662"/>
      <c r="AR20" s="662"/>
      <c r="AS20" s="662"/>
      <c r="AT20" s="662"/>
      <c r="AU20" s="662"/>
      <c r="AV20" s="662"/>
      <c r="AW20" s="662"/>
      <c r="AX20" s="662"/>
      <c r="AY20" s="662"/>
      <c r="AZ20" s="662"/>
      <c r="BA20" s="662"/>
      <c r="BB20" s="662"/>
      <c r="BC20" s="663"/>
      <c r="BD20" s="574">
        <v>2113644</v>
      </c>
      <c r="BE20" s="575"/>
      <c r="BF20" s="575"/>
      <c r="BG20" s="575"/>
      <c r="BH20" s="575"/>
      <c r="BI20" s="575"/>
      <c r="BJ20" s="575"/>
      <c r="BK20" s="576"/>
      <c r="BL20" s="577">
        <v>0.7</v>
      </c>
      <c r="BM20" s="653"/>
      <c r="BN20" s="653"/>
      <c r="BO20" s="661"/>
      <c r="BP20" s="580" t="s">
        <v>122</v>
      </c>
      <c r="BQ20" s="575"/>
      <c r="BR20" s="575"/>
      <c r="BS20" s="575"/>
      <c r="BT20" s="575"/>
      <c r="BU20" s="575"/>
      <c r="BV20" s="575"/>
      <c r="BW20" s="671"/>
      <c r="BY20" s="571" t="s">
        <v>254</v>
      </c>
      <c r="BZ20" s="662"/>
      <c r="CA20" s="662"/>
      <c r="CB20" s="662"/>
      <c r="CC20" s="662"/>
      <c r="CD20" s="662"/>
      <c r="CE20" s="662"/>
      <c r="CF20" s="662"/>
      <c r="CG20" s="662"/>
      <c r="CH20" s="662"/>
      <c r="CI20" s="662"/>
      <c r="CJ20" s="662"/>
      <c r="CK20" s="662"/>
      <c r="CL20" s="663"/>
      <c r="CM20" s="574" t="s">
        <v>122</v>
      </c>
      <c r="CN20" s="575"/>
      <c r="CO20" s="575"/>
      <c r="CP20" s="575"/>
      <c r="CQ20" s="575"/>
      <c r="CR20" s="575"/>
      <c r="CS20" s="575"/>
      <c r="CT20" s="576"/>
      <c r="CU20" s="577" t="s">
        <v>122</v>
      </c>
      <c r="CV20" s="653"/>
      <c r="CW20" s="653"/>
      <c r="CX20" s="661"/>
      <c r="CY20" s="580" t="s">
        <v>123</v>
      </c>
      <c r="CZ20" s="575"/>
      <c r="DA20" s="575"/>
      <c r="DB20" s="575"/>
      <c r="DC20" s="575"/>
      <c r="DD20" s="575"/>
      <c r="DE20" s="575"/>
      <c r="DF20" s="575"/>
      <c r="DG20" s="575"/>
      <c r="DH20" s="575"/>
      <c r="DI20" s="575"/>
      <c r="DJ20" s="575"/>
      <c r="DK20" s="576"/>
      <c r="DL20" s="580" t="s">
        <v>123</v>
      </c>
      <c r="DM20" s="575"/>
      <c r="DN20" s="575"/>
      <c r="DO20" s="575"/>
      <c r="DP20" s="575"/>
      <c r="DQ20" s="575"/>
      <c r="DR20" s="575"/>
      <c r="DS20" s="575"/>
      <c r="DT20" s="575"/>
      <c r="DU20" s="575"/>
      <c r="DV20" s="575"/>
      <c r="DW20" s="575"/>
      <c r="DX20" s="671"/>
    </row>
    <row r="21" spans="2:128" ht="11.25" customHeight="1" x14ac:dyDescent="0.15">
      <c r="B21" s="571" t="s">
        <v>255</v>
      </c>
      <c r="C21" s="572"/>
      <c r="D21" s="572"/>
      <c r="E21" s="572"/>
      <c r="F21" s="572"/>
      <c r="G21" s="572"/>
      <c r="H21" s="572"/>
      <c r="I21" s="572"/>
      <c r="J21" s="572"/>
      <c r="K21" s="572"/>
      <c r="L21" s="572"/>
      <c r="M21" s="572"/>
      <c r="N21" s="572"/>
      <c r="O21" s="572"/>
      <c r="P21" s="572"/>
      <c r="Q21" s="573"/>
      <c r="R21" s="574">
        <v>3524947</v>
      </c>
      <c r="S21" s="575"/>
      <c r="T21" s="575"/>
      <c r="U21" s="575"/>
      <c r="V21" s="575"/>
      <c r="W21" s="575"/>
      <c r="X21" s="575"/>
      <c r="Y21" s="576"/>
      <c r="Z21" s="577">
        <v>0.4</v>
      </c>
      <c r="AA21" s="653"/>
      <c r="AB21" s="653"/>
      <c r="AC21" s="661"/>
      <c r="AD21" s="580" t="s">
        <v>123</v>
      </c>
      <c r="AE21" s="575"/>
      <c r="AF21" s="575"/>
      <c r="AG21" s="575"/>
      <c r="AH21" s="575"/>
      <c r="AI21" s="575"/>
      <c r="AJ21" s="575"/>
      <c r="AK21" s="576"/>
      <c r="AL21" s="577" t="s">
        <v>123</v>
      </c>
      <c r="AM21" s="653"/>
      <c r="AN21" s="653"/>
      <c r="AO21" s="654"/>
      <c r="AP21" s="571" t="s">
        <v>256</v>
      </c>
      <c r="AQ21" s="662"/>
      <c r="AR21" s="662"/>
      <c r="AS21" s="662"/>
      <c r="AT21" s="662"/>
      <c r="AU21" s="662"/>
      <c r="AV21" s="662"/>
      <c r="AW21" s="662"/>
      <c r="AX21" s="662"/>
      <c r="AY21" s="662"/>
      <c r="AZ21" s="662"/>
      <c r="BA21" s="662"/>
      <c r="BB21" s="662"/>
      <c r="BC21" s="663"/>
      <c r="BD21" s="574">
        <v>1645807</v>
      </c>
      <c r="BE21" s="575"/>
      <c r="BF21" s="575"/>
      <c r="BG21" s="575"/>
      <c r="BH21" s="575"/>
      <c r="BI21" s="575"/>
      <c r="BJ21" s="575"/>
      <c r="BK21" s="576"/>
      <c r="BL21" s="577">
        <v>0.5</v>
      </c>
      <c r="BM21" s="653"/>
      <c r="BN21" s="653"/>
      <c r="BO21" s="661"/>
      <c r="BP21" s="580" t="s">
        <v>123</v>
      </c>
      <c r="BQ21" s="575"/>
      <c r="BR21" s="575"/>
      <c r="BS21" s="575"/>
      <c r="BT21" s="575"/>
      <c r="BU21" s="575"/>
      <c r="BV21" s="575"/>
      <c r="BW21" s="671"/>
      <c r="BY21" s="571" t="s">
        <v>257</v>
      </c>
      <c r="BZ21" s="662"/>
      <c r="CA21" s="662"/>
      <c r="CB21" s="662"/>
      <c r="CC21" s="662"/>
      <c r="CD21" s="662"/>
      <c r="CE21" s="662"/>
      <c r="CF21" s="662"/>
      <c r="CG21" s="662"/>
      <c r="CH21" s="662"/>
      <c r="CI21" s="662"/>
      <c r="CJ21" s="662"/>
      <c r="CK21" s="662"/>
      <c r="CL21" s="663"/>
      <c r="CM21" s="574">
        <v>107990</v>
      </c>
      <c r="CN21" s="575"/>
      <c r="CO21" s="575"/>
      <c r="CP21" s="575"/>
      <c r="CQ21" s="575"/>
      <c r="CR21" s="575"/>
      <c r="CS21" s="575"/>
      <c r="CT21" s="576"/>
      <c r="CU21" s="577">
        <v>0</v>
      </c>
      <c r="CV21" s="653"/>
      <c r="CW21" s="653"/>
      <c r="CX21" s="661"/>
      <c r="CY21" s="580" t="s">
        <v>122</v>
      </c>
      <c r="CZ21" s="575"/>
      <c r="DA21" s="575"/>
      <c r="DB21" s="575"/>
      <c r="DC21" s="575"/>
      <c r="DD21" s="575"/>
      <c r="DE21" s="575"/>
      <c r="DF21" s="575"/>
      <c r="DG21" s="575"/>
      <c r="DH21" s="575"/>
      <c r="DI21" s="575"/>
      <c r="DJ21" s="575"/>
      <c r="DK21" s="576"/>
      <c r="DL21" s="580">
        <v>107990</v>
      </c>
      <c r="DM21" s="575"/>
      <c r="DN21" s="575"/>
      <c r="DO21" s="575"/>
      <c r="DP21" s="575"/>
      <c r="DQ21" s="575"/>
      <c r="DR21" s="575"/>
      <c r="DS21" s="575"/>
      <c r="DT21" s="575"/>
      <c r="DU21" s="575"/>
      <c r="DV21" s="575"/>
      <c r="DW21" s="575"/>
      <c r="DX21" s="671"/>
    </row>
    <row r="22" spans="2:128" ht="11.25" customHeight="1" x14ac:dyDescent="0.15">
      <c r="B22" s="571" t="s">
        <v>258</v>
      </c>
      <c r="C22" s="572"/>
      <c r="D22" s="572"/>
      <c r="E22" s="572"/>
      <c r="F22" s="572"/>
      <c r="G22" s="572"/>
      <c r="H22" s="572"/>
      <c r="I22" s="572"/>
      <c r="J22" s="572"/>
      <c r="K22" s="572"/>
      <c r="L22" s="572"/>
      <c r="M22" s="572"/>
      <c r="N22" s="572"/>
      <c r="O22" s="572"/>
      <c r="P22" s="572"/>
      <c r="Q22" s="573"/>
      <c r="R22" s="574">
        <v>8592</v>
      </c>
      <c r="S22" s="575"/>
      <c r="T22" s="575"/>
      <c r="U22" s="575"/>
      <c r="V22" s="575"/>
      <c r="W22" s="575"/>
      <c r="X22" s="575"/>
      <c r="Y22" s="576"/>
      <c r="Z22" s="577">
        <v>0</v>
      </c>
      <c r="AA22" s="653"/>
      <c r="AB22" s="653"/>
      <c r="AC22" s="661"/>
      <c r="AD22" s="580" t="s">
        <v>123</v>
      </c>
      <c r="AE22" s="575"/>
      <c r="AF22" s="575"/>
      <c r="AG22" s="575"/>
      <c r="AH22" s="575"/>
      <c r="AI22" s="575"/>
      <c r="AJ22" s="575"/>
      <c r="AK22" s="576"/>
      <c r="AL22" s="577" t="s">
        <v>123</v>
      </c>
      <c r="AM22" s="653"/>
      <c r="AN22" s="653"/>
      <c r="AO22" s="654"/>
      <c r="AP22" s="571" t="s">
        <v>259</v>
      </c>
      <c r="AQ22" s="572"/>
      <c r="AR22" s="572"/>
      <c r="AS22" s="572"/>
      <c r="AT22" s="572"/>
      <c r="AU22" s="572"/>
      <c r="AV22" s="572"/>
      <c r="AW22" s="572"/>
      <c r="AX22" s="572"/>
      <c r="AY22" s="572"/>
      <c r="AZ22" s="572"/>
      <c r="BA22" s="572"/>
      <c r="BB22" s="572"/>
      <c r="BC22" s="573"/>
      <c r="BD22" s="574">
        <v>16820839</v>
      </c>
      <c r="BE22" s="575"/>
      <c r="BF22" s="575"/>
      <c r="BG22" s="575"/>
      <c r="BH22" s="575"/>
      <c r="BI22" s="575"/>
      <c r="BJ22" s="575"/>
      <c r="BK22" s="576"/>
      <c r="BL22" s="577">
        <v>5.6</v>
      </c>
      <c r="BM22" s="653"/>
      <c r="BN22" s="653"/>
      <c r="BO22" s="661"/>
      <c r="BP22" s="580" t="s">
        <v>122</v>
      </c>
      <c r="BQ22" s="575"/>
      <c r="BR22" s="575"/>
      <c r="BS22" s="575"/>
      <c r="BT22" s="575"/>
      <c r="BU22" s="575"/>
      <c r="BV22" s="575"/>
      <c r="BW22" s="671"/>
      <c r="BY22" s="571" t="s">
        <v>260</v>
      </c>
      <c r="BZ22" s="662"/>
      <c r="CA22" s="662"/>
      <c r="CB22" s="662"/>
      <c r="CC22" s="662"/>
      <c r="CD22" s="662"/>
      <c r="CE22" s="662"/>
      <c r="CF22" s="662"/>
      <c r="CG22" s="662"/>
      <c r="CH22" s="662"/>
      <c r="CI22" s="662"/>
      <c r="CJ22" s="662"/>
      <c r="CK22" s="662"/>
      <c r="CL22" s="663"/>
      <c r="CM22" s="574">
        <v>1593744</v>
      </c>
      <c r="CN22" s="575"/>
      <c r="CO22" s="575"/>
      <c r="CP22" s="575"/>
      <c r="CQ22" s="575"/>
      <c r="CR22" s="575"/>
      <c r="CS22" s="575"/>
      <c r="CT22" s="576"/>
      <c r="CU22" s="577">
        <v>0.2</v>
      </c>
      <c r="CV22" s="653"/>
      <c r="CW22" s="653"/>
      <c r="CX22" s="661"/>
      <c r="CY22" s="580" t="s">
        <v>123</v>
      </c>
      <c r="CZ22" s="575"/>
      <c r="DA22" s="575"/>
      <c r="DB22" s="575"/>
      <c r="DC22" s="575"/>
      <c r="DD22" s="575"/>
      <c r="DE22" s="575"/>
      <c r="DF22" s="575"/>
      <c r="DG22" s="575"/>
      <c r="DH22" s="575"/>
      <c r="DI22" s="575"/>
      <c r="DJ22" s="575"/>
      <c r="DK22" s="576"/>
      <c r="DL22" s="580">
        <v>1593744</v>
      </c>
      <c r="DM22" s="575"/>
      <c r="DN22" s="575"/>
      <c r="DO22" s="575"/>
      <c r="DP22" s="575"/>
      <c r="DQ22" s="575"/>
      <c r="DR22" s="575"/>
      <c r="DS22" s="575"/>
      <c r="DT22" s="575"/>
      <c r="DU22" s="575"/>
      <c r="DV22" s="575"/>
      <c r="DW22" s="575"/>
      <c r="DX22" s="671"/>
    </row>
    <row r="23" spans="2:128" ht="11.25" customHeight="1" x14ac:dyDescent="0.15">
      <c r="B23" s="571" t="s">
        <v>261</v>
      </c>
      <c r="C23" s="572"/>
      <c r="D23" s="572"/>
      <c r="E23" s="572"/>
      <c r="F23" s="572"/>
      <c r="G23" s="572"/>
      <c r="H23" s="572"/>
      <c r="I23" s="572"/>
      <c r="J23" s="572"/>
      <c r="K23" s="572"/>
      <c r="L23" s="572"/>
      <c r="M23" s="572"/>
      <c r="N23" s="572"/>
      <c r="O23" s="572"/>
      <c r="P23" s="572"/>
      <c r="Q23" s="573"/>
      <c r="R23" s="574">
        <v>541808050</v>
      </c>
      <c r="S23" s="575"/>
      <c r="T23" s="575"/>
      <c r="U23" s="575"/>
      <c r="V23" s="575"/>
      <c r="W23" s="575"/>
      <c r="X23" s="575"/>
      <c r="Y23" s="576"/>
      <c r="Z23" s="577">
        <v>55.2</v>
      </c>
      <c r="AA23" s="653"/>
      <c r="AB23" s="653"/>
      <c r="AC23" s="661"/>
      <c r="AD23" s="580">
        <v>475716614</v>
      </c>
      <c r="AE23" s="575"/>
      <c r="AF23" s="575"/>
      <c r="AG23" s="575"/>
      <c r="AH23" s="575"/>
      <c r="AI23" s="575"/>
      <c r="AJ23" s="575"/>
      <c r="AK23" s="576"/>
      <c r="AL23" s="577">
        <v>98.9</v>
      </c>
      <c r="AM23" s="653"/>
      <c r="AN23" s="653"/>
      <c r="AO23" s="654"/>
      <c r="AP23" s="571" t="s">
        <v>262</v>
      </c>
      <c r="AQ23" s="572"/>
      <c r="AR23" s="572"/>
      <c r="AS23" s="572"/>
      <c r="AT23" s="572"/>
      <c r="AU23" s="572"/>
      <c r="AV23" s="572"/>
      <c r="AW23" s="572"/>
      <c r="AX23" s="572"/>
      <c r="AY23" s="572"/>
      <c r="AZ23" s="572"/>
      <c r="BA23" s="572"/>
      <c r="BB23" s="572"/>
      <c r="BC23" s="573"/>
      <c r="BD23" s="574">
        <v>33691581</v>
      </c>
      <c r="BE23" s="575"/>
      <c r="BF23" s="575"/>
      <c r="BG23" s="575"/>
      <c r="BH23" s="575"/>
      <c r="BI23" s="575"/>
      <c r="BJ23" s="575"/>
      <c r="BK23" s="576"/>
      <c r="BL23" s="577">
        <v>11.1</v>
      </c>
      <c r="BM23" s="653"/>
      <c r="BN23" s="653"/>
      <c r="BO23" s="661"/>
      <c r="BP23" s="580" t="s">
        <v>123</v>
      </c>
      <c r="BQ23" s="575"/>
      <c r="BR23" s="575"/>
      <c r="BS23" s="575"/>
      <c r="BT23" s="575"/>
      <c r="BU23" s="575"/>
      <c r="BV23" s="575"/>
      <c r="BW23" s="671"/>
      <c r="BY23" s="571" t="s">
        <v>263</v>
      </c>
      <c r="BZ23" s="662"/>
      <c r="CA23" s="662"/>
      <c r="CB23" s="662"/>
      <c r="CC23" s="662"/>
      <c r="CD23" s="662"/>
      <c r="CE23" s="662"/>
      <c r="CF23" s="662"/>
      <c r="CG23" s="662"/>
      <c r="CH23" s="662"/>
      <c r="CI23" s="662"/>
      <c r="CJ23" s="662"/>
      <c r="CK23" s="662"/>
      <c r="CL23" s="663"/>
      <c r="CM23" s="574">
        <v>1180026</v>
      </c>
      <c r="CN23" s="575"/>
      <c r="CO23" s="575"/>
      <c r="CP23" s="575"/>
      <c r="CQ23" s="575"/>
      <c r="CR23" s="575"/>
      <c r="CS23" s="575"/>
      <c r="CT23" s="576"/>
      <c r="CU23" s="577">
        <v>0.1</v>
      </c>
      <c r="CV23" s="653"/>
      <c r="CW23" s="653"/>
      <c r="CX23" s="661"/>
      <c r="CY23" s="580" t="s">
        <v>123</v>
      </c>
      <c r="CZ23" s="575"/>
      <c r="DA23" s="575"/>
      <c r="DB23" s="575"/>
      <c r="DC23" s="575"/>
      <c r="DD23" s="575"/>
      <c r="DE23" s="575"/>
      <c r="DF23" s="575"/>
      <c r="DG23" s="575"/>
      <c r="DH23" s="575"/>
      <c r="DI23" s="575"/>
      <c r="DJ23" s="575"/>
      <c r="DK23" s="576"/>
      <c r="DL23" s="580">
        <v>1180026</v>
      </c>
      <c r="DM23" s="575"/>
      <c r="DN23" s="575"/>
      <c r="DO23" s="575"/>
      <c r="DP23" s="575"/>
      <c r="DQ23" s="575"/>
      <c r="DR23" s="575"/>
      <c r="DS23" s="575"/>
      <c r="DT23" s="575"/>
      <c r="DU23" s="575"/>
      <c r="DV23" s="575"/>
      <c r="DW23" s="575"/>
      <c r="DX23" s="671"/>
    </row>
    <row r="24" spans="2:128" ht="11.25" customHeight="1" x14ac:dyDescent="0.15">
      <c r="B24" s="571" t="s">
        <v>264</v>
      </c>
      <c r="C24" s="572"/>
      <c r="D24" s="572"/>
      <c r="E24" s="572"/>
      <c r="F24" s="572"/>
      <c r="G24" s="572"/>
      <c r="H24" s="572"/>
      <c r="I24" s="572"/>
      <c r="J24" s="572"/>
      <c r="K24" s="572"/>
      <c r="L24" s="572"/>
      <c r="M24" s="572"/>
      <c r="N24" s="572"/>
      <c r="O24" s="572"/>
      <c r="P24" s="572"/>
      <c r="Q24" s="573"/>
      <c r="R24" s="574">
        <v>401568</v>
      </c>
      <c r="S24" s="575"/>
      <c r="T24" s="575"/>
      <c r="U24" s="575"/>
      <c r="V24" s="575"/>
      <c r="W24" s="575"/>
      <c r="X24" s="575"/>
      <c r="Y24" s="576"/>
      <c r="Z24" s="577">
        <v>0</v>
      </c>
      <c r="AA24" s="653"/>
      <c r="AB24" s="653"/>
      <c r="AC24" s="661"/>
      <c r="AD24" s="580">
        <v>401568</v>
      </c>
      <c r="AE24" s="575"/>
      <c r="AF24" s="575"/>
      <c r="AG24" s="575"/>
      <c r="AH24" s="575"/>
      <c r="AI24" s="575"/>
      <c r="AJ24" s="575"/>
      <c r="AK24" s="576"/>
      <c r="AL24" s="577">
        <v>0.1</v>
      </c>
      <c r="AM24" s="653"/>
      <c r="AN24" s="653"/>
      <c r="AO24" s="654"/>
      <c r="AP24" s="571" t="s">
        <v>265</v>
      </c>
      <c r="AQ24" s="572"/>
      <c r="AR24" s="572"/>
      <c r="AS24" s="572"/>
      <c r="AT24" s="572"/>
      <c r="AU24" s="572"/>
      <c r="AV24" s="572"/>
      <c r="AW24" s="572"/>
      <c r="AX24" s="572"/>
      <c r="AY24" s="572"/>
      <c r="AZ24" s="572"/>
      <c r="BA24" s="572"/>
      <c r="BB24" s="572"/>
      <c r="BC24" s="573"/>
      <c r="BD24" s="574">
        <v>15692</v>
      </c>
      <c r="BE24" s="575"/>
      <c r="BF24" s="575"/>
      <c r="BG24" s="575"/>
      <c r="BH24" s="575"/>
      <c r="BI24" s="575"/>
      <c r="BJ24" s="575"/>
      <c r="BK24" s="576"/>
      <c r="BL24" s="577">
        <v>0</v>
      </c>
      <c r="BM24" s="653"/>
      <c r="BN24" s="653"/>
      <c r="BO24" s="661"/>
      <c r="BP24" s="580" t="s">
        <v>123</v>
      </c>
      <c r="BQ24" s="575"/>
      <c r="BR24" s="575"/>
      <c r="BS24" s="575"/>
      <c r="BT24" s="575"/>
      <c r="BU24" s="575"/>
      <c r="BV24" s="575"/>
      <c r="BW24" s="671"/>
      <c r="BY24" s="571" t="s">
        <v>266</v>
      </c>
      <c r="BZ24" s="662"/>
      <c r="CA24" s="662"/>
      <c r="CB24" s="662"/>
      <c r="CC24" s="662"/>
      <c r="CD24" s="662"/>
      <c r="CE24" s="662"/>
      <c r="CF24" s="662"/>
      <c r="CG24" s="662"/>
      <c r="CH24" s="662"/>
      <c r="CI24" s="662"/>
      <c r="CJ24" s="662"/>
      <c r="CK24" s="662"/>
      <c r="CL24" s="663"/>
      <c r="CM24" s="574" t="s">
        <v>122</v>
      </c>
      <c r="CN24" s="575"/>
      <c r="CO24" s="575"/>
      <c r="CP24" s="575"/>
      <c r="CQ24" s="575"/>
      <c r="CR24" s="575"/>
      <c r="CS24" s="575"/>
      <c r="CT24" s="576"/>
      <c r="CU24" s="577" t="s">
        <v>123</v>
      </c>
      <c r="CV24" s="653"/>
      <c r="CW24" s="653"/>
      <c r="CX24" s="661"/>
      <c r="CY24" s="580" t="s">
        <v>123</v>
      </c>
      <c r="CZ24" s="575"/>
      <c r="DA24" s="575"/>
      <c r="DB24" s="575"/>
      <c r="DC24" s="575"/>
      <c r="DD24" s="575"/>
      <c r="DE24" s="575"/>
      <c r="DF24" s="575"/>
      <c r="DG24" s="575"/>
      <c r="DH24" s="575"/>
      <c r="DI24" s="575"/>
      <c r="DJ24" s="575"/>
      <c r="DK24" s="576"/>
      <c r="DL24" s="580" t="s">
        <v>123</v>
      </c>
      <c r="DM24" s="575"/>
      <c r="DN24" s="575"/>
      <c r="DO24" s="575"/>
      <c r="DP24" s="575"/>
      <c r="DQ24" s="575"/>
      <c r="DR24" s="575"/>
      <c r="DS24" s="575"/>
      <c r="DT24" s="575"/>
      <c r="DU24" s="575"/>
      <c r="DV24" s="575"/>
      <c r="DW24" s="575"/>
      <c r="DX24" s="671"/>
    </row>
    <row r="25" spans="2:128" ht="11.25" customHeight="1" x14ac:dyDescent="0.15">
      <c r="B25" s="571" t="s">
        <v>267</v>
      </c>
      <c r="C25" s="572"/>
      <c r="D25" s="572"/>
      <c r="E25" s="572"/>
      <c r="F25" s="572"/>
      <c r="G25" s="572"/>
      <c r="H25" s="572"/>
      <c r="I25" s="572"/>
      <c r="J25" s="572"/>
      <c r="K25" s="572"/>
      <c r="L25" s="572"/>
      <c r="M25" s="572"/>
      <c r="N25" s="572"/>
      <c r="O25" s="572"/>
      <c r="P25" s="572"/>
      <c r="Q25" s="573"/>
      <c r="R25" s="574">
        <v>4088046</v>
      </c>
      <c r="S25" s="575"/>
      <c r="T25" s="575"/>
      <c r="U25" s="575"/>
      <c r="V25" s="575"/>
      <c r="W25" s="575"/>
      <c r="X25" s="575"/>
      <c r="Y25" s="576"/>
      <c r="Z25" s="577">
        <v>0.4</v>
      </c>
      <c r="AA25" s="653"/>
      <c r="AB25" s="653"/>
      <c r="AC25" s="661"/>
      <c r="AD25" s="580" t="s">
        <v>123</v>
      </c>
      <c r="AE25" s="575"/>
      <c r="AF25" s="575"/>
      <c r="AG25" s="575"/>
      <c r="AH25" s="575"/>
      <c r="AI25" s="575"/>
      <c r="AJ25" s="575"/>
      <c r="AK25" s="576"/>
      <c r="AL25" s="577" t="s">
        <v>122</v>
      </c>
      <c r="AM25" s="653"/>
      <c r="AN25" s="653"/>
      <c r="AO25" s="654"/>
      <c r="AP25" s="571" t="s">
        <v>268</v>
      </c>
      <c r="AQ25" s="572"/>
      <c r="AR25" s="572"/>
      <c r="AS25" s="572"/>
      <c r="AT25" s="572"/>
      <c r="AU25" s="572"/>
      <c r="AV25" s="572"/>
      <c r="AW25" s="572"/>
      <c r="AX25" s="572"/>
      <c r="AY25" s="572"/>
      <c r="AZ25" s="572"/>
      <c r="BA25" s="572"/>
      <c r="BB25" s="572"/>
      <c r="BC25" s="573"/>
      <c r="BD25" s="574" t="s">
        <v>122</v>
      </c>
      <c r="BE25" s="575"/>
      <c r="BF25" s="575"/>
      <c r="BG25" s="575"/>
      <c r="BH25" s="575"/>
      <c r="BI25" s="575"/>
      <c r="BJ25" s="575"/>
      <c r="BK25" s="576"/>
      <c r="BL25" s="577" t="s">
        <v>122</v>
      </c>
      <c r="BM25" s="653"/>
      <c r="BN25" s="653"/>
      <c r="BO25" s="661"/>
      <c r="BP25" s="580" t="s">
        <v>123</v>
      </c>
      <c r="BQ25" s="575"/>
      <c r="BR25" s="575"/>
      <c r="BS25" s="575"/>
      <c r="BT25" s="575"/>
      <c r="BU25" s="575"/>
      <c r="BV25" s="575"/>
      <c r="BW25" s="671"/>
      <c r="BY25" s="571" t="s">
        <v>269</v>
      </c>
      <c r="BZ25" s="662"/>
      <c r="CA25" s="662"/>
      <c r="CB25" s="662"/>
      <c r="CC25" s="662"/>
      <c r="CD25" s="662"/>
      <c r="CE25" s="662"/>
      <c r="CF25" s="662"/>
      <c r="CG25" s="662"/>
      <c r="CH25" s="662"/>
      <c r="CI25" s="662"/>
      <c r="CJ25" s="662"/>
      <c r="CK25" s="662"/>
      <c r="CL25" s="663"/>
      <c r="CM25" s="574">
        <v>50395703</v>
      </c>
      <c r="CN25" s="575"/>
      <c r="CO25" s="575"/>
      <c r="CP25" s="575"/>
      <c r="CQ25" s="575"/>
      <c r="CR25" s="575"/>
      <c r="CS25" s="575"/>
      <c r="CT25" s="576"/>
      <c r="CU25" s="577">
        <v>5.2</v>
      </c>
      <c r="CV25" s="653"/>
      <c r="CW25" s="653"/>
      <c r="CX25" s="661"/>
      <c r="CY25" s="580" t="s">
        <v>123</v>
      </c>
      <c r="CZ25" s="575"/>
      <c r="DA25" s="575"/>
      <c r="DB25" s="575"/>
      <c r="DC25" s="575"/>
      <c r="DD25" s="575"/>
      <c r="DE25" s="575"/>
      <c r="DF25" s="575"/>
      <c r="DG25" s="575"/>
      <c r="DH25" s="575"/>
      <c r="DI25" s="575"/>
      <c r="DJ25" s="575"/>
      <c r="DK25" s="576"/>
      <c r="DL25" s="580">
        <v>50395703</v>
      </c>
      <c r="DM25" s="575"/>
      <c r="DN25" s="575"/>
      <c r="DO25" s="575"/>
      <c r="DP25" s="575"/>
      <c r="DQ25" s="575"/>
      <c r="DR25" s="575"/>
      <c r="DS25" s="575"/>
      <c r="DT25" s="575"/>
      <c r="DU25" s="575"/>
      <c r="DV25" s="575"/>
      <c r="DW25" s="575"/>
      <c r="DX25" s="671"/>
    </row>
    <row r="26" spans="2:128" ht="11.25" customHeight="1" x14ac:dyDescent="0.15">
      <c r="B26" s="571" t="s">
        <v>270</v>
      </c>
      <c r="C26" s="572"/>
      <c r="D26" s="572"/>
      <c r="E26" s="572"/>
      <c r="F26" s="572"/>
      <c r="G26" s="572"/>
      <c r="H26" s="572"/>
      <c r="I26" s="572"/>
      <c r="J26" s="572"/>
      <c r="K26" s="572"/>
      <c r="L26" s="572"/>
      <c r="M26" s="572"/>
      <c r="N26" s="572"/>
      <c r="O26" s="572"/>
      <c r="P26" s="572"/>
      <c r="Q26" s="573"/>
      <c r="R26" s="574">
        <v>10240174</v>
      </c>
      <c r="S26" s="575"/>
      <c r="T26" s="575"/>
      <c r="U26" s="575"/>
      <c r="V26" s="575"/>
      <c r="W26" s="575"/>
      <c r="X26" s="575"/>
      <c r="Y26" s="576"/>
      <c r="Z26" s="577">
        <v>1</v>
      </c>
      <c r="AA26" s="653"/>
      <c r="AB26" s="653"/>
      <c r="AC26" s="661"/>
      <c r="AD26" s="580">
        <v>4232760</v>
      </c>
      <c r="AE26" s="575"/>
      <c r="AF26" s="575"/>
      <c r="AG26" s="575"/>
      <c r="AH26" s="575"/>
      <c r="AI26" s="575"/>
      <c r="AJ26" s="575"/>
      <c r="AK26" s="576"/>
      <c r="AL26" s="577">
        <v>0.9</v>
      </c>
      <c r="AM26" s="653"/>
      <c r="AN26" s="653"/>
      <c r="AO26" s="654"/>
      <c r="AP26" s="571" t="s">
        <v>271</v>
      </c>
      <c r="AQ26" s="572"/>
      <c r="AR26" s="572"/>
      <c r="AS26" s="572"/>
      <c r="AT26" s="572"/>
      <c r="AU26" s="572"/>
      <c r="AV26" s="572"/>
      <c r="AW26" s="572"/>
      <c r="AX26" s="572"/>
      <c r="AY26" s="572"/>
      <c r="AZ26" s="572"/>
      <c r="BA26" s="572"/>
      <c r="BB26" s="572"/>
      <c r="BC26" s="573"/>
      <c r="BD26" s="574" t="s">
        <v>123</v>
      </c>
      <c r="BE26" s="575"/>
      <c r="BF26" s="575"/>
      <c r="BG26" s="575"/>
      <c r="BH26" s="575"/>
      <c r="BI26" s="575"/>
      <c r="BJ26" s="575"/>
      <c r="BK26" s="576"/>
      <c r="BL26" s="577" t="s">
        <v>123</v>
      </c>
      <c r="BM26" s="653"/>
      <c r="BN26" s="653"/>
      <c r="BO26" s="661"/>
      <c r="BP26" s="580" t="s">
        <v>123</v>
      </c>
      <c r="BQ26" s="575"/>
      <c r="BR26" s="575"/>
      <c r="BS26" s="575"/>
      <c r="BT26" s="575"/>
      <c r="BU26" s="575"/>
      <c r="BV26" s="575"/>
      <c r="BW26" s="671"/>
      <c r="BY26" s="571" t="s">
        <v>272</v>
      </c>
      <c r="BZ26" s="662"/>
      <c r="CA26" s="662"/>
      <c r="CB26" s="662"/>
      <c r="CC26" s="662"/>
      <c r="CD26" s="662"/>
      <c r="CE26" s="662"/>
      <c r="CF26" s="662"/>
      <c r="CG26" s="662"/>
      <c r="CH26" s="662"/>
      <c r="CI26" s="662"/>
      <c r="CJ26" s="662"/>
      <c r="CK26" s="662"/>
      <c r="CL26" s="663"/>
      <c r="CM26" s="574">
        <v>1143817</v>
      </c>
      <c r="CN26" s="575"/>
      <c r="CO26" s="575"/>
      <c r="CP26" s="575"/>
      <c r="CQ26" s="575"/>
      <c r="CR26" s="575"/>
      <c r="CS26" s="575"/>
      <c r="CT26" s="576"/>
      <c r="CU26" s="577">
        <v>0.1</v>
      </c>
      <c r="CV26" s="653"/>
      <c r="CW26" s="653"/>
      <c r="CX26" s="661"/>
      <c r="CY26" s="580" t="s">
        <v>122</v>
      </c>
      <c r="CZ26" s="575"/>
      <c r="DA26" s="575"/>
      <c r="DB26" s="575"/>
      <c r="DC26" s="575"/>
      <c r="DD26" s="575"/>
      <c r="DE26" s="575"/>
      <c r="DF26" s="575"/>
      <c r="DG26" s="575"/>
      <c r="DH26" s="575"/>
      <c r="DI26" s="575"/>
      <c r="DJ26" s="575"/>
      <c r="DK26" s="576"/>
      <c r="DL26" s="580">
        <v>1143817</v>
      </c>
      <c r="DM26" s="575"/>
      <c r="DN26" s="575"/>
      <c r="DO26" s="575"/>
      <c r="DP26" s="575"/>
      <c r="DQ26" s="575"/>
      <c r="DR26" s="575"/>
      <c r="DS26" s="575"/>
      <c r="DT26" s="575"/>
      <c r="DU26" s="575"/>
      <c r="DV26" s="575"/>
      <c r="DW26" s="575"/>
      <c r="DX26" s="671"/>
    </row>
    <row r="27" spans="2:128" ht="11.25" customHeight="1" x14ac:dyDescent="0.15">
      <c r="B27" s="571" t="s">
        <v>273</v>
      </c>
      <c r="C27" s="572"/>
      <c r="D27" s="572"/>
      <c r="E27" s="572"/>
      <c r="F27" s="572"/>
      <c r="G27" s="572"/>
      <c r="H27" s="572"/>
      <c r="I27" s="572"/>
      <c r="J27" s="572"/>
      <c r="K27" s="572"/>
      <c r="L27" s="572"/>
      <c r="M27" s="572"/>
      <c r="N27" s="572"/>
      <c r="O27" s="572"/>
      <c r="P27" s="572"/>
      <c r="Q27" s="573"/>
      <c r="R27" s="574">
        <v>2931831</v>
      </c>
      <c r="S27" s="575"/>
      <c r="T27" s="575"/>
      <c r="U27" s="575"/>
      <c r="V27" s="575"/>
      <c r="W27" s="575"/>
      <c r="X27" s="575"/>
      <c r="Y27" s="576"/>
      <c r="Z27" s="577">
        <v>0.3</v>
      </c>
      <c r="AA27" s="653"/>
      <c r="AB27" s="653"/>
      <c r="AC27" s="661"/>
      <c r="AD27" s="580">
        <v>346</v>
      </c>
      <c r="AE27" s="575"/>
      <c r="AF27" s="575"/>
      <c r="AG27" s="575"/>
      <c r="AH27" s="575"/>
      <c r="AI27" s="575"/>
      <c r="AJ27" s="575"/>
      <c r="AK27" s="576"/>
      <c r="AL27" s="577">
        <v>0</v>
      </c>
      <c r="AM27" s="653"/>
      <c r="AN27" s="653"/>
      <c r="AO27" s="654"/>
      <c r="AP27" s="571" t="s">
        <v>274</v>
      </c>
      <c r="AQ27" s="572"/>
      <c r="AR27" s="572"/>
      <c r="AS27" s="572"/>
      <c r="AT27" s="572"/>
      <c r="AU27" s="572"/>
      <c r="AV27" s="572"/>
      <c r="AW27" s="572"/>
      <c r="AX27" s="572"/>
      <c r="AY27" s="572"/>
      <c r="AZ27" s="572"/>
      <c r="BA27" s="572"/>
      <c r="BB27" s="572"/>
      <c r="BC27" s="573"/>
      <c r="BD27" s="574">
        <v>22339</v>
      </c>
      <c r="BE27" s="575"/>
      <c r="BF27" s="575"/>
      <c r="BG27" s="575"/>
      <c r="BH27" s="575"/>
      <c r="BI27" s="575"/>
      <c r="BJ27" s="575"/>
      <c r="BK27" s="576"/>
      <c r="BL27" s="577">
        <v>0</v>
      </c>
      <c r="BM27" s="653"/>
      <c r="BN27" s="653"/>
      <c r="BO27" s="661"/>
      <c r="BP27" s="580" t="s">
        <v>122</v>
      </c>
      <c r="BQ27" s="575"/>
      <c r="BR27" s="575"/>
      <c r="BS27" s="575"/>
      <c r="BT27" s="575"/>
      <c r="BU27" s="575"/>
      <c r="BV27" s="575"/>
      <c r="BW27" s="671"/>
      <c r="BY27" s="571" t="s">
        <v>275</v>
      </c>
      <c r="BZ27" s="662"/>
      <c r="CA27" s="662"/>
      <c r="CB27" s="662"/>
      <c r="CC27" s="662"/>
      <c r="CD27" s="662"/>
      <c r="CE27" s="662"/>
      <c r="CF27" s="662"/>
      <c r="CG27" s="662"/>
      <c r="CH27" s="662"/>
      <c r="CI27" s="662"/>
      <c r="CJ27" s="662"/>
      <c r="CK27" s="662"/>
      <c r="CL27" s="663"/>
      <c r="CM27" s="574" t="s">
        <v>123</v>
      </c>
      <c r="CN27" s="575"/>
      <c r="CO27" s="575"/>
      <c r="CP27" s="575"/>
      <c r="CQ27" s="575"/>
      <c r="CR27" s="575"/>
      <c r="CS27" s="575"/>
      <c r="CT27" s="576"/>
      <c r="CU27" s="577" t="s">
        <v>123</v>
      </c>
      <c r="CV27" s="653"/>
      <c r="CW27" s="653"/>
      <c r="CX27" s="661"/>
      <c r="CY27" s="580" t="s">
        <v>122</v>
      </c>
      <c r="CZ27" s="575"/>
      <c r="DA27" s="575"/>
      <c r="DB27" s="575"/>
      <c r="DC27" s="575"/>
      <c r="DD27" s="575"/>
      <c r="DE27" s="575"/>
      <c r="DF27" s="575"/>
      <c r="DG27" s="575"/>
      <c r="DH27" s="575"/>
      <c r="DI27" s="575"/>
      <c r="DJ27" s="575"/>
      <c r="DK27" s="576"/>
      <c r="DL27" s="580" t="s">
        <v>122</v>
      </c>
      <c r="DM27" s="575"/>
      <c r="DN27" s="575"/>
      <c r="DO27" s="575"/>
      <c r="DP27" s="575"/>
      <c r="DQ27" s="575"/>
      <c r="DR27" s="575"/>
      <c r="DS27" s="575"/>
      <c r="DT27" s="575"/>
      <c r="DU27" s="575"/>
      <c r="DV27" s="575"/>
      <c r="DW27" s="575"/>
      <c r="DX27" s="671"/>
    </row>
    <row r="28" spans="2:128" ht="11.25" customHeight="1" x14ac:dyDescent="0.15">
      <c r="B28" s="571" t="s">
        <v>276</v>
      </c>
      <c r="C28" s="572"/>
      <c r="D28" s="572"/>
      <c r="E28" s="572"/>
      <c r="F28" s="572"/>
      <c r="G28" s="572"/>
      <c r="H28" s="572"/>
      <c r="I28" s="572"/>
      <c r="J28" s="572"/>
      <c r="K28" s="572"/>
      <c r="L28" s="572"/>
      <c r="M28" s="572"/>
      <c r="N28" s="572"/>
      <c r="O28" s="572"/>
      <c r="P28" s="572"/>
      <c r="Q28" s="573"/>
      <c r="R28" s="574">
        <v>217248680</v>
      </c>
      <c r="S28" s="575"/>
      <c r="T28" s="575"/>
      <c r="U28" s="575"/>
      <c r="V28" s="575"/>
      <c r="W28" s="575"/>
      <c r="X28" s="575"/>
      <c r="Y28" s="576"/>
      <c r="Z28" s="577">
        <v>22.1</v>
      </c>
      <c r="AA28" s="653"/>
      <c r="AB28" s="653"/>
      <c r="AC28" s="661"/>
      <c r="AD28" s="580" t="s">
        <v>122</v>
      </c>
      <c r="AE28" s="575"/>
      <c r="AF28" s="575"/>
      <c r="AG28" s="575"/>
      <c r="AH28" s="575"/>
      <c r="AI28" s="575"/>
      <c r="AJ28" s="575"/>
      <c r="AK28" s="576"/>
      <c r="AL28" s="577" t="s">
        <v>123</v>
      </c>
      <c r="AM28" s="653"/>
      <c r="AN28" s="653"/>
      <c r="AO28" s="654"/>
      <c r="AP28" s="571" t="s">
        <v>277</v>
      </c>
      <c r="AQ28" s="572"/>
      <c r="AR28" s="572"/>
      <c r="AS28" s="572"/>
      <c r="AT28" s="572"/>
      <c r="AU28" s="572"/>
      <c r="AV28" s="572"/>
      <c r="AW28" s="572"/>
      <c r="AX28" s="572"/>
      <c r="AY28" s="572"/>
      <c r="AZ28" s="572"/>
      <c r="BA28" s="572"/>
      <c r="BB28" s="572"/>
      <c r="BC28" s="573"/>
      <c r="BD28" s="574">
        <v>14187</v>
      </c>
      <c r="BE28" s="575"/>
      <c r="BF28" s="575"/>
      <c r="BG28" s="575"/>
      <c r="BH28" s="575"/>
      <c r="BI28" s="575"/>
      <c r="BJ28" s="575"/>
      <c r="BK28" s="576"/>
      <c r="BL28" s="577">
        <v>0</v>
      </c>
      <c r="BM28" s="653"/>
      <c r="BN28" s="653"/>
      <c r="BO28" s="661"/>
      <c r="BP28" s="580" t="s">
        <v>123</v>
      </c>
      <c r="BQ28" s="575"/>
      <c r="BR28" s="575"/>
      <c r="BS28" s="575"/>
      <c r="BT28" s="575"/>
      <c r="BU28" s="575"/>
      <c r="BV28" s="575"/>
      <c r="BW28" s="671"/>
      <c r="BY28" s="571" t="s">
        <v>278</v>
      </c>
      <c r="BZ28" s="662"/>
      <c r="CA28" s="662"/>
      <c r="CB28" s="662"/>
      <c r="CC28" s="662"/>
      <c r="CD28" s="662"/>
      <c r="CE28" s="662"/>
      <c r="CF28" s="662"/>
      <c r="CG28" s="662"/>
      <c r="CH28" s="662"/>
      <c r="CI28" s="662"/>
      <c r="CJ28" s="662"/>
      <c r="CK28" s="662"/>
      <c r="CL28" s="663"/>
      <c r="CM28" s="574" t="s">
        <v>123</v>
      </c>
      <c r="CN28" s="575"/>
      <c r="CO28" s="575"/>
      <c r="CP28" s="575"/>
      <c r="CQ28" s="575"/>
      <c r="CR28" s="575"/>
      <c r="CS28" s="575"/>
      <c r="CT28" s="576"/>
      <c r="CU28" s="577" t="s">
        <v>123</v>
      </c>
      <c r="CV28" s="653"/>
      <c r="CW28" s="653"/>
      <c r="CX28" s="661"/>
      <c r="CY28" s="580" t="s">
        <v>122</v>
      </c>
      <c r="CZ28" s="575"/>
      <c r="DA28" s="575"/>
      <c r="DB28" s="575"/>
      <c r="DC28" s="575"/>
      <c r="DD28" s="575"/>
      <c r="DE28" s="575"/>
      <c r="DF28" s="575"/>
      <c r="DG28" s="575"/>
      <c r="DH28" s="575"/>
      <c r="DI28" s="575"/>
      <c r="DJ28" s="575"/>
      <c r="DK28" s="576"/>
      <c r="DL28" s="580" t="s">
        <v>123</v>
      </c>
      <c r="DM28" s="575"/>
      <c r="DN28" s="575"/>
      <c r="DO28" s="575"/>
      <c r="DP28" s="575"/>
      <c r="DQ28" s="575"/>
      <c r="DR28" s="575"/>
      <c r="DS28" s="575"/>
      <c r="DT28" s="575"/>
      <c r="DU28" s="575"/>
      <c r="DV28" s="575"/>
      <c r="DW28" s="575"/>
      <c r="DX28" s="671"/>
    </row>
    <row r="29" spans="2:128" ht="11.25" customHeight="1" x14ac:dyDescent="0.15">
      <c r="B29" s="571" t="s">
        <v>279</v>
      </c>
      <c r="C29" s="572"/>
      <c r="D29" s="572"/>
      <c r="E29" s="572"/>
      <c r="F29" s="572"/>
      <c r="G29" s="572"/>
      <c r="H29" s="572"/>
      <c r="I29" s="572"/>
      <c r="J29" s="572"/>
      <c r="K29" s="572"/>
      <c r="L29" s="572"/>
      <c r="M29" s="572"/>
      <c r="N29" s="572"/>
      <c r="O29" s="572"/>
      <c r="P29" s="572"/>
      <c r="Q29" s="573"/>
      <c r="R29" s="574" t="s">
        <v>123</v>
      </c>
      <c r="S29" s="575"/>
      <c r="T29" s="575"/>
      <c r="U29" s="575"/>
      <c r="V29" s="575"/>
      <c r="W29" s="575"/>
      <c r="X29" s="575"/>
      <c r="Y29" s="576"/>
      <c r="Z29" s="577" t="s">
        <v>123</v>
      </c>
      <c r="AA29" s="653"/>
      <c r="AB29" s="653"/>
      <c r="AC29" s="661"/>
      <c r="AD29" s="580" t="s">
        <v>123</v>
      </c>
      <c r="AE29" s="575"/>
      <c r="AF29" s="575"/>
      <c r="AG29" s="575"/>
      <c r="AH29" s="575"/>
      <c r="AI29" s="575"/>
      <c r="AJ29" s="575"/>
      <c r="AK29" s="576"/>
      <c r="AL29" s="577" t="s">
        <v>123</v>
      </c>
      <c r="AM29" s="653"/>
      <c r="AN29" s="653"/>
      <c r="AO29" s="654"/>
      <c r="AP29" s="571" t="s">
        <v>280</v>
      </c>
      <c r="AQ29" s="572"/>
      <c r="AR29" s="572"/>
      <c r="AS29" s="572"/>
      <c r="AT29" s="572"/>
      <c r="AU29" s="572"/>
      <c r="AV29" s="572"/>
      <c r="AW29" s="572"/>
      <c r="AX29" s="572"/>
      <c r="AY29" s="572"/>
      <c r="AZ29" s="572"/>
      <c r="BA29" s="572"/>
      <c r="BB29" s="572"/>
      <c r="BC29" s="573"/>
      <c r="BD29" s="574">
        <v>14187</v>
      </c>
      <c r="BE29" s="575"/>
      <c r="BF29" s="575"/>
      <c r="BG29" s="575"/>
      <c r="BH29" s="575"/>
      <c r="BI29" s="575"/>
      <c r="BJ29" s="575"/>
      <c r="BK29" s="576"/>
      <c r="BL29" s="577">
        <v>0</v>
      </c>
      <c r="BM29" s="653"/>
      <c r="BN29" s="653"/>
      <c r="BO29" s="661"/>
      <c r="BP29" s="580" t="s">
        <v>122</v>
      </c>
      <c r="BQ29" s="575"/>
      <c r="BR29" s="575"/>
      <c r="BS29" s="575"/>
      <c r="BT29" s="575"/>
      <c r="BU29" s="575"/>
      <c r="BV29" s="575"/>
      <c r="BW29" s="671"/>
      <c r="BY29" s="571" t="s">
        <v>281</v>
      </c>
      <c r="BZ29" s="662"/>
      <c r="CA29" s="662"/>
      <c r="CB29" s="662"/>
      <c r="CC29" s="662"/>
      <c r="CD29" s="662"/>
      <c r="CE29" s="662"/>
      <c r="CF29" s="662"/>
      <c r="CG29" s="662"/>
      <c r="CH29" s="662"/>
      <c r="CI29" s="662"/>
      <c r="CJ29" s="662"/>
      <c r="CK29" s="662"/>
      <c r="CL29" s="663"/>
      <c r="CM29" s="574" t="s">
        <v>123</v>
      </c>
      <c r="CN29" s="575"/>
      <c r="CO29" s="575"/>
      <c r="CP29" s="575"/>
      <c r="CQ29" s="575"/>
      <c r="CR29" s="575"/>
      <c r="CS29" s="575"/>
      <c r="CT29" s="576"/>
      <c r="CU29" s="577" t="s">
        <v>122</v>
      </c>
      <c r="CV29" s="653"/>
      <c r="CW29" s="653"/>
      <c r="CX29" s="661"/>
      <c r="CY29" s="580" t="s">
        <v>123</v>
      </c>
      <c r="CZ29" s="575"/>
      <c r="DA29" s="575"/>
      <c r="DB29" s="575"/>
      <c r="DC29" s="575"/>
      <c r="DD29" s="575"/>
      <c r="DE29" s="575"/>
      <c r="DF29" s="575"/>
      <c r="DG29" s="575"/>
      <c r="DH29" s="575"/>
      <c r="DI29" s="575"/>
      <c r="DJ29" s="575"/>
      <c r="DK29" s="576"/>
      <c r="DL29" s="580" t="s">
        <v>123</v>
      </c>
      <c r="DM29" s="575"/>
      <c r="DN29" s="575"/>
      <c r="DO29" s="575"/>
      <c r="DP29" s="575"/>
      <c r="DQ29" s="575"/>
      <c r="DR29" s="575"/>
      <c r="DS29" s="575"/>
      <c r="DT29" s="575"/>
      <c r="DU29" s="575"/>
      <c r="DV29" s="575"/>
      <c r="DW29" s="575"/>
      <c r="DX29" s="671"/>
    </row>
    <row r="30" spans="2:128" ht="11.25" customHeight="1" x14ac:dyDescent="0.15">
      <c r="B30" s="571" t="s">
        <v>282</v>
      </c>
      <c r="C30" s="572"/>
      <c r="D30" s="572"/>
      <c r="E30" s="572"/>
      <c r="F30" s="572"/>
      <c r="G30" s="572"/>
      <c r="H30" s="572"/>
      <c r="I30" s="572"/>
      <c r="J30" s="572"/>
      <c r="K30" s="572"/>
      <c r="L30" s="572"/>
      <c r="M30" s="572"/>
      <c r="N30" s="572"/>
      <c r="O30" s="572"/>
      <c r="P30" s="572"/>
      <c r="Q30" s="573"/>
      <c r="R30" s="574">
        <v>1211562</v>
      </c>
      <c r="S30" s="575"/>
      <c r="T30" s="575"/>
      <c r="U30" s="575"/>
      <c r="V30" s="575"/>
      <c r="W30" s="575"/>
      <c r="X30" s="575"/>
      <c r="Y30" s="576"/>
      <c r="Z30" s="577">
        <v>0.1</v>
      </c>
      <c r="AA30" s="653"/>
      <c r="AB30" s="653"/>
      <c r="AC30" s="661"/>
      <c r="AD30" s="580">
        <v>3253</v>
      </c>
      <c r="AE30" s="575"/>
      <c r="AF30" s="575"/>
      <c r="AG30" s="575"/>
      <c r="AH30" s="575"/>
      <c r="AI30" s="575"/>
      <c r="AJ30" s="575"/>
      <c r="AK30" s="576"/>
      <c r="AL30" s="577">
        <v>0</v>
      </c>
      <c r="AM30" s="653"/>
      <c r="AN30" s="653"/>
      <c r="AO30" s="654"/>
      <c r="AP30" s="571" t="s">
        <v>283</v>
      </c>
      <c r="AQ30" s="572"/>
      <c r="AR30" s="572"/>
      <c r="AS30" s="572"/>
      <c r="AT30" s="572"/>
      <c r="AU30" s="572"/>
      <c r="AV30" s="572"/>
      <c r="AW30" s="572"/>
      <c r="AX30" s="572"/>
      <c r="AY30" s="572"/>
      <c r="AZ30" s="572"/>
      <c r="BA30" s="572"/>
      <c r="BB30" s="572"/>
      <c r="BC30" s="573"/>
      <c r="BD30" s="574">
        <v>8152</v>
      </c>
      <c r="BE30" s="575"/>
      <c r="BF30" s="575"/>
      <c r="BG30" s="575"/>
      <c r="BH30" s="575"/>
      <c r="BI30" s="575"/>
      <c r="BJ30" s="575"/>
      <c r="BK30" s="576"/>
      <c r="BL30" s="577">
        <v>0</v>
      </c>
      <c r="BM30" s="653"/>
      <c r="BN30" s="653"/>
      <c r="BO30" s="661"/>
      <c r="BP30" s="580" t="s">
        <v>123</v>
      </c>
      <c r="BQ30" s="575"/>
      <c r="BR30" s="575"/>
      <c r="BS30" s="575"/>
      <c r="BT30" s="575"/>
      <c r="BU30" s="575"/>
      <c r="BV30" s="575"/>
      <c r="BW30" s="671"/>
      <c r="BY30" s="571" t="s">
        <v>284</v>
      </c>
      <c r="BZ30" s="662"/>
      <c r="CA30" s="662"/>
      <c r="CB30" s="662"/>
      <c r="CC30" s="662"/>
      <c r="CD30" s="662"/>
      <c r="CE30" s="662"/>
      <c r="CF30" s="662"/>
      <c r="CG30" s="662"/>
      <c r="CH30" s="662"/>
      <c r="CI30" s="662"/>
      <c r="CJ30" s="662"/>
      <c r="CK30" s="662"/>
      <c r="CL30" s="663"/>
      <c r="CM30" s="574">
        <v>954000</v>
      </c>
      <c r="CN30" s="575"/>
      <c r="CO30" s="575"/>
      <c r="CP30" s="575"/>
      <c r="CQ30" s="575"/>
      <c r="CR30" s="575"/>
      <c r="CS30" s="575"/>
      <c r="CT30" s="576"/>
      <c r="CU30" s="577">
        <v>0.1</v>
      </c>
      <c r="CV30" s="653"/>
      <c r="CW30" s="653"/>
      <c r="CX30" s="661"/>
      <c r="CY30" s="580" t="s">
        <v>123</v>
      </c>
      <c r="CZ30" s="575"/>
      <c r="DA30" s="575"/>
      <c r="DB30" s="575"/>
      <c r="DC30" s="575"/>
      <c r="DD30" s="575"/>
      <c r="DE30" s="575"/>
      <c r="DF30" s="575"/>
      <c r="DG30" s="575"/>
      <c r="DH30" s="575"/>
      <c r="DI30" s="575"/>
      <c r="DJ30" s="575"/>
      <c r="DK30" s="576"/>
      <c r="DL30" s="580">
        <v>954000</v>
      </c>
      <c r="DM30" s="575"/>
      <c r="DN30" s="575"/>
      <c r="DO30" s="575"/>
      <c r="DP30" s="575"/>
      <c r="DQ30" s="575"/>
      <c r="DR30" s="575"/>
      <c r="DS30" s="575"/>
      <c r="DT30" s="575"/>
      <c r="DU30" s="575"/>
      <c r="DV30" s="575"/>
      <c r="DW30" s="575"/>
      <c r="DX30" s="671"/>
    </row>
    <row r="31" spans="2:128" ht="11.25" customHeight="1" x14ac:dyDescent="0.15">
      <c r="B31" s="571" t="s">
        <v>285</v>
      </c>
      <c r="C31" s="572"/>
      <c r="D31" s="572"/>
      <c r="E31" s="572"/>
      <c r="F31" s="572"/>
      <c r="G31" s="572"/>
      <c r="H31" s="572"/>
      <c r="I31" s="572"/>
      <c r="J31" s="572"/>
      <c r="K31" s="572"/>
      <c r="L31" s="572"/>
      <c r="M31" s="572"/>
      <c r="N31" s="572"/>
      <c r="O31" s="572"/>
      <c r="P31" s="572"/>
      <c r="Q31" s="573"/>
      <c r="R31" s="574">
        <v>357920</v>
      </c>
      <c r="S31" s="575"/>
      <c r="T31" s="575"/>
      <c r="U31" s="575"/>
      <c r="V31" s="575"/>
      <c r="W31" s="575"/>
      <c r="X31" s="575"/>
      <c r="Y31" s="576"/>
      <c r="Z31" s="577">
        <v>0</v>
      </c>
      <c r="AA31" s="653"/>
      <c r="AB31" s="653"/>
      <c r="AC31" s="661"/>
      <c r="AD31" s="580" t="s">
        <v>123</v>
      </c>
      <c r="AE31" s="575"/>
      <c r="AF31" s="575"/>
      <c r="AG31" s="575"/>
      <c r="AH31" s="575"/>
      <c r="AI31" s="575"/>
      <c r="AJ31" s="575"/>
      <c r="AK31" s="576"/>
      <c r="AL31" s="577" t="s">
        <v>123</v>
      </c>
      <c r="AM31" s="653"/>
      <c r="AN31" s="653"/>
      <c r="AO31" s="654"/>
      <c r="AP31" s="571" t="s">
        <v>286</v>
      </c>
      <c r="AQ31" s="572"/>
      <c r="AR31" s="572"/>
      <c r="AS31" s="572"/>
      <c r="AT31" s="572"/>
      <c r="AU31" s="572"/>
      <c r="AV31" s="572"/>
      <c r="AW31" s="572"/>
      <c r="AX31" s="572"/>
      <c r="AY31" s="572"/>
      <c r="AZ31" s="572"/>
      <c r="BA31" s="572"/>
      <c r="BB31" s="572"/>
      <c r="BC31" s="573"/>
      <c r="BD31" s="574">
        <v>2642</v>
      </c>
      <c r="BE31" s="575"/>
      <c r="BF31" s="575"/>
      <c r="BG31" s="575"/>
      <c r="BH31" s="575"/>
      <c r="BI31" s="575"/>
      <c r="BJ31" s="575"/>
      <c r="BK31" s="576"/>
      <c r="BL31" s="577">
        <v>0</v>
      </c>
      <c r="BM31" s="653"/>
      <c r="BN31" s="653"/>
      <c r="BO31" s="661"/>
      <c r="BP31" s="580" t="s">
        <v>123</v>
      </c>
      <c r="BQ31" s="575"/>
      <c r="BR31" s="575"/>
      <c r="BS31" s="575"/>
      <c r="BT31" s="575"/>
      <c r="BU31" s="575"/>
      <c r="BV31" s="575"/>
      <c r="BW31" s="671"/>
      <c r="BY31" s="571" t="s">
        <v>287</v>
      </c>
      <c r="BZ31" s="662"/>
      <c r="CA31" s="662"/>
      <c r="CB31" s="662"/>
      <c r="CC31" s="662"/>
      <c r="CD31" s="662"/>
      <c r="CE31" s="662"/>
      <c r="CF31" s="662"/>
      <c r="CG31" s="662"/>
      <c r="CH31" s="662"/>
      <c r="CI31" s="662"/>
      <c r="CJ31" s="662"/>
      <c r="CK31" s="662"/>
      <c r="CL31" s="663"/>
      <c r="CM31" s="574">
        <v>4481969</v>
      </c>
      <c r="CN31" s="575"/>
      <c r="CO31" s="575"/>
      <c r="CP31" s="575"/>
      <c r="CQ31" s="575"/>
      <c r="CR31" s="575"/>
      <c r="CS31" s="575"/>
      <c r="CT31" s="576"/>
      <c r="CU31" s="577">
        <v>0.5</v>
      </c>
      <c r="CV31" s="653"/>
      <c r="CW31" s="653"/>
      <c r="CX31" s="661"/>
      <c r="CY31" s="580" t="s">
        <v>122</v>
      </c>
      <c r="CZ31" s="575"/>
      <c r="DA31" s="575"/>
      <c r="DB31" s="575"/>
      <c r="DC31" s="575"/>
      <c r="DD31" s="575"/>
      <c r="DE31" s="575"/>
      <c r="DF31" s="575"/>
      <c r="DG31" s="575"/>
      <c r="DH31" s="575"/>
      <c r="DI31" s="575"/>
      <c r="DJ31" s="575"/>
      <c r="DK31" s="576"/>
      <c r="DL31" s="580">
        <v>4481969</v>
      </c>
      <c r="DM31" s="575"/>
      <c r="DN31" s="575"/>
      <c r="DO31" s="575"/>
      <c r="DP31" s="575"/>
      <c r="DQ31" s="575"/>
      <c r="DR31" s="575"/>
      <c r="DS31" s="575"/>
      <c r="DT31" s="575"/>
      <c r="DU31" s="575"/>
      <c r="DV31" s="575"/>
      <c r="DW31" s="575"/>
      <c r="DX31" s="671"/>
    </row>
    <row r="32" spans="2:128" ht="11.25" customHeight="1" x14ac:dyDescent="0.15">
      <c r="B32" s="571" t="s">
        <v>288</v>
      </c>
      <c r="C32" s="572"/>
      <c r="D32" s="572"/>
      <c r="E32" s="572"/>
      <c r="F32" s="572"/>
      <c r="G32" s="572"/>
      <c r="H32" s="572"/>
      <c r="I32" s="572"/>
      <c r="J32" s="572"/>
      <c r="K32" s="572"/>
      <c r="L32" s="572"/>
      <c r="M32" s="572"/>
      <c r="N32" s="572"/>
      <c r="O32" s="572"/>
      <c r="P32" s="572"/>
      <c r="Q32" s="573"/>
      <c r="R32" s="574">
        <v>26287164</v>
      </c>
      <c r="S32" s="575"/>
      <c r="T32" s="575"/>
      <c r="U32" s="575"/>
      <c r="V32" s="575"/>
      <c r="W32" s="575"/>
      <c r="X32" s="575"/>
      <c r="Y32" s="576"/>
      <c r="Z32" s="577">
        <v>2.7</v>
      </c>
      <c r="AA32" s="653"/>
      <c r="AB32" s="653"/>
      <c r="AC32" s="661"/>
      <c r="AD32" s="580" t="s">
        <v>123</v>
      </c>
      <c r="AE32" s="575"/>
      <c r="AF32" s="575"/>
      <c r="AG32" s="575"/>
      <c r="AH32" s="575"/>
      <c r="AI32" s="575"/>
      <c r="AJ32" s="575"/>
      <c r="AK32" s="576"/>
      <c r="AL32" s="577" t="s">
        <v>123</v>
      </c>
      <c r="AM32" s="653"/>
      <c r="AN32" s="653"/>
      <c r="AO32" s="654"/>
      <c r="AP32" s="571" t="s">
        <v>159</v>
      </c>
      <c r="AQ32" s="572"/>
      <c r="AR32" s="572"/>
      <c r="AS32" s="572"/>
      <c r="AT32" s="572"/>
      <c r="AU32" s="572"/>
      <c r="AV32" s="572"/>
      <c r="AW32" s="572"/>
      <c r="AX32" s="572"/>
      <c r="AY32" s="572"/>
      <c r="AZ32" s="572"/>
      <c r="BA32" s="572"/>
      <c r="BB32" s="572"/>
      <c r="BC32" s="573"/>
      <c r="BD32" s="574">
        <v>302944618</v>
      </c>
      <c r="BE32" s="575"/>
      <c r="BF32" s="575"/>
      <c r="BG32" s="575"/>
      <c r="BH32" s="575"/>
      <c r="BI32" s="575"/>
      <c r="BJ32" s="575"/>
      <c r="BK32" s="576"/>
      <c r="BL32" s="577">
        <v>100</v>
      </c>
      <c r="BM32" s="653"/>
      <c r="BN32" s="653"/>
      <c r="BO32" s="661"/>
      <c r="BP32" s="580">
        <v>2692496</v>
      </c>
      <c r="BQ32" s="575"/>
      <c r="BR32" s="575"/>
      <c r="BS32" s="575"/>
      <c r="BT32" s="575"/>
      <c r="BU32" s="575"/>
      <c r="BV32" s="575"/>
      <c r="BW32" s="671"/>
      <c r="BY32" s="571" t="s">
        <v>289</v>
      </c>
      <c r="BZ32" s="572"/>
      <c r="CA32" s="572"/>
      <c r="CB32" s="572"/>
      <c r="CC32" s="572"/>
      <c r="CD32" s="572"/>
      <c r="CE32" s="572"/>
      <c r="CF32" s="572"/>
      <c r="CG32" s="572"/>
      <c r="CH32" s="572"/>
      <c r="CI32" s="572"/>
      <c r="CJ32" s="572"/>
      <c r="CK32" s="572"/>
      <c r="CL32" s="573"/>
      <c r="CM32" s="574" t="s">
        <v>123</v>
      </c>
      <c r="CN32" s="575"/>
      <c r="CO32" s="575"/>
      <c r="CP32" s="575"/>
      <c r="CQ32" s="575"/>
      <c r="CR32" s="575"/>
      <c r="CS32" s="575"/>
      <c r="CT32" s="576"/>
      <c r="CU32" s="577" t="s">
        <v>123</v>
      </c>
      <c r="CV32" s="653"/>
      <c r="CW32" s="653"/>
      <c r="CX32" s="661"/>
      <c r="CY32" s="580" t="s">
        <v>122</v>
      </c>
      <c r="CZ32" s="575"/>
      <c r="DA32" s="575"/>
      <c r="DB32" s="575"/>
      <c r="DC32" s="575"/>
      <c r="DD32" s="575"/>
      <c r="DE32" s="575"/>
      <c r="DF32" s="575"/>
      <c r="DG32" s="575"/>
      <c r="DH32" s="575"/>
      <c r="DI32" s="575"/>
      <c r="DJ32" s="575"/>
      <c r="DK32" s="576"/>
      <c r="DL32" s="580" t="s">
        <v>122</v>
      </c>
      <c r="DM32" s="575"/>
      <c r="DN32" s="575"/>
      <c r="DO32" s="575"/>
      <c r="DP32" s="575"/>
      <c r="DQ32" s="575"/>
      <c r="DR32" s="575"/>
      <c r="DS32" s="575"/>
      <c r="DT32" s="575"/>
      <c r="DU32" s="575"/>
      <c r="DV32" s="575"/>
      <c r="DW32" s="575"/>
      <c r="DX32" s="671"/>
    </row>
    <row r="33" spans="2:128" ht="11.25" customHeight="1" x14ac:dyDescent="0.15">
      <c r="B33" s="571" t="s">
        <v>290</v>
      </c>
      <c r="C33" s="572"/>
      <c r="D33" s="572"/>
      <c r="E33" s="572"/>
      <c r="F33" s="572"/>
      <c r="G33" s="572"/>
      <c r="H33" s="572"/>
      <c r="I33" s="572"/>
      <c r="J33" s="572"/>
      <c r="K33" s="572"/>
      <c r="L33" s="572"/>
      <c r="M33" s="572"/>
      <c r="N33" s="572"/>
      <c r="O33" s="572"/>
      <c r="P33" s="572"/>
      <c r="Q33" s="573"/>
      <c r="R33" s="574">
        <v>18061862</v>
      </c>
      <c r="S33" s="575"/>
      <c r="T33" s="575"/>
      <c r="U33" s="575"/>
      <c r="V33" s="575"/>
      <c r="W33" s="575"/>
      <c r="X33" s="575"/>
      <c r="Y33" s="576"/>
      <c r="Z33" s="577">
        <v>1.8</v>
      </c>
      <c r="AA33" s="653"/>
      <c r="AB33" s="653"/>
      <c r="AC33" s="661"/>
      <c r="AD33" s="580" t="s">
        <v>122</v>
      </c>
      <c r="AE33" s="575"/>
      <c r="AF33" s="575"/>
      <c r="AG33" s="575"/>
      <c r="AH33" s="575"/>
      <c r="AI33" s="575"/>
      <c r="AJ33" s="575"/>
      <c r="AK33" s="576"/>
      <c r="AL33" s="577" t="s">
        <v>123</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291</v>
      </c>
      <c r="BZ33" s="587"/>
      <c r="CA33" s="587"/>
      <c r="CB33" s="587"/>
      <c r="CC33" s="587"/>
      <c r="CD33" s="587"/>
      <c r="CE33" s="587"/>
      <c r="CF33" s="587"/>
      <c r="CG33" s="587"/>
      <c r="CH33" s="587"/>
      <c r="CI33" s="587"/>
      <c r="CJ33" s="587"/>
      <c r="CK33" s="587"/>
      <c r="CL33" s="588"/>
      <c r="CM33" s="574">
        <v>961418272</v>
      </c>
      <c r="CN33" s="575"/>
      <c r="CO33" s="575"/>
      <c r="CP33" s="575"/>
      <c r="CQ33" s="575"/>
      <c r="CR33" s="575"/>
      <c r="CS33" s="575"/>
      <c r="CT33" s="576"/>
      <c r="CU33" s="592">
        <v>100</v>
      </c>
      <c r="CV33" s="666"/>
      <c r="CW33" s="666"/>
      <c r="CX33" s="667"/>
      <c r="CY33" s="580">
        <v>177250225</v>
      </c>
      <c r="CZ33" s="575"/>
      <c r="DA33" s="575"/>
      <c r="DB33" s="575"/>
      <c r="DC33" s="575"/>
      <c r="DD33" s="575"/>
      <c r="DE33" s="575"/>
      <c r="DF33" s="575"/>
      <c r="DG33" s="575"/>
      <c r="DH33" s="575"/>
      <c r="DI33" s="575"/>
      <c r="DJ33" s="575"/>
      <c r="DK33" s="576"/>
      <c r="DL33" s="580">
        <v>604962824</v>
      </c>
      <c r="DM33" s="575"/>
      <c r="DN33" s="575"/>
      <c r="DO33" s="575"/>
      <c r="DP33" s="575"/>
      <c r="DQ33" s="575"/>
      <c r="DR33" s="575"/>
      <c r="DS33" s="575"/>
      <c r="DT33" s="575"/>
      <c r="DU33" s="575"/>
      <c r="DV33" s="575"/>
      <c r="DW33" s="575"/>
      <c r="DX33" s="671"/>
    </row>
    <row r="34" spans="2:128" ht="11.25" customHeight="1" x14ac:dyDescent="0.15">
      <c r="B34" s="571" t="s">
        <v>292</v>
      </c>
      <c r="C34" s="572"/>
      <c r="D34" s="572"/>
      <c r="E34" s="572"/>
      <c r="F34" s="572"/>
      <c r="G34" s="572"/>
      <c r="H34" s="572"/>
      <c r="I34" s="572"/>
      <c r="J34" s="572"/>
      <c r="K34" s="572"/>
      <c r="L34" s="572"/>
      <c r="M34" s="572"/>
      <c r="N34" s="572"/>
      <c r="O34" s="572"/>
      <c r="P34" s="572"/>
      <c r="Q34" s="573"/>
      <c r="R34" s="574">
        <v>39411403</v>
      </c>
      <c r="S34" s="575"/>
      <c r="T34" s="575"/>
      <c r="U34" s="575"/>
      <c r="V34" s="575"/>
      <c r="W34" s="575"/>
      <c r="X34" s="575"/>
      <c r="Y34" s="576"/>
      <c r="Z34" s="577">
        <v>4</v>
      </c>
      <c r="AA34" s="653"/>
      <c r="AB34" s="653"/>
      <c r="AC34" s="661"/>
      <c r="AD34" s="580">
        <v>460956</v>
      </c>
      <c r="AE34" s="575"/>
      <c r="AF34" s="575"/>
      <c r="AG34" s="575"/>
      <c r="AH34" s="575"/>
      <c r="AI34" s="575"/>
      <c r="AJ34" s="575"/>
      <c r="AK34" s="576"/>
      <c r="AL34" s="577">
        <v>0.1</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293</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15">
      <c r="B35" s="571" t="s">
        <v>294</v>
      </c>
      <c r="C35" s="572"/>
      <c r="D35" s="572"/>
      <c r="E35" s="572"/>
      <c r="F35" s="572"/>
      <c r="G35" s="572"/>
      <c r="H35" s="572"/>
      <c r="I35" s="572"/>
      <c r="J35" s="572"/>
      <c r="K35" s="572"/>
      <c r="L35" s="572"/>
      <c r="M35" s="572"/>
      <c r="N35" s="572"/>
      <c r="O35" s="572"/>
      <c r="P35" s="572"/>
      <c r="Q35" s="573"/>
      <c r="R35" s="574">
        <v>119023900</v>
      </c>
      <c r="S35" s="575"/>
      <c r="T35" s="575"/>
      <c r="U35" s="575"/>
      <c r="V35" s="575"/>
      <c r="W35" s="575"/>
      <c r="X35" s="575"/>
      <c r="Y35" s="576"/>
      <c r="Z35" s="577">
        <v>12.1</v>
      </c>
      <c r="AA35" s="653"/>
      <c r="AB35" s="653"/>
      <c r="AC35" s="661"/>
      <c r="AD35" s="580" t="s">
        <v>123</v>
      </c>
      <c r="AE35" s="575"/>
      <c r="AF35" s="575"/>
      <c r="AG35" s="575"/>
      <c r="AH35" s="575"/>
      <c r="AI35" s="575"/>
      <c r="AJ35" s="575"/>
      <c r="AK35" s="576"/>
      <c r="AL35" s="577" t="s">
        <v>122</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201</v>
      </c>
      <c r="BZ35" s="648"/>
      <c r="CA35" s="648"/>
      <c r="CB35" s="648"/>
      <c r="CC35" s="648"/>
      <c r="CD35" s="648"/>
      <c r="CE35" s="648"/>
      <c r="CF35" s="648"/>
      <c r="CG35" s="648"/>
      <c r="CH35" s="648"/>
      <c r="CI35" s="648"/>
      <c r="CJ35" s="648"/>
      <c r="CK35" s="648"/>
      <c r="CL35" s="649"/>
      <c r="CM35" s="647" t="s">
        <v>295</v>
      </c>
      <c r="CN35" s="648"/>
      <c r="CO35" s="648"/>
      <c r="CP35" s="648"/>
      <c r="CQ35" s="648"/>
      <c r="CR35" s="648"/>
      <c r="CS35" s="648"/>
      <c r="CT35" s="649"/>
      <c r="CU35" s="647" t="s">
        <v>296</v>
      </c>
      <c r="CV35" s="648"/>
      <c r="CW35" s="648"/>
      <c r="CX35" s="649"/>
      <c r="CY35" s="647" t="s">
        <v>297</v>
      </c>
      <c r="CZ35" s="648"/>
      <c r="DA35" s="648"/>
      <c r="DB35" s="648"/>
      <c r="DC35" s="648"/>
      <c r="DD35" s="648"/>
      <c r="DE35" s="648"/>
      <c r="DF35" s="649"/>
      <c r="DG35" s="668" t="s">
        <v>298</v>
      </c>
      <c r="DH35" s="669"/>
      <c r="DI35" s="669"/>
      <c r="DJ35" s="669"/>
      <c r="DK35" s="669"/>
      <c r="DL35" s="669"/>
      <c r="DM35" s="669"/>
      <c r="DN35" s="669"/>
      <c r="DO35" s="669"/>
      <c r="DP35" s="669"/>
      <c r="DQ35" s="670"/>
      <c r="DR35" s="647" t="s">
        <v>299</v>
      </c>
      <c r="DS35" s="648"/>
      <c r="DT35" s="648"/>
      <c r="DU35" s="648"/>
      <c r="DV35" s="648"/>
      <c r="DW35" s="648"/>
      <c r="DX35" s="649"/>
    </row>
    <row r="36" spans="2:128" ht="11.25" customHeight="1" x14ac:dyDescent="0.15">
      <c r="B36" s="571" t="s">
        <v>300</v>
      </c>
      <c r="C36" s="572"/>
      <c r="D36" s="572"/>
      <c r="E36" s="572"/>
      <c r="F36" s="572"/>
      <c r="G36" s="572"/>
      <c r="H36" s="572"/>
      <c r="I36" s="572"/>
      <c r="J36" s="572"/>
      <c r="K36" s="572"/>
      <c r="L36" s="572"/>
      <c r="M36" s="572"/>
      <c r="N36" s="572"/>
      <c r="O36" s="572"/>
      <c r="P36" s="572"/>
      <c r="Q36" s="573"/>
      <c r="R36" s="574" t="s">
        <v>123</v>
      </c>
      <c r="S36" s="575"/>
      <c r="T36" s="575"/>
      <c r="U36" s="575"/>
      <c r="V36" s="575"/>
      <c r="W36" s="575"/>
      <c r="X36" s="575"/>
      <c r="Y36" s="576"/>
      <c r="Z36" s="577" t="s">
        <v>123</v>
      </c>
      <c r="AA36" s="653"/>
      <c r="AB36" s="653"/>
      <c r="AC36" s="661"/>
      <c r="AD36" s="580" t="s">
        <v>123</v>
      </c>
      <c r="AE36" s="575"/>
      <c r="AF36" s="575"/>
      <c r="AG36" s="575"/>
      <c r="AH36" s="575"/>
      <c r="AI36" s="575"/>
      <c r="AJ36" s="575"/>
      <c r="AK36" s="576"/>
      <c r="AL36" s="577" t="s">
        <v>123</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301</v>
      </c>
      <c r="BZ36" s="642"/>
      <c r="CA36" s="642"/>
      <c r="CB36" s="642"/>
      <c r="CC36" s="642"/>
      <c r="CD36" s="642"/>
      <c r="CE36" s="642"/>
      <c r="CF36" s="642"/>
      <c r="CG36" s="642"/>
      <c r="CH36" s="642"/>
      <c r="CI36" s="642"/>
      <c r="CJ36" s="642"/>
      <c r="CK36" s="642"/>
      <c r="CL36" s="643"/>
      <c r="CM36" s="664">
        <v>346392178</v>
      </c>
      <c r="CN36" s="656"/>
      <c r="CO36" s="656"/>
      <c r="CP36" s="656"/>
      <c r="CQ36" s="656"/>
      <c r="CR36" s="656"/>
      <c r="CS36" s="656"/>
      <c r="CT36" s="657"/>
      <c r="CU36" s="658">
        <v>36</v>
      </c>
      <c r="CV36" s="659"/>
      <c r="CW36" s="659"/>
      <c r="CX36" s="665"/>
      <c r="CY36" s="655">
        <v>303531174</v>
      </c>
      <c r="CZ36" s="656"/>
      <c r="DA36" s="656"/>
      <c r="DB36" s="656"/>
      <c r="DC36" s="656"/>
      <c r="DD36" s="656"/>
      <c r="DE36" s="656"/>
      <c r="DF36" s="657"/>
      <c r="DG36" s="655">
        <v>297990859</v>
      </c>
      <c r="DH36" s="656"/>
      <c r="DI36" s="656"/>
      <c r="DJ36" s="656"/>
      <c r="DK36" s="656"/>
      <c r="DL36" s="656"/>
      <c r="DM36" s="656"/>
      <c r="DN36" s="656"/>
      <c r="DO36" s="656"/>
      <c r="DP36" s="656"/>
      <c r="DQ36" s="657"/>
      <c r="DR36" s="658">
        <v>60.1</v>
      </c>
      <c r="DS36" s="659"/>
      <c r="DT36" s="659"/>
      <c r="DU36" s="659"/>
      <c r="DV36" s="659"/>
      <c r="DW36" s="659"/>
      <c r="DX36" s="660"/>
    </row>
    <row r="37" spans="2:128" ht="11.25" customHeight="1" x14ac:dyDescent="0.15">
      <c r="B37" s="571" t="s">
        <v>302</v>
      </c>
      <c r="C37" s="572"/>
      <c r="D37" s="572"/>
      <c r="E37" s="572"/>
      <c r="F37" s="572"/>
      <c r="G37" s="572"/>
      <c r="H37" s="572"/>
      <c r="I37" s="572"/>
      <c r="J37" s="572"/>
      <c r="K37" s="572"/>
      <c r="L37" s="572"/>
      <c r="M37" s="572"/>
      <c r="N37" s="572"/>
      <c r="O37" s="572"/>
      <c r="P37" s="572"/>
      <c r="Q37" s="573"/>
      <c r="R37" s="574">
        <v>15135200</v>
      </c>
      <c r="S37" s="575"/>
      <c r="T37" s="575"/>
      <c r="U37" s="575"/>
      <c r="V37" s="575"/>
      <c r="W37" s="575"/>
      <c r="X37" s="575"/>
      <c r="Y37" s="576"/>
      <c r="Z37" s="577">
        <v>1.5</v>
      </c>
      <c r="AA37" s="653"/>
      <c r="AB37" s="653"/>
      <c r="AC37" s="661"/>
      <c r="AD37" s="580" t="s">
        <v>123</v>
      </c>
      <c r="AE37" s="575"/>
      <c r="AF37" s="575"/>
      <c r="AG37" s="575"/>
      <c r="AH37" s="575"/>
      <c r="AI37" s="575"/>
      <c r="AJ37" s="575"/>
      <c r="AK37" s="576"/>
      <c r="AL37" s="577" t="s">
        <v>123</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303</v>
      </c>
      <c r="BZ37" s="572"/>
      <c r="CA37" s="572"/>
      <c r="CB37" s="572"/>
      <c r="CC37" s="572"/>
      <c r="CD37" s="572"/>
      <c r="CE37" s="572"/>
      <c r="CF37" s="572"/>
      <c r="CG37" s="572"/>
      <c r="CH37" s="572"/>
      <c r="CI37" s="572"/>
      <c r="CJ37" s="572"/>
      <c r="CK37" s="572"/>
      <c r="CL37" s="573"/>
      <c r="CM37" s="574">
        <v>228232073</v>
      </c>
      <c r="CN37" s="581"/>
      <c r="CO37" s="581"/>
      <c r="CP37" s="581"/>
      <c r="CQ37" s="581"/>
      <c r="CR37" s="581"/>
      <c r="CS37" s="581"/>
      <c r="CT37" s="582"/>
      <c r="CU37" s="577">
        <v>23.7</v>
      </c>
      <c r="CV37" s="578"/>
      <c r="CW37" s="578"/>
      <c r="CX37" s="579"/>
      <c r="CY37" s="580">
        <v>194255670</v>
      </c>
      <c r="CZ37" s="581"/>
      <c r="DA37" s="581"/>
      <c r="DB37" s="581"/>
      <c r="DC37" s="581"/>
      <c r="DD37" s="581"/>
      <c r="DE37" s="581"/>
      <c r="DF37" s="582"/>
      <c r="DG37" s="580">
        <v>192408029</v>
      </c>
      <c r="DH37" s="581"/>
      <c r="DI37" s="581"/>
      <c r="DJ37" s="581"/>
      <c r="DK37" s="581"/>
      <c r="DL37" s="581"/>
      <c r="DM37" s="581"/>
      <c r="DN37" s="581"/>
      <c r="DO37" s="581"/>
      <c r="DP37" s="581"/>
      <c r="DQ37" s="582"/>
      <c r="DR37" s="577">
        <v>38.799999999999997</v>
      </c>
      <c r="DS37" s="578"/>
      <c r="DT37" s="578"/>
      <c r="DU37" s="578"/>
      <c r="DV37" s="578"/>
      <c r="DW37" s="578"/>
      <c r="DX37" s="610"/>
    </row>
    <row r="38" spans="2:128" ht="11.25" customHeight="1" x14ac:dyDescent="0.15">
      <c r="B38" s="586" t="s">
        <v>304</v>
      </c>
      <c r="C38" s="587"/>
      <c r="D38" s="587"/>
      <c r="E38" s="587"/>
      <c r="F38" s="587"/>
      <c r="G38" s="587"/>
      <c r="H38" s="587"/>
      <c r="I38" s="587"/>
      <c r="J38" s="587"/>
      <c r="K38" s="587"/>
      <c r="L38" s="587"/>
      <c r="M38" s="587"/>
      <c r="N38" s="587"/>
      <c r="O38" s="587"/>
      <c r="P38" s="587"/>
      <c r="Q38" s="588"/>
      <c r="R38" s="574">
        <v>981072160</v>
      </c>
      <c r="S38" s="575"/>
      <c r="T38" s="575"/>
      <c r="U38" s="575"/>
      <c r="V38" s="575"/>
      <c r="W38" s="575"/>
      <c r="X38" s="575"/>
      <c r="Y38" s="576"/>
      <c r="Z38" s="652">
        <v>100</v>
      </c>
      <c r="AA38" s="652"/>
      <c r="AB38" s="652"/>
      <c r="AC38" s="652"/>
      <c r="AD38" s="650">
        <v>480815497</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305</v>
      </c>
      <c r="BZ38" s="572"/>
      <c r="CA38" s="572"/>
      <c r="CB38" s="572"/>
      <c r="CC38" s="572"/>
      <c r="CD38" s="572"/>
      <c r="CE38" s="572"/>
      <c r="CF38" s="572"/>
      <c r="CG38" s="572"/>
      <c r="CH38" s="572"/>
      <c r="CI38" s="572"/>
      <c r="CJ38" s="572"/>
      <c r="CK38" s="572"/>
      <c r="CL38" s="573"/>
      <c r="CM38" s="574">
        <v>164387072</v>
      </c>
      <c r="CN38" s="575"/>
      <c r="CO38" s="575"/>
      <c r="CP38" s="575"/>
      <c r="CQ38" s="575"/>
      <c r="CR38" s="575"/>
      <c r="CS38" s="575"/>
      <c r="CT38" s="576"/>
      <c r="CU38" s="577">
        <v>17.100000000000001</v>
      </c>
      <c r="CV38" s="578"/>
      <c r="CW38" s="578"/>
      <c r="CX38" s="579"/>
      <c r="CY38" s="580">
        <v>135932737</v>
      </c>
      <c r="CZ38" s="581"/>
      <c r="DA38" s="581"/>
      <c r="DB38" s="581"/>
      <c r="DC38" s="581"/>
      <c r="DD38" s="581"/>
      <c r="DE38" s="581"/>
      <c r="DF38" s="582"/>
      <c r="DG38" s="580">
        <v>135928302</v>
      </c>
      <c r="DH38" s="581"/>
      <c r="DI38" s="581"/>
      <c r="DJ38" s="581"/>
      <c r="DK38" s="581"/>
      <c r="DL38" s="581"/>
      <c r="DM38" s="581"/>
      <c r="DN38" s="581"/>
      <c r="DO38" s="581"/>
      <c r="DP38" s="581"/>
      <c r="DQ38" s="582"/>
      <c r="DR38" s="577">
        <v>27.4</v>
      </c>
      <c r="DS38" s="578"/>
      <c r="DT38" s="578"/>
      <c r="DU38" s="578"/>
      <c r="DV38" s="578"/>
      <c r="DW38" s="578"/>
      <c r="DX38" s="610"/>
    </row>
    <row r="39" spans="2:128" ht="11.25" customHeight="1" x14ac:dyDescent="0.15">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306</v>
      </c>
      <c r="BZ39" s="572"/>
      <c r="CA39" s="572"/>
      <c r="CB39" s="572"/>
      <c r="CC39" s="572"/>
      <c r="CD39" s="572"/>
      <c r="CE39" s="572"/>
      <c r="CF39" s="572"/>
      <c r="CG39" s="572"/>
      <c r="CH39" s="572"/>
      <c r="CI39" s="572"/>
      <c r="CJ39" s="572"/>
      <c r="CK39" s="572"/>
      <c r="CL39" s="573"/>
      <c r="CM39" s="574">
        <v>14158642</v>
      </c>
      <c r="CN39" s="581"/>
      <c r="CO39" s="581"/>
      <c r="CP39" s="581"/>
      <c r="CQ39" s="581"/>
      <c r="CR39" s="581"/>
      <c r="CS39" s="581"/>
      <c r="CT39" s="582"/>
      <c r="CU39" s="577">
        <v>1.5</v>
      </c>
      <c r="CV39" s="578"/>
      <c r="CW39" s="578"/>
      <c r="CX39" s="579"/>
      <c r="CY39" s="580">
        <v>6725158</v>
      </c>
      <c r="CZ39" s="581"/>
      <c r="DA39" s="581"/>
      <c r="DB39" s="581"/>
      <c r="DC39" s="581"/>
      <c r="DD39" s="581"/>
      <c r="DE39" s="581"/>
      <c r="DF39" s="582"/>
      <c r="DG39" s="580">
        <v>6715948</v>
      </c>
      <c r="DH39" s="581"/>
      <c r="DI39" s="581"/>
      <c r="DJ39" s="581"/>
      <c r="DK39" s="581"/>
      <c r="DL39" s="581"/>
      <c r="DM39" s="581"/>
      <c r="DN39" s="581"/>
      <c r="DO39" s="581"/>
      <c r="DP39" s="581"/>
      <c r="DQ39" s="582"/>
      <c r="DR39" s="577">
        <v>1.4</v>
      </c>
      <c r="DS39" s="578"/>
      <c r="DT39" s="578"/>
      <c r="DU39" s="578"/>
      <c r="DV39" s="578"/>
      <c r="DW39" s="578"/>
      <c r="DX39" s="610"/>
    </row>
    <row r="40" spans="2:128" ht="11.25" customHeight="1" x14ac:dyDescent="0.15">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307</v>
      </c>
      <c r="BZ40" s="572"/>
      <c r="CA40" s="572"/>
      <c r="CB40" s="572"/>
      <c r="CC40" s="572"/>
      <c r="CD40" s="572"/>
      <c r="CE40" s="572"/>
      <c r="CF40" s="572"/>
      <c r="CG40" s="572"/>
      <c r="CH40" s="572"/>
      <c r="CI40" s="572"/>
      <c r="CJ40" s="572"/>
      <c r="CK40" s="572"/>
      <c r="CL40" s="573"/>
      <c r="CM40" s="574">
        <v>104001463</v>
      </c>
      <c r="CN40" s="575"/>
      <c r="CO40" s="575"/>
      <c r="CP40" s="575"/>
      <c r="CQ40" s="575"/>
      <c r="CR40" s="575"/>
      <c r="CS40" s="575"/>
      <c r="CT40" s="576"/>
      <c r="CU40" s="577">
        <v>10.8</v>
      </c>
      <c r="CV40" s="578"/>
      <c r="CW40" s="578"/>
      <c r="CX40" s="579"/>
      <c r="CY40" s="580">
        <v>102550346</v>
      </c>
      <c r="CZ40" s="581"/>
      <c r="DA40" s="581"/>
      <c r="DB40" s="581"/>
      <c r="DC40" s="581"/>
      <c r="DD40" s="581"/>
      <c r="DE40" s="581"/>
      <c r="DF40" s="582"/>
      <c r="DG40" s="580">
        <v>98866882</v>
      </c>
      <c r="DH40" s="581"/>
      <c r="DI40" s="581"/>
      <c r="DJ40" s="581"/>
      <c r="DK40" s="581"/>
      <c r="DL40" s="581"/>
      <c r="DM40" s="581"/>
      <c r="DN40" s="581"/>
      <c r="DO40" s="581"/>
      <c r="DP40" s="581"/>
      <c r="DQ40" s="582"/>
      <c r="DR40" s="577">
        <v>19.899999999999999</v>
      </c>
      <c r="DS40" s="578"/>
      <c r="DT40" s="578"/>
      <c r="DU40" s="578"/>
      <c r="DV40" s="578"/>
      <c r="DW40" s="578"/>
      <c r="DX40" s="610"/>
    </row>
    <row r="41" spans="2:128" ht="11.25" customHeight="1" x14ac:dyDescent="0.15">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308</v>
      </c>
      <c r="AQ41" s="648"/>
      <c r="AR41" s="648"/>
      <c r="AS41" s="648"/>
      <c r="AT41" s="648"/>
      <c r="AU41" s="648"/>
      <c r="AV41" s="648"/>
      <c r="AW41" s="648"/>
      <c r="AX41" s="648"/>
      <c r="AY41" s="648"/>
      <c r="AZ41" s="648"/>
      <c r="BA41" s="648"/>
      <c r="BB41" s="648"/>
      <c r="BC41" s="649"/>
      <c r="BD41" s="647" t="s">
        <v>309</v>
      </c>
      <c r="BE41" s="648"/>
      <c r="BF41" s="648"/>
      <c r="BG41" s="648"/>
      <c r="BH41" s="648"/>
      <c r="BI41" s="648"/>
      <c r="BJ41" s="648"/>
      <c r="BK41" s="648"/>
      <c r="BL41" s="648"/>
      <c r="BM41" s="649"/>
      <c r="BN41" s="647" t="s">
        <v>310</v>
      </c>
      <c r="BO41" s="648"/>
      <c r="BP41" s="648"/>
      <c r="BQ41" s="648"/>
      <c r="BR41" s="648"/>
      <c r="BS41" s="648"/>
      <c r="BT41" s="648"/>
      <c r="BU41" s="648"/>
      <c r="BV41" s="648"/>
      <c r="BW41" s="649"/>
      <c r="BY41" s="604" t="s">
        <v>311</v>
      </c>
      <c r="BZ41" s="605"/>
      <c r="CA41" s="571" t="s">
        <v>312</v>
      </c>
      <c r="CB41" s="572"/>
      <c r="CC41" s="572"/>
      <c r="CD41" s="572"/>
      <c r="CE41" s="572"/>
      <c r="CF41" s="572"/>
      <c r="CG41" s="572"/>
      <c r="CH41" s="572"/>
      <c r="CI41" s="572"/>
      <c r="CJ41" s="572"/>
      <c r="CK41" s="572"/>
      <c r="CL41" s="573"/>
      <c r="CM41" s="574">
        <v>103998644</v>
      </c>
      <c r="CN41" s="581"/>
      <c r="CO41" s="581"/>
      <c r="CP41" s="581"/>
      <c r="CQ41" s="581"/>
      <c r="CR41" s="581"/>
      <c r="CS41" s="581"/>
      <c r="CT41" s="582"/>
      <c r="CU41" s="577">
        <v>10.8</v>
      </c>
      <c r="CV41" s="578"/>
      <c r="CW41" s="578"/>
      <c r="CX41" s="579"/>
      <c r="CY41" s="580">
        <v>102547527</v>
      </c>
      <c r="CZ41" s="581"/>
      <c r="DA41" s="581"/>
      <c r="DB41" s="581"/>
      <c r="DC41" s="581"/>
      <c r="DD41" s="581"/>
      <c r="DE41" s="581"/>
      <c r="DF41" s="582"/>
      <c r="DG41" s="580">
        <v>98864063</v>
      </c>
      <c r="DH41" s="581"/>
      <c r="DI41" s="581"/>
      <c r="DJ41" s="581"/>
      <c r="DK41" s="581"/>
      <c r="DL41" s="581"/>
      <c r="DM41" s="581"/>
      <c r="DN41" s="581"/>
      <c r="DO41" s="581"/>
      <c r="DP41" s="581"/>
      <c r="DQ41" s="582"/>
      <c r="DR41" s="577">
        <v>19.899999999999999</v>
      </c>
      <c r="DS41" s="578"/>
      <c r="DT41" s="578"/>
      <c r="DU41" s="578"/>
      <c r="DV41" s="578"/>
      <c r="DW41" s="578"/>
      <c r="DX41" s="610"/>
    </row>
    <row r="42" spans="2:128" ht="11.25" customHeight="1" x14ac:dyDescent="0.15">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313</v>
      </c>
      <c r="AQ42" s="633"/>
      <c r="AR42" s="633"/>
      <c r="AS42" s="633"/>
      <c r="AT42" s="638" t="s">
        <v>314</v>
      </c>
      <c r="AU42" s="214"/>
      <c r="AV42" s="214"/>
      <c r="AW42" s="214"/>
      <c r="AX42" s="641" t="s">
        <v>159</v>
      </c>
      <c r="AY42" s="642"/>
      <c r="AZ42" s="642"/>
      <c r="BA42" s="642"/>
      <c r="BB42" s="642"/>
      <c r="BC42" s="643"/>
      <c r="BD42" s="644">
        <v>99.2</v>
      </c>
      <c r="BE42" s="645"/>
      <c r="BF42" s="645"/>
      <c r="BG42" s="645"/>
      <c r="BH42" s="645"/>
      <c r="BI42" s="645">
        <v>98.5</v>
      </c>
      <c r="BJ42" s="645"/>
      <c r="BK42" s="645"/>
      <c r="BL42" s="645"/>
      <c r="BM42" s="646"/>
      <c r="BN42" s="644">
        <v>99.2</v>
      </c>
      <c r="BO42" s="645"/>
      <c r="BP42" s="645"/>
      <c r="BQ42" s="645"/>
      <c r="BR42" s="645"/>
      <c r="BS42" s="645">
        <v>98.5</v>
      </c>
      <c r="BT42" s="645"/>
      <c r="BU42" s="645"/>
      <c r="BV42" s="645"/>
      <c r="BW42" s="646"/>
      <c r="BY42" s="606"/>
      <c r="BZ42" s="607"/>
      <c r="CA42" s="571" t="s">
        <v>315</v>
      </c>
      <c r="CB42" s="572"/>
      <c r="CC42" s="572"/>
      <c r="CD42" s="572"/>
      <c r="CE42" s="572"/>
      <c r="CF42" s="572"/>
      <c r="CG42" s="572"/>
      <c r="CH42" s="572"/>
      <c r="CI42" s="572"/>
      <c r="CJ42" s="572"/>
      <c r="CK42" s="572"/>
      <c r="CL42" s="573"/>
      <c r="CM42" s="574">
        <v>96239455</v>
      </c>
      <c r="CN42" s="575"/>
      <c r="CO42" s="575"/>
      <c r="CP42" s="575"/>
      <c r="CQ42" s="575"/>
      <c r="CR42" s="575"/>
      <c r="CS42" s="575"/>
      <c r="CT42" s="576"/>
      <c r="CU42" s="577">
        <v>10</v>
      </c>
      <c r="CV42" s="578"/>
      <c r="CW42" s="578"/>
      <c r="CX42" s="579"/>
      <c r="CY42" s="580">
        <v>94880312</v>
      </c>
      <c r="CZ42" s="581"/>
      <c r="DA42" s="581"/>
      <c r="DB42" s="581"/>
      <c r="DC42" s="581"/>
      <c r="DD42" s="581"/>
      <c r="DE42" s="581"/>
      <c r="DF42" s="582"/>
      <c r="DG42" s="580">
        <v>91196848</v>
      </c>
      <c r="DH42" s="581"/>
      <c r="DI42" s="581"/>
      <c r="DJ42" s="581"/>
      <c r="DK42" s="581"/>
      <c r="DL42" s="581"/>
      <c r="DM42" s="581"/>
      <c r="DN42" s="581"/>
      <c r="DO42" s="581"/>
      <c r="DP42" s="581"/>
      <c r="DQ42" s="582"/>
      <c r="DR42" s="577">
        <v>18.399999999999999</v>
      </c>
      <c r="DS42" s="578"/>
      <c r="DT42" s="578"/>
      <c r="DU42" s="578"/>
      <c r="DV42" s="578"/>
      <c r="DW42" s="578"/>
      <c r="DX42" s="610"/>
    </row>
    <row r="43" spans="2:128" ht="11.25" customHeight="1" x14ac:dyDescent="0.15">
      <c r="AP43" s="634"/>
      <c r="AQ43" s="635"/>
      <c r="AR43" s="635"/>
      <c r="AS43" s="635"/>
      <c r="AT43" s="639"/>
      <c r="AU43" s="210" t="s">
        <v>316</v>
      </c>
      <c r="AX43" s="571" t="s">
        <v>317</v>
      </c>
      <c r="AY43" s="572"/>
      <c r="AZ43" s="572"/>
      <c r="BA43" s="572"/>
      <c r="BB43" s="572"/>
      <c r="BC43" s="573"/>
      <c r="BD43" s="629">
        <v>98.9</v>
      </c>
      <c r="BE43" s="630"/>
      <c r="BF43" s="630"/>
      <c r="BG43" s="630"/>
      <c r="BH43" s="630"/>
      <c r="BI43" s="630">
        <v>96.7</v>
      </c>
      <c r="BJ43" s="630"/>
      <c r="BK43" s="630"/>
      <c r="BL43" s="630"/>
      <c r="BM43" s="631"/>
      <c r="BN43" s="629">
        <v>99</v>
      </c>
      <c r="BO43" s="630"/>
      <c r="BP43" s="630"/>
      <c r="BQ43" s="630"/>
      <c r="BR43" s="630"/>
      <c r="BS43" s="630">
        <v>96.7</v>
      </c>
      <c r="BT43" s="630"/>
      <c r="BU43" s="630"/>
      <c r="BV43" s="630"/>
      <c r="BW43" s="631"/>
      <c r="BY43" s="606"/>
      <c r="BZ43" s="607"/>
      <c r="CA43" s="571" t="s">
        <v>318</v>
      </c>
      <c r="CB43" s="572"/>
      <c r="CC43" s="572"/>
      <c r="CD43" s="572"/>
      <c r="CE43" s="572"/>
      <c r="CF43" s="572"/>
      <c r="CG43" s="572"/>
      <c r="CH43" s="572"/>
      <c r="CI43" s="572"/>
      <c r="CJ43" s="572"/>
      <c r="CK43" s="572"/>
      <c r="CL43" s="573"/>
      <c r="CM43" s="574">
        <v>7759189</v>
      </c>
      <c r="CN43" s="581"/>
      <c r="CO43" s="581"/>
      <c r="CP43" s="581"/>
      <c r="CQ43" s="581"/>
      <c r="CR43" s="581"/>
      <c r="CS43" s="581"/>
      <c r="CT43" s="582"/>
      <c r="CU43" s="577">
        <v>0.8</v>
      </c>
      <c r="CV43" s="578"/>
      <c r="CW43" s="578"/>
      <c r="CX43" s="579"/>
      <c r="CY43" s="580">
        <v>7667215</v>
      </c>
      <c r="CZ43" s="581"/>
      <c r="DA43" s="581"/>
      <c r="DB43" s="581"/>
      <c r="DC43" s="581"/>
      <c r="DD43" s="581"/>
      <c r="DE43" s="581"/>
      <c r="DF43" s="582"/>
      <c r="DG43" s="580">
        <v>7667215</v>
      </c>
      <c r="DH43" s="581"/>
      <c r="DI43" s="581"/>
      <c r="DJ43" s="581"/>
      <c r="DK43" s="581"/>
      <c r="DL43" s="581"/>
      <c r="DM43" s="581"/>
      <c r="DN43" s="581"/>
      <c r="DO43" s="581"/>
      <c r="DP43" s="581"/>
      <c r="DQ43" s="582"/>
      <c r="DR43" s="577">
        <v>1.5</v>
      </c>
      <c r="DS43" s="578"/>
      <c r="DT43" s="578"/>
      <c r="DU43" s="578"/>
      <c r="DV43" s="578"/>
      <c r="DW43" s="578"/>
      <c r="DX43" s="610"/>
    </row>
    <row r="44" spans="2:128" ht="11.25" customHeight="1" x14ac:dyDescent="0.15">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319</v>
      </c>
      <c r="AY44" s="587"/>
      <c r="AZ44" s="587"/>
      <c r="BA44" s="587"/>
      <c r="BB44" s="587"/>
      <c r="BC44" s="588"/>
      <c r="BD44" s="626">
        <v>99.8</v>
      </c>
      <c r="BE44" s="627"/>
      <c r="BF44" s="627"/>
      <c r="BG44" s="627"/>
      <c r="BH44" s="627"/>
      <c r="BI44" s="627">
        <v>99.6</v>
      </c>
      <c r="BJ44" s="627"/>
      <c r="BK44" s="627"/>
      <c r="BL44" s="627"/>
      <c r="BM44" s="628"/>
      <c r="BN44" s="626">
        <v>99.8</v>
      </c>
      <c r="BO44" s="627"/>
      <c r="BP44" s="627"/>
      <c r="BQ44" s="627"/>
      <c r="BR44" s="627"/>
      <c r="BS44" s="627">
        <v>99.6</v>
      </c>
      <c r="BT44" s="627"/>
      <c r="BU44" s="627"/>
      <c r="BV44" s="627"/>
      <c r="BW44" s="628"/>
      <c r="BY44" s="608"/>
      <c r="BZ44" s="609"/>
      <c r="CA44" s="571" t="s">
        <v>320</v>
      </c>
      <c r="CB44" s="572"/>
      <c r="CC44" s="572"/>
      <c r="CD44" s="572"/>
      <c r="CE44" s="572"/>
      <c r="CF44" s="572"/>
      <c r="CG44" s="572"/>
      <c r="CH44" s="572"/>
      <c r="CI44" s="572"/>
      <c r="CJ44" s="572"/>
      <c r="CK44" s="572"/>
      <c r="CL44" s="573"/>
      <c r="CM44" s="574">
        <v>2819</v>
      </c>
      <c r="CN44" s="575"/>
      <c r="CO44" s="575"/>
      <c r="CP44" s="575"/>
      <c r="CQ44" s="575"/>
      <c r="CR44" s="575"/>
      <c r="CS44" s="575"/>
      <c r="CT44" s="576"/>
      <c r="CU44" s="577">
        <v>0</v>
      </c>
      <c r="CV44" s="578"/>
      <c r="CW44" s="578"/>
      <c r="CX44" s="579"/>
      <c r="CY44" s="580">
        <v>2819</v>
      </c>
      <c r="CZ44" s="581"/>
      <c r="DA44" s="581"/>
      <c r="DB44" s="581"/>
      <c r="DC44" s="581"/>
      <c r="DD44" s="581"/>
      <c r="DE44" s="581"/>
      <c r="DF44" s="582"/>
      <c r="DG44" s="580">
        <v>2819</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15">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321</v>
      </c>
      <c r="AQ45" s="620"/>
      <c r="AR45" s="620"/>
      <c r="AS45" s="620"/>
      <c r="AT45" s="620"/>
      <c r="AU45" s="620"/>
      <c r="AV45" s="620"/>
      <c r="AW45" s="621"/>
      <c r="AX45" s="622" t="s">
        <v>322</v>
      </c>
      <c r="AY45" s="622"/>
      <c r="AZ45" s="622"/>
      <c r="BA45" s="622"/>
      <c r="BB45" s="622"/>
      <c r="BC45" s="622"/>
      <c r="BD45" s="623">
        <v>3726278</v>
      </c>
      <c r="BE45" s="624"/>
      <c r="BF45" s="624"/>
      <c r="BG45" s="624"/>
      <c r="BH45" s="624"/>
      <c r="BI45" s="624"/>
      <c r="BJ45" s="624"/>
      <c r="BK45" s="624"/>
      <c r="BL45" s="624"/>
      <c r="BM45" s="625"/>
      <c r="BN45" s="623">
        <v>4317671</v>
      </c>
      <c r="BO45" s="624"/>
      <c r="BP45" s="624"/>
      <c r="BQ45" s="624"/>
      <c r="BR45" s="624"/>
      <c r="BS45" s="624"/>
      <c r="BT45" s="624"/>
      <c r="BU45" s="624"/>
      <c r="BV45" s="624"/>
      <c r="BW45" s="625"/>
      <c r="BY45" s="571" t="s">
        <v>323</v>
      </c>
      <c r="BZ45" s="572"/>
      <c r="CA45" s="572"/>
      <c r="CB45" s="572"/>
      <c r="CC45" s="572"/>
      <c r="CD45" s="572"/>
      <c r="CE45" s="572"/>
      <c r="CF45" s="572"/>
      <c r="CG45" s="572"/>
      <c r="CH45" s="572"/>
      <c r="CI45" s="572"/>
      <c r="CJ45" s="572"/>
      <c r="CK45" s="572"/>
      <c r="CL45" s="573"/>
      <c r="CM45" s="574">
        <v>423366301</v>
      </c>
      <c r="CN45" s="581"/>
      <c r="CO45" s="581"/>
      <c r="CP45" s="581"/>
      <c r="CQ45" s="581"/>
      <c r="CR45" s="581"/>
      <c r="CS45" s="581"/>
      <c r="CT45" s="582"/>
      <c r="CU45" s="577">
        <v>44</v>
      </c>
      <c r="CV45" s="578"/>
      <c r="CW45" s="578"/>
      <c r="CX45" s="579"/>
      <c r="CY45" s="580">
        <v>278275356</v>
      </c>
      <c r="CZ45" s="581"/>
      <c r="DA45" s="581"/>
      <c r="DB45" s="581"/>
      <c r="DC45" s="581"/>
      <c r="DD45" s="581"/>
      <c r="DE45" s="581"/>
      <c r="DF45" s="582"/>
      <c r="DG45" s="580">
        <v>160389713</v>
      </c>
      <c r="DH45" s="581"/>
      <c r="DI45" s="581"/>
      <c r="DJ45" s="581"/>
      <c r="DK45" s="581"/>
      <c r="DL45" s="581"/>
      <c r="DM45" s="581"/>
      <c r="DN45" s="581"/>
      <c r="DO45" s="581"/>
      <c r="DP45" s="581"/>
      <c r="DQ45" s="582"/>
      <c r="DR45" s="577">
        <v>32.299999999999997</v>
      </c>
      <c r="DS45" s="578"/>
      <c r="DT45" s="578"/>
      <c r="DU45" s="578"/>
      <c r="DV45" s="578"/>
      <c r="DW45" s="578"/>
      <c r="DX45" s="610"/>
    </row>
    <row r="46" spans="2:128" ht="11.25" customHeight="1" x14ac:dyDescent="0.15">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324</v>
      </c>
      <c r="AQ46" s="613"/>
      <c r="AR46" s="613"/>
      <c r="AS46" s="613"/>
      <c r="AT46" s="613"/>
      <c r="AU46" s="613"/>
      <c r="AV46" s="613"/>
      <c r="AW46" s="614"/>
      <c r="AX46" s="615" t="s">
        <v>325</v>
      </c>
      <c r="AY46" s="615"/>
      <c r="AZ46" s="615"/>
      <c r="BA46" s="615"/>
      <c r="BB46" s="615"/>
      <c r="BC46" s="615"/>
      <c r="BD46" s="616">
        <v>3726278</v>
      </c>
      <c r="BE46" s="617"/>
      <c r="BF46" s="617"/>
      <c r="BG46" s="617"/>
      <c r="BH46" s="617"/>
      <c r="BI46" s="617"/>
      <c r="BJ46" s="617"/>
      <c r="BK46" s="617"/>
      <c r="BL46" s="617"/>
      <c r="BM46" s="618"/>
      <c r="BN46" s="616">
        <v>4317671</v>
      </c>
      <c r="BO46" s="617"/>
      <c r="BP46" s="617"/>
      <c r="BQ46" s="617"/>
      <c r="BR46" s="617"/>
      <c r="BS46" s="617"/>
      <c r="BT46" s="617"/>
      <c r="BU46" s="617"/>
      <c r="BV46" s="617"/>
      <c r="BW46" s="618"/>
      <c r="BY46" s="571" t="s">
        <v>326</v>
      </c>
      <c r="BZ46" s="572"/>
      <c r="CA46" s="572"/>
      <c r="CB46" s="572"/>
      <c r="CC46" s="572"/>
      <c r="CD46" s="572"/>
      <c r="CE46" s="572"/>
      <c r="CF46" s="572"/>
      <c r="CG46" s="572"/>
      <c r="CH46" s="572"/>
      <c r="CI46" s="572"/>
      <c r="CJ46" s="572"/>
      <c r="CK46" s="572"/>
      <c r="CL46" s="573"/>
      <c r="CM46" s="574">
        <v>65293571</v>
      </c>
      <c r="CN46" s="575"/>
      <c r="CO46" s="575"/>
      <c r="CP46" s="575"/>
      <c r="CQ46" s="575"/>
      <c r="CR46" s="575"/>
      <c r="CS46" s="575"/>
      <c r="CT46" s="576"/>
      <c r="CU46" s="577">
        <v>6.8</v>
      </c>
      <c r="CV46" s="578"/>
      <c r="CW46" s="578"/>
      <c r="CX46" s="579"/>
      <c r="CY46" s="580">
        <v>26433212</v>
      </c>
      <c r="CZ46" s="581"/>
      <c r="DA46" s="581"/>
      <c r="DB46" s="581"/>
      <c r="DC46" s="581"/>
      <c r="DD46" s="581"/>
      <c r="DE46" s="581"/>
      <c r="DF46" s="582"/>
      <c r="DG46" s="580">
        <v>21041334</v>
      </c>
      <c r="DH46" s="581"/>
      <c r="DI46" s="581"/>
      <c r="DJ46" s="581"/>
      <c r="DK46" s="581"/>
      <c r="DL46" s="581"/>
      <c r="DM46" s="581"/>
      <c r="DN46" s="581"/>
      <c r="DO46" s="581"/>
      <c r="DP46" s="581"/>
      <c r="DQ46" s="582"/>
      <c r="DR46" s="577">
        <v>4.2</v>
      </c>
      <c r="DS46" s="578"/>
      <c r="DT46" s="578"/>
      <c r="DU46" s="578"/>
      <c r="DV46" s="578"/>
      <c r="DW46" s="578"/>
      <c r="DX46" s="610"/>
    </row>
    <row r="47" spans="2:128" ht="11.25" customHeight="1" x14ac:dyDescent="0.15">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327</v>
      </c>
      <c r="BZ47" s="572"/>
      <c r="CA47" s="572"/>
      <c r="CB47" s="572"/>
      <c r="CC47" s="572"/>
      <c r="CD47" s="572"/>
      <c r="CE47" s="572"/>
      <c r="CF47" s="572"/>
      <c r="CG47" s="572"/>
      <c r="CH47" s="572"/>
      <c r="CI47" s="572"/>
      <c r="CJ47" s="572"/>
      <c r="CK47" s="572"/>
      <c r="CL47" s="573"/>
      <c r="CM47" s="574">
        <v>8447184</v>
      </c>
      <c r="CN47" s="581"/>
      <c r="CO47" s="581"/>
      <c r="CP47" s="581"/>
      <c r="CQ47" s="581"/>
      <c r="CR47" s="581"/>
      <c r="CS47" s="581"/>
      <c r="CT47" s="582"/>
      <c r="CU47" s="577">
        <v>0.9</v>
      </c>
      <c r="CV47" s="578"/>
      <c r="CW47" s="578"/>
      <c r="CX47" s="579"/>
      <c r="CY47" s="580">
        <v>7280897</v>
      </c>
      <c r="CZ47" s="581"/>
      <c r="DA47" s="581"/>
      <c r="DB47" s="581"/>
      <c r="DC47" s="581"/>
      <c r="DD47" s="581"/>
      <c r="DE47" s="581"/>
      <c r="DF47" s="582"/>
      <c r="DG47" s="580">
        <v>7192575</v>
      </c>
      <c r="DH47" s="581"/>
      <c r="DI47" s="581"/>
      <c r="DJ47" s="581"/>
      <c r="DK47" s="581"/>
      <c r="DL47" s="581"/>
      <c r="DM47" s="581"/>
      <c r="DN47" s="581"/>
      <c r="DO47" s="581"/>
      <c r="DP47" s="581"/>
      <c r="DQ47" s="582"/>
      <c r="DR47" s="577">
        <v>1.5</v>
      </c>
      <c r="DS47" s="578"/>
      <c r="DT47" s="578"/>
      <c r="DU47" s="578"/>
      <c r="DV47" s="578"/>
      <c r="DW47" s="578"/>
      <c r="DX47" s="610"/>
    </row>
    <row r="48" spans="2:128" ht="11.25" customHeight="1" x14ac:dyDescent="0.15">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328</v>
      </c>
      <c r="BZ48" s="572"/>
      <c r="CA48" s="572"/>
      <c r="CB48" s="572"/>
      <c r="CC48" s="572"/>
      <c r="CD48" s="572"/>
      <c r="CE48" s="572"/>
      <c r="CF48" s="572"/>
      <c r="CG48" s="572"/>
      <c r="CH48" s="572"/>
      <c r="CI48" s="572"/>
      <c r="CJ48" s="572"/>
      <c r="CK48" s="572"/>
      <c r="CL48" s="573"/>
      <c r="CM48" s="574">
        <v>278280603</v>
      </c>
      <c r="CN48" s="575"/>
      <c r="CO48" s="575"/>
      <c r="CP48" s="575"/>
      <c r="CQ48" s="575"/>
      <c r="CR48" s="575"/>
      <c r="CS48" s="575"/>
      <c r="CT48" s="576"/>
      <c r="CU48" s="577">
        <v>28.9</v>
      </c>
      <c r="CV48" s="578"/>
      <c r="CW48" s="578"/>
      <c r="CX48" s="579"/>
      <c r="CY48" s="580">
        <v>207544704</v>
      </c>
      <c r="CZ48" s="581"/>
      <c r="DA48" s="581"/>
      <c r="DB48" s="581"/>
      <c r="DC48" s="581"/>
      <c r="DD48" s="581"/>
      <c r="DE48" s="581"/>
      <c r="DF48" s="582"/>
      <c r="DG48" s="580">
        <v>120893145</v>
      </c>
      <c r="DH48" s="581"/>
      <c r="DI48" s="581"/>
      <c r="DJ48" s="581"/>
      <c r="DK48" s="581"/>
      <c r="DL48" s="581"/>
      <c r="DM48" s="581"/>
      <c r="DN48" s="581"/>
      <c r="DO48" s="581"/>
      <c r="DP48" s="581"/>
      <c r="DQ48" s="582"/>
      <c r="DR48" s="577">
        <v>24.4</v>
      </c>
      <c r="DS48" s="578"/>
      <c r="DT48" s="578"/>
      <c r="DU48" s="578"/>
      <c r="DV48" s="578"/>
      <c r="DW48" s="578"/>
      <c r="DX48" s="610"/>
    </row>
    <row r="49" spans="2:128" ht="11.25" customHeight="1" x14ac:dyDescent="0.15">
      <c r="B49" s="210" t="s">
        <v>329</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330</v>
      </c>
      <c r="BZ49" s="572"/>
      <c r="CA49" s="572"/>
      <c r="CB49" s="572"/>
      <c r="CC49" s="572"/>
      <c r="CD49" s="572"/>
      <c r="CE49" s="572"/>
      <c r="CF49" s="572"/>
      <c r="CG49" s="572"/>
      <c r="CH49" s="572"/>
      <c r="CI49" s="572"/>
      <c r="CJ49" s="572"/>
      <c r="CK49" s="572"/>
      <c r="CL49" s="573"/>
      <c r="CM49" s="574">
        <v>11261112</v>
      </c>
      <c r="CN49" s="581"/>
      <c r="CO49" s="581"/>
      <c r="CP49" s="581"/>
      <c r="CQ49" s="581"/>
      <c r="CR49" s="581"/>
      <c r="CS49" s="581"/>
      <c r="CT49" s="582"/>
      <c r="CU49" s="577">
        <v>1.2</v>
      </c>
      <c r="CV49" s="578"/>
      <c r="CW49" s="578"/>
      <c r="CX49" s="579"/>
      <c r="CY49" s="580">
        <v>10941038</v>
      </c>
      <c r="CZ49" s="581"/>
      <c r="DA49" s="581"/>
      <c r="DB49" s="581"/>
      <c r="DC49" s="581"/>
      <c r="DD49" s="581"/>
      <c r="DE49" s="581"/>
      <c r="DF49" s="582"/>
      <c r="DG49" s="580">
        <v>10737385</v>
      </c>
      <c r="DH49" s="581"/>
      <c r="DI49" s="581"/>
      <c r="DJ49" s="581"/>
      <c r="DK49" s="581"/>
      <c r="DL49" s="581"/>
      <c r="DM49" s="581"/>
      <c r="DN49" s="581"/>
      <c r="DO49" s="581"/>
      <c r="DP49" s="581"/>
      <c r="DQ49" s="582"/>
      <c r="DR49" s="577">
        <v>2.2000000000000002</v>
      </c>
      <c r="DS49" s="578"/>
      <c r="DT49" s="578"/>
      <c r="DU49" s="578"/>
      <c r="DV49" s="578"/>
      <c r="DW49" s="578"/>
      <c r="DX49" s="610"/>
    </row>
    <row r="50" spans="2:128" ht="11.25" customHeight="1" x14ac:dyDescent="0.15">
      <c r="B50" s="611" t="s">
        <v>331</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332</v>
      </c>
      <c r="BZ50" s="572"/>
      <c r="CA50" s="572"/>
      <c r="CB50" s="572"/>
      <c r="CC50" s="572"/>
      <c r="CD50" s="572"/>
      <c r="CE50" s="572"/>
      <c r="CF50" s="572"/>
      <c r="CG50" s="572"/>
      <c r="CH50" s="572"/>
      <c r="CI50" s="572"/>
      <c r="CJ50" s="572"/>
      <c r="CK50" s="572"/>
      <c r="CL50" s="573"/>
      <c r="CM50" s="574">
        <v>26761363</v>
      </c>
      <c r="CN50" s="575"/>
      <c r="CO50" s="575"/>
      <c r="CP50" s="575"/>
      <c r="CQ50" s="575"/>
      <c r="CR50" s="575"/>
      <c r="CS50" s="575"/>
      <c r="CT50" s="576"/>
      <c r="CU50" s="577">
        <v>2.8</v>
      </c>
      <c r="CV50" s="578"/>
      <c r="CW50" s="578"/>
      <c r="CX50" s="579"/>
      <c r="CY50" s="580">
        <v>22383239</v>
      </c>
      <c r="CZ50" s="581"/>
      <c r="DA50" s="581"/>
      <c r="DB50" s="581"/>
      <c r="DC50" s="581"/>
      <c r="DD50" s="581"/>
      <c r="DE50" s="581"/>
      <c r="DF50" s="582"/>
      <c r="DG50" s="580" t="s">
        <v>123</v>
      </c>
      <c r="DH50" s="581"/>
      <c r="DI50" s="581"/>
      <c r="DJ50" s="581"/>
      <c r="DK50" s="581"/>
      <c r="DL50" s="581"/>
      <c r="DM50" s="581"/>
      <c r="DN50" s="581"/>
      <c r="DO50" s="581"/>
      <c r="DP50" s="581"/>
      <c r="DQ50" s="582"/>
      <c r="DR50" s="577" t="s">
        <v>123</v>
      </c>
      <c r="DS50" s="578"/>
      <c r="DT50" s="578"/>
      <c r="DU50" s="578"/>
      <c r="DV50" s="578"/>
      <c r="DW50" s="578"/>
      <c r="DX50" s="610"/>
    </row>
    <row r="51" spans="2:128" ht="11.25" customHeight="1" x14ac:dyDescent="0.15">
      <c r="B51" s="611" t="s">
        <v>333</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334</v>
      </c>
      <c r="BZ51" s="572"/>
      <c r="CA51" s="572"/>
      <c r="CB51" s="572"/>
      <c r="CC51" s="572"/>
      <c r="CD51" s="572"/>
      <c r="CE51" s="572"/>
      <c r="CF51" s="572"/>
      <c r="CG51" s="572"/>
      <c r="CH51" s="572"/>
      <c r="CI51" s="572"/>
      <c r="CJ51" s="572"/>
      <c r="CK51" s="572"/>
      <c r="CL51" s="573"/>
      <c r="CM51" s="574">
        <v>141311</v>
      </c>
      <c r="CN51" s="581"/>
      <c r="CO51" s="581"/>
      <c r="CP51" s="581"/>
      <c r="CQ51" s="581"/>
      <c r="CR51" s="581"/>
      <c r="CS51" s="581"/>
      <c r="CT51" s="582"/>
      <c r="CU51" s="577">
        <v>0</v>
      </c>
      <c r="CV51" s="578"/>
      <c r="CW51" s="578"/>
      <c r="CX51" s="579"/>
      <c r="CY51" s="580">
        <v>11</v>
      </c>
      <c r="CZ51" s="581"/>
      <c r="DA51" s="581"/>
      <c r="DB51" s="581"/>
      <c r="DC51" s="581"/>
      <c r="DD51" s="581"/>
      <c r="DE51" s="581"/>
      <c r="DF51" s="582"/>
      <c r="DG51" s="580" t="s">
        <v>122</v>
      </c>
      <c r="DH51" s="581"/>
      <c r="DI51" s="581"/>
      <c r="DJ51" s="581"/>
      <c r="DK51" s="581"/>
      <c r="DL51" s="581"/>
      <c r="DM51" s="581"/>
      <c r="DN51" s="581"/>
      <c r="DO51" s="581"/>
      <c r="DP51" s="581"/>
      <c r="DQ51" s="582"/>
      <c r="DR51" s="577" t="s">
        <v>123</v>
      </c>
      <c r="DS51" s="578"/>
      <c r="DT51" s="578"/>
      <c r="DU51" s="578"/>
      <c r="DV51" s="578"/>
      <c r="DW51" s="578"/>
      <c r="DX51" s="610"/>
    </row>
    <row r="52" spans="2:128" ht="11.25" customHeight="1" x14ac:dyDescent="0.15">
      <c r="BY52" s="571" t="s">
        <v>335</v>
      </c>
      <c r="BZ52" s="572"/>
      <c r="CA52" s="572"/>
      <c r="CB52" s="572"/>
      <c r="CC52" s="572"/>
      <c r="CD52" s="572"/>
      <c r="CE52" s="572"/>
      <c r="CF52" s="572"/>
      <c r="CG52" s="572"/>
      <c r="CH52" s="572"/>
      <c r="CI52" s="572"/>
      <c r="CJ52" s="572"/>
      <c r="CK52" s="572"/>
      <c r="CL52" s="573"/>
      <c r="CM52" s="574">
        <v>33181157</v>
      </c>
      <c r="CN52" s="575"/>
      <c r="CO52" s="575"/>
      <c r="CP52" s="575"/>
      <c r="CQ52" s="575"/>
      <c r="CR52" s="575"/>
      <c r="CS52" s="575"/>
      <c r="CT52" s="576"/>
      <c r="CU52" s="577">
        <v>3.5</v>
      </c>
      <c r="CV52" s="578"/>
      <c r="CW52" s="578"/>
      <c r="CX52" s="579"/>
      <c r="CY52" s="580">
        <v>3692255</v>
      </c>
      <c r="CZ52" s="581"/>
      <c r="DA52" s="581"/>
      <c r="DB52" s="581"/>
      <c r="DC52" s="581"/>
      <c r="DD52" s="581"/>
      <c r="DE52" s="581"/>
      <c r="DF52" s="582"/>
      <c r="DG52" s="580">
        <v>525274</v>
      </c>
      <c r="DH52" s="581"/>
      <c r="DI52" s="581"/>
      <c r="DJ52" s="581"/>
      <c r="DK52" s="581"/>
      <c r="DL52" s="581"/>
      <c r="DM52" s="581"/>
      <c r="DN52" s="581"/>
      <c r="DO52" s="581"/>
      <c r="DP52" s="581"/>
      <c r="DQ52" s="582"/>
      <c r="DR52" s="577">
        <v>0.1</v>
      </c>
      <c r="DS52" s="578"/>
      <c r="DT52" s="578"/>
      <c r="DU52" s="578"/>
      <c r="DV52" s="578"/>
      <c r="DW52" s="578"/>
      <c r="DX52" s="610"/>
    </row>
    <row r="53" spans="2:128" ht="11.25" customHeight="1" x14ac:dyDescent="0.15">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336</v>
      </c>
      <c r="BZ53" s="572"/>
      <c r="CA53" s="572"/>
      <c r="CB53" s="572"/>
      <c r="CC53" s="572"/>
      <c r="CD53" s="572"/>
      <c r="CE53" s="572"/>
      <c r="CF53" s="572"/>
      <c r="CG53" s="572"/>
      <c r="CH53" s="572"/>
      <c r="CI53" s="572"/>
      <c r="CJ53" s="572"/>
      <c r="CK53" s="572"/>
      <c r="CL53" s="573"/>
      <c r="CM53" s="574" t="s">
        <v>122</v>
      </c>
      <c r="CN53" s="575"/>
      <c r="CO53" s="575"/>
      <c r="CP53" s="575"/>
      <c r="CQ53" s="575"/>
      <c r="CR53" s="575"/>
      <c r="CS53" s="575"/>
      <c r="CT53" s="576"/>
      <c r="CU53" s="577" t="s">
        <v>122</v>
      </c>
      <c r="CV53" s="578"/>
      <c r="CW53" s="578"/>
      <c r="CX53" s="579"/>
      <c r="CY53" s="580" t="s">
        <v>122</v>
      </c>
      <c r="CZ53" s="581"/>
      <c r="DA53" s="581"/>
      <c r="DB53" s="581"/>
      <c r="DC53" s="581"/>
      <c r="DD53" s="581"/>
      <c r="DE53" s="581"/>
      <c r="DF53" s="582"/>
      <c r="DG53" s="580" t="s">
        <v>122</v>
      </c>
      <c r="DH53" s="581"/>
      <c r="DI53" s="581"/>
      <c r="DJ53" s="581"/>
      <c r="DK53" s="581"/>
      <c r="DL53" s="581"/>
      <c r="DM53" s="581"/>
      <c r="DN53" s="581"/>
      <c r="DO53" s="581"/>
      <c r="DP53" s="581"/>
      <c r="DQ53" s="582"/>
      <c r="DR53" s="577" t="s">
        <v>123</v>
      </c>
      <c r="DS53" s="578"/>
      <c r="DT53" s="578"/>
      <c r="DU53" s="578"/>
      <c r="DV53" s="578"/>
      <c r="DW53" s="578"/>
      <c r="DX53" s="610"/>
    </row>
    <row r="54" spans="2:128" ht="11.25" customHeight="1" x14ac:dyDescent="0.15">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337</v>
      </c>
      <c r="BZ54" s="572"/>
      <c r="CA54" s="572"/>
      <c r="CB54" s="572"/>
      <c r="CC54" s="572"/>
      <c r="CD54" s="572"/>
      <c r="CE54" s="572"/>
      <c r="CF54" s="572"/>
      <c r="CG54" s="572"/>
      <c r="CH54" s="572"/>
      <c r="CI54" s="572"/>
      <c r="CJ54" s="572"/>
      <c r="CK54" s="572"/>
      <c r="CL54" s="573"/>
      <c r="CM54" s="574">
        <v>191659793</v>
      </c>
      <c r="CN54" s="575"/>
      <c r="CO54" s="575"/>
      <c r="CP54" s="575"/>
      <c r="CQ54" s="575"/>
      <c r="CR54" s="575"/>
      <c r="CS54" s="575"/>
      <c r="CT54" s="576"/>
      <c r="CU54" s="577">
        <v>19.899999999999999</v>
      </c>
      <c r="CV54" s="578"/>
      <c r="CW54" s="578"/>
      <c r="CX54" s="579"/>
      <c r="CY54" s="580">
        <v>23156294</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15">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338</v>
      </c>
      <c r="BZ55" s="572"/>
      <c r="CA55" s="572"/>
      <c r="CB55" s="572"/>
      <c r="CC55" s="572"/>
      <c r="CD55" s="572"/>
      <c r="CE55" s="572"/>
      <c r="CF55" s="572"/>
      <c r="CG55" s="572"/>
      <c r="CH55" s="572"/>
      <c r="CI55" s="572"/>
      <c r="CJ55" s="572"/>
      <c r="CK55" s="572"/>
      <c r="CL55" s="573"/>
      <c r="CM55" s="574">
        <v>3988469</v>
      </c>
      <c r="CN55" s="575"/>
      <c r="CO55" s="575"/>
      <c r="CP55" s="575"/>
      <c r="CQ55" s="575"/>
      <c r="CR55" s="575"/>
      <c r="CS55" s="575"/>
      <c r="CT55" s="576"/>
      <c r="CU55" s="577">
        <v>0.4</v>
      </c>
      <c r="CV55" s="578"/>
      <c r="CW55" s="578"/>
      <c r="CX55" s="579"/>
      <c r="CY55" s="580">
        <v>1523068</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15">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311</v>
      </c>
      <c r="BZ56" s="605"/>
      <c r="CA56" s="571" t="s">
        <v>339</v>
      </c>
      <c r="CB56" s="572"/>
      <c r="CC56" s="572"/>
      <c r="CD56" s="572"/>
      <c r="CE56" s="572"/>
      <c r="CF56" s="572"/>
      <c r="CG56" s="572"/>
      <c r="CH56" s="572"/>
      <c r="CI56" s="572"/>
      <c r="CJ56" s="572"/>
      <c r="CK56" s="572"/>
      <c r="CL56" s="573"/>
      <c r="CM56" s="574">
        <v>177250225</v>
      </c>
      <c r="CN56" s="575"/>
      <c r="CO56" s="575"/>
      <c r="CP56" s="575"/>
      <c r="CQ56" s="575"/>
      <c r="CR56" s="575"/>
      <c r="CS56" s="575"/>
      <c r="CT56" s="576"/>
      <c r="CU56" s="577">
        <v>18.399999999999999</v>
      </c>
      <c r="CV56" s="578"/>
      <c r="CW56" s="578"/>
      <c r="CX56" s="579"/>
      <c r="CY56" s="580">
        <v>23120445</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15">
      <c r="B57" s="222"/>
      <c r="BY57" s="606"/>
      <c r="BZ57" s="607"/>
      <c r="CA57" s="571" t="s">
        <v>340</v>
      </c>
      <c r="CB57" s="572"/>
      <c r="CC57" s="572"/>
      <c r="CD57" s="572"/>
      <c r="CE57" s="572"/>
      <c r="CF57" s="572"/>
      <c r="CG57" s="572"/>
      <c r="CH57" s="572"/>
      <c r="CI57" s="572"/>
      <c r="CJ57" s="572"/>
      <c r="CK57" s="572"/>
      <c r="CL57" s="573"/>
      <c r="CM57" s="574">
        <v>101148960</v>
      </c>
      <c r="CN57" s="575"/>
      <c r="CO57" s="575"/>
      <c r="CP57" s="575"/>
      <c r="CQ57" s="575"/>
      <c r="CR57" s="575"/>
      <c r="CS57" s="575"/>
      <c r="CT57" s="576"/>
      <c r="CU57" s="577">
        <v>10.5</v>
      </c>
      <c r="CV57" s="578"/>
      <c r="CW57" s="578"/>
      <c r="CX57" s="579"/>
      <c r="CY57" s="580">
        <v>3829265</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15">
      <c r="BY58" s="606"/>
      <c r="BZ58" s="607"/>
      <c r="CA58" s="571" t="s">
        <v>341</v>
      </c>
      <c r="CB58" s="572"/>
      <c r="CC58" s="572"/>
      <c r="CD58" s="572"/>
      <c r="CE58" s="572"/>
      <c r="CF58" s="572"/>
      <c r="CG58" s="572"/>
      <c r="CH58" s="572"/>
      <c r="CI58" s="572"/>
      <c r="CJ58" s="572"/>
      <c r="CK58" s="572"/>
      <c r="CL58" s="573"/>
      <c r="CM58" s="574">
        <v>54514012</v>
      </c>
      <c r="CN58" s="575"/>
      <c r="CO58" s="575"/>
      <c r="CP58" s="575"/>
      <c r="CQ58" s="575"/>
      <c r="CR58" s="575"/>
      <c r="CS58" s="575"/>
      <c r="CT58" s="576"/>
      <c r="CU58" s="577">
        <v>5.7</v>
      </c>
      <c r="CV58" s="578"/>
      <c r="CW58" s="578"/>
      <c r="CX58" s="579"/>
      <c r="CY58" s="580">
        <v>18247999</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15">
      <c r="BY59" s="606"/>
      <c r="BZ59" s="607"/>
      <c r="CA59" s="571" t="s">
        <v>342</v>
      </c>
      <c r="CB59" s="572"/>
      <c r="CC59" s="572"/>
      <c r="CD59" s="572"/>
      <c r="CE59" s="572"/>
      <c r="CF59" s="572"/>
      <c r="CG59" s="572"/>
      <c r="CH59" s="572"/>
      <c r="CI59" s="572"/>
      <c r="CJ59" s="572"/>
      <c r="CK59" s="572"/>
      <c r="CL59" s="573"/>
      <c r="CM59" s="574">
        <v>14409568</v>
      </c>
      <c r="CN59" s="575"/>
      <c r="CO59" s="575"/>
      <c r="CP59" s="575"/>
      <c r="CQ59" s="575"/>
      <c r="CR59" s="575"/>
      <c r="CS59" s="575"/>
      <c r="CT59" s="576"/>
      <c r="CU59" s="577">
        <v>1.5</v>
      </c>
      <c r="CV59" s="578"/>
      <c r="CW59" s="578"/>
      <c r="CX59" s="579"/>
      <c r="CY59" s="580">
        <v>35849</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15">
      <c r="BY60" s="608"/>
      <c r="BZ60" s="609"/>
      <c r="CA60" s="571" t="s">
        <v>343</v>
      </c>
      <c r="CB60" s="572"/>
      <c r="CC60" s="572"/>
      <c r="CD60" s="572"/>
      <c r="CE60" s="572"/>
      <c r="CF60" s="572"/>
      <c r="CG60" s="572"/>
      <c r="CH60" s="572"/>
      <c r="CI60" s="572"/>
      <c r="CJ60" s="572"/>
      <c r="CK60" s="572"/>
      <c r="CL60" s="573"/>
      <c r="CM60" s="574" t="s">
        <v>123</v>
      </c>
      <c r="CN60" s="575"/>
      <c r="CO60" s="575"/>
      <c r="CP60" s="575"/>
      <c r="CQ60" s="575"/>
      <c r="CR60" s="575"/>
      <c r="CS60" s="575"/>
      <c r="CT60" s="576"/>
      <c r="CU60" s="577" t="s">
        <v>123</v>
      </c>
      <c r="CV60" s="578"/>
      <c r="CW60" s="578"/>
      <c r="CX60" s="579"/>
      <c r="CY60" s="580" t="s">
        <v>123</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15">
      <c r="AQ61" s="220"/>
      <c r="AR61" s="220"/>
      <c r="AS61" s="220"/>
      <c r="AT61" s="220"/>
      <c r="AU61" s="220"/>
      <c r="AV61" s="220"/>
      <c r="AW61" s="220"/>
      <c r="AX61" s="220"/>
      <c r="AZ61" s="218"/>
      <c r="BA61" s="218"/>
      <c r="BB61" s="218"/>
      <c r="BC61" s="218"/>
      <c r="BS61" s="218"/>
      <c r="BT61" s="218"/>
      <c r="BU61" s="218"/>
      <c r="BV61" s="218"/>
      <c r="BW61" s="218"/>
      <c r="BY61" s="586" t="s">
        <v>344</v>
      </c>
      <c r="BZ61" s="587"/>
      <c r="CA61" s="587"/>
      <c r="CB61" s="587"/>
      <c r="CC61" s="587"/>
      <c r="CD61" s="587"/>
      <c r="CE61" s="587"/>
      <c r="CF61" s="587"/>
      <c r="CG61" s="587"/>
      <c r="CH61" s="587"/>
      <c r="CI61" s="587"/>
      <c r="CJ61" s="587"/>
      <c r="CK61" s="587"/>
      <c r="CL61" s="588"/>
      <c r="CM61" s="589">
        <v>961418272</v>
      </c>
      <c r="CN61" s="590"/>
      <c r="CO61" s="590"/>
      <c r="CP61" s="590"/>
      <c r="CQ61" s="590"/>
      <c r="CR61" s="590"/>
      <c r="CS61" s="590"/>
      <c r="CT61" s="591"/>
      <c r="CU61" s="592">
        <v>100</v>
      </c>
      <c r="CV61" s="593"/>
      <c r="CW61" s="593"/>
      <c r="CX61" s="594"/>
      <c r="CY61" s="595">
        <v>604962824</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15">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15">
      <c r="AZ63" s="218"/>
      <c r="BA63" s="218"/>
      <c r="BB63" s="218"/>
      <c r="BC63" s="218"/>
      <c r="BD63" s="223"/>
      <c r="BE63" s="223"/>
      <c r="BF63" s="223"/>
      <c r="BG63" s="223"/>
      <c r="BH63" s="223"/>
      <c r="BI63" s="223"/>
      <c r="BS63" s="218"/>
      <c r="BT63" s="218"/>
      <c r="BU63" s="218"/>
      <c r="BV63" s="218"/>
      <c r="BW63" s="218"/>
    </row>
    <row r="64" spans="2:128" ht="11.25" customHeight="1" x14ac:dyDescent="0.15">
      <c r="AZ64" s="218"/>
      <c r="BA64" s="218"/>
      <c r="BB64" s="218"/>
      <c r="BC64" s="218"/>
      <c r="BD64" s="223"/>
      <c r="BE64" s="223"/>
      <c r="BF64" s="223"/>
      <c r="BG64" s="223"/>
      <c r="BH64" s="223"/>
      <c r="BI64" s="223"/>
      <c r="BS64" s="218"/>
      <c r="BT64" s="218"/>
      <c r="BU64" s="218"/>
      <c r="BV64" s="218"/>
      <c r="BW64" s="218"/>
    </row>
    <row r="65" spans="42:75" ht="11.25" customHeight="1" x14ac:dyDescent="0.15">
      <c r="AZ65" s="218"/>
      <c r="BA65" s="218"/>
      <c r="BB65" s="218"/>
      <c r="BC65" s="218"/>
      <c r="BD65" s="223"/>
      <c r="BE65" s="223"/>
      <c r="BF65" s="223"/>
      <c r="BG65" s="223"/>
      <c r="BH65" s="223"/>
      <c r="BI65" s="223"/>
      <c r="BS65" s="218"/>
      <c r="BT65" s="218"/>
      <c r="BU65" s="218"/>
      <c r="BV65" s="218"/>
      <c r="BW65" s="218"/>
    </row>
    <row r="66" spans="42:75" ht="11.25" customHeight="1" x14ac:dyDescent="0.15">
      <c r="AZ66" s="218"/>
      <c r="BA66" s="218"/>
      <c r="BB66" s="218"/>
      <c r="BC66" s="218"/>
      <c r="BD66" s="223"/>
      <c r="BE66" s="223"/>
      <c r="BF66" s="223"/>
      <c r="BG66" s="223"/>
      <c r="BH66" s="223"/>
      <c r="BI66" s="223"/>
      <c r="BS66" s="218"/>
      <c r="BT66" s="218"/>
      <c r="BU66" s="218"/>
      <c r="BV66" s="218"/>
      <c r="BW66" s="218"/>
    </row>
    <row r="67" spans="42:75" ht="11.25" hidden="1" customHeight="1" x14ac:dyDescent="0.15">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15">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MkBX+hT4yGhubCkfu5oowYOpKf57ZJhoFpMlmusQyoXwR8PcNOGlaajpxAw+MMO7/snJPhKS57Ym+oibq62wiA==" saltValue="8F9lYocHo8+zc3zgJibDV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67" t="s">
        <v>345</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346</v>
      </c>
      <c r="DK2" s="1069"/>
      <c r="DL2" s="1069"/>
      <c r="DM2" s="1069"/>
      <c r="DN2" s="1069"/>
      <c r="DO2" s="1070"/>
      <c r="DP2" s="226"/>
      <c r="DQ2" s="1068" t="s">
        <v>347</v>
      </c>
      <c r="DR2" s="1069"/>
      <c r="DS2" s="1069"/>
      <c r="DT2" s="1069"/>
      <c r="DU2" s="1069"/>
      <c r="DV2" s="1069"/>
      <c r="DW2" s="1069"/>
      <c r="DX2" s="1069"/>
      <c r="DY2" s="1069"/>
      <c r="DZ2" s="1070"/>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27" t="s">
        <v>348</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349</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15">
      <c r="A5" s="957" t="s">
        <v>350</v>
      </c>
      <c r="B5" s="958"/>
      <c r="C5" s="958"/>
      <c r="D5" s="958"/>
      <c r="E5" s="958"/>
      <c r="F5" s="958"/>
      <c r="G5" s="958"/>
      <c r="H5" s="958"/>
      <c r="I5" s="958"/>
      <c r="J5" s="958"/>
      <c r="K5" s="958"/>
      <c r="L5" s="958"/>
      <c r="M5" s="958"/>
      <c r="N5" s="958"/>
      <c r="O5" s="958"/>
      <c r="P5" s="959"/>
      <c r="Q5" s="963" t="s">
        <v>351</v>
      </c>
      <c r="R5" s="964"/>
      <c r="S5" s="964"/>
      <c r="T5" s="964"/>
      <c r="U5" s="965"/>
      <c r="V5" s="963" t="s">
        <v>352</v>
      </c>
      <c r="W5" s="964"/>
      <c r="X5" s="964"/>
      <c r="Y5" s="964"/>
      <c r="Z5" s="965"/>
      <c r="AA5" s="963" t="s">
        <v>353</v>
      </c>
      <c r="AB5" s="964"/>
      <c r="AC5" s="964"/>
      <c r="AD5" s="964"/>
      <c r="AE5" s="964"/>
      <c r="AF5" s="1071" t="s">
        <v>354</v>
      </c>
      <c r="AG5" s="964"/>
      <c r="AH5" s="964"/>
      <c r="AI5" s="964"/>
      <c r="AJ5" s="977"/>
      <c r="AK5" s="964" t="s">
        <v>355</v>
      </c>
      <c r="AL5" s="964"/>
      <c r="AM5" s="964"/>
      <c r="AN5" s="964"/>
      <c r="AO5" s="965"/>
      <c r="AP5" s="963" t="s">
        <v>356</v>
      </c>
      <c r="AQ5" s="964"/>
      <c r="AR5" s="964"/>
      <c r="AS5" s="964"/>
      <c r="AT5" s="965"/>
      <c r="AU5" s="963" t="s">
        <v>357</v>
      </c>
      <c r="AV5" s="964"/>
      <c r="AW5" s="964"/>
      <c r="AX5" s="964"/>
      <c r="AY5" s="977"/>
      <c r="AZ5" s="230"/>
      <c r="BA5" s="230"/>
      <c r="BB5" s="230"/>
      <c r="BC5" s="230"/>
      <c r="BD5" s="230"/>
      <c r="BE5" s="231"/>
      <c r="BF5" s="231"/>
      <c r="BG5" s="231"/>
      <c r="BH5" s="231"/>
      <c r="BI5" s="231"/>
      <c r="BJ5" s="231"/>
      <c r="BK5" s="231"/>
      <c r="BL5" s="231"/>
      <c r="BM5" s="231"/>
      <c r="BN5" s="231"/>
      <c r="BO5" s="231"/>
      <c r="BP5" s="231"/>
      <c r="BQ5" s="957" t="s">
        <v>358</v>
      </c>
      <c r="BR5" s="958"/>
      <c r="BS5" s="958"/>
      <c r="BT5" s="958"/>
      <c r="BU5" s="958"/>
      <c r="BV5" s="958"/>
      <c r="BW5" s="958"/>
      <c r="BX5" s="958"/>
      <c r="BY5" s="958"/>
      <c r="BZ5" s="958"/>
      <c r="CA5" s="958"/>
      <c r="CB5" s="958"/>
      <c r="CC5" s="958"/>
      <c r="CD5" s="958"/>
      <c r="CE5" s="958"/>
      <c r="CF5" s="958"/>
      <c r="CG5" s="959"/>
      <c r="CH5" s="963" t="s">
        <v>359</v>
      </c>
      <c r="CI5" s="964"/>
      <c r="CJ5" s="964"/>
      <c r="CK5" s="964"/>
      <c r="CL5" s="965"/>
      <c r="CM5" s="963" t="s">
        <v>360</v>
      </c>
      <c r="CN5" s="964"/>
      <c r="CO5" s="964"/>
      <c r="CP5" s="964"/>
      <c r="CQ5" s="965"/>
      <c r="CR5" s="963" t="s">
        <v>361</v>
      </c>
      <c r="CS5" s="964"/>
      <c r="CT5" s="964"/>
      <c r="CU5" s="964"/>
      <c r="CV5" s="965"/>
      <c r="CW5" s="963" t="s">
        <v>362</v>
      </c>
      <c r="CX5" s="964"/>
      <c r="CY5" s="964"/>
      <c r="CZ5" s="964"/>
      <c r="DA5" s="965"/>
      <c r="DB5" s="963" t="s">
        <v>363</v>
      </c>
      <c r="DC5" s="964"/>
      <c r="DD5" s="964"/>
      <c r="DE5" s="964"/>
      <c r="DF5" s="965"/>
      <c r="DG5" s="1061" t="s">
        <v>364</v>
      </c>
      <c r="DH5" s="1062"/>
      <c r="DI5" s="1062"/>
      <c r="DJ5" s="1062"/>
      <c r="DK5" s="1063"/>
      <c r="DL5" s="1061" t="s">
        <v>365</v>
      </c>
      <c r="DM5" s="1062"/>
      <c r="DN5" s="1062"/>
      <c r="DO5" s="1062"/>
      <c r="DP5" s="1063"/>
      <c r="DQ5" s="963" t="s">
        <v>366</v>
      </c>
      <c r="DR5" s="964"/>
      <c r="DS5" s="964"/>
      <c r="DT5" s="964"/>
      <c r="DU5" s="965"/>
      <c r="DV5" s="963" t="s">
        <v>357</v>
      </c>
      <c r="DW5" s="964"/>
      <c r="DX5" s="964"/>
      <c r="DY5" s="964"/>
      <c r="DZ5" s="977"/>
      <c r="EA5" s="232"/>
    </row>
    <row r="6" spans="1:131" s="233" customFormat="1" ht="26.25" customHeight="1" thickBot="1" x14ac:dyDescent="0.2">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15">
      <c r="A7" s="234">
        <v>1</v>
      </c>
      <c r="B7" s="1015" t="s">
        <v>367</v>
      </c>
      <c r="C7" s="1016"/>
      <c r="D7" s="1016"/>
      <c r="E7" s="1016"/>
      <c r="F7" s="1016"/>
      <c r="G7" s="1016"/>
      <c r="H7" s="1016"/>
      <c r="I7" s="1016"/>
      <c r="J7" s="1016"/>
      <c r="K7" s="1016"/>
      <c r="L7" s="1016"/>
      <c r="M7" s="1016"/>
      <c r="N7" s="1016"/>
      <c r="O7" s="1016"/>
      <c r="P7" s="1017"/>
      <c r="Q7" s="1079">
        <v>1027363</v>
      </c>
      <c r="R7" s="1080"/>
      <c r="S7" s="1080"/>
      <c r="T7" s="1080"/>
      <c r="U7" s="1080"/>
      <c r="V7" s="1080">
        <v>1009603</v>
      </c>
      <c r="W7" s="1080"/>
      <c r="X7" s="1080"/>
      <c r="Y7" s="1080"/>
      <c r="Z7" s="1080"/>
      <c r="AA7" s="1080">
        <v>17760</v>
      </c>
      <c r="AB7" s="1080"/>
      <c r="AC7" s="1080"/>
      <c r="AD7" s="1080"/>
      <c r="AE7" s="1081"/>
      <c r="AF7" s="1082">
        <v>9626</v>
      </c>
      <c r="AG7" s="1083"/>
      <c r="AH7" s="1083"/>
      <c r="AI7" s="1083"/>
      <c r="AJ7" s="1084"/>
      <c r="AK7" s="1085">
        <v>53</v>
      </c>
      <c r="AL7" s="1086"/>
      <c r="AM7" s="1086"/>
      <c r="AN7" s="1086"/>
      <c r="AO7" s="1086"/>
      <c r="AP7" s="1086">
        <v>1805216</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581</v>
      </c>
      <c r="BT7" s="1077"/>
      <c r="BU7" s="1077"/>
      <c r="BV7" s="1077"/>
      <c r="BW7" s="1077"/>
      <c r="BX7" s="1077"/>
      <c r="BY7" s="1077"/>
      <c r="BZ7" s="1077"/>
      <c r="CA7" s="1077"/>
      <c r="CB7" s="1077"/>
      <c r="CC7" s="1077"/>
      <c r="CD7" s="1077"/>
      <c r="CE7" s="1077"/>
      <c r="CF7" s="1077"/>
      <c r="CG7" s="1089"/>
      <c r="CH7" s="1073">
        <v>1</v>
      </c>
      <c r="CI7" s="1074">
        <v>-4747</v>
      </c>
      <c r="CJ7" s="1074">
        <v>-4747</v>
      </c>
      <c r="CK7" s="1074">
        <v>-4747</v>
      </c>
      <c r="CL7" s="1075">
        <v>-4747</v>
      </c>
      <c r="CM7" s="1073">
        <v>50</v>
      </c>
      <c r="CN7" s="1074">
        <v>-4747</v>
      </c>
      <c r="CO7" s="1074">
        <v>-4747</v>
      </c>
      <c r="CP7" s="1074">
        <v>-4747</v>
      </c>
      <c r="CQ7" s="1075">
        <v>-4747</v>
      </c>
      <c r="CR7" s="1073">
        <v>5</v>
      </c>
      <c r="CS7" s="1074">
        <v>-4747</v>
      </c>
      <c r="CT7" s="1074">
        <v>-4747</v>
      </c>
      <c r="CU7" s="1074">
        <v>-4747</v>
      </c>
      <c r="CV7" s="1075">
        <v>-4747</v>
      </c>
      <c r="CW7" s="1073">
        <v>48</v>
      </c>
      <c r="CX7" s="1074">
        <v>-4747</v>
      </c>
      <c r="CY7" s="1074">
        <v>-4747</v>
      </c>
      <c r="CZ7" s="1074">
        <v>-4747</v>
      </c>
      <c r="DA7" s="1075">
        <v>-4747</v>
      </c>
      <c r="DB7" s="1073">
        <v>0</v>
      </c>
      <c r="DC7" s="1074">
        <v>-4747</v>
      </c>
      <c r="DD7" s="1074">
        <v>-4747</v>
      </c>
      <c r="DE7" s="1074">
        <v>-4747</v>
      </c>
      <c r="DF7" s="1075">
        <v>-4747</v>
      </c>
      <c r="DG7" s="1073" t="s">
        <v>516</v>
      </c>
      <c r="DH7" s="1074"/>
      <c r="DI7" s="1074"/>
      <c r="DJ7" s="1074"/>
      <c r="DK7" s="1075"/>
      <c r="DL7" s="1073" t="s">
        <v>516</v>
      </c>
      <c r="DM7" s="1074"/>
      <c r="DN7" s="1074"/>
      <c r="DO7" s="1074"/>
      <c r="DP7" s="1075"/>
      <c r="DQ7" s="1073" t="s">
        <v>516</v>
      </c>
      <c r="DR7" s="1074"/>
      <c r="DS7" s="1074"/>
      <c r="DT7" s="1074"/>
      <c r="DU7" s="1075"/>
      <c r="DV7" s="1076"/>
      <c r="DW7" s="1077"/>
      <c r="DX7" s="1077"/>
      <c r="DY7" s="1077"/>
      <c r="DZ7" s="1078"/>
      <c r="EA7" s="232"/>
    </row>
    <row r="8" spans="1:131" s="233" customFormat="1" ht="26.25" customHeight="1" x14ac:dyDescent="0.15">
      <c r="A8" s="236">
        <v>2</v>
      </c>
      <c r="B8" s="1001" t="s">
        <v>368</v>
      </c>
      <c r="C8" s="1002"/>
      <c r="D8" s="1002"/>
      <c r="E8" s="1002"/>
      <c r="F8" s="1002"/>
      <c r="G8" s="1002"/>
      <c r="H8" s="1002"/>
      <c r="I8" s="1002"/>
      <c r="J8" s="1002"/>
      <c r="K8" s="1002"/>
      <c r="L8" s="1002"/>
      <c r="M8" s="1002"/>
      <c r="N8" s="1002"/>
      <c r="O8" s="1002"/>
      <c r="P8" s="1003"/>
      <c r="Q8" s="1007">
        <v>176357</v>
      </c>
      <c r="R8" s="1005"/>
      <c r="S8" s="1005"/>
      <c r="T8" s="1005"/>
      <c r="U8" s="1005"/>
      <c r="V8" s="1005">
        <v>176357</v>
      </c>
      <c r="W8" s="1005"/>
      <c r="X8" s="1005"/>
      <c r="Y8" s="1005"/>
      <c r="Z8" s="1005"/>
      <c r="AA8" s="1005">
        <v>0</v>
      </c>
      <c r="AB8" s="1005"/>
      <c r="AC8" s="1005"/>
      <c r="AD8" s="1005"/>
      <c r="AE8" s="1008"/>
      <c r="AF8" s="1058" t="s">
        <v>369</v>
      </c>
      <c r="AG8" s="1059"/>
      <c r="AH8" s="1059"/>
      <c r="AI8" s="1059"/>
      <c r="AJ8" s="1060"/>
      <c r="AK8" s="1054">
        <v>103213</v>
      </c>
      <c r="AL8" s="1055"/>
      <c r="AM8" s="1055"/>
      <c r="AN8" s="1055"/>
      <c r="AO8" s="1055"/>
      <c r="AP8" s="1055">
        <v>0</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582</v>
      </c>
      <c r="BT8" s="955"/>
      <c r="BU8" s="955"/>
      <c r="BV8" s="955"/>
      <c r="BW8" s="955"/>
      <c r="BX8" s="955"/>
      <c r="BY8" s="955"/>
      <c r="BZ8" s="955"/>
      <c r="CA8" s="955"/>
      <c r="CB8" s="955"/>
      <c r="CC8" s="955"/>
      <c r="CD8" s="955"/>
      <c r="CE8" s="955"/>
      <c r="CF8" s="955"/>
      <c r="CG8" s="976"/>
      <c r="CH8" s="951">
        <v>-2</v>
      </c>
      <c r="CI8" s="952">
        <v>-4747</v>
      </c>
      <c r="CJ8" s="952">
        <v>-4747</v>
      </c>
      <c r="CK8" s="952">
        <v>-4747</v>
      </c>
      <c r="CL8" s="953">
        <v>-4747</v>
      </c>
      <c r="CM8" s="951">
        <v>754</v>
      </c>
      <c r="CN8" s="952">
        <v>-4747</v>
      </c>
      <c r="CO8" s="952">
        <v>-4747</v>
      </c>
      <c r="CP8" s="952">
        <v>-4747</v>
      </c>
      <c r="CQ8" s="953">
        <v>-4747</v>
      </c>
      <c r="CR8" s="951">
        <v>150</v>
      </c>
      <c r="CS8" s="952">
        <v>-4747</v>
      </c>
      <c r="CT8" s="952">
        <v>-4747</v>
      </c>
      <c r="CU8" s="952">
        <v>-4747</v>
      </c>
      <c r="CV8" s="953">
        <v>-4747</v>
      </c>
      <c r="CW8" s="951">
        <v>0</v>
      </c>
      <c r="CX8" s="952">
        <v>-4747</v>
      </c>
      <c r="CY8" s="952">
        <v>-4747</v>
      </c>
      <c r="CZ8" s="952">
        <v>-4747</v>
      </c>
      <c r="DA8" s="953">
        <v>-4747</v>
      </c>
      <c r="DB8" s="951">
        <v>0</v>
      </c>
      <c r="DC8" s="952">
        <v>-4747</v>
      </c>
      <c r="DD8" s="952">
        <v>-4747</v>
      </c>
      <c r="DE8" s="952">
        <v>-4747</v>
      </c>
      <c r="DF8" s="953">
        <v>-4747</v>
      </c>
      <c r="DG8" s="951" t="s">
        <v>516</v>
      </c>
      <c r="DH8" s="952"/>
      <c r="DI8" s="952"/>
      <c r="DJ8" s="952"/>
      <c r="DK8" s="953"/>
      <c r="DL8" s="951" t="s">
        <v>516</v>
      </c>
      <c r="DM8" s="952"/>
      <c r="DN8" s="952"/>
      <c r="DO8" s="952"/>
      <c r="DP8" s="953"/>
      <c r="DQ8" s="951" t="s">
        <v>516</v>
      </c>
      <c r="DR8" s="952"/>
      <c r="DS8" s="952"/>
      <c r="DT8" s="952"/>
      <c r="DU8" s="953"/>
      <c r="DV8" s="954"/>
      <c r="DW8" s="955"/>
      <c r="DX8" s="955"/>
      <c r="DY8" s="955"/>
      <c r="DZ8" s="956"/>
      <c r="EA8" s="232"/>
    </row>
    <row r="9" spans="1:131" s="233" customFormat="1" ht="26.25" customHeight="1" x14ac:dyDescent="0.15">
      <c r="A9" s="236">
        <v>3</v>
      </c>
      <c r="B9" s="1001" t="s">
        <v>370</v>
      </c>
      <c r="C9" s="1002"/>
      <c r="D9" s="1002"/>
      <c r="E9" s="1002"/>
      <c r="F9" s="1002"/>
      <c r="G9" s="1002"/>
      <c r="H9" s="1002"/>
      <c r="I9" s="1002"/>
      <c r="J9" s="1002"/>
      <c r="K9" s="1002"/>
      <c r="L9" s="1002"/>
      <c r="M9" s="1002"/>
      <c r="N9" s="1002"/>
      <c r="O9" s="1002"/>
      <c r="P9" s="1003"/>
      <c r="Q9" s="1007">
        <v>600</v>
      </c>
      <c r="R9" s="1005"/>
      <c r="S9" s="1005"/>
      <c r="T9" s="1005"/>
      <c r="U9" s="1005"/>
      <c r="V9" s="1005">
        <v>600</v>
      </c>
      <c r="W9" s="1005"/>
      <c r="X9" s="1005"/>
      <c r="Y9" s="1005"/>
      <c r="Z9" s="1005"/>
      <c r="AA9" s="1005">
        <v>0</v>
      </c>
      <c r="AB9" s="1005"/>
      <c r="AC9" s="1005"/>
      <c r="AD9" s="1005"/>
      <c r="AE9" s="1008"/>
      <c r="AF9" s="1058" t="s">
        <v>371</v>
      </c>
      <c r="AG9" s="1059"/>
      <c r="AH9" s="1059"/>
      <c r="AI9" s="1059"/>
      <c r="AJ9" s="1060"/>
      <c r="AK9" s="1054">
        <v>599</v>
      </c>
      <c r="AL9" s="1055"/>
      <c r="AM9" s="1055"/>
      <c r="AN9" s="1055"/>
      <c r="AO9" s="1055"/>
      <c r="AP9" s="1055">
        <v>0</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583</v>
      </c>
      <c r="BT9" s="955"/>
      <c r="BU9" s="955"/>
      <c r="BV9" s="955"/>
      <c r="BW9" s="955"/>
      <c r="BX9" s="955"/>
      <c r="BY9" s="955"/>
      <c r="BZ9" s="955"/>
      <c r="CA9" s="955"/>
      <c r="CB9" s="955"/>
      <c r="CC9" s="955"/>
      <c r="CD9" s="955"/>
      <c r="CE9" s="955"/>
      <c r="CF9" s="955"/>
      <c r="CG9" s="976"/>
      <c r="CH9" s="951">
        <v>523</v>
      </c>
      <c r="CI9" s="952">
        <v>-4747</v>
      </c>
      <c r="CJ9" s="952">
        <v>-4747</v>
      </c>
      <c r="CK9" s="952">
        <v>-4747</v>
      </c>
      <c r="CL9" s="953">
        <v>-4747</v>
      </c>
      <c r="CM9" s="951">
        <v>7286</v>
      </c>
      <c r="CN9" s="952">
        <v>-4747</v>
      </c>
      <c r="CO9" s="952">
        <v>-4747</v>
      </c>
      <c r="CP9" s="952">
        <v>-4747</v>
      </c>
      <c r="CQ9" s="953">
        <v>-4747</v>
      </c>
      <c r="CR9" s="951">
        <v>20</v>
      </c>
      <c r="CS9" s="952">
        <v>-4747</v>
      </c>
      <c r="CT9" s="952">
        <v>-4747</v>
      </c>
      <c r="CU9" s="952">
        <v>-4747</v>
      </c>
      <c r="CV9" s="953">
        <v>-4747</v>
      </c>
      <c r="CW9" s="951">
        <v>0</v>
      </c>
      <c r="CX9" s="952">
        <v>-4747</v>
      </c>
      <c r="CY9" s="952">
        <v>-4747</v>
      </c>
      <c r="CZ9" s="952">
        <v>-4747</v>
      </c>
      <c r="DA9" s="953">
        <v>-4747</v>
      </c>
      <c r="DB9" s="951">
        <v>0</v>
      </c>
      <c r="DC9" s="952">
        <v>-4747</v>
      </c>
      <c r="DD9" s="952">
        <v>-4747</v>
      </c>
      <c r="DE9" s="952">
        <v>-4747</v>
      </c>
      <c r="DF9" s="953">
        <v>-4747</v>
      </c>
      <c r="DG9" s="951" t="s">
        <v>516</v>
      </c>
      <c r="DH9" s="952"/>
      <c r="DI9" s="952"/>
      <c r="DJ9" s="952"/>
      <c r="DK9" s="953"/>
      <c r="DL9" s="951" t="s">
        <v>516</v>
      </c>
      <c r="DM9" s="952"/>
      <c r="DN9" s="952"/>
      <c r="DO9" s="952"/>
      <c r="DP9" s="953"/>
      <c r="DQ9" s="951" t="s">
        <v>516</v>
      </c>
      <c r="DR9" s="952"/>
      <c r="DS9" s="952"/>
      <c r="DT9" s="952"/>
      <c r="DU9" s="953"/>
      <c r="DV9" s="954"/>
      <c r="DW9" s="955"/>
      <c r="DX9" s="955"/>
      <c r="DY9" s="955"/>
      <c r="DZ9" s="956"/>
      <c r="EA9" s="232"/>
    </row>
    <row r="10" spans="1:131" s="233" customFormat="1" ht="26.25" customHeight="1" x14ac:dyDescent="0.15">
      <c r="A10" s="236">
        <v>4</v>
      </c>
      <c r="B10" s="1001" t="s">
        <v>372</v>
      </c>
      <c r="C10" s="1002"/>
      <c r="D10" s="1002"/>
      <c r="E10" s="1002"/>
      <c r="F10" s="1002"/>
      <c r="G10" s="1002"/>
      <c r="H10" s="1002"/>
      <c r="I10" s="1002"/>
      <c r="J10" s="1002"/>
      <c r="K10" s="1002"/>
      <c r="L10" s="1002"/>
      <c r="M10" s="1002"/>
      <c r="N10" s="1002"/>
      <c r="O10" s="1002"/>
      <c r="P10" s="1003"/>
      <c r="Q10" s="1007">
        <v>6646</v>
      </c>
      <c r="R10" s="1005"/>
      <c r="S10" s="1005"/>
      <c r="T10" s="1005"/>
      <c r="U10" s="1005"/>
      <c r="V10" s="1005">
        <v>6646</v>
      </c>
      <c r="W10" s="1005"/>
      <c r="X10" s="1005"/>
      <c r="Y10" s="1005"/>
      <c r="Z10" s="1005"/>
      <c r="AA10" s="1005">
        <v>0</v>
      </c>
      <c r="AB10" s="1005"/>
      <c r="AC10" s="1005"/>
      <c r="AD10" s="1005"/>
      <c r="AE10" s="1008"/>
      <c r="AF10" s="1058" t="s">
        <v>373</v>
      </c>
      <c r="AG10" s="1059"/>
      <c r="AH10" s="1059"/>
      <c r="AI10" s="1059"/>
      <c r="AJ10" s="1060"/>
      <c r="AK10" s="1054">
        <v>870</v>
      </c>
      <c r="AL10" s="1055"/>
      <c r="AM10" s="1055"/>
      <c r="AN10" s="1055"/>
      <c r="AO10" s="1055"/>
      <c r="AP10" s="1055">
        <v>22117</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584</v>
      </c>
      <c r="BT10" s="955"/>
      <c r="BU10" s="955"/>
      <c r="BV10" s="955"/>
      <c r="BW10" s="955"/>
      <c r="BX10" s="955"/>
      <c r="BY10" s="955"/>
      <c r="BZ10" s="955"/>
      <c r="CA10" s="955"/>
      <c r="CB10" s="955"/>
      <c r="CC10" s="955"/>
      <c r="CD10" s="955"/>
      <c r="CE10" s="955"/>
      <c r="CF10" s="955"/>
      <c r="CG10" s="976"/>
      <c r="CH10" s="951">
        <v>-4</v>
      </c>
      <c r="CI10" s="952">
        <v>-4747</v>
      </c>
      <c r="CJ10" s="952">
        <v>-4747</v>
      </c>
      <c r="CK10" s="952">
        <v>-4747</v>
      </c>
      <c r="CL10" s="953">
        <v>-4747</v>
      </c>
      <c r="CM10" s="951">
        <v>171</v>
      </c>
      <c r="CN10" s="952">
        <v>-4747</v>
      </c>
      <c r="CO10" s="952">
        <v>-4747</v>
      </c>
      <c r="CP10" s="952">
        <v>-4747</v>
      </c>
      <c r="CQ10" s="953">
        <v>-4747</v>
      </c>
      <c r="CR10" s="951">
        <v>55</v>
      </c>
      <c r="CS10" s="952">
        <v>-4747</v>
      </c>
      <c r="CT10" s="952">
        <v>-4747</v>
      </c>
      <c r="CU10" s="952">
        <v>-4747</v>
      </c>
      <c r="CV10" s="953">
        <v>-4747</v>
      </c>
      <c r="CW10" s="951">
        <v>252</v>
      </c>
      <c r="CX10" s="952">
        <v>-4747</v>
      </c>
      <c r="CY10" s="952">
        <v>-4747</v>
      </c>
      <c r="CZ10" s="952">
        <v>-4747</v>
      </c>
      <c r="DA10" s="953">
        <v>-4747</v>
      </c>
      <c r="DB10" s="951">
        <v>0</v>
      </c>
      <c r="DC10" s="952">
        <v>-4747</v>
      </c>
      <c r="DD10" s="952">
        <v>-4747</v>
      </c>
      <c r="DE10" s="952">
        <v>-4747</v>
      </c>
      <c r="DF10" s="953">
        <v>-4747</v>
      </c>
      <c r="DG10" s="951" t="s">
        <v>516</v>
      </c>
      <c r="DH10" s="952"/>
      <c r="DI10" s="952"/>
      <c r="DJ10" s="952"/>
      <c r="DK10" s="953"/>
      <c r="DL10" s="951" t="s">
        <v>516</v>
      </c>
      <c r="DM10" s="952"/>
      <c r="DN10" s="952"/>
      <c r="DO10" s="952"/>
      <c r="DP10" s="953"/>
      <c r="DQ10" s="951" t="s">
        <v>516</v>
      </c>
      <c r="DR10" s="952"/>
      <c r="DS10" s="952"/>
      <c r="DT10" s="952"/>
      <c r="DU10" s="953"/>
      <c r="DV10" s="954"/>
      <c r="DW10" s="955"/>
      <c r="DX10" s="955"/>
      <c r="DY10" s="955"/>
      <c r="DZ10" s="956"/>
      <c r="EA10" s="232"/>
    </row>
    <row r="11" spans="1:131" s="233" customFormat="1" ht="26.25" customHeight="1" x14ac:dyDescent="0.15">
      <c r="A11" s="236">
        <v>5</v>
      </c>
      <c r="B11" s="1001" t="s">
        <v>374</v>
      </c>
      <c r="C11" s="1002"/>
      <c r="D11" s="1002"/>
      <c r="E11" s="1002"/>
      <c r="F11" s="1002"/>
      <c r="G11" s="1002"/>
      <c r="H11" s="1002"/>
      <c r="I11" s="1002"/>
      <c r="J11" s="1002"/>
      <c r="K11" s="1002"/>
      <c r="L11" s="1002"/>
      <c r="M11" s="1002"/>
      <c r="N11" s="1002"/>
      <c r="O11" s="1002"/>
      <c r="P11" s="1003"/>
      <c r="Q11" s="1007">
        <v>299</v>
      </c>
      <c r="R11" s="1005"/>
      <c r="S11" s="1005"/>
      <c r="T11" s="1005"/>
      <c r="U11" s="1005"/>
      <c r="V11" s="1005">
        <v>152</v>
      </c>
      <c r="W11" s="1005"/>
      <c r="X11" s="1005"/>
      <c r="Y11" s="1005"/>
      <c r="Z11" s="1005"/>
      <c r="AA11" s="1005">
        <v>147</v>
      </c>
      <c r="AB11" s="1005"/>
      <c r="AC11" s="1005"/>
      <c r="AD11" s="1005"/>
      <c r="AE11" s="1008"/>
      <c r="AF11" s="1058" t="s">
        <v>375</v>
      </c>
      <c r="AG11" s="1059"/>
      <c r="AH11" s="1059"/>
      <c r="AI11" s="1059"/>
      <c r="AJ11" s="1060"/>
      <c r="AK11" s="1054">
        <v>4</v>
      </c>
      <c r="AL11" s="1055"/>
      <c r="AM11" s="1055"/>
      <c r="AN11" s="1055"/>
      <c r="AO11" s="1055"/>
      <c r="AP11" s="1055">
        <v>859</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585</v>
      </c>
      <c r="BT11" s="955"/>
      <c r="BU11" s="955"/>
      <c r="BV11" s="955"/>
      <c r="BW11" s="955"/>
      <c r="BX11" s="955"/>
      <c r="BY11" s="955"/>
      <c r="BZ11" s="955"/>
      <c r="CA11" s="955"/>
      <c r="CB11" s="955"/>
      <c r="CC11" s="955"/>
      <c r="CD11" s="955"/>
      <c r="CE11" s="955"/>
      <c r="CF11" s="955"/>
      <c r="CG11" s="976"/>
      <c r="CH11" s="951">
        <v>-55</v>
      </c>
      <c r="CI11" s="952">
        <v>-4747</v>
      </c>
      <c r="CJ11" s="952">
        <v>-4747</v>
      </c>
      <c r="CK11" s="952">
        <v>-4747</v>
      </c>
      <c r="CL11" s="953">
        <v>-4747</v>
      </c>
      <c r="CM11" s="951">
        <v>1144</v>
      </c>
      <c r="CN11" s="952">
        <v>-4747</v>
      </c>
      <c r="CO11" s="952">
        <v>-4747</v>
      </c>
      <c r="CP11" s="952">
        <v>-4747</v>
      </c>
      <c r="CQ11" s="953">
        <v>-4747</v>
      </c>
      <c r="CR11" s="951">
        <v>10</v>
      </c>
      <c r="CS11" s="952">
        <v>-4747</v>
      </c>
      <c r="CT11" s="952">
        <v>-4747</v>
      </c>
      <c r="CU11" s="952">
        <v>-4747</v>
      </c>
      <c r="CV11" s="953">
        <v>-4747</v>
      </c>
      <c r="CW11" s="951">
        <v>0</v>
      </c>
      <c r="CX11" s="952">
        <v>-4747</v>
      </c>
      <c r="CY11" s="952">
        <v>-4747</v>
      </c>
      <c r="CZ11" s="952">
        <v>-4747</v>
      </c>
      <c r="DA11" s="953">
        <v>-4747</v>
      </c>
      <c r="DB11" s="951">
        <v>0</v>
      </c>
      <c r="DC11" s="952">
        <v>-4747</v>
      </c>
      <c r="DD11" s="952">
        <v>-4747</v>
      </c>
      <c r="DE11" s="952">
        <v>-4747</v>
      </c>
      <c r="DF11" s="953">
        <v>-4747</v>
      </c>
      <c r="DG11" s="951" t="s">
        <v>516</v>
      </c>
      <c r="DH11" s="952"/>
      <c r="DI11" s="952"/>
      <c r="DJ11" s="952"/>
      <c r="DK11" s="953"/>
      <c r="DL11" s="951" t="s">
        <v>516</v>
      </c>
      <c r="DM11" s="952"/>
      <c r="DN11" s="952"/>
      <c r="DO11" s="952"/>
      <c r="DP11" s="953"/>
      <c r="DQ11" s="951" t="s">
        <v>516</v>
      </c>
      <c r="DR11" s="952"/>
      <c r="DS11" s="952"/>
      <c r="DT11" s="952"/>
      <c r="DU11" s="953"/>
      <c r="DV11" s="954"/>
      <c r="DW11" s="955"/>
      <c r="DX11" s="955"/>
      <c r="DY11" s="955"/>
      <c r="DZ11" s="956"/>
      <c r="EA11" s="232"/>
    </row>
    <row r="12" spans="1:131" s="233" customFormat="1" ht="26.25" customHeight="1" x14ac:dyDescent="0.15">
      <c r="A12" s="236">
        <v>6</v>
      </c>
      <c r="B12" s="1001" t="s">
        <v>376</v>
      </c>
      <c r="C12" s="1002"/>
      <c r="D12" s="1002"/>
      <c r="E12" s="1002"/>
      <c r="F12" s="1002"/>
      <c r="G12" s="1002"/>
      <c r="H12" s="1002"/>
      <c r="I12" s="1002"/>
      <c r="J12" s="1002"/>
      <c r="K12" s="1002"/>
      <c r="L12" s="1002"/>
      <c r="M12" s="1002"/>
      <c r="N12" s="1002"/>
      <c r="O12" s="1002"/>
      <c r="P12" s="1003"/>
      <c r="Q12" s="1007">
        <v>1526</v>
      </c>
      <c r="R12" s="1005"/>
      <c r="S12" s="1005"/>
      <c r="T12" s="1005"/>
      <c r="U12" s="1005"/>
      <c r="V12" s="1005">
        <v>260</v>
      </c>
      <c r="W12" s="1005"/>
      <c r="X12" s="1005"/>
      <c r="Y12" s="1005"/>
      <c r="Z12" s="1005"/>
      <c r="AA12" s="1005">
        <v>1266</v>
      </c>
      <c r="AB12" s="1005"/>
      <c r="AC12" s="1005"/>
      <c r="AD12" s="1005"/>
      <c r="AE12" s="1008"/>
      <c r="AF12" s="1058" t="s">
        <v>377</v>
      </c>
      <c r="AG12" s="1059"/>
      <c r="AH12" s="1059"/>
      <c r="AI12" s="1059"/>
      <c r="AJ12" s="1060"/>
      <c r="AK12" s="1054">
        <v>14</v>
      </c>
      <c r="AL12" s="1055"/>
      <c r="AM12" s="1055"/>
      <c r="AN12" s="1055"/>
      <c r="AO12" s="1055"/>
      <c r="AP12" s="1055">
        <v>7460</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t="s">
        <v>620</v>
      </c>
      <c r="BS12" s="954" t="s">
        <v>586</v>
      </c>
      <c r="BT12" s="955"/>
      <c r="BU12" s="955"/>
      <c r="BV12" s="955"/>
      <c r="BW12" s="955"/>
      <c r="BX12" s="955"/>
      <c r="BY12" s="955"/>
      <c r="BZ12" s="955"/>
      <c r="CA12" s="955"/>
      <c r="CB12" s="955"/>
      <c r="CC12" s="955"/>
      <c r="CD12" s="955"/>
      <c r="CE12" s="955"/>
      <c r="CF12" s="955"/>
      <c r="CG12" s="976"/>
      <c r="CH12" s="951">
        <v>-41</v>
      </c>
      <c r="CI12" s="952">
        <v>-4747</v>
      </c>
      <c r="CJ12" s="952">
        <v>-4747</v>
      </c>
      <c r="CK12" s="952">
        <v>-4747</v>
      </c>
      <c r="CL12" s="953">
        <v>-4747</v>
      </c>
      <c r="CM12" s="951">
        <v>7465</v>
      </c>
      <c r="CN12" s="952">
        <v>-4747</v>
      </c>
      <c r="CO12" s="952">
        <v>-4747</v>
      </c>
      <c r="CP12" s="952">
        <v>-4747</v>
      </c>
      <c r="CQ12" s="953">
        <v>-4747</v>
      </c>
      <c r="CR12" s="951">
        <v>18</v>
      </c>
      <c r="CS12" s="952">
        <v>-4747</v>
      </c>
      <c r="CT12" s="952">
        <v>-4747</v>
      </c>
      <c r="CU12" s="952">
        <v>-4747</v>
      </c>
      <c r="CV12" s="953">
        <v>-4747</v>
      </c>
      <c r="CW12" s="951">
        <v>518</v>
      </c>
      <c r="CX12" s="952">
        <v>-4747</v>
      </c>
      <c r="CY12" s="952">
        <v>-4747</v>
      </c>
      <c r="CZ12" s="952">
        <v>-4747</v>
      </c>
      <c r="DA12" s="953">
        <v>-4747</v>
      </c>
      <c r="DB12" s="951">
        <v>6961</v>
      </c>
      <c r="DC12" s="952">
        <v>-4747</v>
      </c>
      <c r="DD12" s="952">
        <v>-4747</v>
      </c>
      <c r="DE12" s="952">
        <v>-4747</v>
      </c>
      <c r="DF12" s="953">
        <v>-4747</v>
      </c>
      <c r="DG12" s="951" t="s">
        <v>516</v>
      </c>
      <c r="DH12" s="952"/>
      <c r="DI12" s="952"/>
      <c r="DJ12" s="952"/>
      <c r="DK12" s="953"/>
      <c r="DL12" s="951">
        <v>1002</v>
      </c>
      <c r="DM12" s="952">
        <v>-4747</v>
      </c>
      <c r="DN12" s="952">
        <v>-4747</v>
      </c>
      <c r="DO12" s="952">
        <v>-4747</v>
      </c>
      <c r="DP12" s="953">
        <v>-4747</v>
      </c>
      <c r="DQ12" s="951">
        <v>100</v>
      </c>
      <c r="DR12" s="952">
        <v>-4747</v>
      </c>
      <c r="DS12" s="952">
        <v>-4747</v>
      </c>
      <c r="DT12" s="952">
        <v>-4747</v>
      </c>
      <c r="DU12" s="953">
        <v>-4747</v>
      </c>
      <c r="DV12" s="954"/>
      <c r="DW12" s="955"/>
      <c r="DX12" s="955"/>
      <c r="DY12" s="955"/>
      <c r="DZ12" s="956"/>
      <c r="EA12" s="232"/>
    </row>
    <row r="13" spans="1:131" s="233" customFormat="1" ht="26.25" customHeight="1" x14ac:dyDescent="0.15">
      <c r="A13" s="236">
        <v>7</v>
      </c>
      <c r="B13" s="1001" t="s">
        <v>378</v>
      </c>
      <c r="C13" s="1002"/>
      <c r="D13" s="1002"/>
      <c r="E13" s="1002"/>
      <c r="F13" s="1002"/>
      <c r="G13" s="1002"/>
      <c r="H13" s="1002"/>
      <c r="I13" s="1002"/>
      <c r="J13" s="1002"/>
      <c r="K13" s="1002"/>
      <c r="L13" s="1002"/>
      <c r="M13" s="1002"/>
      <c r="N13" s="1002"/>
      <c r="O13" s="1002"/>
      <c r="P13" s="1003"/>
      <c r="Q13" s="1007">
        <v>67</v>
      </c>
      <c r="R13" s="1005"/>
      <c r="S13" s="1005"/>
      <c r="T13" s="1005"/>
      <c r="U13" s="1005"/>
      <c r="V13" s="1005">
        <v>37</v>
      </c>
      <c r="W13" s="1005"/>
      <c r="X13" s="1005"/>
      <c r="Y13" s="1005"/>
      <c r="Z13" s="1005"/>
      <c r="AA13" s="1005">
        <v>30</v>
      </c>
      <c r="AB13" s="1005"/>
      <c r="AC13" s="1005"/>
      <c r="AD13" s="1005"/>
      <c r="AE13" s="1008"/>
      <c r="AF13" s="1058">
        <v>30</v>
      </c>
      <c r="AG13" s="1059"/>
      <c r="AH13" s="1059"/>
      <c r="AI13" s="1059"/>
      <c r="AJ13" s="1060"/>
      <c r="AK13" s="1054">
        <v>0</v>
      </c>
      <c r="AL13" s="1055"/>
      <c r="AM13" s="1055"/>
      <c r="AN13" s="1055"/>
      <c r="AO13" s="1055"/>
      <c r="AP13" s="1055">
        <v>37</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587</v>
      </c>
      <c r="BT13" s="955"/>
      <c r="BU13" s="955"/>
      <c r="BV13" s="955"/>
      <c r="BW13" s="955"/>
      <c r="BX13" s="955"/>
      <c r="BY13" s="955"/>
      <c r="BZ13" s="955"/>
      <c r="CA13" s="955"/>
      <c r="CB13" s="955"/>
      <c r="CC13" s="955"/>
      <c r="CD13" s="955"/>
      <c r="CE13" s="955"/>
      <c r="CF13" s="955"/>
      <c r="CG13" s="976"/>
      <c r="CH13" s="951">
        <v>-1</v>
      </c>
      <c r="CI13" s="952">
        <v>-4747</v>
      </c>
      <c r="CJ13" s="952">
        <v>-4747</v>
      </c>
      <c r="CK13" s="952">
        <v>-4747</v>
      </c>
      <c r="CL13" s="953">
        <v>-4747</v>
      </c>
      <c r="CM13" s="951">
        <v>66</v>
      </c>
      <c r="CN13" s="952">
        <v>-4747</v>
      </c>
      <c r="CO13" s="952">
        <v>-4747</v>
      </c>
      <c r="CP13" s="952">
        <v>-4747</v>
      </c>
      <c r="CQ13" s="953">
        <v>-4747</v>
      </c>
      <c r="CR13" s="951">
        <v>3</v>
      </c>
      <c r="CS13" s="952">
        <v>-4747</v>
      </c>
      <c r="CT13" s="952">
        <v>-4747</v>
      </c>
      <c r="CU13" s="952">
        <v>-4747</v>
      </c>
      <c r="CV13" s="953">
        <v>-4747</v>
      </c>
      <c r="CW13" s="951">
        <v>1</v>
      </c>
      <c r="CX13" s="952">
        <v>-4747</v>
      </c>
      <c r="CY13" s="952">
        <v>-4747</v>
      </c>
      <c r="CZ13" s="952">
        <v>-4747</v>
      </c>
      <c r="DA13" s="953">
        <v>-4747</v>
      </c>
      <c r="DB13" s="951">
        <v>0</v>
      </c>
      <c r="DC13" s="952">
        <v>-4747</v>
      </c>
      <c r="DD13" s="952">
        <v>-4747</v>
      </c>
      <c r="DE13" s="952">
        <v>-4747</v>
      </c>
      <c r="DF13" s="953">
        <v>-4747</v>
      </c>
      <c r="DG13" s="951" t="s">
        <v>516</v>
      </c>
      <c r="DH13" s="952"/>
      <c r="DI13" s="952"/>
      <c r="DJ13" s="952"/>
      <c r="DK13" s="953"/>
      <c r="DL13" s="951" t="s">
        <v>516</v>
      </c>
      <c r="DM13" s="952"/>
      <c r="DN13" s="952"/>
      <c r="DO13" s="952"/>
      <c r="DP13" s="953"/>
      <c r="DQ13" s="951" t="s">
        <v>516</v>
      </c>
      <c r="DR13" s="952"/>
      <c r="DS13" s="952"/>
      <c r="DT13" s="952"/>
      <c r="DU13" s="953"/>
      <c r="DV13" s="954"/>
      <c r="DW13" s="955"/>
      <c r="DX13" s="955"/>
      <c r="DY13" s="955"/>
      <c r="DZ13" s="956"/>
      <c r="EA13" s="232"/>
    </row>
    <row r="14" spans="1:131" s="233" customFormat="1" ht="26.25" customHeight="1" x14ac:dyDescent="0.15">
      <c r="A14" s="236">
        <v>8</v>
      </c>
      <c r="B14" s="1001" t="s">
        <v>379</v>
      </c>
      <c r="C14" s="1002"/>
      <c r="D14" s="1002"/>
      <c r="E14" s="1002"/>
      <c r="F14" s="1002"/>
      <c r="G14" s="1002"/>
      <c r="H14" s="1002"/>
      <c r="I14" s="1002"/>
      <c r="J14" s="1002"/>
      <c r="K14" s="1002"/>
      <c r="L14" s="1002"/>
      <c r="M14" s="1002"/>
      <c r="N14" s="1002"/>
      <c r="O14" s="1002"/>
      <c r="P14" s="1003"/>
      <c r="Q14" s="1007">
        <v>403</v>
      </c>
      <c r="R14" s="1005"/>
      <c r="S14" s="1005"/>
      <c r="T14" s="1005"/>
      <c r="U14" s="1005"/>
      <c r="V14" s="1005">
        <v>0</v>
      </c>
      <c r="W14" s="1005"/>
      <c r="X14" s="1005"/>
      <c r="Y14" s="1005"/>
      <c r="Z14" s="1005"/>
      <c r="AA14" s="1005">
        <v>403</v>
      </c>
      <c r="AB14" s="1005"/>
      <c r="AC14" s="1005"/>
      <c r="AD14" s="1005"/>
      <c r="AE14" s="1008"/>
      <c r="AF14" s="1058" t="s">
        <v>371</v>
      </c>
      <c r="AG14" s="1059"/>
      <c r="AH14" s="1059"/>
      <c r="AI14" s="1059"/>
      <c r="AJ14" s="1060"/>
      <c r="AK14" s="1054">
        <v>0</v>
      </c>
      <c r="AL14" s="1055"/>
      <c r="AM14" s="1055"/>
      <c r="AN14" s="1055"/>
      <c r="AO14" s="1055"/>
      <c r="AP14" s="1055">
        <v>0</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588</v>
      </c>
      <c r="BT14" s="955"/>
      <c r="BU14" s="955"/>
      <c r="BV14" s="955"/>
      <c r="BW14" s="955"/>
      <c r="BX14" s="955"/>
      <c r="BY14" s="955"/>
      <c r="BZ14" s="955"/>
      <c r="CA14" s="955"/>
      <c r="CB14" s="955"/>
      <c r="CC14" s="955"/>
      <c r="CD14" s="955"/>
      <c r="CE14" s="955"/>
      <c r="CF14" s="955"/>
      <c r="CG14" s="976"/>
      <c r="CH14" s="951">
        <v>0.316</v>
      </c>
      <c r="CI14" s="952">
        <v>-4747</v>
      </c>
      <c r="CJ14" s="952">
        <v>-4747</v>
      </c>
      <c r="CK14" s="952">
        <v>-4747</v>
      </c>
      <c r="CL14" s="953">
        <v>-4747</v>
      </c>
      <c r="CM14" s="951">
        <v>108</v>
      </c>
      <c r="CN14" s="952">
        <v>-4747</v>
      </c>
      <c r="CO14" s="952">
        <v>-4747</v>
      </c>
      <c r="CP14" s="952">
        <v>-4747</v>
      </c>
      <c r="CQ14" s="953">
        <v>-4747</v>
      </c>
      <c r="CR14" s="951">
        <v>5</v>
      </c>
      <c r="CS14" s="952">
        <v>-4747</v>
      </c>
      <c r="CT14" s="952">
        <v>-4747</v>
      </c>
      <c r="CU14" s="952">
        <v>-4747</v>
      </c>
      <c r="CV14" s="953">
        <v>-4747</v>
      </c>
      <c r="CW14" s="951">
        <v>12</v>
      </c>
      <c r="CX14" s="952">
        <v>-4747</v>
      </c>
      <c r="CY14" s="952">
        <v>-4747</v>
      </c>
      <c r="CZ14" s="952">
        <v>-4747</v>
      </c>
      <c r="DA14" s="953">
        <v>-4747</v>
      </c>
      <c r="DB14" s="951">
        <v>0</v>
      </c>
      <c r="DC14" s="952">
        <v>-4747</v>
      </c>
      <c r="DD14" s="952">
        <v>-4747</v>
      </c>
      <c r="DE14" s="952">
        <v>-4747</v>
      </c>
      <c r="DF14" s="953">
        <v>-4747</v>
      </c>
      <c r="DG14" s="951" t="s">
        <v>516</v>
      </c>
      <c r="DH14" s="952"/>
      <c r="DI14" s="952"/>
      <c r="DJ14" s="952"/>
      <c r="DK14" s="953"/>
      <c r="DL14" s="951" t="s">
        <v>516</v>
      </c>
      <c r="DM14" s="952"/>
      <c r="DN14" s="952"/>
      <c r="DO14" s="952"/>
      <c r="DP14" s="953"/>
      <c r="DQ14" s="951" t="s">
        <v>516</v>
      </c>
      <c r="DR14" s="952"/>
      <c r="DS14" s="952"/>
      <c r="DT14" s="952"/>
      <c r="DU14" s="953"/>
      <c r="DV14" s="954"/>
      <c r="DW14" s="955"/>
      <c r="DX14" s="955"/>
      <c r="DY14" s="955"/>
      <c r="DZ14" s="956"/>
      <c r="EA14" s="232"/>
    </row>
    <row r="15" spans="1:131" s="233" customFormat="1" ht="26.25" customHeight="1" x14ac:dyDescent="0.15">
      <c r="A15" s="236">
        <v>9</v>
      </c>
      <c r="B15" s="1001" t="s">
        <v>380</v>
      </c>
      <c r="C15" s="1002"/>
      <c r="D15" s="1002"/>
      <c r="E15" s="1002"/>
      <c r="F15" s="1002"/>
      <c r="G15" s="1002"/>
      <c r="H15" s="1002"/>
      <c r="I15" s="1002"/>
      <c r="J15" s="1002"/>
      <c r="K15" s="1002"/>
      <c r="L15" s="1002"/>
      <c r="M15" s="1002"/>
      <c r="N15" s="1002"/>
      <c r="O15" s="1002"/>
      <c r="P15" s="1003"/>
      <c r="Q15" s="1007">
        <v>227</v>
      </c>
      <c r="R15" s="1005"/>
      <c r="S15" s="1005"/>
      <c r="T15" s="1005"/>
      <c r="U15" s="1005"/>
      <c r="V15" s="1005">
        <v>227</v>
      </c>
      <c r="W15" s="1005"/>
      <c r="X15" s="1005"/>
      <c r="Y15" s="1005"/>
      <c r="Z15" s="1005"/>
      <c r="AA15" s="1005">
        <v>0</v>
      </c>
      <c r="AB15" s="1005"/>
      <c r="AC15" s="1005"/>
      <c r="AD15" s="1005"/>
      <c r="AE15" s="1008"/>
      <c r="AF15" s="1058" t="s">
        <v>375</v>
      </c>
      <c r="AG15" s="1059"/>
      <c r="AH15" s="1059"/>
      <c r="AI15" s="1059"/>
      <c r="AJ15" s="1060"/>
      <c r="AK15" s="1054">
        <v>0</v>
      </c>
      <c r="AL15" s="1055"/>
      <c r="AM15" s="1055"/>
      <c r="AN15" s="1055"/>
      <c r="AO15" s="1055"/>
      <c r="AP15" s="1055">
        <v>0</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589</v>
      </c>
      <c r="BT15" s="955"/>
      <c r="BU15" s="955"/>
      <c r="BV15" s="955"/>
      <c r="BW15" s="955"/>
      <c r="BX15" s="955"/>
      <c r="BY15" s="955"/>
      <c r="BZ15" s="955"/>
      <c r="CA15" s="955"/>
      <c r="CB15" s="955"/>
      <c r="CC15" s="955"/>
      <c r="CD15" s="955"/>
      <c r="CE15" s="955"/>
      <c r="CF15" s="955"/>
      <c r="CG15" s="976"/>
      <c r="CH15" s="951">
        <v>-2</v>
      </c>
      <c r="CI15" s="952">
        <v>-4747</v>
      </c>
      <c r="CJ15" s="952">
        <v>-4747</v>
      </c>
      <c r="CK15" s="952">
        <v>-4747</v>
      </c>
      <c r="CL15" s="953">
        <v>-4747</v>
      </c>
      <c r="CM15" s="951">
        <v>5</v>
      </c>
      <c r="CN15" s="952">
        <v>-4747</v>
      </c>
      <c r="CO15" s="952">
        <v>-4747</v>
      </c>
      <c r="CP15" s="952">
        <v>-4747</v>
      </c>
      <c r="CQ15" s="953">
        <v>-4747</v>
      </c>
      <c r="CR15" s="951">
        <v>5</v>
      </c>
      <c r="CS15" s="952">
        <v>-4747</v>
      </c>
      <c r="CT15" s="952">
        <v>-4747</v>
      </c>
      <c r="CU15" s="952">
        <v>-4747</v>
      </c>
      <c r="CV15" s="953">
        <v>-4747</v>
      </c>
      <c r="CW15" s="951">
        <v>273</v>
      </c>
      <c r="CX15" s="952">
        <v>-4747</v>
      </c>
      <c r="CY15" s="952">
        <v>-4747</v>
      </c>
      <c r="CZ15" s="952">
        <v>-4747</v>
      </c>
      <c r="DA15" s="953">
        <v>-4747</v>
      </c>
      <c r="DB15" s="951">
        <v>0</v>
      </c>
      <c r="DC15" s="952">
        <v>-4747</v>
      </c>
      <c r="DD15" s="952">
        <v>-4747</v>
      </c>
      <c r="DE15" s="952">
        <v>-4747</v>
      </c>
      <c r="DF15" s="953">
        <v>-4747</v>
      </c>
      <c r="DG15" s="951" t="s">
        <v>516</v>
      </c>
      <c r="DH15" s="952"/>
      <c r="DI15" s="952"/>
      <c r="DJ15" s="952"/>
      <c r="DK15" s="953"/>
      <c r="DL15" s="951" t="s">
        <v>516</v>
      </c>
      <c r="DM15" s="952"/>
      <c r="DN15" s="952"/>
      <c r="DO15" s="952"/>
      <c r="DP15" s="953"/>
      <c r="DQ15" s="951" t="s">
        <v>516</v>
      </c>
      <c r="DR15" s="952"/>
      <c r="DS15" s="952"/>
      <c r="DT15" s="952"/>
      <c r="DU15" s="953"/>
      <c r="DV15" s="954"/>
      <c r="DW15" s="955"/>
      <c r="DX15" s="955"/>
      <c r="DY15" s="955"/>
      <c r="DZ15" s="956"/>
      <c r="EA15" s="232"/>
    </row>
    <row r="16" spans="1:131" s="233" customFormat="1" ht="26.25" customHeight="1" x14ac:dyDescent="0.15">
      <c r="A16" s="236">
        <v>10</v>
      </c>
      <c r="B16" s="1001" t="s">
        <v>381</v>
      </c>
      <c r="C16" s="1002"/>
      <c r="D16" s="1002"/>
      <c r="E16" s="1002"/>
      <c r="F16" s="1002"/>
      <c r="G16" s="1002"/>
      <c r="H16" s="1002"/>
      <c r="I16" s="1002"/>
      <c r="J16" s="1002"/>
      <c r="K16" s="1002"/>
      <c r="L16" s="1002"/>
      <c r="M16" s="1002"/>
      <c r="N16" s="1002"/>
      <c r="O16" s="1002"/>
      <c r="P16" s="1003"/>
      <c r="Q16" s="1007">
        <v>1098</v>
      </c>
      <c r="R16" s="1005"/>
      <c r="S16" s="1005"/>
      <c r="T16" s="1005"/>
      <c r="U16" s="1005"/>
      <c r="V16" s="1005">
        <v>1050</v>
      </c>
      <c r="W16" s="1005"/>
      <c r="X16" s="1005"/>
      <c r="Y16" s="1005"/>
      <c r="Z16" s="1005"/>
      <c r="AA16" s="1005">
        <v>48</v>
      </c>
      <c r="AB16" s="1005"/>
      <c r="AC16" s="1005"/>
      <c r="AD16" s="1005"/>
      <c r="AE16" s="1008"/>
      <c r="AF16" s="1058">
        <v>48</v>
      </c>
      <c r="AG16" s="1059"/>
      <c r="AH16" s="1059"/>
      <c r="AI16" s="1059"/>
      <c r="AJ16" s="1060"/>
      <c r="AK16" s="1054">
        <v>79</v>
      </c>
      <c r="AL16" s="1055"/>
      <c r="AM16" s="1055"/>
      <c r="AN16" s="1055"/>
      <c r="AO16" s="1055"/>
      <c r="AP16" s="1055">
        <v>0</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590</v>
      </c>
      <c r="BT16" s="955"/>
      <c r="BU16" s="955"/>
      <c r="BV16" s="955"/>
      <c r="BW16" s="955"/>
      <c r="BX16" s="955"/>
      <c r="BY16" s="955"/>
      <c r="BZ16" s="955"/>
      <c r="CA16" s="955"/>
      <c r="CB16" s="955"/>
      <c r="CC16" s="955"/>
      <c r="CD16" s="955"/>
      <c r="CE16" s="955"/>
      <c r="CF16" s="955"/>
      <c r="CG16" s="976"/>
      <c r="CH16" s="951">
        <v>0</v>
      </c>
      <c r="CI16" s="952">
        <v>-4747</v>
      </c>
      <c r="CJ16" s="952">
        <v>-4747</v>
      </c>
      <c r="CK16" s="952">
        <v>-4747</v>
      </c>
      <c r="CL16" s="953">
        <v>-4747</v>
      </c>
      <c r="CM16" s="951">
        <v>0</v>
      </c>
      <c r="CN16" s="952">
        <v>-4747</v>
      </c>
      <c r="CO16" s="952">
        <v>-4747</v>
      </c>
      <c r="CP16" s="952">
        <v>-4747</v>
      </c>
      <c r="CQ16" s="953">
        <v>-4747</v>
      </c>
      <c r="CR16" s="951">
        <v>0</v>
      </c>
      <c r="CS16" s="952">
        <v>-4747</v>
      </c>
      <c r="CT16" s="952">
        <v>-4747</v>
      </c>
      <c r="CU16" s="952">
        <v>-4747</v>
      </c>
      <c r="CV16" s="953">
        <v>-4747</v>
      </c>
      <c r="CW16" s="951">
        <v>0</v>
      </c>
      <c r="CX16" s="952">
        <v>-4747</v>
      </c>
      <c r="CY16" s="952">
        <v>-4747</v>
      </c>
      <c r="CZ16" s="952">
        <v>-4747</v>
      </c>
      <c r="DA16" s="953">
        <v>-4747</v>
      </c>
      <c r="DB16" s="951">
        <v>0</v>
      </c>
      <c r="DC16" s="952">
        <v>-4747</v>
      </c>
      <c r="DD16" s="952">
        <v>-4747</v>
      </c>
      <c r="DE16" s="952">
        <v>-4747</v>
      </c>
      <c r="DF16" s="953">
        <v>-4747</v>
      </c>
      <c r="DG16" s="951" t="s">
        <v>516</v>
      </c>
      <c r="DH16" s="952"/>
      <c r="DI16" s="952"/>
      <c r="DJ16" s="952"/>
      <c r="DK16" s="953"/>
      <c r="DL16" s="951" t="s">
        <v>516</v>
      </c>
      <c r="DM16" s="952"/>
      <c r="DN16" s="952"/>
      <c r="DO16" s="952"/>
      <c r="DP16" s="953"/>
      <c r="DQ16" s="951" t="s">
        <v>516</v>
      </c>
      <c r="DR16" s="952"/>
      <c r="DS16" s="952"/>
      <c r="DT16" s="952"/>
      <c r="DU16" s="953"/>
      <c r="DV16" s="954"/>
      <c r="DW16" s="955"/>
      <c r="DX16" s="955"/>
      <c r="DY16" s="955"/>
      <c r="DZ16" s="956"/>
      <c r="EA16" s="232"/>
    </row>
    <row r="17" spans="1:131" s="233" customFormat="1" ht="26.25" customHeight="1" x14ac:dyDescent="0.15">
      <c r="A17" s="236">
        <v>11</v>
      </c>
      <c r="B17" s="1001"/>
      <c r="C17" s="1002"/>
      <c r="D17" s="1002"/>
      <c r="E17" s="1002"/>
      <c r="F17" s="1002"/>
      <c r="G17" s="1002"/>
      <c r="H17" s="1002"/>
      <c r="I17" s="1002"/>
      <c r="J17" s="1002"/>
      <c r="K17" s="1002"/>
      <c r="L17" s="1002"/>
      <c r="M17" s="1002"/>
      <c r="N17" s="1002"/>
      <c r="O17" s="1002"/>
      <c r="P17" s="1003"/>
      <c r="Q17" s="1007"/>
      <c r="R17" s="1005"/>
      <c r="S17" s="1005"/>
      <c r="T17" s="1005"/>
      <c r="U17" s="1005"/>
      <c r="V17" s="1005"/>
      <c r="W17" s="1005"/>
      <c r="X17" s="1005"/>
      <c r="Y17" s="1005"/>
      <c r="Z17" s="1005"/>
      <c r="AA17" s="1005"/>
      <c r="AB17" s="1005"/>
      <c r="AC17" s="1005"/>
      <c r="AD17" s="1005"/>
      <c r="AE17" s="1008"/>
      <c r="AF17" s="1058"/>
      <c r="AG17" s="1059"/>
      <c r="AH17" s="1059"/>
      <c r="AI17" s="1059"/>
      <c r="AJ17" s="1060"/>
      <c r="AK17" s="1054"/>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591</v>
      </c>
      <c r="BT17" s="955"/>
      <c r="BU17" s="955"/>
      <c r="BV17" s="955"/>
      <c r="BW17" s="955"/>
      <c r="BX17" s="955"/>
      <c r="BY17" s="955"/>
      <c r="BZ17" s="955"/>
      <c r="CA17" s="955"/>
      <c r="CB17" s="955"/>
      <c r="CC17" s="955"/>
      <c r="CD17" s="955"/>
      <c r="CE17" s="955"/>
      <c r="CF17" s="955"/>
      <c r="CG17" s="976"/>
      <c r="CH17" s="951">
        <v>-75</v>
      </c>
      <c r="CI17" s="952">
        <v>-4747</v>
      </c>
      <c r="CJ17" s="952">
        <v>-4747</v>
      </c>
      <c r="CK17" s="952">
        <v>-4747</v>
      </c>
      <c r="CL17" s="953">
        <v>-4747</v>
      </c>
      <c r="CM17" s="951">
        <v>345</v>
      </c>
      <c r="CN17" s="952">
        <v>-4747</v>
      </c>
      <c r="CO17" s="952">
        <v>-4747</v>
      </c>
      <c r="CP17" s="952">
        <v>-4747</v>
      </c>
      <c r="CQ17" s="953">
        <v>-4747</v>
      </c>
      <c r="CR17" s="951">
        <v>230</v>
      </c>
      <c r="CS17" s="952">
        <v>-4747</v>
      </c>
      <c r="CT17" s="952">
        <v>-4747</v>
      </c>
      <c r="CU17" s="952">
        <v>-4747</v>
      </c>
      <c r="CV17" s="953">
        <v>-4747</v>
      </c>
      <c r="CW17" s="951">
        <v>236</v>
      </c>
      <c r="CX17" s="952">
        <v>-4747</v>
      </c>
      <c r="CY17" s="952">
        <v>-4747</v>
      </c>
      <c r="CZ17" s="952">
        <v>-4747</v>
      </c>
      <c r="DA17" s="953">
        <v>-4747</v>
      </c>
      <c r="DB17" s="951">
        <v>464</v>
      </c>
      <c r="DC17" s="952">
        <v>-4747</v>
      </c>
      <c r="DD17" s="952">
        <v>-4747</v>
      </c>
      <c r="DE17" s="952">
        <v>-4747</v>
      </c>
      <c r="DF17" s="953">
        <v>-4747</v>
      </c>
      <c r="DG17" s="951" t="s">
        <v>516</v>
      </c>
      <c r="DH17" s="952"/>
      <c r="DI17" s="952"/>
      <c r="DJ17" s="952"/>
      <c r="DK17" s="953"/>
      <c r="DL17" s="951" t="s">
        <v>516</v>
      </c>
      <c r="DM17" s="952"/>
      <c r="DN17" s="952"/>
      <c r="DO17" s="952"/>
      <c r="DP17" s="953"/>
      <c r="DQ17" s="951" t="s">
        <v>516</v>
      </c>
      <c r="DR17" s="952"/>
      <c r="DS17" s="952"/>
      <c r="DT17" s="952"/>
      <c r="DU17" s="953"/>
      <c r="DV17" s="954"/>
      <c r="DW17" s="955"/>
      <c r="DX17" s="955"/>
      <c r="DY17" s="955"/>
      <c r="DZ17" s="956"/>
      <c r="EA17" s="232"/>
    </row>
    <row r="18" spans="1:131" s="233" customFormat="1" ht="26.25" customHeight="1" x14ac:dyDescent="0.15">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592</v>
      </c>
      <c r="BT18" s="955"/>
      <c r="BU18" s="955"/>
      <c r="BV18" s="955"/>
      <c r="BW18" s="955"/>
      <c r="BX18" s="955"/>
      <c r="BY18" s="955"/>
      <c r="BZ18" s="955"/>
      <c r="CA18" s="955"/>
      <c r="CB18" s="955"/>
      <c r="CC18" s="955"/>
      <c r="CD18" s="955"/>
      <c r="CE18" s="955"/>
      <c r="CF18" s="955"/>
      <c r="CG18" s="976"/>
      <c r="CH18" s="951">
        <v>1</v>
      </c>
      <c r="CI18" s="952">
        <v>-4747</v>
      </c>
      <c r="CJ18" s="952">
        <v>-4747</v>
      </c>
      <c r="CK18" s="952">
        <v>-4747</v>
      </c>
      <c r="CL18" s="953">
        <v>-4747</v>
      </c>
      <c r="CM18" s="951">
        <v>785</v>
      </c>
      <c r="CN18" s="952">
        <v>-4747</v>
      </c>
      <c r="CO18" s="952">
        <v>-4747</v>
      </c>
      <c r="CP18" s="952">
        <v>-4747</v>
      </c>
      <c r="CQ18" s="953">
        <v>-4747</v>
      </c>
      <c r="CR18" s="951">
        <v>58</v>
      </c>
      <c r="CS18" s="952">
        <v>-4747</v>
      </c>
      <c r="CT18" s="952">
        <v>-4747</v>
      </c>
      <c r="CU18" s="952">
        <v>-4747</v>
      </c>
      <c r="CV18" s="953">
        <v>-4747</v>
      </c>
      <c r="CW18" s="951">
        <v>70</v>
      </c>
      <c r="CX18" s="952">
        <v>-4747</v>
      </c>
      <c r="CY18" s="952">
        <v>-4747</v>
      </c>
      <c r="CZ18" s="952">
        <v>-4747</v>
      </c>
      <c r="DA18" s="953">
        <v>-4747</v>
      </c>
      <c r="DB18" s="951">
        <v>0</v>
      </c>
      <c r="DC18" s="952">
        <v>-4747</v>
      </c>
      <c r="DD18" s="952">
        <v>-4747</v>
      </c>
      <c r="DE18" s="952">
        <v>-4747</v>
      </c>
      <c r="DF18" s="953">
        <v>-4747</v>
      </c>
      <c r="DG18" s="951" t="s">
        <v>516</v>
      </c>
      <c r="DH18" s="952"/>
      <c r="DI18" s="952"/>
      <c r="DJ18" s="952"/>
      <c r="DK18" s="953"/>
      <c r="DL18" s="951" t="s">
        <v>516</v>
      </c>
      <c r="DM18" s="952"/>
      <c r="DN18" s="952"/>
      <c r="DO18" s="952"/>
      <c r="DP18" s="953"/>
      <c r="DQ18" s="951" t="s">
        <v>516</v>
      </c>
      <c r="DR18" s="952"/>
      <c r="DS18" s="952"/>
      <c r="DT18" s="952"/>
      <c r="DU18" s="953"/>
      <c r="DV18" s="954"/>
      <c r="DW18" s="955"/>
      <c r="DX18" s="955"/>
      <c r="DY18" s="955"/>
      <c r="DZ18" s="956"/>
      <c r="EA18" s="232"/>
    </row>
    <row r="19" spans="1:131" s="233" customFormat="1" ht="26.25" customHeight="1" x14ac:dyDescent="0.15">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593</v>
      </c>
      <c r="BT19" s="955"/>
      <c r="BU19" s="955"/>
      <c r="BV19" s="955"/>
      <c r="BW19" s="955"/>
      <c r="BX19" s="955"/>
      <c r="BY19" s="955"/>
      <c r="BZ19" s="955"/>
      <c r="CA19" s="955"/>
      <c r="CB19" s="955"/>
      <c r="CC19" s="955"/>
      <c r="CD19" s="955"/>
      <c r="CE19" s="955"/>
      <c r="CF19" s="955"/>
      <c r="CG19" s="976"/>
      <c r="CH19" s="951">
        <v>-6</v>
      </c>
      <c r="CI19" s="952">
        <v>-4747</v>
      </c>
      <c r="CJ19" s="952">
        <v>-4747</v>
      </c>
      <c r="CK19" s="952">
        <v>-4747</v>
      </c>
      <c r="CL19" s="953">
        <v>-4747</v>
      </c>
      <c r="CM19" s="951">
        <v>391</v>
      </c>
      <c r="CN19" s="952">
        <v>-4747</v>
      </c>
      <c r="CO19" s="952">
        <v>-4747</v>
      </c>
      <c r="CP19" s="952">
        <v>-4747</v>
      </c>
      <c r="CQ19" s="953">
        <v>-4747</v>
      </c>
      <c r="CR19" s="951">
        <v>5</v>
      </c>
      <c r="CS19" s="952">
        <v>-4747</v>
      </c>
      <c r="CT19" s="952">
        <v>-4747</v>
      </c>
      <c r="CU19" s="952">
        <v>-4747</v>
      </c>
      <c r="CV19" s="953">
        <v>-4747</v>
      </c>
      <c r="CW19" s="951">
        <v>4</v>
      </c>
      <c r="CX19" s="952">
        <v>-4747</v>
      </c>
      <c r="CY19" s="952">
        <v>-4747</v>
      </c>
      <c r="CZ19" s="952">
        <v>-4747</v>
      </c>
      <c r="DA19" s="953">
        <v>-4747</v>
      </c>
      <c r="DB19" s="951">
        <v>0</v>
      </c>
      <c r="DC19" s="952">
        <v>-4747</v>
      </c>
      <c r="DD19" s="952">
        <v>-4747</v>
      </c>
      <c r="DE19" s="952">
        <v>-4747</v>
      </c>
      <c r="DF19" s="953">
        <v>-4747</v>
      </c>
      <c r="DG19" s="951" t="s">
        <v>516</v>
      </c>
      <c r="DH19" s="952"/>
      <c r="DI19" s="952"/>
      <c r="DJ19" s="952"/>
      <c r="DK19" s="953"/>
      <c r="DL19" s="951" t="s">
        <v>516</v>
      </c>
      <c r="DM19" s="952"/>
      <c r="DN19" s="952"/>
      <c r="DO19" s="952"/>
      <c r="DP19" s="953"/>
      <c r="DQ19" s="951" t="s">
        <v>516</v>
      </c>
      <c r="DR19" s="952"/>
      <c r="DS19" s="952"/>
      <c r="DT19" s="952"/>
      <c r="DU19" s="953"/>
      <c r="DV19" s="954"/>
      <c r="DW19" s="955"/>
      <c r="DX19" s="955"/>
      <c r="DY19" s="955"/>
      <c r="DZ19" s="956"/>
      <c r="EA19" s="232"/>
    </row>
    <row r="20" spans="1:131" s="233" customFormat="1" ht="26.25" customHeight="1" x14ac:dyDescent="0.15">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t="s">
        <v>620</v>
      </c>
      <c r="BS20" s="954" t="s">
        <v>594</v>
      </c>
      <c r="BT20" s="955"/>
      <c r="BU20" s="955"/>
      <c r="BV20" s="955"/>
      <c r="BW20" s="955"/>
      <c r="BX20" s="955"/>
      <c r="BY20" s="955"/>
      <c r="BZ20" s="955"/>
      <c r="CA20" s="955"/>
      <c r="CB20" s="955"/>
      <c r="CC20" s="955"/>
      <c r="CD20" s="955"/>
      <c r="CE20" s="955"/>
      <c r="CF20" s="955"/>
      <c r="CG20" s="976"/>
      <c r="CH20" s="951">
        <v>48</v>
      </c>
      <c r="CI20" s="952">
        <v>-4747</v>
      </c>
      <c r="CJ20" s="952">
        <v>-4747</v>
      </c>
      <c r="CK20" s="952">
        <v>-4747</v>
      </c>
      <c r="CL20" s="953">
        <v>-4747</v>
      </c>
      <c r="CM20" s="951">
        <v>20788</v>
      </c>
      <c r="CN20" s="952">
        <v>-4747</v>
      </c>
      <c r="CO20" s="952">
        <v>-4747</v>
      </c>
      <c r="CP20" s="952">
        <v>-4747</v>
      </c>
      <c r="CQ20" s="953">
        <v>-4747</v>
      </c>
      <c r="CR20" s="951">
        <v>3</v>
      </c>
      <c r="CS20" s="952">
        <v>-4747</v>
      </c>
      <c r="CT20" s="952">
        <v>-4747</v>
      </c>
      <c r="CU20" s="952">
        <v>-4747</v>
      </c>
      <c r="CV20" s="953">
        <v>-4747</v>
      </c>
      <c r="CW20" s="951">
        <v>253</v>
      </c>
      <c r="CX20" s="952">
        <v>-4747</v>
      </c>
      <c r="CY20" s="952">
        <v>-4747</v>
      </c>
      <c r="CZ20" s="952">
        <v>-4747</v>
      </c>
      <c r="DA20" s="953">
        <v>-4747</v>
      </c>
      <c r="DB20" s="951">
        <v>16892</v>
      </c>
      <c r="DC20" s="952">
        <v>-4747</v>
      </c>
      <c r="DD20" s="952">
        <v>-4747</v>
      </c>
      <c r="DE20" s="952">
        <v>-4747</v>
      </c>
      <c r="DF20" s="953">
        <v>-4747</v>
      </c>
      <c r="DG20" s="951" t="s">
        <v>516</v>
      </c>
      <c r="DH20" s="952"/>
      <c r="DI20" s="952"/>
      <c r="DJ20" s="952"/>
      <c r="DK20" s="953"/>
      <c r="DL20" s="951">
        <v>17450</v>
      </c>
      <c r="DM20" s="952">
        <v>-4747</v>
      </c>
      <c r="DN20" s="952">
        <v>-4747</v>
      </c>
      <c r="DO20" s="952">
        <v>-4747</v>
      </c>
      <c r="DP20" s="953">
        <v>-4747</v>
      </c>
      <c r="DQ20" s="951">
        <v>15705</v>
      </c>
      <c r="DR20" s="952">
        <v>-4747</v>
      </c>
      <c r="DS20" s="952">
        <v>-4747</v>
      </c>
      <c r="DT20" s="952">
        <v>-4747</v>
      </c>
      <c r="DU20" s="953">
        <v>-4747</v>
      </c>
      <c r="DV20" s="954"/>
      <c r="DW20" s="955"/>
      <c r="DX20" s="955"/>
      <c r="DY20" s="955"/>
      <c r="DZ20" s="956"/>
      <c r="EA20" s="232"/>
    </row>
    <row r="21" spans="1:131" s="233" customFormat="1" ht="26.25" customHeight="1" thickBot="1" x14ac:dyDescent="0.2">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t="s">
        <v>620</v>
      </c>
      <c r="BS21" s="954" t="s">
        <v>595</v>
      </c>
      <c r="BT21" s="955"/>
      <c r="BU21" s="955"/>
      <c r="BV21" s="955"/>
      <c r="BW21" s="955"/>
      <c r="BX21" s="955"/>
      <c r="BY21" s="955"/>
      <c r="BZ21" s="955"/>
      <c r="CA21" s="955"/>
      <c r="CB21" s="955"/>
      <c r="CC21" s="955"/>
      <c r="CD21" s="955"/>
      <c r="CE21" s="955"/>
      <c r="CF21" s="955"/>
      <c r="CG21" s="976"/>
      <c r="CH21" s="951">
        <v>1</v>
      </c>
      <c r="CI21" s="952">
        <v>-4747</v>
      </c>
      <c r="CJ21" s="952">
        <v>-4747</v>
      </c>
      <c r="CK21" s="952">
        <v>-4747</v>
      </c>
      <c r="CL21" s="953">
        <v>-4747</v>
      </c>
      <c r="CM21" s="951">
        <v>16986</v>
      </c>
      <c r="CN21" s="952">
        <v>-4747</v>
      </c>
      <c r="CO21" s="952">
        <v>-4747</v>
      </c>
      <c r="CP21" s="952">
        <v>-4747</v>
      </c>
      <c r="CQ21" s="953">
        <v>-4747</v>
      </c>
      <c r="CR21" s="951">
        <v>4</v>
      </c>
      <c r="CS21" s="952">
        <v>-4747</v>
      </c>
      <c r="CT21" s="952">
        <v>-4747</v>
      </c>
      <c r="CU21" s="952">
        <v>-4747</v>
      </c>
      <c r="CV21" s="953">
        <v>-4747</v>
      </c>
      <c r="CW21" s="951">
        <v>7</v>
      </c>
      <c r="CX21" s="952">
        <v>-4747</v>
      </c>
      <c r="CY21" s="952">
        <v>-4747</v>
      </c>
      <c r="CZ21" s="952">
        <v>-4747</v>
      </c>
      <c r="DA21" s="953">
        <v>-4747</v>
      </c>
      <c r="DB21" s="951">
        <v>9633</v>
      </c>
      <c r="DC21" s="952">
        <v>-4747</v>
      </c>
      <c r="DD21" s="952">
        <v>-4747</v>
      </c>
      <c r="DE21" s="952">
        <v>-4747</v>
      </c>
      <c r="DF21" s="953">
        <v>-4747</v>
      </c>
      <c r="DG21" s="951" t="s">
        <v>516</v>
      </c>
      <c r="DH21" s="952"/>
      <c r="DI21" s="952"/>
      <c r="DJ21" s="952"/>
      <c r="DK21" s="953"/>
      <c r="DL21" s="951">
        <v>4450</v>
      </c>
      <c r="DM21" s="952">
        <v>-4747</v>
      </c>
      <c r="DN21" s="952">
        <v>-4747</v>
      </c>
      <c r="DO21" s="952">
        <v>-4747</v>
      </c>
      <c r="DP21" s="953">
        <v>-4747</v>
      </c>
      <c r="DQ21" s="951">
        <v>2225</v>
      </c>
      <c r="DR21" s="952">
        <v>-4747</v>
      </c>
      <c r="DS21" s="952">
        <v>-4747</v>
      </c>
      <c r="DT21" s="952">
        <v>-4747</v>
      </c>
      <c r="DU21" s="953">
        <v>-4747</v>
      </c>
      <c r="DV21" s="954"/>
      <c r="DW21" s="955"/>
      <c r="DX21" s="955"/>
      <c r="DY21" s="955"/>
      <c r="DZ21" s="956"/>
      <c r="EA21" s="232"/>
    </row>
    <row r="22" spans="1:131" s="233" customFormat="1" ht="26.25" customHeight="1" x14ac:dyDescent="0.15">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382</v>
      </c>
      <c r="BA22" s="992"/>
      <c r="BB22" s="992"/>
      <c r="BC22" s="992"/>
      <c r="BD22" s="993"/>
      <c r="BE22" s="231"/>
      <c r="BF22" s="231"/>
      <c r="BG22" s="231"/>
      <c r="BH22" s="231"/>
      <c r="BI22" s="231"/>
      <c r="BJ22" s="231"/>
      <c r="BK22" s="231"/>
      <c r="BL22" s="231"/>
      <c r="BM22" s="231"/>
      <c r="BN22" s="231"/>
      <c r="BO22" s="231"/>
      <c r="BP22" s="231"/>
      <c r="BQ22" s="236">
        <v>16</v>
      </c>
      <c r="BR22" s="237"/>
      <c r="BS22" s="954" t="s">
        <v>596</v>
      </c>
      <c r="BT22" s="955"/>
      <c r="BU22" s="955"/>
      <c r="BV22" s="955"/>
      <c r="BW22" s="955"/>
      <c r="BX22" s="955"/>
      <c r="BY22" s="955"/>
      <c r="BZ22" s="955"/>
      <c r="CA22" s="955"/>
      <c r="CB22" s="955"/>
      <c r="CC22" s="955"/>
      <c r="CD22" s="955"/>
      <c r="CE22" s="955"/>
      <c r="CF22" s="955"/>
      <c r="CG22" s="976"/>
      <c r="CH22" s="951">
        <v>20</v>
      </c>
      <c r="CI22" s="952">
        <v>-4747</v>
      </c>
      <c r="CJ22" s="952">
        <v>-4747</v>
      </c>
      <c r="CK22" s="952">
        <v>-4747</v>
      </c>
      <c r="CL22" s="953">
        <v>-4747</v>
      </c>
      <c r="CM22" s="951">
        <v>2086</v>
      </c>
      <c r="CN22" s="952">
        <v>-4747</v>
      </c>
      <c r="CO22" s="952">
        <v>-4747</v>
      </c>
      <c r="CP22" s="952">
        <v>-4747</v>
      </c>
      <c r="CQ22" s="953">
        <v>-4747</v>
      </c>
      <c r="CR22" s="951">
        <v>8</v>
      </c>
      <c r="CS22" s="952">
        <v>-4747</v>
      </c>
      <c r="CT22" s="952">
        <v>-4747</v>
      </c>
      <c r="CU22" s="952">
        <v>-4747</v>
      </c>
      <c r="CV22" s="953">
        <v>-4747</v>
      </c>
      <c r="CW22" s="951">
        <v>20</v>
      </c>
      <c r="CX22" s="952">
        <v>-4747</v>
      </c>
      <c r="CY22" s="952">
        <v>-4747</v>
      </c>
      <c r="CZ22" s="952">
        <v>-4747</v>
      </c>
      <c r="DA22" s="953">
        <v>-4747</v>
      </c>
      <c r="DB22" s="951">
        <v>0</v>
      </c>
      <c r="DC22" s="952">
        <v>-4747</v>
      </c>
      <c r="DD22" s="952">
        <v>-4747</v>
      </c>
      <c r="DE22" s="952">
        <v>-4747</v>
      </c>
      <c r="DF22" s="953">
        <v>-4747</v>
      </c>
      <c r="DG22" s="951" t="s">
        <v>516</v>
      </c>
      <c r="DH22" s="952"/>
      <c r="DI22" s="952"/>
      <c r="DJ22" s="952"/>
      <c r="DK22" s="953"/>
      <c r="DL22" s="951" t="s">
        <v>516</v>
      </c>
      <c r="DM22" s="952"/>
      <c r="DN22" s="952"/>
      <c r="DO22" s="952"/>
      <c r="DP22" s="953"/>
      <c r="DQ22" s="951" t="s">
        <v>516</v>
      </c>
      <c r="DR22" s="952"/>
      <c r="DS22" s="952"/>
      <c r="DT22" s="952"/>
      <c r="DU22" s="953"/>
      <c r="DV22" s="954"/>
      <c r="DW22" s="955"/>
      <c r="DX22" s="955"/>
      <c r="DY22" s="955"/>
      <c r="DZ22" s="956"/>
      <c r="EA22" s="232"/>
    </row>
    <row r="23" spans="1:131" s="233" customFormat="1" ht="26.25" customHeight="1" thickBot="1" x14ac:dyDescent="0.2">
      <c r="A23" s="238" t="s">
        <v>383</v>
      </c>
      <c r="B23" s="899" t="s">
        <v>384</v>
      </c>
      <c r="C23" s="900"/>
      <c r="D23" s="900"/>
      <c r="E23" s="900"/>
      <c r="F23" s="900"/>
      <c r="G23" s="900"/>
      <c r="H23" s="900"/>
      <c r="I23" s="900"/>
      <c r="J23" s="900"/>
      <c r="K23" s="900"/>
      <c r="L23" s="900"/>
      <c r="M23" s="900"/>
      <c r="N23" s="900"/>
      <c r="O23" s="900"/>
      <c r="P23" s="910"/>
      <c r="Q23" s="1035">
        <v>1214586</v>
      </c>
      <c r="R23" s="1029"/>
      <c r="S23" s="1029"/>
      <c r="T23" s="1029"/>
      <c r="U23" s="1029"/>
      <c r="V23" s="1029">
        <v>1194932</v>
      </c>
      <c r="W23" s="1029"/>
      <c r="X23" s="1029"/>
      <c r="Y23" s="1029"/>
      <c r="Z23" s="1029"/>
      <c r="AA23" s="1029">
        <v>19654</v>
      </c>
      <c r="AB23" s="1029"/>
      <c r="AC23" s="1029"/>
      <c r="AD23" s="1029"/>
      <c r="AE23" s="1036"/>
      <c r="AF23" s="1037">
        <v>9704</v>
      </c>
      <c r="AG23" s="1029"/>
      <c r="AH23" s="1029"/>
      <c r="AI23" s="1029"/>
      <c r="AJ23" s="1038"/>
      <c r="AK23" s="1039"/>
      <c r="AL23" s="1040"/>
      <c r="AM23" s="1040"/>
      <c r="AN23" s="1040"/>
      <c r="AO23" s="1040"/>
      <c r="AP23" s="1029">
        <v>1835689</v>
      </c>
      <c r="AQ23" s="1029"/>
      <c r="AR23" s="1029"/>
      <c r="AS23" s="1029"/>
      <c r="AT23" s="1029"/>
      <c r="AU23" s="1030"/>
      <c r="AV23" s="1030"/>
      <c r="AW23" s="1030"/>
      <c r="AX23" s="1030"/>
      <c r="AY23" s="1031"/>
      <c r="AZ23" s="1032" t="s">
        <v>385</v>
      </c>
      <c r="BA23" s="1033"/>
      <c r="BB23" s="1033"/>
      <c r="BC23" s="1033"/>
      <c r="BD23" s="1034"/>
      <c r="BE23" s="231"/>
      <c r="BF23" s="231"/>
      <c r="BG23" s="231"/>
      <c r="BH23" s="231"/>
      <c r="BI23" s="231"/>
      <c r="BJ23" s="231"/>
      <c r="BK23" s="231"/>
      <c r="BL23" s="231"/>
      <c r="BM23" s="231"/>
      <c r="BN23" s="231"/>
      <c r="BO23" s="231"/>
      <c r="BP23" s="231"/>
      <c r="BQ23" s="236">
        <v>17</v>
      </c>
      <c r="BR23" s="237"/>
      <c r="BS23" s="954" t="s">
        <v>597</v>
      </c>
      <c r="BT23" s="955"/>
      <c r="BU23" s="955"/>
      <c r="BV23" s="955"/>
      <c r="BW23" s="955"/>
      <c r="BX23" s="955"/>
      <c r="BY23" s="955"/>
      <c r="BZ23" s="955"/>
      <c r="CA23" s="955"/>
      <c r="CB23" s="955"/>
      <c r="CC23" s="955"/>
      <c r="CD23" s="955"/>
      <c r="CE23" s="955"/>
      <c r="CF23" s="955"/>
      <c r="CG23" s="976"/>
      <c r="CH23" s="951">
        <v>0</v>
      </c>
      <c r="CI23" s="952">
        <v>-4747</v>
      </c>
      <c r="CJ23" s="952">
        <v>-4747</v>
      </c>
      <c r="CK23" s="952">
        <v>-4747</v>
      </c>
      <c r="CL23" s="953">
        <v>-4747</v>
      </c>
      <c r="CM23" s="951">
        <v>40</v>
      </c>
      <c r="CN23" s="952">
        <v>-4747</v>
      </c>
      <c r="CO23" s="952">
        <v>-4747</v>
      </c>
      <c r="CP23" s="952">
        <v>-4747</v>
      </c>
      <c r="CQ23" s="953">
        <v>-4747</v>
      </c>
      <c r="CR23" s="951">
        <v>20</v>
      </c>
      <c r="CS23" s="952">
        <v>-4747</v>
      </c>
      <c r="CT23" s="952">
        <v>-4747</v>
      </c>
      <c r="CU23" s="952">
        <v>-4747</v>
      </c>
      <c r="CV23" s="953">
        <v>-4747</v>
      </c>
      <c r="CW23" s="951">
        <v>0</v>
      </c>
      <c r="CX23" s="952">
        <v>-4747</v>
      </c>
      <c r="CY23" s="952">
        <v>-4747</v>
      </c>
      <c r="CZ23" s="952">
        <v>-4747</v>
      </c>
      <c r="DA23" s="953">
        <v>-4747</v>
      </c>
      <c r="DB23" s="951">
        <v>0</v>
      </c>
      <c r="DC23" s="952">
        <v>-4747</v>
      </c>
      <c r="DD23" s="952">
        <v>-4747</v>
      </c>
      <c r="DE23" s="952">
        <v>-4747</v>
      </c>
      <c r="DF23" s="953">
        <v>-4747</v>
      </c>
      <c r="DG23" s="951" t="s">
        <v>516</v>
      </c>
      <c r="DH23" s="952"/>
      <c r="DI23" s="952"/>
      <c r="DJ23" s="952"/>
      <c r="DK23" s="953"/>
      <c r="DL23" s="951" t="s">
        <v>516</v>
      </c>
      <c r="DM23" s="952"/>
      <c r="DN23" s="952"/>
      <c r="DO23" s="952"/>
      <c r="DP23" s="953"/>
      <c r="DQ23" s="951" t="s">
        <v>516</v>
      </c>
      <c r="DR23" s="952"/>
      <c r="DS23" s="952"/>
      <c r="DT23" s="952"/>
      <c r="DU23" s="953"/>
      <c r="DV23" s="954"/>
      <c r="DW23" s="955"/>
      <c r="DX23" s="955"/>
      <c r="DY23" s="955"/>
      <c r="DZ23" s="956"/>
      <c r="EA23" s="232"/>
    </row>
    <row r="24" spans="1:131" s="233" customFormat="1" ht="26.25" customHeight="1" x14ac:dyDescent="0.15">
      <c r="A24" s="1028" t="s">
        <v>386</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598</v>
      </c>
      <c r="BT24" s="955"/>
      <c r="BU24" s="955"/>
      <c r="BV24" s="955"/>
      <c r="BW24" s="955"/>
      <c r="BX24" s="955"/>
      <c r="BY24" s="955"/>
      <c r="BZ24" s="955"/>
      <c r="CA24" s="955"/>
      <c r="CB24" s="955"/>
      <c r="CC24" s="955"/>
      <c r="CD24" s="955"/>
      <c r="CE24" s="955"/>
      <c r="CF24" s="955"/>
      <c r="CG24" s="976"/>
      <c r="CH24" s="951">
        <v>0</v>
      </c>
      <c r="CI24" s="952">
        <v>-4747</v>
      </c>
      <c r="CJ24" s="952">
        <v>-4747</v>
      </c>
      <c r="CK24" s="952">
        <v>-4747</v>
      </c>
      <c r="CL24" s="953">
        <v>-4747</v>
      </c>
      <c r="CM24" s="951">
        <v>695</v>
      </c>
      <c r="CN24" s="952">
        <v>-4747</v>
      </c>
      <c r="CO24" s="952">
        <v>-4747</v>
      </c>
      <c r="CP24" s="952">
        <v>-4747</v>
      </c>
      <c r="CQ24" s="953">
        <v>-4747</v>
      </c>
      <c r="CR24" s="951">
        <v>590</v>
      </c>
      <c r="CS24" s="952">
        <v>-4747</v>
      </c>
      <c r="CT24" s="952">
        <v>-4747</v>
      </c>
      <c r="CU24" s="952">
        <v>-4747</v>
      </c>
      <c r="CV24" s="953">
        <v>-4747</v>
      </c>
      <c r="CW24" s="951">
        <v>0</v>
      </c>
      <c r="CX24" s="952">
        <v>-4747</v>
      </c>
      <c r="CY24" s="952">
        <v>-4747</v>
      </c>
      <c r="CZ24" s="952">
        <v>-4747</v>
      </c>
      <c r="DA24" s="953">
        <v>-4747</v>
      </c>
      <c r="DB24" s="951">
        <v>0</v>
      </c>
      <c r="DC24" s="952">
        <v>-4747</v>
      </c>
      <c r="DD24" s="952">
        <v>-4747</v>
      </c>
      <c r="DE24" s="952">
        <v>-4747</v>
      </c>
      <c r="DF24" s="953">
        <v>-4747</v>
      </c>
      <c r="DG24" s="951" t="s">
        <v>516</v>
      </c>
      <c r="DH24" s="952"/>
      <c r="DI24" s="952"/>
      <c r="DJ24" s="952"/>
      <c r="DK24" s="953"/>
      <c r="DL24" s="951" t="s">
        <v>516</v>
      </c>
      <c r="DM24" s="952"/>
      <c r="DN24" s="952"/>
      <c r="DO24" s="952"/>
      <c r="DP24" s="953"/>
      <c r="DQ24" s="951" t="s">
        <v>516</v>
      </c>
      <c r="DR24" s="952"/>
      <c r="DS24" s="952"/>
      <c r="DT24" s="952"/>
      <c r="DU24" s="953"/>
      <c r="DV24" s="954"/>
      <c r="DW24" s="955"/>
      <c r="DX24" s="955"/>
      <c r="DY24" s="955"/>
      <c r="DZ24" s="956"/>
      <c r="EA24" s="232"/>
    </row>
    <row r="25" spans="1:131" ht="26.25" customHeight="1" thickBot="1" x14ac:dyDescent="0.2">
      <c r="A25" s="1027" t="s">
        <v>387</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599</v>
      </c>
      <c r="BT25" s="955"/>
      <c r="BU25" s="955"/>
      <c r="BV25" s="955"/>
      <c r="BW25" s="955"/>
      <c r="BX25" s="955"/>
      <c r="BY25" s="955"/>
      <c r="BZ25" s="955"/>
      <c r="CA25" s="955"/>
      <c r="CB25" s="955"/>
      <c r="CC25" s="955"/>
      <c r="CD25" s="955"/>
      <c r="CE25" s="955"/>
      <c r="CF25" s="955"/>
      <c r="CG25" s="976"/>
      <c r="CH25" s="951">
        <v>-14</v>
      </c>
      <c r="CI25" s="952">
        <v>-4747</v>
      </c>
      <c r="CJ25" s="952">
        <v>-4747</v>
      </c>
      <c r="CK25" s="952">
        <v>-4747</v>
      </c>
      <c r="CL25" s="953">
        <v>-4747</v>
      </c>
      <c r="CM25" s="951">
        <v>1720</v>
      </c>
      <c r="CN25" s="952">
        <v>-4747</v>
      </c>
      <c r="CO25" s="952">
        <v>-4747</v>
      </c>
      <c r="CP25" s="952">
        <v>-4747</v>
      </c>
      <c r="CQ25" s="953">
        <v>-4747</v>
      </c>
      <c r="CR25" s="951">
        <v>951</v>
      </c>
      <c r="CS25" s="952">
        <v>-4747</v>
      </c>
      <c r="CT25" s="952">
        <v>-4747</v>
      </c>
      <c r="CU25" s="952">
        <v>-4747</v>
      </c>
      <c r="CV25" s="953">
        <v>-4747</v>
      </c>
      <c r="CW25" s="951">
        <v>55</v>
      </c>
      <c r="CX25" s="952">
        <v>-4747</v>
      </c>
      <c r="CY25" s="952">
        <v>-4747</v>
      </c>
      <c r="CZ25" s="952">
        <v>-4747</v>
      </c>
      <c r="DA25" s="953">
        <v>-4747</v>
      </c>
      <c r="DB25" s="951">
        <v>0</v>
      </c>
      <c r="DC25" s="952">
        <v>-4747</v>
      </c>
      <c r="DD25" s="952">
        <v>-4747</v>
      </c>
      <c r="DE25" s="952">
        <v>-4747</v>
      </c>
      <c r="DF25" s="953">
        <v>-4747</v>
      </c>
      <c r="DG25" s="951" t="s">
        <v>516</v>
      </c>
      <c r="DH25" s="952"/>
      <c r="DI25" s="952"/>
      <c r="DJ25" s="952"/>
      <c r="DK25" s="953"/>
      <c r="DL25" s="951" t="s">
        <v>516</v>
      </c>
      <c r="DM25" s="952"/>
      <c r="DN25" s="952"/>
      <c r="DO25" s="952"/>
      <c r="DP25" s="953"/>
      <c r="DQ25" s="951" t="s">
        <v>516</v>
      </c>
      <c r="DR25" s="952"/>
      <c r="DS25" s="952"/>
      <c r="DT25" s="952"/>
      <c r="DU25" s="953"/>
      <c r="DV25" s="954"/>
      <c r="DW25" s="955"/>
      <c r="DX25" s="955"/>
      <c r="DY25" s="955"/>
      <c r="DZ25" s="956"/>
      <c r="EA25" s="228"/>
    </row>
    <row r="26" spans="1:131" ht="26.25" customHeight="1" x14ac:dyDescent="0.15">
      <c r="A26" s="957" t="s">
        <v>350</v>
      </c>
      <c r="B26" s="958"/>
      <c r="C26" s="958"/>
      <c r="D26" s="958"/>
      <c r="E26" s="958"/>
      <c r="F26" s="958"/>
      <c r="G26" s="958"/>
      <c r="H26" s="958"/>
      <c r="I26" s="958"/>
      <c r="J26" s="958"/>
      <c r="K26" s="958"/>
      <c r="L26" s="958"/>
      <c r="M26" s="958"/>
      <c r="N26" s="958"/>
      <c r="O26" s="958"/>
      <c r="P26" s="959"/>
      <c r="Q26" s="963" t="s">
        <v>388</v>
      </c>
      <c r="R26" s="964"/>
      <c r="S26" s="964"/>
      <c r="T26" s="964"/>
      <c r="U26" s="965"/>
      <c r="V26" s="963" t="s">
        <v>389</v>
      </c>
      <c r="W26" s="964"/>
      <c r="X26" s="964"/>
      <c r="Y26" s="964"/>
      <c r="Z26" s="965"/>
      <c r="AA26" s="963" t="s">
        <v>390</v>
      </c>
      <c r="AB26" s="964"/>
      <c r="AC26" s="964"/>
      <c r="AD26" s="964"/>
      <c r="AE26" s="964"/>
      <c r="AF26" s="1023" t="s">
        <v>391</v>
      </c>
      <c r="AG26" s="970"/>
      <c r="AH26" s="970"/>
      <c r="AI26" s="970"/>
      <c r="AJ26" s="1024"/>
      <c r="AK26" s="964" t="s">
        <v>392</v>
      </c>
      <c r="AL26" s="964"/>
      <c r="AM26" s="964"/>
      <c r="AN26" s="964"/>
      <c r="AO26" s="965"/>
      <c r="AP26" s="963" t="s">
        <v>393</v>
      </c>
      <c r="AQ26" s="964"/>
      <c r="AR26" s="964"/>
      <c r="AS26" s="964"/>
      <c r="AT26" s="965"/>
      <c r="AU26" s="963" t="s">
        <v>394</v>
      </c>
      <c r="AV26" s="964"/>
      <c r="AW26" s="964"/>
      <c r="AX26" s="964"/>
      <c r="AY26" s="965"/>
      <c r="AZ26" s="963" t="s">
        <v>395</v>
      </c>
      <c r="BA26" s="964"/>
      <c r="BB26" s="964"/>
      <c r="BC26" s="964"/>
      <c r="BD26" s="965"/>
      <c r="BE26" s="963" t="s">
        <v>357</v>
      </c>
      <c r="BF26" s="964"/>
      <c r="BG26" s="964"/>
      <c r="BH26" s="964"/>
      <c r="BI26" s="977"/>
      <c r="BJ26" s="230"/>
      <c r="BK26" s="230"/>
      <c r="BL26" s="230"/>
      <c r="BM26" s="230"/>
      <c r="BN26" s="230"/>
      <c r="BO26" s="239"/>
      <c r="BP26" s="239"/>
      <c r="BQ26" s="236">
        <v>20</v>
      </c>
      <c r="BR26" s="237"/>
      <c r="BS26" s="954" t="s">
        <v>600</v>
      </c>
      <c r="BT26" s="955"/>
      <c r="BU26" s="955"/>
      <c r="BV26" s="955"/>
      <c r="BW26" s="955"/>
      <c r="BX26" s="955"/>
      <c r="BY26" s="955"/>
      <c r="BZ26" s="955"/>
      <c r="CA26" s="955"/>
      <c r="CB26" s="955"/>
      <c r="CC26" s="955"/>
      <c r="CD26" s="955"/>
      <c r="CE26" s="955"/>
      <c r="CF26" s="955"/>
      <c r="CG26" s="976"/>
      <c r="CH26" s="951">
        <v>0</v>
      </c>
      <c r="CI26" s="952">
        <v>-4747</v>
      </c>
      <c r="CJ26" s="952">
        <v>-4747</v>
      </c>
      <c r="CK26" s="952">
        <v>-4747</v>
      </c>
      <c r="CL26" s="953">
        <v>-4747</v>
      </c>
      <c r="CM26" s="951">
        <v>973</v>
      </c>
      <c r="CN26" s="952">
        <v>-4747</v>
      </c>
      <c r="CO26" s="952">
        <v>-4747</v>
      </c>
      <c r="CP26" s="952">
        <v>-4747</v>
      </c>
      <c r="CQ26" s="953">
        <v>-4747</v>
      </c>
      <c r="CR26" s="951">
        <v>783</v>
      </c>
      <c r="CS26" s="952">
        <v>-4747</v>
      </c>
      <c r="CT26" s="952">
        <v>-4747</v>
      </c>
      <c r="CU26" s="952">
        <v>-4747</v>
      </c>
      <c r="CV26" s="953">
        <v>-4747</v>
      </c>
      <c r="CW26" s="951">
        <v>0</v>
      </c>
      <c r="CX26" s="952">
        <v>-4747</v>
      </c>
      <c r="CY26" s="952">
        <v>-4747</v>
      </c>
      <c r="CZ26" s="952">
        <v>-4747</v>
      </c>
      <c r="DA26" s="953">
        <v>-4747</v>
      </c>
      <c r="DB26" s="951">
        <v>0</v>
      </c>
      <c r="DC26" s="952">
        <v>-4747</v>
      </c>
      <c r="DD26" s="952">
        <v>-4747</v>
      </c>
      <c r="DE26" s="952">
        <v>-4747</v>
      </c>
      <c r="DF26" s="953">
        <v>-4747</v>
      </c>
      <c r="DG26" s="951" t="s">
        <v>516</v>
      </c>
      <c r="DH26" s="952"/>
      <c r="DI26" s="952"/>
      <c r="DJ26" s="952"/>
      <c r="DK26" s="953"/>
      <c r="DL26" s="951" t="s">
        <v>516</v>
      </c>
      <c r="DM26" s="952"/>
      <c r="DN26" s="952"/>
      <c r="DO26" s="952"/>
      <c r="DP26" s="953"/>
      <c r="DQ26" s="951" t="s">
        <v>516</v>
      </c>
      <c r="DR26" s="952"/>
      <c r="DS26" s="952"/>
      <c r="DT26" s="952"/>
      <c r="DU26" s="953"/>
      <c r="DV26" s="954"/>
      <c r="DW26" s="955"/>
      <c r="DX26" s="955"/>
      <c r="DY26" s="955"/>
      <c r="DZ26" s="956"/>
      <c r="EA26" s="228"/>
    </row>
    <row r="27" spans="1:131" ht="26.25" customHeight="1" thickBot="1" x14ac:dyDescent="0.2">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601</v>
      </c>
      <c r="BT27" s="955"/>
      <c r="BU27" s="955"/>
      <c r="BV27" s="955"/>
      <c r="BW27" s="955"/>
      <c r="BX27" s="955"/>
      <c r="BY27" s="955"/>
      <c r="BZ27" s="955"/>
      <c r="CA27" s="955"/>
      <c r="CB27" s="955"/>
      <c r="CC27" s="955"/>
      <c r="CD27" s="955"/>
      <c r="CE27" s="955"/>
      <c r="CF27" s="955"/>
      <c r="CG27" s="976"/>
      <c r="CH27" s="951">
        <v>0</v>
      </c>
      <c r="CI27" s="952">
        <v>-4747</v>
      </c>
      <c r="CJ27" s="952">
        <v>-4747</v>
      </c>
      <c r="CK27" s="952">
        <v>-4747</v>
      </c>
      <c r="CL27" s="953">
        <v>-4747</v>
      </c>
      <c r="CM27" s="951">
        <v>25</v>
      </c>
      <c r="CN27" s="952">
        <v>-4747</v>
      </c>
      <c r="CO27" s="952">
        <v>-4747</v>
      </c>
      <c r="CP27" s="952">
        <v>-4747</v>
      </c>
      <c r="CQ27" s="953">
        <v>-4747</v>
      </c>
      <c r="CR27" s="951">
        <v>2</v>
      </c>
      <c r="CS27" s="952">
        <v>-4747</v>
      </c>
      <c r="CT27" s="952">
        <v>-4747</v>
      </c>
      <c r="CU27" s="952">
        <v>-4747</v>
      </c>
      <c r="CV27" s="953">
        <v>-4747</v>
      </c>
      <c r="CW27" s="951">
        <v>22</v>
      </c>
      <c r="CX27" s="952">
        <v>-4747</v>
      </c>
      <c r="CY27" s="952">
        <v>-4747</v>
      </c>
      <c r="CZ27" s="952">
        <v>-4747</v>
      </c>
      <c r="DA27" s="953">
        <v>-4747</v>
      </c>
      <c r="DB27" s="951">
        <v>0</v>
      </c>
      <c r="DC27" s="952">
        <v>-4747</v>
      </c>
      <c r="DD27" s="952">
        <v>-4747</v>
      </c>
      <c r="DE27" s="952">
        <v>-4747</v>
      </c>
      <c r="DF27" s="953">
        <v>-4747</v>
      </c>
      <c r="DG27" s="951" t="s">
        <v>516</v>
      </c>
      <c r="DH27" s="952"/>
      <c r="DI27" s="952"/>
      <c r="DJ27" s="952"/>
      <c r="DK27" s="953"/>
      <c r="DL27" s="951" t="s">
        <v>516</v>
      </c>
      <c r="DM27" s="952"/>
      <c r="DN27" s="952"/>
      <c r="DO27" s="952"/>
      <c r="DP27" s="953"/>
      <c r="DQ27" s="951" t="s">
        <v>516</v>
      </c>
      <c r="DR27" s="952"/>
      <c r="DS27" s="952"/>
      <c r="DT27" s="952"/>
      <c r="DU27" s="953"/>
      <c r="DV27" s="954"/>
      <c r="DW27" s="955"/>
      <c r="DX27" s="955"/>
      <c r="DY27" s="955"/>
      <c r="DZ27" s="956"/>
      <c r="EA27" s="228"/>
    </row>
    <row r="28" spans="1:131" ht="26.25" customHeight="1" thickTop="1" x14ac:dyDescent="0.15">
      <c r="A28" s="240">
        <v>1</v>
      </c>
      <c r="B28" s="1015" t="s">
        <v>396</v>
      </c>
      <c r="C28" s="1016"/>
      <c r="D28" s="1016"/>
      <c r="E28" s="1016"/>
      <c r="F28" s="1016"/>
      <c r="G28" s="1016"/>
      <c r="H28" s="1016"/>
      <c r="I28" s="1016"/>
      <c r="J28" s="1016"/>
      <c r="K28" s="1016"/>
      <c r="L28" s="1016"/>
      <c r="M28" s="1016"/>
      <c r="N28" s="1016"/>
      <c r="O28" s="1016"/>
      <c r="P28" s="1017"/>
      <c r="Q28" s="1018">
        <v>182997</v>
      </c>
      <c r="R28" s="1019"/>
      <c r="S28" s="1019"/>
      <c r="T28" s="1019"/>
      <c r="U28" s="1019"/>
      <c r="V28" s="1019">
        <v>179271</v>
      </c>
      <c r="W28" s="1019"/>
      <c r="X28" s="1019"/>
      <c r="Y28" s="1019"/>
      <c r="Z28" s="1019"/>
      <c r="AA28" s="1019">
        <v>3726</v>
      </c>
      <c r="AB28" s="1019"/>
      <c r="AC28" s="1019"/>
      <c r="AD28" s="1019"/>
      <c r="AE28" s="1020"/>
      <c r="AF28" s="1021">
        <v>3726</v>
      </c>
      <c r="AG28" s="1019"/>
      <c r="AH28" s="1019"/>
      <c r="AI28" s="1019"/>
      <c r="AJ28" s="1022"/>
      <c r="AK28" s="1010">
        <v>8997</v>
      </c>
      <c r="AL28" s="1011"/>
      <c r="AM28" s="1011"/>
      <c r="AN28" s="1011"/>
      <c r="AO28" s="1011"/>
      <c r="AP28" s="1011" t="s">
        <v>516</v>
      </c>
      <c r="AQ28" s="1011"/>
      <c r="AR28" s="1011"/>
      <c r="AS28" s="1011"/>
      <c r="AT28" s="1011"/>
      <c r="AU28" s="1011" t="s">
        <v>579</v>
      </c>
      <c r="AV28" s="1011"/>
      <c r="AW28" s="1011"/>
      <c r="AX28" s="1011"/>
      <c r="AY28" s="1011"/>
      <c r="AZ28" s="1012" t="s">
        <v>516</v>
      </c>
      <c r="BA28" s="1012"/>
      <c r="BB28" s="1012"/>
      <c r="BC28" s="1012"/>
      <c r="BD28" s="1012"/>
      <c r="BE28" s="1013"/>
      <c r="BF28" s="1013"/>
      <c r="BG28" s="1013"/>
      <c r="BH28" s="1013"/>
      <c r="BI28" s="1014"/>
      <c r="BJ28" s="230"/>
      <c r="BK28" s="230"/>
      <c r="BL28" s="230"/>
      <c r="BM28" s="230"/>
      <c r="BN28" s="230"/>
      <c r="BO28" s="239"/>
      <c r="BP28" s="239"/>
      <c r="BQ28" s="236">
        <v>22</v>
      </c>
      <c r="BR28" s="237"/>
      <c r="BS28" s="954" t="s">
        <v>602</v>
      </c>
      <c r="BT28" s="955"/>
      <c r="BU28" s="955"/>
      <c r="BV28" s="955"/>
      <c r="BW28" s="955"/>
      <c r="BX28" s="955"/>
      <c r="BY28" s="955"/>
      <c r="BZ28" s="955"/>
      <c r="CA28" s="955"/>
      <c r="CB28" s="955"/>
      <c r="CC28" s="955"/>
      <c r="CD28" s="955"/>
      <c r="CE28" s="955"/>
      <c r="CF28" s="955"/>
      <c r="CG28" s="976"/>
      <c r="CH28" s="951">
        <v>0</v>
      </c>
      <c r="CI28" s="952">
        <v>-4747</v>
      </c>
      <c r="CJ28" s="952">
        <v>-4747</v>
      </c>
      <c r="CK28" s="952">
        <v>-4747</v>
      </c>
      <c r="CL28" s="953">
        <v>-4747</v>
      </c>
      <c r="CM28" s="951">
        <v>1</v>
      </c>
      <c r="CN28" s="952">
        <v>-4747</v>
      </c>
      <c r="CO28" s="952">
        <v>-4747</v>
      </c>
      <c r="CP28" s="952">
        <v>-4747</v>
      </c>
      <c r="CQ28" s="953">
        <v>-4747</v>
      </c>
      <c r="CR28" s="951">
        <v>26</v>
      </c>
      <c r="CS28" s="952">
        <v>-4747</v>
      </c>
      <c r="CT28" s="952">
        <v>-4747</v>
      </c>
      <c r="CU28" s="952">
        <v>-4747</v>
      </c>
      <c r="CV28" s="953">
        <v>-4747</v>
      </c>
      <c r="CW28" s="951">
        <v>4</v>
      </c>
      <c r="CX28" s="952">
        <v>-4747</v>
      </c>
      <c r="CY28" s="952">
        <v>-4747</v>
      </c>
      <c r="CZ28" s="952">
        <v>-4747</v>
      </c>
      <c r="DA28" s="953">
        <v>-4747</v>
      </c>
      <c r="DB28" s="951">
        <v>0</v>
      </c>
      <c r="DC28" s="952">
        <v>-4747</v>
      </c>
      <c r="DD28" s="952">
        <v>-4747</v>
      </c>
      <c r="DE28" s="952">
        <v>-4747</v>
      </c>
      <c r="DF28" s="953">
        <v>-4747</v>
      </c>
      <c r="DG28" s="951" t="s">
        <v>516</v>
      </c>
      <c r="DH28" s="952"/>
      <c r="DI28" s="952"/>
      <c r="DJ28" s="952"/>
      <c r="DK28" s="953"/>
      <c r="DL28" s="951" t="s">
        <v>516</v>
      </c>
      <c r="DM28" s="952"/>
      <c r="DN28" s="952"/>
      <c r="DO28" s="952"/>
      <c r="DP28" s="953"/>
      <c r="DQ28" s="951" t="s">
        <v>516</v>
      </c>
      <c r="DR28" s="952"/>
      <c r="DS28" s="952"/>
      <c r="DT28" s="952"/>
      <c r="DU28" s="953"/>
      <c r="DV28" s="954"/>
      <c r="DW28" s="955"/>
      <c r="DX28" s="955"/>
      <c r="DY28" s="955"/>
      <c r="DZ28" s="956"/>
      <c r="EA28" s="228"/>
    </row>
    <row r="29" spans="1:131" ht="26.25" customHeight="1" x14ac:dyDescent="0.15">
      <c r="A29" s="240">
        <v>2</v>
      </c>
      <c r="B29" s="1001" t="s">
        <v>397</v>
      </c>
      <c r="C29" s="1002"/>
      <c r="D29" s="1002"/>
      <c r="E29" s="1002"/>
      <c r="F29" s="1002"/>
      <c r="G29" s="1002"/>
      <c r="H29" s="1002"/>
      <c r="I29" s="1002"/>
      <c r="J29" s="1002"/>
      <c r="K29" s="1002"/>
      <c r="L29" s="1002"/>
      <c r="M29" s="1002"/>
      <c r="N29" s="1002"/>
      <c r="O29" s="1002"/>
      <c r="P29" s="1003"/>
      <c r="Q29" s="1007">
        <v>5515</v>
      </c>
      <c r="R29" s="1005"/>
      <c r="S29" s="1005"/>
      <c r="T29" s="1005"/>
      <c r="U29" s="1005"/>
      <c r="V29" s="1005">
        <v>4883</v>
      </c>
      <c r="W29" s="1005"/>
      <c r="X29" s="1005"/>
      <c r="Y29" s="1005"/>
      <c r="Z29" s="1005"/>
      <c r="AA29" s="1005">
        <v>632</v>
      </c>
      <c r="AB29" s="1005"/>
      <c r="AC29" s="1005"/>
      <c r="AD29" s="1005"/>
      <c r="AE29" s="1008"/>
      <c r="AF29" s="1004">
        <v>15152</v>
      </c>
      <c r="AG29" s="1005"/>
      <c r="AH29" s="1005"/>
      <c r="AI29" s="1005"/>
      <c r="AJ29" s="1006"/>
      <c r="AK29" s="942">
        <v>744</v>
      </c>
      <c r="AL29" s="933"/>
      <c r="AM29" s="933"/>
      <c r="AN29" s="933"/>
      <c r="AO29" s="933"/>
      <c r="AP29" s="933">
        <v>4139</v>
      </c>
      <c r="AQ29" s="933"/>
      <c r="AR29" s="933"/>
      <c r="AS29" s="933"/>
      <c r="AT29" s="933"/>
      <c r="AU29" s="933" t="s">
        <v>579</v>
      </c>
      <c r="AV29" s="933"/>
      <c r="AW29" s="933"/>
      <c r="AX29" s="933"/>
      <c r="AY29" s="933"/>
      <c r="AZ29" s="1009" t="s">
        <v>516</v>
      </c>
      <c r="BA29" s="1009"/>
      <c r="BB29" s="1009"/>
      <c r="BC29" s="1009"/>
      <c r="BD29" s="1009"/>
      <c r="BE29" s="934" t="s">
        <v>398</v>
      </c>
      <c r="BF29" s="934"/>
      <c r="BG29" s="934"/>
      <c r="BH29" s="934"/>
      <c r="BI29" s="935"/>
      <c r="BJ29" s="230"/>
      <c r="BK29" s="230"/>
      <c r="BL29" s="230"/>
      <c r="BM29" s="230"/>
      <c r="BN29" s="230"/>
      <c r="BO29" s="239"/>
      <c r="BP29" s="239"/>
      <c r="BQ29" s="236">
        <v>23</v>
      </c>
      <c r="BR29" s="237"/>
      <c r="BS29" s="954" t="s">
        <v>603</v>
      </c>
      <c r="BT29" s="955"/>
      <c r="BU29" s="955"/>
      <c r="BV29" s="955"/>
      <c r="BW29" s="955"/>
      <c r="BX29" s="955"/>
      <c r="BY29" s="955"/>
      <c r="BZ29" s="955"/>
      <c r="CA29" s="955"/>
      <c r="CB29" s="955"/>
      <c r="CC29" s="955"/>
      <c r="CD29" s="955"/>
      <c r="CE29" s="955"/>
      <c r="CF29" s="955"/>
      <c r="CG29" s="976"/>
      <c r="CH29" s="951">
        <v>0</v>
      </c>
      <c r="CI29" s="952">
        <v>-4747</v>
      </c>
      <c r="CJ29" s="952">
        <v>-4747</v>
      </c>
      <c r="CK29" s="952">
        <v>-4747</v>
      </c>
      <c r="CL29" s="953">
        <v>-4747</v>
      </c>
      <c r="CM29" s="951">
        <v>56</v>
      </c>
      <c r="CN29" s="952">
        <v>-4747</v>
      </c>
      <c r="CO29" s="952">
        <v>-4747</v>
      </c>
      <c r="CP29" s="952">
        <v>-4747</v>
      </c>
      <c r="CQ29" s="953">
        <v>-4747</v>
      </c>
      <c r="CR29" s="951">
        <v>4</v>
      </c>
      <c r="CS29" s="952">
        <v>-4747</v>
      </c>
      <c r="CT29" s="952">
        <v>-4747</v>
      </c>
      <c r="CU29" s="952">
        <v>-4747</v>
      </c>
      <c r="CV29" s="953">
        <v>-4747</v>
      </c>
      <c r="CW29" s="951">
        <v>1</v>
      </c>
      <c r="CX29" s="952">
        <v>-4747</v>
      </c>
      <c r="CY29" s="952">
        <v>-4747</v>
      </c>
      <c r="CZ29" s="952">
        <v>-4747</v>
      </c>
      <c r="DA29" s="953">
        <v>-4747</v>
      </c>
      <c r="DB29" s="951">
        <v>0</v>
      </c>
      <c r="DC29" s="952">
        <v>-4747</v>
      </c>
      <c r="DD29" s="952">
        <v>-4747</v>
      </c>
      <c r="DE29" s="952">
        <v>-4747</v>
      </c>
      <c r="DF29" s="953">
        <v>-4747</v>
      </c>
      <c r="DG29" s="951" t="s">
        <v>516</v>
      </c>
      <c r="DH29" s="952"/>
      <c r="DI29" s="952"/>
      <c r="DJ29" s="952"/>
      <c r="DK29" s="953"/>
      <c r="DL29" s="951" t="s">
        <v>516</v>
      </c>
      <c r="DM29" s="952"/>
      <c r="DN29" s="952"/>
      <c r="DO29" s="952"/>
      <c r="DP29" s="953"/>
      <c r="DQ29" s="951" t="s">
        <v>516</v>
      </c>
      <c r="DR29" s="952"/>
      <c r="DS29" s="952"/>
      <c r="DT29" s="952"/>
      <c r="DU29" s="953"/>
      <c r="DV29" s="954"/>
      <c r="DW29" s="955"/>
      <c r="DX29" s="955"/>
      <c r="DY29" s="955"/>
      <c r="DZ29" s="956"/>
      <c r="EA29" s="228"/>
    </row>
    <row r="30" spans="1:131" ht="26.25" customHeight="1" x14ac:dyDescent="0.15">
      <c r="A30" s="240">
        <v>3</v>
      </c>
      <c r="B30" s="1001" t="s">
        <v>399</v>
      </c>
      <c r="C30" s="1002"/>
      <c r="D30" s="1002"/>
      <c r="E30" s="1002"/>
      <c r="F30" s="1002"/>
      <c r="G30" s="1002"/>
      <c r="H30" s="1002"/>
      <c r="I30" s="1002"/>
      <c r="J30" s="1002"/>
      <c r="K30" s="1002"/>
      <c r="L30" s="1002"/>
      <c r="M30" s="1002"/>
      <c r="N30" s="1002"/>
      <c r="O30" s="1002"/>
      <c r="P30" s="1003"/>
      <c r="Q30" s="1007">
        <v>100</v>
      </c>
      <c r="R30" s="1005"/>
      <c r="S30" s="1005"/>
      <c r="T30" s="1005"/>
      <c r="U30" s="1005"/>
      <c r="V30" s="1005">
        <v>74</v>
      </c>
      <c r="W30" s="1005"/>
      <c r="X30" s="1005"/>
      <c r="Y30" s="1005"/>
      <c r="Z30" s="1005"/>
      <c r="AA30" s="1005">
        <v>26</v>
      </c>
      <c r="AB30" s="1005"/>
      <c r="AC30" s="1005"/>
      <c r="AD30" s="1005"/>
      <c r="AE30" s="1008"/>
      <c r="AF30" s="1004">
        <v>141</v>
      </c>
      <c r="AG30" s="1005"/>
      <c r="AH30" s="1005"/>
      <c r="AI30" s="1005"/>
      <c r="AJ30" s="1006"/>
      <c r="AK30" s="942">
        <v>0</v>
      </c>
      <c r="AL30" s="933"/>
      <c r="AM30" s="933"/>
      <c r="AN30" s="933"/>
      <c r="AO30" s="933"/>
      <c r="AP30" s="933">
        <v>182</v>
      </c>
      <c r="AQ30" s="933"/>
      <c r="AR30" s="933"/>
      <c r="AS30" s="933"/>
      <c r="AT30" s="933"/>
      <c r="AU30" s="933" t="s">
        <v>579</v>
      </c>
      <c r="AV30" s="933"/>
      <c r="AW30" s="933"/>
      <c r="AX30" s="933"/>
      <c r="AY30" s="933"/>
      <c r="AZ30" s="1009" t="s">
        <v>516</v>
      </c>
      <c r="BA30" s="1009"/>
      <c r="BB30" s="1009"/>
      <c r="BC30" s="1009"/>
      <c r="BD30" s="1009"/>
      <c r="BE30" s="934" t="s">
        <v>398</v>
      </c>
      <c r="BF30" s="934"/>
      <c r="BG30" s="934"/>
      <c r="BH30" s="934"/>
      <c r="BI30" s="935"/>
      <c r="BJ30" s="230"/>
      <c r="BK30" s="230"/>
      <c r="BL30" s="230"/>
      <c r="BM30" s="230"/>
      <c r="BN30" s="230"/>
      <c r="BO30" s="239"/>
      <c r="BP30" s="239"/>
      <c r="BQ30" s="236">
        <v>24</v>
      </c>
      <c r="BR30" s="237"/>
      <c r="BS30" s="954" t="s">
        <v>604</v>
      </c>
      <c r="BT30" s="955"/>
      <c r="BU30" s="955"/>
      <c r="BV30" s="955"/>
      <c r="BW30" s="955"/>
      <c r="BX30" s="955"/>
      <c r="BY30" s="955"/>
      <c r="BZ30" s="955"/>
      <c r="CA30" s="955"/>
      <c r="CB30" s="955"/>
      <c r="CC30" s="955"/>
      <c r="CD30" s="955"/>
      <c r="CE30" s="955"/>
      <c r="CF30" s="955"/>
      <c r="CG30" s="976"/>
      <c r="CH30" s="951">
        <v>1</v>
      </c>
      <c r="CI30" s="952">
        <v>-4747</v>
      </c>
      <c r="CJ30" s="952">
        <v>-4747</v>
      </c>
      <c r="CK30" s="952">
        <v>-4747</v>
      </c>
      <c r="CL30" s="953">
        <v>-4747</v>
      </c>
      <c r="CM30" s="951">
        <v>92</v>
      </c>
      <c r="CN30" s="952">
        <v>-4747</v>
      </c>
      <c r="CO30" s="952">
        <v>-4747</v>
      </c>
      <c r="CP30" s="952">
        <v>-4747</v>
      </c>
      <c r="CQ30" s="953">
        <v>-4747</v>
      </c>
      <c r="CR30" s="951">
        <v>5</v>
      </c>
      <c r="CS30" s="952">
        <v>-4747</v>
      </c>
      <c r="CT30" s="952">
        <v>-4747</v>
      </c>
      <c r="CU30" s="952">
        <v>-4747</v>
      </c>
      <c r="CV30" s="953">
        <v>-4747</v>
      </c>
      <c r="CW30" s="951">
        <v>1</v>
      </c>
      <c r="CX30" s="952">
        <v>-4747</v>
      </c>
      <c r="CY30" s="952">
        <v>-4747</v>
      </c>
      <c r="CZ30" s="952">
        <v>-4747</v>
      </c>
      <c r="DA30" s="953">
        <v>-4747</v>
      </c>
      <c r="DB30" s="951">
        <v>0</v>
      </c>
      <c r="DC30" s="952">
        <v>-4747</v>
      </c>
      <c r="DD30" s="952">
        <v>-4747</v>
      </c>
      <c r="DE30" s="952">
        <v>-4747</v>
      </c>
      <c r="DF30" s="953">
        <v>-4747</v>
      </c>
      <c r="DG30" s="951" t="s">
        <v>516</v>
      </c>
      <c r="DH30" s="952"/>
      <c r="DI30" s="952"/>
      <c r="DJ30" s="952"/>
      <c r="DK30" s="953"/>
      <c r="DL30" s="951" t="s">
        <v>516</v>
      </c>
      <c r="DM30" s="952"/>
      <c r="DN30" s="952"/>
      <c r="DO30" s="952"/>
      <c r="DP30" s="953"/>
      <c r="DQ30" s="951" t="s">
        <v>516</v>
      </c>
      <c r="DR30" s="952"/>
      <c r="DS30" s="952"/>
      <c r="DT30" s="952"/>
      <c r="DU30" s="953"/>
      <c r="DV30" s="954"/>
      <c r="DW30" s="955"/>
      <c r="DX30" s="955"/>
      <c r="DY30" s="955"/>
      <c r="DZ30" s="956"/>
      <c r="EA30" s="228"/>
    </row>
    <row r="31" spans="1:131" ht="26.25" customHeight="1" x14ac:dyDescent="0.15">
      <c r="A31" s="240">
        <v>4</v>
      </c>
      <c r="B31" s="1001" t="s">
        <v>400</v>
      </c>
      <c r="C31" s="1002"/>
      <c r="D31" s="1002"/>
      <c r="E31" s="1002"/>
      <c r="F31" s="1002"/>
      <c r="G31" s="1002"/>
      <c r="H31" s="1002"/>
      <c r="I31" s="1002"/>
      <c r="J31" s="1002"/>
      <c r="K31" s="1002"/>
      <c r="L31" s="1002"/>
      <c r="M31" s="1002"/>
      <c r="N31" s="1002"/>
      <c r="O31" s="1002"/>
      <c r="P31" s="1003"/>
      <c r="Q31" s="1007">
        <v>6056</v>
      </c>
      <c r="R31" s="1005"/>
      <c r="S31" s="1005"/>
      <c r="T31" s="1005"/>
      <c r="U31" s="1005"/>
      <c r="V31" s="1005">
        <v>5542</v>
      </c>
      <c r="W31" s="1005"/>
      <c r="X31" s="1005"/>
      <c r="Y31" s="1005"/>
      <c r="Z31" s="1005"/>
      <c r="AA31" s="1005">
        <v>514</v>
      </c>
      <c r="AB31" s="1005"/>
      <c r="AC31" s="1005"/>
      <c r="AD31" s="1005"/>
      <c r="AE31" s="1008"/>
      <c r="AF31" s="1004">
        <v>745</v>
      </c>
      <c r="AG31" s="1005"/>
      <c r="AH31" s="1005"/>
      <c r="AI31" s="1005"/>
      <c r="AJ31" s="1006"/>
      <c r="AK31" s="942">
        <v>127</v>
      </c>
      <c r="AL31" s="933"/>
      <c r="AM31" s="933"/>
      <c r="AN31" s="933"/>
      <c r="AO31" s="933"/>
      <c r="AP31" s="933">
        <v>11886</v>
      </c>
      <c r="AQ31" s="933"/>
      <c r="AR31" s="933"/>
      <c r="AS31" s="933"/>
      <c r="AT31" s="933"/>
      <c r="AU31" s="933" t="s">
        <v>579</v>
      </c>
      <c r="AV31" s="933"/>
      <c r="AW31" s="933"/>
      <c r="AX31" s="933"/>
      <c r="AY31" s="933"/>
      <c r="AZ31" s="1009" t="s">
        <v>516</v>
      </c>
      <c r="BA31" s="1009"/>
      <c r="BB31" s="1009"/>
      <c r="BC31" s="1009"/>
      <c r="BD31" s="1009"/>
      <c r="BE31" s="934" t="s">
        <v>401</v>
      </c>
      <c r="BF31" s="934"/>
      <c r="BG31" s="934"/>
      <c r="BH31" s="934"/>
      <c r="BI31" s="935"/>
      <c r="BJ31" s="230"/>
      <c r="BK31" s="230"/>
      <c r="BL31" s="230"/>
      <c r="BM31" s="230"/>
      <c r="BN31" s="230"/>
      <c r="BO31" s="239"/>
      <c r="BP31" s="239"/>
      <c r="BQ31" s="236">
        <v>25</v>
      </c>
      <c r="BR31" s="237"/>
      <c r="BS31" s="954" t="s">
        <v>605</v>
      </c>
      <c r="BT31" s="955"/>
      <c r="BU31" s="955"/>
      <c r="BV31" s="955"/>
      <c r="BW31" s="955"/>
      <c r="BX31" s="955"/>
      <c r="BY31" s="955"/>
      <c r="BZ31" s="955"/>
      <c r="CA31" s="955"/>
      <c r="CB31" s="955"/>
      <c r="CC31" s="955"/>
      <c r="CD31" s="955"/>
      <c r="CE31" s="955"/>
      <c r="CF31" s="955"/>
      <c r="CG31" s="976"/>
      <c r="CH31" s="951">
        <v>11</v>
      </c>
      <c r="CI31" s="952">
        <v>-4747</v>
      </c>
      <c r="CJ31" s="952">
        <v>-4747</v>
      </c>
      <c r="CK31" s="952">
        <v>-4747</v>
      </c>
      <c r="CL31" s="953">
        <v>-4747</v>
      </c>
      <c r="CM31" s="951">
        <v>505</v>
      </c>
      <c r="CN31" s="952">
        <v>-4747</v>
      </c>
      <c r="CO31" s="952">
        <v>-4747</v>
      </c>
      <c r="CP31" s="952">
        <v>-4747</v>
      </c>
      <c r="CQ31" s="953">
        <v>-4747</v>
      </c>
      <c r="CR31" s="951">
        <v>44</v>
      </c>
      <c r="CS31" s="952">
        <v>-4747</v>
      </c>
      <c r="CT31" s="952">
        <v>-4747</v>
      </c>
      <c r="CU31" s="952">
        <v>-4747</v>
      </c>
      <c r="CV31" s="953">
        <v>-4747</v>
      </c>
      <c r="CW31" s="951">
        <v>0</v>
      </c>
      <c r="CX31" s="952">
        <v>-4747</v>
      </c>
      <c r="CY31" s="952">
        <v>-4747</v>
      </c>
      <c r="CZ31" s="952">
        <v>-4747</v>
      </c>
      <c r="DA31" s="953">
        <v>-4747</v>
      </c>
      <c r="DB31" s="951">
        <v>0</v>
      </c>
      <c r="DC31" s="952">
        <v>-4747</v>
      </c>
      <c r="DD31" s="952">
        <v>-4747</v>
      </c>
      <c r="DE31" s="952">
        <v>-4747</v>
      </c>
      <c r="DF31" s="953">
        <v>-4747</v>
      </c>
      <c r="DG31" s="951" t="s">
        <v>516</v>
      </c>
      <c r="DH31" s="952"/>
      <c r="DI31" s="952"/>
      <c r="DJ31" s="952"/>
      <c r="DK31" s="953"/>
      <c r="DL31" s="951" t="s">
        <v>516</v>
      </c>
      <c r="DM31" s="952"/>
      <c r="DN31" s="952"/>
      <c r="DO31" s="952"/>
      <c r="DP31" s="953"/>
      <c r="DQ31" s="951" t="s">
        <v>516</v>
      </c>
      <c r="DR31" s="952"/>
      <c r="DS31" s="952"/>
      <c r="DT31" s="952"/>
      <c r="DU31" s="953"/>
      <c r="DV31" s="954"/>
      <c r="DW31" s="955"/>
      <c r="DX31" s="955"/>
      <c r="DY31" s="955"/>
      <c r="DZ31" s="956"/>
      <c r="EA31" s="228"/>
    </row>
    <row r="32" spans="1:131" ht="26.25" customHeight="1" x14ac:dyDescent="0.15">
      <c r="A32" s="240">
        <v>5</v>
      </c>
      <c r="B32" s="1001"/>
      <c r="C32" s="1002"/>
      <c r="D32" s="1002"/>
      <c r="E32" s="1002"/>
      <c r="F32" s="1002"/>
      <c r="G32" s="1002"/>
      <c r="H32" s="1002"/>
      <c r="I32" s="1002"/>
      <c r="J32" s="1002"/>
      <c r="K32" s="1002"/>
      <c r="L32" s="1002"/>
      <c r="M32" s="1002"/>
      <c r="N32" s="1002"/>
      <c r="O32" s="1002"/>
      <c r="P32" s="1003"/>
      <c r="Q32" s="1007"/>
      <c r="R32" s="1005"/>
      <c r="S32" s="1005"/>
      <c r="T32" s="1005"/>
      <c r="U32" s="1005"/>
      <c r="V32" s="1005"/>
      <c r="W32" s="1005"/>
      <c r="X32" s="1005"/>
      <c r="Y32" s="1005"/>
      <c r="Z32" s="1005"/>
      <c r="AA32" s="1005"/>
      <c r="AB32" s="1005"/>
      <c r="AC32" s="1005"/>
      <c r="AD32" s="1005"/>
      <c r="AE32" s="1008"/>
      <c r="AF32" s="1004"/>
      <c r="AG32" s="1005"/>
      <c r="AH32" s="1005"/>
      <c r="AI32" s="1005"/>
      <c r="AJ32" s="1006"/>
      <c r="AK32" s="942"/>
      <c r="AL32" s="933"/>
      <c r="AM32" s="933"/>
      <c r="AN32" s="933"/>
      <c r="AO32" s="933"/>
      <c r="AP32" s="933"/>
      <c r="AQ32" s="933"/>
      <c r="AR32" s="933"/>
      <c r="AS32" s="933"/>
      <c r="AT32" s="933"/>
      <c r="AU32" s="933"/>
      <c r="AV32" s="933"/>
      <c r="AW32" s="933"/>
      <c r="AX32" s="933"/>
      <c r="AY32" s="933"/>
      <c r="AZ32" s="1009"/>
      <c r="BA32" s="1009"/>
      <c r="BB32" s="1009"/>
      <c r="BC32" s="1009"/>
      <c r="BD32" s="1009"/>
      <c r="BE32" s="934"/>
      <c r="BF32" s="934"/>
      <c r="BG32" s="934"/>
      <c r="BH32" s="934"/>
      <c r="BI32" s="935"/>
      <c r="BJ32" s="230"/>
      <c r="BK32" s="230"/>
      <c r="BL32" s="230"/>
      <c r="BM32" s="230"/>
      <c r="BN32" s="230"/>
      <c r="BO32" s="239"/>
      <c r="BP32" s="239"/>
      <c r="BQ32" s="236">
        <v>26</v>
      </c>
      <c r="BR32" s="237"/>
      <c r="BS32" s="954" t="s">
        <v>606</v>
      </c>
      <c r="BT32" s="955"/>
      <c r="BU32" s="955"/>
      <c r="BV32" s="955"/>
      <c r="BW32" s="955"/>
      <c r="BX32" s="955"/>
      <c r="BY32" s="955"/>
      <c r="BZ32" s="955"/>
      <c r="CA32" s="955"/>
      <c r="CB32" s="955"/>
      <c r="CC32" s="955"/>
      <c r="CD32" s="955"/>
      <c r="CE32" s="955"/>
      <c r="CF32" s="955"/>
      <c r="CG32" s="976"/>
      <c r="CH32" s="951">
        <v>21</v>
      </c>
      <c r="CI32" s="952">
        <v>-4747</v>
      </c>
      <c r="CJ32" s="952">
        <v>-4747</v>
      </c>
      <c r="CK32" s="952">
        <v>-4747</v>
      </c>
      <c r="CL32" s="953">
        <v>-4747</v>
      </c>
      <c r="CM32" s="951">
        <v>244</v>
      </c>
      <c r="CN32" s="952">
        <v>-4747</v>
      </c>
      <c r="CO32" s="952">
        <v>-4747</v>
      </c>
      <c r="CP32" s="952">
        <v>-4747</v>
      </c>
      <c r="CQ32" s="953">
        <v>-4747</v>
      </c>
      <c r="CR32" s="951">
        <v>100</v>
      </c>
      <c r="CS32" s="952">
        <v>-4747</v>
      </c>
      <c r="CT32" s="952">
        <v>-4747</v>
      </c>
      <c r="CU32" s="952">
        <v>-4747</v>
      </c>
      <c r="CV32" s="953">
        <v>-4747</v>
      </c>
      <c r="CW32" s="951">
        <v>1</v>
      </c>
      <c r="CX32" s="952">
        <v>-4747</v>
      </c>
      <c r="CY32" s="952">
        <v>-4747</v>
      </c>
      <c r="CZ32" s="952">
        <v>-4747</v>
      </c>
      <c r="DA32" s="953">
        <v>-4747</v>
      </c>
      <c r="DB32" s="951">
        <v>0</v>
      </c>
      <c r="DC32" s="952">
        <v>-4747</v>
      </c>
      <c r="DD32" s="952">
        <v>-4747</v>
      </c>
      <c r="DE32" s="952">
        <v>-4747</v>
      </c>
      <c r="DF32" s="953">
        <v>-4747</v>
      </c>
      <c r="DG32" s="951" t="s">
        <v>516</v>
      </c>
      <c r="DH32" s="952"/>
      <c r="DI32" s="952"/>
      <c r="DJ32" s="952"/>
      <c r="DK32" s="953"/>
      <c r="DL32" s="951" t="s">
        <v>516</v>
      </c>
      <c r="DM32" s="952"/>
      <c r="DN32" s="952"/>
      <c r="DO32" s="952"/>
      <c r="DP32" s="953"/>
      <c r="DQ32" s="951" t="s">
        <v>516</v>
      </c>
      <c r="DR32" s="952"/>
      <c r="DS32" s="952"/>
      <c r="DT32" s="952"/>
      <c r="DU32" s="953"/>
      <c r="DV32" s="954"/>
      <c r="DW32" s="955"/>
      <c r="DX32" s="955"/>
      <c r="DY32" s="955"/>
      <c r="DZ32" s="956"/>
      <c r="EA32" s="228"/>
    </row>
    <row r="33" spans="1:131" ht="26.25" customHeight="1" x14ac:dyDescent="0.15">
      <c r="A33" s="240">
        <v>6</v>
      </c>
      <c r="B33" s="1001"/>
      <c r="C33" s="1002"/>
      <c r="D33" s="1002"/>
      <c r="E33" s="1002"/>
      <c r="F33" s="1002"/>
      <c r="G33" s="1002"/>
      <c r="H33" s="1002"/>
      <c r="I33" s="1002"/>
      <c r="J33" s="1002"/>
      <c r="K33" s="1002"/>
      <c r="L33" s="1002"/>
      <c r="M33" s="1002"/>
      <c r="N33" s="1002"/>
      <c r="O33" s="1002"/>
      <c r="P33" s="1003"/>
      <c r="Q33" s="1007"/>
      <c r="R33" s="1005"/>
      <c r="S33" s="1005"/>
      <c r="T33" s="1005"/>
      <c r="U33" s="1005"/>
      <c r="V33" s="1005"/>
      <c r="W33" s="1005"/>
      <c r="X33" s="1005"/>
      <c r="Y33" s="1005"/>
      <c r="Z33" s="1005"/>
      <c r="AA33" s="1005"/>
      <c r="AB33" s="1005"/>
      <c r="AC33" s="1005"/>
      <c r="AD33" s="1005"/>
      <c r="AE33" s="1008"/>
      <c r="AF33" s="1004"/>
      <c r="AG33" s="1005"/>
      <c r="AH33" s="1005"/>
      <c r="AI33" s="1005"/>
      <c r="AJ33" s="1006"/>
      <c r="AK33" s="942"/>
      <c r="AL33" s="933"/>
      <c r="AM33" s="933"/>
      <c r="AN33" s="933"/>
      <c r="AO33" s="933"/>
      <c r="AP33" s="933"/>
      <c r="AQ33" s="933"/>
      <c r="AR33" s="933"/>
      <c r="AS33" s="933"/>
      <c r="AT33" s="933"/>
      <c r="AU33" s="933"/>
      <c r="AV33" s="933"/>
      <c r="AW33" s="933"/>
      <c r="AX33" s="933"/>
      <c r="AY33" s="933"/>
      <c r="AZ33" s="1009"/>
      <c r="BA33" s="1009"/>
      <c r="BB33" s="1009"/>
      <c r="BC33" s="1009"/>
      <c r="BD33" s="1009"/>
      <c r="BE33" s="934"/>
      <c r="BF33" s="934"/>
      <c r="BG33" s="934"/>
      <c r="BH33" s="934"/>
      <c r="BI33" s="935"/>
      <c r="BJ33" s="230"/>
      <c r="BK33" s="230"/>
      <c r="BL33" s="230"/>
      <c r="BM33" s="230"/>
      <c r="BN33" s="230"/>
      <c r="BO33" s="239"/>
      <c r="BP33" s="239"/>
      <c r="BQ33" s="236">
        <v>27</v>
      </c>
      <c r="BR33" s="237"/>
      <c r="BS33" s="954" t="s">
        <v>607</v>
      </c>
      <c r="BT33" s="955"/>
      <c r="BU33" s="955"/>
      <c r="BV33" s="955"/>
      <c r="BW33" s="955"/>
      <c r="BX33" s="955"/>
      <c r="BY33" s="955"/>
      <c r="BZ33" s="955"/>
      <c r="CA33" s="955"/>
      <c r="CB33" s="955"/>
      <c r="CC33" s="955"/>
      <c r="CD33" s="955"/>
      <c r="CE33" s="955"/>
      <c r="CF33" s="955"/>
      <c r="CG33" s="976"/>
      <c r="CH33" s="951">
        <v>-54</v>
      </c>
      <c r="CI33" s="952">
        <v>-4747</v>
      </c>
      <c r="CJ33" s="952">
        <v>-4747</v>
      </c>
      <c r="CK33" s="952">
        <v>-4747</v>
      </c>
      <c r="CL33" s="953">
        <v>-4747</v>
      </c>
      <c r="CM33" s="951">
        <v>2373</v>
      </c>
      <c r="CN33" s="952">
        <v>-4747</v>
      </c>
      <c r="CO33" s="952">
        <v>-4747</v>
      </c>
      <c r="CP33" s="952">
        <v>-4747</v>
      </c>
      <c r="CQ33" s="953">
        <v>-4747</v>
      </c>
      <c r="CR33" s="951">
        <v>860</v>
      </c>
      <c r="CS33" s="952">
        <v>-4747</v>
      </c>
      <c r="CT33" s="952">
        <v>-4747</v>
      </c>
      <c r="CU33" s="952">
        <v>-4747</v>
      </c>
      <c r="CV33" s="953">
        <v>-4747</v>
      </c>
      <c r="CW33" s="951">
        <v>74</v>
      </c>
      <c r="CX33" s="952">
        <v>-4747</v>
      </c>
      <c r="CY33" s="952">
        <v>-4747</v>
      </c>
      <c r="CZ33" s="952">
        <v>-4747</v>
      </c>
      <c r="DA33" s="953">
        <v>-4747</v>
      </c>
      <c r="DB33" s="951">
        <v>0</v>
      </c>
      <c r="DC33" s="952">
        <v>-4747</v>
      </c>
      <c r="DD33" s="952">
        <v>-4747</v>
      </c>
      <c r="DE33" s="952">
        <v>-4747</v>
      </c>
      <c r="DF33" s="953">
        <v>-4747</v>
      </c>
      <c r="DG33" s="951" t="s">
        <v>516</v>
      </c>
      <c r="DH33" s="952"/>
      <c r="DI33" s="952"/>
      <c r="DJ33" s="952"/>
      <c r="DK33" s="953"/>
      <c r="DL33" s="951" t="s">
        <v>516</v>
      </c>
      <c r="DM33" s="952"/>
      <c r="DN33" s="952"/>
      <c r="DO33" s="952"/>
      <c r="DP33" s="953"/>
      <c r="DQ33" s="951" t="s">
        <v>516</v>
      </c>
      <c r="DR33" s="952"/>
      <c r="DS33" s="952"/>
      <c r="DT33" s="952"/>
      <c r="DU33" s="953"/>
      <c r="DV33" s="954"/>
      <c r="DW33" s="955"/>
      <c r="DX33" s="955"/>
      <c r="DY33" s="955"/>
      <c r="DZ33" s="956"/>
      <c r="EA33" s="228"/>
    </row>
    <row r="34" spans="1:131" ht="26.25" customHeight="1" x14ac:dyDescent="0.15">
      <c r="A34" s="240">
        <v>7</v>
      </c>
      <c r="B34" s="1001"/>
      <c r="C34" s="1002"/>
      <c r="D34" s="1002"/>
      <c r="E34" s="1002"/>
      <c r="F34" s="1002"/>
      <c r="G34" s="1002"/>
      <c r="H34" s="1002"/>
      <c r="I34" s="1002"/>
      <c r="J34" s="1002"/>
      <c r="K34" s="1002"/>
      <c r="L34" s="1002"/>
      <c r="M34" s="1002"/>
      <c r="N34" s="1002"/>
      <c r="O34" s="1002"/>
      <c r="P34" s="1003"/>
      <c r="Q34" s="1007"/>
      <c r="R34" s="1005"/>
      <c r="S34" s="1005"/>
      <c r="T34" s="1005"/>
      <c r="U34" s="1005"/>
      <c r="V34" s="1005"/>
      <c r="W34" s="1005"/>
      <c r="X34" s="1005"/>
      <c r="Y34" s="1005"/>
      <c r="Z34" s="1005"/>
      <c r="AA34" s="1005"/>
      <c r="AB34" s="1005"/>
      <c r="AC34" s="1005"/>
      <c r="AD34" s="1005"/>
      <c r="AE34" s="1008"/>
      <c r="AF34" s="1004"/>
      <c r="AG34" s="1005"/>
      <c r="AH34" s="1005"/>
      <c r="AI34" s="1005"/>
      <c r="AJ34" s="1006"/>
      <c r="AK34" s="942"/>
      <c r="AL34" s="933"/>
      <c r="AM34" s="933"/>
      <c r="AN34" s="933"/>
      <c r="AO34" s="933"/>
      <c r="AP34" s="933"/>
      <c r="AQ34" s="933"/>
      <c r="AR34" s="933"/>
      <c r="AS34" s="933"/>
      <c r="AT34" s="933"/>
      <c r="AU34" s="933"/>
      <c r="AV34" s="933"/>
      <c r="AW34" s="933"/>
      <c r="AX34" s="933"/>
      <c r="AY34" s="933"/>
      <c r="AZ34" s="1009"/>
      <c r="BA34" s="1009"/>
      <c r="BB34" s="1009"/>
      <c r="BC34" s="1009"/>
      <c r="BD34" s="1009"/>
      <c r="BE34" s="934"/>
      <c r="BF34" s="934"/>
      <c r="BG34" s="934"/>
      <c r="BH34" s="934"/>
      <c r="BI34" s="935"/>
      <c r="BJ34" s="230"/>
      <c r="BK34" s="230"/>
      <c r="BL34" s="230"/>
      <c r="BM34" s="230"/>
      <c r="BN34" s="230"/>
      <c r="BO34" s="239"/>
      <c r="BP34" s="239"/>
      <c r="BQ34" s="236">
        <v>28</v>
      </c>
      <c r="BR34" s="237"/>
      <c r="BS34" s="954" t="s">
        <v>608</v>
      </c>
      <c r="BT34" s="955"/>
      <c r="BU34" s="955"/>
      <c r="BV34" s="955"/>
      <c r="BW34" s="955"/>
      <c r="BX34" s="955"/>
      <c r="BY34" s="955"/>
      <c r="BZ34" s="955"/>
      <c r="CA34" s="955"/>
      <c r="CB34" s="955"/>
      <c r="CC34" s="955"/>
      <c r="CD34" s="955"/>
      <c r="CE34" s="955"/>
      <c r="CF34" s="955"/>
      <c r="CG34" s="976"/>
      <c r="CH34" s="951">
        <v>-120</v>
      </c>
      <c r="CI34" s="952">
        <v>-4747</v>
      </c>
      <c r="CJ34" s="952">
        <v>-4747</v>
      </c>
      <c r="CK34" s="952">
        <v>-4747</v>
      </c>
      <c r="CL34" s="953">
        <v>-4747</v>
      </c>
      <c r="CM34" s="951">
        <v>178</v>
      </c>
      <c r="CN34" s="952">
        <v>-4747</v>
      </c>
      <c r="CO34" s="952">
        <v>-4747</v>
      </c>
      <c r="CP34" s="952">
        <v>-4747</v>
      </c>
      <c r="CQ34" s="953">
        <v>-4747</v>
      </c>
      <c r="CR34" s="951">
        <v>65</v>
      </c>
      <c r="CS34" s="952">
        <v>-4747</v>
      </c>
      <c r="CT34" s="952">
        <v>-4747</v>
      </c>
      <c r="CU34" s="952">
        <v>-4747</v>
      </c>
      <c r="CV34" s="953">
        <v>-4747</v>
      </c>
      <c r="CW34" s="951">
        <v>0</v>
      </c>
      <c r="CX34" s="952">
        <v>-4747</v>
      </c>
      <c r="CY34" s="952">
        <v>-4747</v>
      </c>
      <c r="CZ34" s="952">
        <v>-4747</v>
      </c>
      <c r="DA34" s="953">
        <v>-4747</v>
      </c>
      <c r="DB34" s="951">
        <v>0</v>
      </c>
      <c r="DC34" s="952">
        <v>-4747</v>
      </c>
      <c r="DD34" s="952">
        <v>-4747</v>
      </c>
      <c r="DE34" s="952">
        <v>-4747</v>
      </c>
      <c r="DF34" s="953">
        <v>-4747</v>
      </c>
      <c r="DG34" s="951" t="s">
        <v>516</v>
      </c>
      <c r="DH34" s="952"/>
      <c r="DI34" s="952"/>
      <c r="DJ34" s="952"/>
      <c r="DK34" s="953"/>
      <c r="DL34" s="951" t="s">
        <v>516</v>
      </c>
      <c r="DM34" s="952"/>
      <c r="DN34" s="952"/>
      <c r="DO34" s="952"/>
      <c r="DP34" s="953"/>
      <c r="DQ34" s="951" t="s">
        <v>516</v>
      </c>
      <c r="DR34" s="952"/>
      <c r="DS34" s="952"/>
      <c r="DT34" s="952"/>
      <c r="DU34" s="953"/>
      <c r="DV34" s="954"/>
      <c r="DW34" s="955"/>
      <c r="DX34" s="955"/>
      <c r="DY34" s="955"/>
      <c r="DZ34" s="956"/>
      <c r="EA34" s="228"/>
    </row>
    <row r="35" spans="1:131" ht="26.25" customHeight="1" x14ac:dyDescent="0.15">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c r="BS35" s="954" t="s">
        <v>609</v>
      </c>
      <c r="BT35" s="955"/>
      <c r="BU35" s="955"/>
      <c r="BV35" s="955"/>
      <c r="BW35" s="955"/>
      <c r="BX35" s="955"/>
      <c r="BY35" s="955"/>
      <c r="BZ35" s="955"/>
      <c r="CA35" s="955"/>
      <c r="CB35" s="955"/>
      <c r="CC35" s="955"/>
      <c r="CD35" s="955"/>
      <c r="CE35" s="955"/>
      <c r="CF35" s="955"/>
      <c r="CG35" s="976"/>
      <c r="CH35" s="951">
        <v>-383</v>
      </c>
      <c r="CI35" s="952">
        <v>-4747</v>
      </c>
      <c r="CJ35" s="952">
        <v>-4747</v>
      </c>
      <c r="CK35" s="952">
        <v>-4747</v>
      </c>
      <c r="CL35" s="953">
        <v>-4747</v>
      </c>
      <c r="CM35" s="951">
        <v>292</v>
      </c>
      <c r="CN35" s="952">
        <v>-4747</v>
      </c>
      <c r="CO35" s="952">
        <v>-4747</v>
      </c>
      <c r="CP35" s="952">
        <v>-4747</v>
      </c>
      <c r="CQ35" s="953">
        <v>-4747</v>
      </c>
      <c r="CR35" s="951">
        <v>110</v>
      </c>
      <c r="CS35" s="952">
        <v>-4747</v>
      </c>
      <c r="CT35" s="952">
        <v>-4747</v>
      </c>
      <c r="CU35" s="952">
        <v>-4747</v>
      </c>
      <c r="CV35" s="953">
        <v>-4747</v>
      </c>
      <c r="CW35" s="951">
        <v>0</v>
      </c>
      <c r="CX35" s="952">
        <v>-4747</v>
      </c>
      <c r="CY35" s="952">
        <v>-4747</v>
      </c>
      <c r="CZ35" s="952">
        <v>-4747</v>
      </c>
      <c r="DA35" s="953">
        <v>-4747</v>
      </c>
      <c r="DB35" s="951">
        <v>0</v>
      </c>
      <c r="DC35" s="952">
        <v>-4747</v>
      </c>
      <c r="DD35" s="952">
        <v>-4747</v>
      </c>
      <c r="DE35" s="952">
        <v>-4747</v>
      </c>
      <c r="DF35" s="953">
        <v>-4747</v>
      </c>
      <c r="DG35" s="951" t="s">
        <v>516</v>
      </c>
      <c r="DH35" s="952"/>
      <c r="DI35" s="952"/>
      <c r="DJ35" s="952"/>
      <c r="DK35" s="953"/>
      <c r="DL35" s="951" t="s">
        <v>516</v>
      </c>
      <c r="DM35" s="952"/>
      <c r="DN35" s="952"/>
      <c r="DO35" s="952"/>
      <c r="DP35" s="953"/>
      <c r="DQ35" s="951" t="s">
        <v>516</v>
      </c>
      <c r="DR35" s="952"/>
      <c r="DS35" s="952"/>
      <c r="DT35" s="952"/>
      <c r="DU35" s="953"/>
      <c r="DV35" s="954"/>
      <c r="DW35" s="955"/>
      <c r="DX35" s="955"/>
      <c r="DY35" s="955"/>
      <c r="DZ35" s="956"/>
      <c r="EA35" s="228"/>
    </row>
    <row r="36" spans="1:131" ht="26.25" customHeight="1" x14ac:dyDescent="0.15">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t="s">
        <v>610</v>
      </c>
      <c r="BT36" s="955"/>
      <c r="BU36" s="955"/>
      <c r="BV36" s="955"/>
      <c r="BW36" s="955"/>
      <c r="BX36" s="955"/>
      <c r="BY36" s="955"/>
      <c r="BZ36" s="955"/>
      <c r="CA36" s="955"/>
      <c r="CB36" s="955"/>
      <c r="CC36" s="955"/>
      <c r="CD36" s="955"/>
      <c r="CE36" s="955"/>
      <c r="CF36" s="955"/>
      <c r="CG36" s="976"/>
      <c r="CH36" s="951">
        <v>-69</v>
      </c>
      <c r="CI36" s="952">
        <v>-4747</v>
      </c>
      <c r="CJ36" s="952">
        <v>-4747</v>
      </c>
      <c r="CK36" s="952">
        <v>-4747</v>
      </c>
      <c r="CL36" s="953">
        <v>-4747</v>
      </c>
      <c r="CM36" s="951">
        <v>62</v>
      </c>
      <c r="CN36" s="952">
        <v>-4747</v>
      </c>
      <c r="CO36" s="952">
        <v>-4747</v>
      </c>
      <c r="CP36" s="952">
        <v>-4747</v>
      </c>
      <c r="CQ36" s="953">
        <v>-4747</v>
      </c>
      <c r="CR36" s="951">
        <v>18</v>
      </c>
      <c r="CS36" s="952">
        <v>-4747</v>
      </c>
      <c r="CT36" s="952">
        <v>-4747</v>
      </c>
      <c r="CU36" s="952">
        <v>-4747</v>
      </c>
      <c r="CV36" s="953">
        <v>-4747</v>
      </c>
      <c r="CW36" s="951">
        <v>9</v>
      </c>
      <c r="CX36" s="952">
        <v>-4747</v>
      </c>
      <c r="CY36" s="952">
        <v>-4747</v>
      </c>
      <c r="CZ36" s="952">
        <v>-4747</v>
      </c>
      <c r="DA36" s="953">
        <v>-4747</v>
      </c>
      <c r="DB36" s="951">
        <v>0</v>
      </c>
      <c r="DC36" s="952">
        <v>-4747</v>
      </c>
      <c r="DD36" s="952">
        <v>-4747</v>
      </c>
      <c r="DE36" s="952">
        <v>-4747</v>
      </c>
      <c r="DF36" s="953">
        <v>-4747</v>
      </c>
      <c r="DG36" s="951" t="s">
        <v>516</v>
      </c>
      <c r="DH36" s="952"/>
      <c r="DI36" s="952"/>
      <c r="DJ36" s="952"/>
      <c r="DK36" s="953"/>
      <c r="DL36" s="951" t="s">
        <v>516</v>
      </c>
      <c r="DM36" s="952"/>
      <c r="DN36" s="952"/>
      <c r="DO36" s="952"/>
      <c r="DP36" s="953"/>
      <c r="DQ36" s="951" t="s">
        <v>516</v>
      </c>
      <c r="DR36" s="952"/>
      <c r="DS36" s="952"/>
      <c r="DT36" s="952"/>
      <c r="DU36" s="953"/>
      <c r="DV36" s="954"/>
      <c r="DW36" s="955"/>
      <c r="DX36" s="955"/>
      <c r="DY36" s="955"/>
      <c r="DZ36" s="956"/>
      <c r="EA36" s="228"/>
    </row>
    <row r="37" spans="1:131" ht="26.25" customHeight="1" x14ac:dyDescent="0.15">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t="s">
        <v>611</v>
      </c>
      <c r="BT37" s="955"/>
      <c r="BU37" s="955"/>
      <c r="BV37" s="955"/>
      <c r="BW37" s="955"/>
      <c r="BX37" s="955"/>
      <c r="BY37" s="955"/>
      <c r="BZ37" s="955"/>
      <c r="CA37" s="955"/>
      <c r="CB37" s="955"/>
      <c r="CC37" s="955"/>
      <c r="CD37" s="955"/>
      <c r="CE37" s="955"/>
      <c r="CF37" s="955"/>
      <c r="CG37" s="976"/>
      <c r="CH37" s="951">
        <v>-7028</v>
      </c>
      <c r="CI37" s="952">
        <v>-4747</v>
      </c>
      <c r="CJ37" s="952">
        <v>-4747</v>
      </c>
      <c r="CK37" s="952">
        <v>-4747</v>
      </c>
      <c r="CL37" s="953">
        <v>-4747</v>
      </c>
      <c r="CM37" s="951">
        <v>73923</v>
      </c>
      <c r="CN37" s="952">
        <v>-4747</v>
      </c>
      <c r="CO37" s="952">
        <v>-4747</v>
      </c>
      <c r="CP37" s="952">
        <v>-4747</v>
      </c>
      <c r="CQ37" s="953">
        <v>-4747</v>
      </c>
      <c r="CR37" s="951">
        <v>544</v>
      </c>
      <c r="CS37" s="952">
        <v>-4747</v>
      </c>
      <c r="CT37" s="952">
        <v>-4747</v>
      </c>
      <c r="CU37" s="952">
        <v>-4747</v>
      </c>
      <c r="CV37" s="953">
        <v>-4747</v>
      </c>
      <c r="CW37" s="951">
        <v>0</v>
      </c>
      <c r="CX37" s="952">
        <v>-4747</v>
      </c>
      <c r="CY37" s="952">
        <v>-4747</v>
      </c>
      <c r="CZ37" s="952">
        <v>-4747</v>
      </c>
      <c r="DA37" s="953">
        <v>-4747</v>
      </c>
      <c r="DB37" s="951">
        <v>1632</v>
      </c>
      <c r="DC37" s="952">
        <v>-4747</v>
      </c>
      <c r="DD37" s="952">
        <v>-4747</v>
      </c>
      <c r="DE37" s="952">
        <v>-4747</v>
      </c>
      <c r="DF37" s="953">
        <v>-4747</v>
      </c>
      <c r="DG37" s="951" t="s">
        <v>516</v>
      </c>
      <c r="DH37" s="952"/>
      <c r="DI37" s="952"/>
      <c r="DJ37" s="952"/>
      <c r="DK37" s="953"/>
      <c r="DL37" s="951" t="s">
        <v>516</v>
      </c>
      <c r="DM37" s="952"/>
      <c r="DN37" s="952"/>
      <c r="DO37" s="952"/>
      <c r="DP37" s="953"/>
      <c r="DQ37" s="951" t="s">
        <v>516</v>
      </c>
      <c r="DR37" s="952"/>
      <c r="DS37" s="952"/>
      <c r="DT37" s="952"/>
      <c r="DU37" s="953"/>
      <c r="DV37" s="954"/>
      <c r="DW37" s="955"/>
      <c r="DX37" s="955"/>
      <c r="DY37" s="955"/>
      <c r="DZ37" s="956"/>
      <c r="EA37" s="228"/>
    </row>
    <row r="38" spans="1:131" ht="26.25" customHeight="1" x14ac:dyDescent="0.15">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t="s">
        <v>620</v>
      </c>
      <c r="BS38" s="954" t="s">
        <v>612</v>
      </c>
      <c r="BT38" s="955"/>
      <c r="BU38" s="955"/>
      <c r="BV38" s="955"/>
      <c r="BW38" s="955"/>
      <c r="BX38" s="955"/>
      <c r="BY38" s="955"/>
      <c r="BZ38" s="955"/>
      <c r="CA38" s="955"/>
      <c r="CB38" s="955"/>
      <c r="CC38" s="955"/>
      <c r="CD38" s="955"/>
      <c r="CE38" s="955"/>
      <c r="CF38" s="955"/>
      <c r="CG38" s="976"/>
      <c r="CH38" s="951">
        <v>28</v>
      </c>
      <c r="CI38" s="952">
        <v>-4747</v>
      </c>
      <c r="CJ38" s="952">
        <v>-4747</v>
      </c>
      <c r="CK38" s="952">
        <v>-4747</v>
      </c>
      <c r="CL38" s="953">
        <v>-4747</v>
      </c>
      <c r="CM38" s="951">
        <v>8985</v>
      </c>
      <c r="CN38" s="952">
        <v>-4747</v>
      </c>
      <c r="CO38" s="952">
        <v>-4747</v>
      </c>
      <c r="CP38" s="952">
        <v>-4747</v>
      </c>
      <c r="CQ38" s="953">
        <v>-4747</v>
      </c>
      <c r="CR38" s="951">
        <v>5</v>
      </c>
      <c r="CS38" s="952">
        <v>-4747</v>
      </c>
      <c r="CT38" s="952">
        <v>-4747</v>
      </c>
      <c r="CU38" s="952">
        <v>-4747</v>
      </c>
      <c r="CV38" s="953">
        <v>-4747</v>
      </c>
      <c r="CW38" s="951">
        <v>0</v>
      </c>
      <c r="CX38" s="952">
        <v>-4747</v>
      </c>
      <c r="CY38" s="952">
        <v>-4747</v>
      </c>
      <c r="CZ38" s="952">
        <v>-4747</v>
      </c>
      <c r="DA38" s="953">
        <v>-4747</v>
      </c>
      <c r="DB38" s="951">
        <v>3191</v>
      </c>
      <c r="DC38" s="952">
        <v>-4747</v>
      </c>
      <c r="DD38" s="952">
        <v>-4747</v>
      </c>
      <c r="DE38" s="952">
        <v>-4747</v>
      </c>
      <c r="DF38" s="953">
        <v>-4747</v>
      </c>
      <c r="DG38" s="951">
        <v>6093</v>
      </c>
      <c r="DH38" s="952">
        <v>-4747</v>
      </c>
      <c r="DI38" s="952">
        <v>-4747</v>
      </c>
      <c r="DJ38" s="952">
        <v>-4747</v>
      </c>
      <c r="DK38" s="953">
        <v>-4747</v>
      </c>
      <c r="DL38" s="951" t="s">
        <v>516</v>
      </c>
      <c r="DM38" s="952"/>
      <c r="DN38" s="952"/>
      <c r="DO38" s="952"/>
      <c r="DP38" s="953"/>
      <c r="DQ38" s="951" t="s">
        <v>516</v>
      </c>
      <c r="DR38" s="952"/>
      <c r="DS38" s="952"/>
      <c r="DT38" s="952"/>
      <c r="DU38" s="953"/>
      <c r="DV38" s="954"/>
      <c r="DW38" s="955"/>
      <c r="DX38" s="955"/>
      <c r="DY38" s="955"/>
      <c r="DZ38" s="956"/>
      <c r="EA38" s="228"/>
    </row>
    <row r="39" spans="1:131" ht="26.25" customHeight="1" x14ac:dyDescent="0.15">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t="s">
        <v>620</v>
      </c>
      <c r="BS39" s="954" t="s">
        <v>613</v>
      </c>
      <c r="BT39" s="955"/>
      <c r="BU39" s="955"/>
      <c r="BV39" s="955"/>
      <c r="BW39" s="955"/>
      <c r="BX39" s="955"/>
      <c r="BY39" s="955"/>
      <c r="BZ39" s="955"/>
      <c r="CA39" s="955"/>
      <c r="CB39" s="955"/>
      <c r="CC39" s="955"/>
      <c r="CD39" s="955"/>
      <c r="CE39" s="955"/>
      <c r="CF39" s="955"/>
      <c r="CG39" s="976"/>
      <c r="CH39" s="951">
        <v>66</v>
      </c>
      <c r="CI39" s="952">
        <v>-4747</v>
      </c>
      <c r="CJ39" s="952">
        <v>-4747</v>
      </c>
      <c r="CK39" s="952">
        <v>-4747</v>
      </c>
      <c r="CL39" s="953">
        <v>-4747</v>
      </c>
      <c r="CM39" s="951">
        <v>765</v>
      </c>
      <c r="CN39" s="952">
        <v>-4747</v>
      </c>
      <c r="CO39" s="952">
        <v>-4747</v>
      </c>
      <c r="CP39" s="952">
        <v>-4747</v>
      </c>
      <c r="CQ39" s="953">
        <v>-4747</v>
      </c>
      <c r="CR39" s="951">
        <v>550</v>
      </c>
      <c r="CS39" s="952">
        <v>-4747</v>
      </c>
      <c r="CT39" s="952">
        <v>-4747</v>
      </c>
      <c r="CU39" s="952">
        <v>-4747</v>
      </c>
      <c r="CV39" s="953">
        <v>-4747</v>
      </c>
      <c r="CW39" s="951">
        <v>3</v>
      </c>
      <c r="CX39" s="952">
        <v>-4747</v>
      </c>
      <c r="CY39" s="952">
        <v>-4747</v>
      </c>
      <c r="CZ39" s="952">
        <v>-4747</v>
      </c>
      <c r="DA39" s="953">
        <v>-4747</v>
      </c>
      <c r="DB39" s="951">
        <v>280</v>
      </c>
      <c r="DC39" s="952">
        <v>-4747</v>
      </c>
      <c r="DD39" s="952">
        <v>-4747</v>
      </c>
      <c r="DE39" s="952">
        <v>-4747</v>
      </c>
      <c r="DF39" s="953">
        <v>-4747</v>
      </c>
      <c r="DG39" s="951" t="s">
        <v>516</v>
      </c>
      <c r="DH39" s="952"/>
      <c r="DI39" s="952"/>
      <c r="DJ39" s="952"/>
      <c r="DK39" s="953"/>
      <c r="DL39" s="951">
        <v>4121</v>
      </c>
      <c r="DM39" s="952">
        <v>-4747</v>
      </c>
      <c r="DN39" s="952">
        <v>-4747</v>
      </c>
      <c r="DO39" s="952">
        <v>-4747</v>
      </c>
      <c r="DP39" s="953">
        <v>-4747</v>
      </c>
      <c r="DQ39" s="951">
        <v>412</v>
      </c>
      <c r="DR39" s="952">
        <v>-4747</v>
      </c>
      <c r="DS39" s="952">
        <v>-4747</v>
      </c>
      <c r="DT39" s="952">
        <v>-4747</v>
      </c>
      <c r="DU39" s="953">
        <v>-4747</v>
      </c>
      <c r="DV39" s="954"/>
      <c r="DW39" s="955"/>
      <c r="DX39" s="955"/>
      <c r="DY39" s="955"/>
      <c r="DZ39" s="956"/>
      <c r="EA39" s="228"/>
    </row>
    <row r="40" spans="1:131" ht="26.25" customHeight="1" x14ac:dyDescent="0.15">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t="s">
        <v>620</v>
      </c>
      <c r="BS40" s="954" t="s">
        <v>614</v>
      </c>
      <c r="BT40" s="955"/>
      <c r="BU40" s="955"/>
      <c r="BV40" s="955"/>
      <c r="BW40" s="955"/>
      <c r="BX40" s="955"/>
      <c r="BY40" s="955"/>
      <c r="BZ40" s="955"/>
      <c r="CA40" s="955"/>
      <c r="CB40" s="955"/>
      <c r="CC40" s="955"/>
      <c r="CD40" s="955"/>
      <c r="CE40" s="955"/>
      <c r="CF40" s="955"/>
      <c r="CG40" s="976"/>
      <c r="CH40" s="951">
        <v>-325</v>
      </c>
      <c r="CI40" s="952">
        <v>-4747</v>
      </c>
      <c r="CJ40" s="952">
        <v>-4747</v>
      </c>
      <c r="CK40" s="952">
        <v>-4747</v>
      </c>
      <c r="CL40" s="953">
        <v>-4747</v>
      </c>
      <c r="CM40" s="951">
        <v>21602</v>
      </c>
      <c r="CN40" s="952">
        <v>-4747</v>
      </c>
      <c r="CO40" s="952">
        <v>-4747</v>
      </c>
      <c r="CP40" s="952">
        <v>-4747</v>
      </c>
      <c r="CQ40" s="953">
        <v>-4747</v>
      </c>
      <c r="CR40" s="951">
        <v>10861</v>
      </c>
      <c r="CS40" s="952">
        <v>-4747</v>
      </c>
      <c r="CT40" s="952">
        <v>-4747</v>
      </c>
      <c r="CU40" s="952">
        <v>-4747</v>
      </c>
      <c r="CV40" s="953">
        <v>-4747</v>
      </c>
      <c r="CW40" s="951">
        <v>1041</v>
      </c>
      <c r="CX40" s="952">
        <v>-4747</v>
      </c>
      <c r="CY40" s="952">
        <v>-4747</v>
      </c>
      <c r="CZ40" s="952">
        <v>-4747</v>
      </c>
      <c r="DA40" s="953">
        <v>-4747</v>
      </c>
      <c r="DB40" s="951">
        <v>9574</v>
      </c>
      <c r="DC40" s="952">
        <v>-4747</v>
      </c>
      <c r="DD40" s="952">
        <v>-4747</v>
      </c>
      <c r="DE40" s="952">
        <v>-4747</v>
      </c>
      <c r="DF40" s="953">
        <v>-4747</v>
      </c>
      <c r="DG40" s="951" t="s">
        <v>516</v>
      </c>
      <c r="DH40" s="952"/>
      <c r="DI40" s="952"/>
      <c r="DJ40" s="952"/>
      <c r="DK40" s="953"/>
      <c r="DL40" s="951" t="s">
        <v>516</v>
      </c>
      <c r="DM40" s="952"/>
      <c r="DN40" s="952"/>
      <c r="DO40" s="952"/>
      <c r="DP40" s="953"/>
      <c r="DQ40" s="951" t="s">
        <v>516</v>
      </c>
      <c r="DR40" s="952"/>
      <c r="DS40" s="952"/>
      <c r="DT40" s="952"/>
      <c r="DU40" s="953"/>
      <c r="DV40" s="954"/>
      <c r="DW40" s="955"/>
      <c r="DX40" s="955"/>
      <c r="DY40" s="955"/>
      <c r="DZ40" s="956"/>
      <c r="EA40" s="228"/>
    </row>
    <row r="41" spans="1:131" ht="26.25" customHeight="1" x14ac:dyDescent="0.15">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t="s">
        <v>620</v>
      </c>
      <c r="BS41" s="954" t="s">
        <v>615</v>
      </c>
      <c r="BT41" s="955"/>
      <c r="BU41" s="955"/>
      <c r="BV41" s="955"/>
      <c r="BW41" s="955"/>
      <c r="BX41" s="955"/>
      <c r="BY41" s="955"/>
      <c r="BZ41" s="955"/>
      <c r="CA41" s="955"/>
      <c r="CB41" s="955"/>
      <c r="CC41" s="955"/>
      <c r="CD41" s="955"/>
      <c r="CE41" s="955"/>
      <c r="CF41" s="955"/>
      <c r="CG41" s="976"/>
      <c r="CH41" s="951">
        <v>-678</v>
      </c>
      <c r="CI41" s="952">
        <v>-4747</v>
      </c>
      <c r="CJ41" s="952">
        <v>-4747</v>
      </c>
      <c r="CK41" s="952">
        <v>-4747</v>
      </c>
      <c r="CL41" s="953">
        <v>-4747</v>
      </c>
      <c r="CM41" s="951">
        <v>13103</v>
      </c>
      <c r="CN41" s="952">
        <v>-4747</v>
      </c>
      <c r="CO41" s="952">
        <v>-4747</v>
      </c>
      <c r="CP41" s="952">
        <v>-4747</v>
      </c>
      <c r="CQ41" s="953">
        <v>-4747</v>
      </c>
      <c r="CR41" s="951">
        <v>7252</v>
      </c>
      <c r="CS41" s="952">
        <v>-4747</v>
      </c>
      <c r="CT41" s="952">
        <v>-4747</v>
      </c>
      <c r="CU41" s="952">
        <v>-4747</v>
      </c>
      <c r="CV41" s="953">
        <v>-4747</v>
      </c>
      <c r="CW41" s="951">
        <v>1117</v>
      </c>
      <c r="CX41" s="952">
        <v>-4747</v>
      </c>
      <c r="CY41" s="952">
        <v>-4747</v>
      </c>
      <c r="CZ41" s="952">
        <v>-4747</v>
      </c>
      <c r="DA41" s="953">
        <v>-4747</v>
      </c>
      <c r="DB41" s="951">
        <v>5551</v>
      </c>
      <c r="DC41" s="952">
        <v>-4747</v>
      </c>
      <c r="DD41" s="952">
        <v>-4747</v>
      </c>
      <c r="DE41" s="952">
        <v>-4747</v>
      </c>
      <c r="DF41" s="953">
        <v>-4747</v>
      </c>
      <c r="DG41" s="951" t="s">
        <v>516</v>
      </c>
      <c r="DH41" s="952"/>
      <c r="DI41" s="952"/>
      <c r="DJ41" s="952"/>
      <c r="DK41" s="953"/>
      <c r="DL41" s="951" t="s">
        <v>516</v>
      </c>
      <c r="DM41" s="952"/>
      <c r="DN41" s="952"/>
      <c r="DO41" s="952"/>
      <c r="DP41" s="953"/>
      <c r="DQ41" s="951" t="s">
        <v>516</v>
      </c>
      <c r="DR41" s="952"/>
      <c r="DS41" s="952"/>
      <c r="DT41" s="952"/>
      <c r="DU41" s="953"/>
      <c r="DV41" s="954"/>
      <c r="DW41" s="955"/>
      <c r="DX41" s="955"/>
      <c r="DY41" s="955"/>
      <c r="DZ41" s="956"/>
      <c r="EA41" s="228"/>
    </row>
    <row r="42" spans="1:131" ht="26.25" customHeight="1" x14ac:dyDescent="0.15">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t="s">
        <v>620</v>
      </c>
      <c r="BS42" s="954" t="s">
        <v>616</v>
      </c>
      <c r="BT42" s="955"/>
      <c r="BU42" s="955"/>
      <c r="BV42" s="955"/>
      <c r="BW42" s="955"/>
      <c r="BX42" s="955"/>
      <c r="BY42" s="955"/>
      <c r="BZ42" s="955"/>
      <c r="CA42" s="955"/>
      <c r="CB42" s="955"/>
      <c r="CC42" s="955"/>
      <c r="CD42" s="955"/>
      <c r="CE42" s="955"/>
      <c r="CF42" s="955"/>
      <c r="CG42" s="976"/>
      <c r="CH42" s="951">
        <v>-249</v>
      </c>
      <c r="CI42" s="952">
        <v>-4747</v>
      </c>
      <c r="CJ42" s="952">
        <v>-4747</v>
      </c>
      <c r="CK42" s="952">
        <v>-4747</v>
      </c>
      <c r="CL42" s="953">
        <v>-4747</v>
      </c>
      <c r="CM42" s="951">
        <v>3151</v>
      </c>
      <c r="CN42" s="952">
        <v>-4747</v>
      </c>
      <c r="CO42" s="952">
        <v>-4747</v>
      </c>
      <c r="CP42" s="952">
        <v>-4747</v>
      </c>
      <c r="CQ42" s="953">
        <v>-4747</v>
      </c>
      <c r="CR42" s="951">
        <v>2488</v>
      </c>
      <c r="CS42" s="952">
        <v>-4747</v>
      </c>
      <c r="CT42" s="952">
        <v>-4747</v>
      </c>
      <c r="CU42" s="952">
        <v>-4747</v>
      </c>
      <c r="CV42" s="953">
        <v>-4747</v>
      </c>
      <c r="CW42" s="951">
        <v>764</v>
      </c>
      <c r="CX42" s="952">
        <v>-4747</v>
      </c>
      <c r="CY42" s="952">
        <v>-4747</v>
      </c>
      <c r="CZ42" s="952">
        <v>-4747</v>
      </c>
      <c r="DA42" s="953">
        <v>-4747</v>
      </c>
      <c r="DB42" s="951">
        <v>4293</v>
      </c>
      <c r="DC42" s="952">
        <v>-4747</v>
      </c>
      <c r="DD42" s="952">
        <v>-4747</v>
      </c>
      <c r="DE42" s="952">
        <v>-4747</v>
      </c>
      <c r="DF42" s="953">
        <v>-4747</v>
      </c>
      <c r="DG42" s="951" t="s">
        <v>516</v>
      </c>
      <c r="DH42" s="952"/>
      <c r="DI42" s="952"/>
      <c r="DJ42" s="952"/>
      <c r="DK42" s="953"/>
      <c r="DL42" s="951" t="s">
        <v>516</v>
      </c>
      <c r="DM42" s="952"/>
      <c r="DN42" s="952"/>
      <c r="DO42" s="952"/>
      <c r="DP42" s="953"/>
      <c r="DQ42" s="951" t="s">
        <v>516</v>
      </c>
      <c r="DR42" s="952"/>
      <c r="DS42" s="952"/>
      <c r="DT42" s="952"/>
      <c r="DU42" s="953"/>
      <c r="DV42" s="954"/>
      <c r="DW42" s="955"/>
      <c r="DX42" s="955"/>
      <c r="DY42" s="955"/>
      <c r="DZ42" s="956"/>
      <c r="EA42" s="228"/>
    </row>
    <row r="43" spans="1:131" ht="26.25" customHeight="1" x14ac:dyDescent="0.15">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t="s">
        <v>620</v>
      </c>
      <c r="BS43" s="954" t="s">
        <v>617</v>
      </c>
      <c r="BT43" s="955"/>
      <c r="BU43" s="955"/>
      <c r="BV43" s="955"/>
      <c r="BW43" s="955"/>
      <c r="BX43" s="955"/>
      <c r="BY43" s="955"/>
      <c r="BZ43" s="955"/>
      <c r="CA43" s="955"/>
      <c r="CB43" s="955"/>
      <c r="CC43" s="955"/>
      <c r="CD43" s="955"/>
      <c r="CE43" s="955"/>
      <c r="CF43" s="955"/>
      <c r="CG43" s="976"/>
      <c r="CH43" s="951">
        <v>17</v>
      </c>
      <c r="CI43" s="952">
        <v>-4747</v>
      </c>
      <c r="CJ43" s="952">
        <v>-4747</v>
      </c>
      <c r="CK43" s="952">
        <v>-4747</v>
      </c>
      <c r="CL43" s="953">
        <v>-4747</v>
      </c>
      <c r="CM43" s="951">
        <v>3234</v>
      </c>
      <c r="CN43" s="952">
        <v>-4747</v>
      </c>
      <c r="CO43" s="952">
        <v>-4747</v>
      </c>
      <c r="CP43" s="952">
        <v>-4747</v>
      </c>
      <c r="CQ43" s="953">
        <v>-4747</v>
      </c>
      <c r="CR43" s="951">
        <v>4718</v>
      </c>
      <c r="CS43" s="952">
        <v>-4747</v>
      </c>
      <c r="CT43" s="952">
        <v>-4747</v>
      </c>
      <c r="CU43" s="952">
        <v>-4747</v>
      </c>
      <c r="CV43" s="953">
        <v>-4747</v>
      </c>
      <c r="CW43" s="951">
        <v>729</v>
      </c>
      <c r="CX43" s="952">
        <v>-4747</v>
      </c>
      <c r="CY43" s="952">
        <v>-4747</v>
      </c>
      <c r="CZ43" s="952">
        <v>-4747</v>
      </c>
      <c r="DA43" s="953">
        <v>-4747</v>
      </c>
      <c r="DB43" s="951">
        <v>0</v>
      </c>
      <c r="DC43" s="952">
        <v>-4747</v>
      </c>
      <c r="DD43" s="952">
        <v>-4747</v>
      </c>
      <c r="DE43" s="952">
        <v>-4747</v>
      </c>
      <c r="DF43" s="953">
        <v>-4747</v>
      </c>
      <c r="DG43" s="951" t="s">
        <v>516</v>
      </c>
      <c r="DH43" s="952"/>
      <c r="DI43" s="952"/>
      <c r="DJ43" s="952"/>
      <c r="DK43" s="953"/>
      <c r="DL43" s="951" t="s">
        <v>516</v>
      </c>
      <c r="DM43" s="952"/>
      <c r="DN43" s="952"/>
      <c r="DO43" s="952"/>
      <c r="DP43" s="953"/>
      <c r="DQ43" s="951" t="s">
        <v>516</v>
      </c>
      <c r="DR43" s="952"/>
      <c r="DS43" s="952"/>
      <c r="DT43" s="952"/>
      <c r="DU43" s="953"/>
      <c r="DV43" s="954"/>
      <c r="DW43" s="955"/>
      <c r="DX43" s="955"/>
      <c r="DY43" s="955"/>
      <c r="DZ43" s="956"/>
      <c r="EA43" s="228"/>
    </row>
    <row r="44" spans="1:131" ht="26.25" customHeight="1" x14ac:dyDescent="0.15">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t="s">
        <v>618</v>
      </c>
      <c r="BT44" s="955"/>
      <c r="BU44" s="955"/>
      <c r="BV44" s="955"/>
      <c r="BW44" s="955"/>
      <c r="BX44" s="955"/>
      <c r="BY44" s="955"/>
      <c r="BZ44" s="955"/>
      <c r="CA44" s="955"/>
      <c r="CB44" s="955"/>
      <c r="CC44" s="955"/>
      <c r="CD44" s="955"/>
      <c r="CE44" s="955"/>
      <c r="CF44" s="955"/>
      <c r="CG44" s="976"/>
      <c r="CH44" s="951">
        <v>-132</v>
      </c>
      <c r="CI44" s="952">
        <v>-4747</v>
      </c>
      <c r="CJ44" s="952">
        <v>-4747</v>
      </c>
      <c r="CK44" s="952">
        <v>-4747</v>
      </c>
      <c r="CL44" s="953">
        <v>-4747</v>
      </c>
      <c r="CM44" s="951">
        <v>165</v>
      </c>
      <c r="CN44" s="952">
        <v>-4747</v>
      </c>
      <c r="CO44" s="952">
        <v>-4747</v>
      </c>
      <c r="CP44" s="952">
        <v>-4747</v>
      </c>
      <c r="CQ44" s="953">
        <v>-4747</v>
      </c>
      <c r="CR44" s="951">
        <v>20</v>
      </c>
      <c r="CS44" s="952">
        <v>-4747</v>
      </c>
      <c r="CT44" s="952">
        <v>-4747</v>
      </c>
      <c r="CU44" s="952">
        <v>-4747</v>
      </c>
      <c r="CV44" s="953">
        <v>-4747</v>
      </c>
      <c r="CW44" s="951">
        <v>0</v>
      </c>
      <c r="CX44" s="952">
        <v>-4747</v>
      </c>
      <c r="CY44" s="952">
        <v>-4747</v>
      </c>
      <c r="CZ44" s="952">
        <v>-4747</v>
      </c>
      <c r="DA44" s="953">
        <v>-4747</v>
      </c>
      <c r="DB44" s="951">
        <v>0</v>
      </c>
      <c r="DC44" s="952">
        <v>-4747</v>
      </c>
      <c r="DD44" s="952">
        <v>-4747</v>
      </c>
      <c r="DE44" s="952">
        <v>-4747</v>
      </c>
      <c r="DF44" s="953">
        <v>-4747</v>
      </c>
      <c r="DG44" s="951" t="s">
        <v>516</v>
      </c>
      <c r="DH44" s="952"/>
      <c r="DI44" s="952"/>
      <c r="DJ44" s="952"/>
      <c r="DK44" s="953"/>
      <c r="DL44" s="951" t="s">
        <v>516</v>
      </c>
      <c r="DM44" s="952"/>
      <c r="DN44" s="952"/>
      <c r="DO44" s="952"/>
      <c r="DP44" s="953"/>
      <c r="DQ44" s="951" t="s">
        <v>516</v>
      </c>
      <c r="DR44" s="952"/>
      <c r="DS44" s="952"/>
      <c r="DT44" s="952"/>
      <c r="DU44" s="953"/>
      <c r="DV44" s="954"/>
      <c r="DW44" s="955"/>
      <c r="DX44" s="955"/>
      <c r="DY44" s="955"/>
      <c r="DZ44" s="956"/>
      <c r="EA44" s="228"/>
    </row>
    <row r="45" spans="1:131" ht="26.25" customHeight="1" x14ac:dyDescent="0.15">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t="s">
        <v>619</v>
      </c>
      <c r="BT45" s="955"/>
      <c r="BU45" s="955"/>
      <c r="BV45" s="955"/>
      <c r="BW45" s="955"/>
      <c r="BX45" s="955"/>
      <c r="BY45" s="955"/>
      <c r="BZ45" s="955"/>
      <c r="CA45" s="955"/>
      <c r="CB45" s="955"/>
      <c r="CC45" s="955"/>
      <c r="CD45" s="955"/>
      <c r="CE45" s="955"/>
      <c r="CF45" s="955"/>
      <c r="CG45" s="976"/>
      <c r="CH45" s="951">
        <v>30</v>
      </c>
      <c r="CI45" s="952">
        <v>-4747</v>
      </c>
      <c r="CJ45" s="952">
        <v>-4747</v>
      </c>
      <c r="CK45" s="952">
        <v>-4747</v>
      </c>
      <c r="CL45" s="953">
        <v>-4747</v>
      </c>
      <c r="CM45" s="951">
        <v>64</v>
      </c>
      <c r="CN45" s="952">
        <v>-4747</v>
      </c>
      <c r="CO45" s="952">
        <v>-4747</v>
      </c>
      <c r="CP45" s="952">
        <v>-4747</v>
      </c>
      <c r="CQ45" s="953">
        <v>-4747</v>
      </c>
      <c r="CR45" s="951">
        <v>5</v>
      </c>
      <c r="CS45" s="952">
        <v>-4747</v>
      </c>
      <c r="CT45" s="952">
        <v>-4747</v>
      </c>
      <c r="CU45" s="952">
        <v>-4747</v>
      </c>
      <c r="CV45" s="953">
        <v>-4747</v>
      </c>
      <c r="CW45" s="951">
        <v>13</v>
      </c>
      <c r="CX45" s="952">
        <v>-4747</v>
      </c>
      <c r="CY45" s="952">
        <v>-4747</v>
      </c>
      <c r="CZ45" s="952">
        <v>-4747</v>
      </c>
      <c r="DA45" s="953">
        <v>-4747</v>
      </c>
      <c r="DB45" s="951">
        <v>0</v>
      </c>
      <c r="DC45" s="952">
        <v>-4747</v>
      </c>
      <c r="DD45" s="952">
        <v>-4747</v>
      </c>
      <c r="DE45" s="952">
        <v>-4747</v>
      </c>
      <c r="DF45" s="953">
        <v>-4747</v>
      </c>
      <c r="DG45" s="951" t="s">
        <v>516</v>
      </c>
      <c r="DH45" s="952"/>
      <c r="DI45" s="952"/>
      <c r="DJ45" s="952"/>
      <c r="DK45" s="953"/>
      <c r="DL45" s="951" t="s">
        <v>516</v>
      </c>
      <c r="DM45" s="952"/>
      <c r="DN45" s="952"/>
      <c r="DO45" s="952"/>
      <c r="DP45" s="953"/>
      <c r="DQ45" s="951" t="s">
        <v>516</v>
      </c>
      <c r="DR45" s="952"/>
      <c r="DS45" s="952"/>
      <c r="DT45" s="952"/>
      <c r="DU45" s="953"/>
      <c r="DV45" s="954"/>
      <c r="DW45" s="955"/>
      <c r="DX45" s="955"/>
      <c r="DY45" s="955"/>
      <c r="DZ45" s="956"/>
      <c r="EA45" s="228"/>
    </row>
    <row r="46" spans="1:131" ht="26.25" customHeight="1" x14ac:dyDescent="0.15">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c r="BT46" s="955"/>
      <c r="BU46" s="955"/>
      <c r="BV46" s="955"/>
      <c r="BW46" s="955"/>
      <c r="BX46" s="955"/>
      <c r="BY46" s="955"/>
      <c r="BZ46" s="955"/>
      <c r="CA46" s="955"/>
      <c r="CB46" s="955"/>
      <c r="CC46" s="955"/>
      <c r="CD46" s="955"/>
      <c r="CE46" s="955"/>
      <c r="CF46" s="955"/>
      <c r="CG46" s="976"/>
      <c r="CH46" s="951"/>
      <c r="CI46" s="952"/>
      <c r="CJ46" s="952"/>
      <c r="CK46" s="952"/>
      <c r="CL46" s="953"/>
      <c r="CM46" s="951"/>
      <c r="CN46" s="952"/>
      <c r="CO46" s="952"/>
      <c r="CP46" s="952"/>
      <c r="CQ46" s="953"/>
      <c r="CR46" s="951"/>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15">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c r="BT47" s="955"/>
      <c r="BU47" s="955"/>
      <c r="BV47" s="955"/>
      <c r="BW47" s="955"/>
      <c r="BX47" s="955"/>
      <c r="BY47" s="955"/>
      <c r="BZ47" s="955"/>
      <c r="CA47" s="955"/>
      <c r="CB47" s="955"/>
      <c r="CC47" s="955"/>
      <c r="CD47" s="955"/>
      <c r="CE47" s="955"/>
      <c r="CF47" s="955"/>
      <c r="CG47" s="976"/>
      <c r="CH47" s="951"/>
      <c r="CI47" s="952"/>
      <c r="CJ47" s="952"/>
      <c r="CK47" s="952"/>
      <c r="CL47" s="953"/>
      <c r="CM47" s="951"/>
      <c r="CN47" s="952"/>
      <c r="CO47" s="952"/>
      <c r="CP47" s="952"/>
      <c r="CQ47" s="953"/>
      <c r="CR47" s="951"/>
      <c r="CS47" s="952"/>
      <c r="CT47" s="952"/>
      <c r="CU47" s="952"/>
      <c r="CV47" s="953"/>
      <c r="CW47" s="951"/>
      <c r="CX47" s="952"/>
      <c r="CY47" s="952"/>
      <c r="CZ47" s="952"/>
      <c r="DA47" s="953"/>
      <c r="DB47" s="951"/>
      <c r="DC47" s="952"/>
      <c r="DD47" s="952"/>
      <c r="DE47" s="952"/>
      <c r="DF47" s="953"/>
      <c r="DG47" s="951"/>
      <c r="DH47" s="952"/>
      <c r="DI47" s="952"/>
      <c r="DJ47" s="952"/>
      <c r="DK47" s="953"/>
      <c r="DL47" s="951"/>
      <c r="DM47" s="952"/>
      <c r="DN47" s="952"/>
      <c r="DO47" s="952"/>
      <c r="DP47" s="953"/>
      <c r="DQ47" s="951"/>
      <c r="DR47" s="952"/>
      <c r="DS47" s="952"/>
      <c r="DT47" s="952"/>
      <c r="DU47" s="953"/>
      <c r="DV47" s="954"/>
      <c r="DW47" s="955"/>
      <c r="DX47" s="955"/>
      <c r="DY47" s="955"/>
      <c r="DZ47" s="956"/>
      <c r="EA47" s="228"/>
    </row>
    <row r="48" spans="1:131" ht="26.25" customHeight="1" x14ac:dyDescent="0.15">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15">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15">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15">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15">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15">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15">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15">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15">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15">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15">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15">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15">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15">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402</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
      <c r="A63" s="238" t="s">
        <v>383</v>
      </c>
      <c r="B63" s="899" t="s">
        <v>403</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19763</v>
      </c>
      <c r="AG63" s="921"/>
      <c r="AH63" s="921"/>
      <c r="AI63" s="921"/>
      <c r="AJ63" s="984"/>
      <c r="AK63" s="985"/>
      <c r="AL63" s="925"/>
      <c r="AM63" s="925"/>
      <c r="AN63" s="925"/>
      <c r="AO63" s="925"/>
      <c r="AP63" s="921">
        <v>16207</v>
      </c>
      <c r="AQ63" s="921"/>
      <c r="AR63" s="921"/>
      <c r="AS63" s="921"/>
      <c r="AT63" s="921"/>
      <c r="AU63" s="921">
        <v>0</v>
      </c>
      <c r="AV63" s="921"/>
      <c r="AW63" s="921"/>
      <c r="AX63" s="921"/>
      <c r="AY63" s="921"/>
      <c r="AZ63" s="979"/>
      <c r="BA63" s="979"/>
      <c r="BB63" s="979"/>
      <c r="BC63" s="979"/>
      <c r="BD63" s="979"/>
      <c r="BE63" s="922"/>
      <c r="BF63" s="922"/>
      <c r="BG63" s="922"/>
      <c r="BH63" s="922"/>
      <c r="BI63" s="923"/>
      <c r="BJ63" s="980" t="s">
        <v>404</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
      <c r="A65" s="230" t="s">
        <v>405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15">
      <c r="A66" s="957" t="s">
        <v>406</v>
      </c>
      <c r="B66" s="958"/>
      <c r="C66" s="958"/>
      <c r="D66" s="958"/>
      <c r="E66" s="958"/>
      <c r="F66" s="958"/>
      <c r="G66" s="958"/>
      <c r="H66" s="958"/>
      <c r="I66" s="958"/>
      <c r="J66" s="958"/>
      <c r="K66" s="958"/>
      <c r="L66" s="958"/>
      <c r="M66" s="958"/>
      <c r="N66" s="958"/>
      <c r="O66" s="958"/>
      <c r="P66" s="959"/>
      <c r="Q66" s="963" t="s">
        <v>407</v>
      </c>
      <c r="R66" s="964"/>
      <c r="S66" s="964"/>
      <c r="T66" s="964"/>
      <c r="U66" s="965"/>
      <c r="V66" s="963" t="s">
        <v>408</v>
      </c>
      <c r="W66" s="964"/>
      <c r="X66" s="964"/>
      <c r="Y66" s="964"/>
      <c r="Z66" s="965"/>
      <c r="AA66" s="963" t="s">
        <v>409</v>
      </c>
      <c r="AB66" s="964"/>
      <c r="AC66" s="964"/>
      <c r="AD66" s="964"/>
      <c r="AE66" s="965"/>
      <c r="AF66" s="969" t="s">
        <v>410</v>
      </c>
      <c r="AG66" s="970"/>
      <c r="AH66" s="970"/>
      <c r="AI66" s="970"/>
      <c r="AJ66" s="971"/>
      <c r="AK66" s="963" t="s">
        <v>411</v>
      </c>
      <c r="AL66" s="958"/>
      <c r="AM66" s="958"/>
      <c r="AN66" s="958"/>
      <c r="AO66" s="959"/>
      <c r="AP66" s="963" t="s">
        <v>412</v>
      </c>
      <c r="AQ66" s="964"/>
      <c r="AR66" s="964"/>
      <c r="AS66" s="964"/>
      <c r="AT66" s="965"/>
      <c r="AU66" s="963" t="s">
        <v>413</v>
      </c>
      <c r="AV66" s="964"/>
      <c r="AW66" s="964"/>
      <c r="AX66" s="964"/>
      <c r="AY66" s="965"/>
      <c r="AZ66" s="963" t="s">
        <v>357</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15">
      <c r="A68" s="234">
        <v>1</v>
      </c>
      <c r="B68" s="947" t="s">
        <v>580</v>
      </c>
      <c r="C68" s="948"/>
      <c r="D68" s="948"/>
      <c r="E68" s="948"/>
      <c r="F68" s="948"/>
      <c r="G68" s="948"/>
      <c r="H68" s="948"/>
      <c r="I68" s="948"/>
      <c r="J68" s="948"/>
      <c r="K68" s="948"/>
      <c r="L68" s="948"/>
      <c r="M68" s="948"/>
      <c r="N68" s="948"/>
      <c r="O68" s="948"/>
      <c r="P68" s="949"/>
      <c r="Q68" s="950">
        <v>43544</v>
      </c>
      <c r="R68" s="944"/>
      <c r="S68" s="944"/>
      <c r="T68" s="944"/>
      <c r="U68" s="944"/>
      <c r="V68" s="944">
        <v>43346</v>
      </c>
      <c r="W68" s="944"/>
      <c r="X68" s="944"/>
      <c r="Y68" s="944"/>
      <c r="Z68" s="944"/>
      <c r="AA68" s="944">
        <v>198</v>
      </c>
      <c r="AB68" s="944"/>
      <c r="AC68" s="944"/>
      <c r="AD68" s="944"/>
      <c r="AE68" s="944"/>
      <c r="AF68" s="944">
        <v>198</v>
      </c>
      <c r="AG68" s="944"/>
      <c r="AH68" s="944"/>
      <c r="AI68" s="944"/>
      <c r="AJ68" s="944"/>
      <c r="AK68" s="944" t="s">
        <v>516</v>
      </c>
      <c r="AL68" s="944"/>
      <c r="AM68" s="944"/>
      <c r="AN68" s="944"/>
      <c r="AO68" s="944"/>
      <c r="AP68" s="944" t="s">
        <v>516</v>
      </c>
      <c r="AQ68" s="944"/>
      <c r="AR68" s="944"/>
      <c r="AS68" s="944"/>
      <c r="AT68" s="944"/>
      <c r="AU68" s="944" t="s">
        <v>516</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15">
      <c r="A69" s="236">
        <v>2</v>
      </c>
      <c r="B69" s="936"/>
      <c r="C69" s="937"/>
      <c r="D69" s="937"/>
      <c r="E69" s="937"/>
      <c r="F69" s="937"/>
      <c r="G69" s="937"/>
      <c r="H69" s="937"/>
      <c r="I69" s="937"/>
      <c r="J69" s="937"/>
      <c r="K69" s="937"/>
      <c r="L69" s="937"/>
      <c r="M69" s="937"/>
      <c r="N69" s="937"/>
      <c r="O69" s="937"/>
      <c r="P69" s="938"/>
      <c r="Q69" s="939"/>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15">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15">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15">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15">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15">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15">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15">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15">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15">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15">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15">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15">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15">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15">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15">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15">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15">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15">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
      <c r="A88" s="238" t="s">
        <v>383</v>
      </c>
      <c r="B88" s="899" t="s">
        <v>414</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v>198</v>
      </c>
      <c r="AG88" s="921"/>
      <c r="AH88" s="921"/>
      <c r="AI88" s="921"/>
      <c r="AJ88" s="921"/>
      <c r="AK88" s="925"/>
      <c r="AL88" s="925"/>
      <c r="AM88" s="925"/>
      <c r="AN88" s="925"/>
      <c r="AO88" s="925"/>
      <c r="AP88" s="921">
        <v>0</v>
      </c>
      <c r="AQ88" s="921"/>
      <c r="AR88" s="921"/>
      <c r="AS88" s="921"/>
      <c r="AT88" s="921"/>
      <c r="AU88" s="921">
        <v>0</v>
      </c>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383</v>
      </c>
      <c r="BR102" s="899" t="s">
        <v>415</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v>30600</v>
      </c>
      <c r="CS102" s="915"/>
      <c r="CT102" s="915"/>
      <c r="CU102" s="915"/>
      <c r="CV102" s="916"/>
      <c r="CW102" s="914">
        <v>5528</v>
      </c>
      <c r="CX102" s="915"/>
      <c r="CY102" s="915"/>
      <c r="CZ102" s="915"/>
      <c r="DA102" s="916"/>
      <c r="DB102" s="914">
        <v>58471</v>
      </c>
      <c r="DC102" s="915"/>
      <c r="DD102" s="915"/>
      <c r="DE102" s="915"/>
      <c r="DF102" s="916"/>
      <c r="DG102" s="914">
        <v>6093</v>
      </c>
      <c r="DH102" s="915"/>
      <c r="DI102" s="915"/>
      <c r="DJ102" s="915"/>
      <c r="DK102" s="916"/>
      <c r="DL102" s="914">
        <v>27023</v>
      </c>
      <c r="DM102" s="915"/>
      <c r="DN102" s="915"/>
      <c r="DO102" s="915"/>
      <c r="DP102" s="916"/>
      <c r="DQ102" s="914">
        <v>18442</v>
      </c>
      <c r="DR102" s="915"/>
      <c r="DS102" s="915"/>
      <c r="DT102" s="915"/>
      <c r="DU102" s="916"/>
      <c r="DV102" s="899"/>
      <c r="DW102" s="900"/>
      <c r="DX102" s="900"/>
      <c r="DY102" s="900"/>
      <c r="DZ102" s="901"/>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418</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419</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04" t="s">
        <v>420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15">
      <c r="A109" s="857" t="s">
        <v>422</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423</v>
      </c>
      <c r="AB109" s="858"/>
      <c r="AC109" s="858"/>
      <c r="AD109" s="858"/>
      <c r="AE109" s="859"/>
      <c r="AF109" s="860" t="s">
        <v>310</v>
      </c>
      <c r="AG109" s="858"/>
      <c r="AH109" s="858"/>
      <c r="AI109" s="858"/>
      <c r="AJ109" s="859"/>
      <c r="AK109" s="860" t="s">
        <v>309</v>
      </c>
      <c r="AL109" s="858"/>
      <c r="AM109" s="858"/>
      <c r="AN109" s="858"/>
      <c r="AO109" s="859"/>
      <c r="AP109" s="860" t="s">
        <v>424</v>
      </c>
      <c r="AQ109" s="858"/>
      <c r="AR109" s="858"/>
      <c r="AS109" s="858"/>
      <c r="AT109" s="891"/>
      <c r="AU109" s="857" t="s">
        <v>422</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423</v>
      </c>
      <c r="BR109" s="858"/>
      <c r="BS109" s="858"/>
      <c r="BT109" s="858"/>
      <c r="BU109" s="859"/>
      <c r="BV109" s="860" t="s">
        <v>310</v>
      </c>
      <c r="BW109" s="858"/>
      <c r="BX109" s="858"/>
      <c r="BY109" s="858"/>
      <c r="BZ109" s="859"/>
      <c r="CA109" s="860" t="s">
        <v>309</v>
      </c>
      <c r="CB109" s="858"/>
      <c r="CC109" s="858"/>
      <c r="CD109" s="858"/>
      <c r="CE109" s="859"/>
      <c r="CF109" s="898" t="s">
        <v>424</v>
      </c>
      <c r="CG109" s="898"/>
      <c r="CH109" s="898"/>
      <c r="CI109" s="898"/>
      <c r="CJ109" s="898"/>
      <c r="CK109" s="860" t="s">
        <v>425</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423</v>
      </c>
      <c r="DH109" s="858"/>
      <c r="DI109" s="858"/>
      <c r="DJ109" s="858"/>
      <c r="DK109" s="859"/>
      <c r="DL109" s="860" t="s">
        <v>310</v>
      </c>
      <c r="DM109" s="858"/>
      <c r="DN109" s="858"/>
      <c r="DO109" s="858"/>
      <c r="DP109" s="859"/>
      <c r="DQ109" s="860" t="s">
        <v>309</v>
      </c>
      <c r="DR109" s="858"/>
      <c r="DS109" s="858"/>
      <c r="DT109" s="858"/>
      <c r="DU109" s="859"/>
      <c r="DV109" s="860" t="s">
        <v>424</v>
      </c>
      <c r="DW109" s="858"/>
      <c r="DX109" s="858"/>
      <c r="DY109" s="858"/>
      <c r="DZ109" s="891"/>
    </row>
    <row r="110" spans="1:131" s="228" customFormat="1" ht="26.25" customHeight="1" x14ac:dyDescent="0.15">
      <c r="A110" s="767" t="s">
        <v>426</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85532839</v>
      </c>
      <c r="AB110" s="851"/>
      <c r="AC110" s="851"/>
      <c r="AD110" s="851"/>
      <c r="AE110" s="852"/>
      <c r="AF110" s="853">
        <v>86701948</v>
      </c>
      <c r="AG110" s="851"/>
      <c r="AH110" s="851"/>
      <c r="AI110" s="851"/>
      <c r="AJ110" s="852"/>
      <c r="AK110" s="853">
        <v>88704649</v>
      </c>
      <c r="AL110" s="851"/>
      <c r="AM110" s="851"/>
      <c r="AN110" s="851"/>
      <c r="AO110" s="852"/>
      <c r="AP110" s="854">
        <v>21.3</v>
      </c>
      <c r="AQ110" s="855"/>
      <c r="AR110" s="855"/>
      <c r="AS110" s="855"/>
      <c r="AT110" s="856"/>
      <c r="AU110" s="892" t="s">
        <v>74</v>
      </c>
      <c r="AV110" s="893"/>
      <c r="AW110" s="893"/>
      <c r="AX110" s="893"/>
      <c r="AY110" s="893"/>
      <c r="AZ110" s="819" t="s">
        <v>427</v>
      </c>
      <c r="BA110" s="768"/>
      <c r="BB110" s="768"/>
      <c r="BC110" s="768"/>
      <c r="BD110" s="768"/>
      <c r="BE110" s="768"/>
      <c r="BF110" s="768"/>
      <c r="BG110" s="768"/>
      <c r="BH110" s="768"/>
      <c r="BI110" s="768"/>
      <c r="BJ110" s="768"/>
      <c r="BK110" s="768"/>
      <c r="BL110" s="768"/>
      <c r="BM110" s="768"/>
      <c r="BN110" s="768"/>
      <c r="BO110" s="768"/>
      <c r="BP110" s="769"/>
      <c r="BQ110" s="820">
        <v>1767174667</v>
      </c>
      <c r="BR110" s="802"/>
      <c r="BS110" s="802"/>
      <c r="BT110" s="802"/>
      <c r="BU110" s="802"/>
      <c r="BV110" s="802">
        <v>1814411457</v>
      </c>
      <c r="BW110" s="802"/>
      <c r="BX110" s="802"/>
      <c r="BY110" s="802"/>
      <c r="BZ110" s="802"/>
      <c r="CA110" s="802">
        <v>1835688654</v>
      </c>
      <c r="CB110" s="802"/>
      <c r="CC110" s="802"/>
      <c r="CD110" s="802"/>
      <c r="CE110" s="802"/>
      <c r="CF110" s="829">
        <v>441.6</v>
      </c>
      <c r="CG110" s="830"/>
      <c r="CH110" s="830"/>
      <c r="CI110" s="830"/>
      <c r="CJ110" s="830"/>
      <c r="CK110" s="888" t="s">
        <v>428</v>
      </c>
      <c r="CL110" s="779"/>
      <c r="CM110" s="819" t="s">
        <v>429</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t="s">
        <v>377</v>
      </c>
      <c r="DH110" s="802"/>
      <c r="DI110" s="802"/>
      <c r="DJ110" s="802"/>
      <c r="DK110" s="802"/>
      <c r="DL110" s="802" t="s">
        <v>123</v>
      </c>
      <c r="DM110" s="802"/>
      <c r="DN110" s="802"/>
      <c r="DO110" s="802"/>
      <c r="DP110" s="802"/>
      <c r="DQ110" s="802" t="s">
        <v>377</v>
      </c>
      <c r="DR110" s="802"/>
      <c r="DS110" s="802"/>
      <c r="DT110" s="802"/>
      <c r="DU110" s="802"/>
      <c r="DV110" s="803" t="s">
        <v>430</v>
      </c>
      <c r="DW110" s="803"/>
      <c r="DX110" s="803"/>
      <c r="DY110" s="803"/>
      <c r="DZ110" s="804"/>
    </row>
    <row r="111" spans="1:131" s="228" customFormat="1" ht="26.25" customHeight="1" x14ac:dyDescent="0.15">
      <c r="A111" s="734" t="s">
        <v>431</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123</v>
      </c>
      <c r="AB111" s="882"/>
      <c r="AC111" s="882"/>
      <c r="AD111" s="882"/>
      <c r="AE111" s="883"/>
      <c r="AF111" s="884" t="s">
        <v>432</v>
      </c>
      <c r="AG111" s="882"/>
      <c r="AH111" s="882"/>
      <c r="AI111" s="882"/>
      <c r="AJ111" s="883"/>
      <c r="AK111" s="884" t="s">
        <v>123</v>
      </c>
      <c r="AL111" s="882"/>
      <c r="AM111" s="882"/>
      <c r="AN111" s="882"/>
      <c r="AO111" s="883"/>
      <c r="AP111" s="885" t="s">
        <v>123</v>
      </c>
      <c r="AQ111" s="886"/>
      <c r="AR111" s="886"/>
      <c r="AS111" s="886"/>
      <c r="AT111" s="887"/>
      <c r="AU111" s="894"/>
      <c r="AV111" s="895"/>
      <c r="AW111" s="895"/>
      <c r="AX111" s="895"/>
      <c r="AY111" s="895"/>
      <c r="AZ111" s="775" t="s">
        <v>433</v>
      </c>
      <c r="BA111" s="712"/>
      <c r="BB111" s="712"/>
      <c r="BC111" s="712"/>
      <c r="BD111" s="712"/>
      <c r="BE111" s="712"/>
      <c r="BF111" s="712"/>
      <c r="BG111" s="712"/>
      <c r="BH111" s="712"/>
      <c r="BI111" s="712"/>
      <c r="BJ111" s="712"/>
      <c r="BK111" s="712"/>
      <c r="BL111" s="712"/>
      <c r="BM111" s="712"/>
      <c r="BN111" s="712"/>
      <c r="BO111" s="712"/>
      <c r="BP111" s="713"/>
      <c r="BQ111" s="776">
        <v>28553411</v>
      </c>
      <c r="BR111" s="777"/>
      <c r="BS111" s="777"/>
      <c r="BT111" s="777"/>
      <c r="BU111" s="777"/>
      <c r="BV111" s="777">
        <v>26894488</v>
      </c>
      <c r="BW111" s="777"/>
      <c r="BX111" s="777"/>
      <c r="BY111" s="777"/>
      <c r="BZ111" s="777"/>
      <c r="CA111" s="777">
        <v>25026135</v>
      </c>
      <c r="CB111" s="777"/>
      <c r="CC111" s="777"/>
      <c r="CD111" s="777"/>
      <c r="CE111" s="777"/>
      <c r="CF111" s="838">
        <v>6</v>
      </c>
      <c r="CG111" s="839"/>
      <c r="CH111" s="839"/>
      <c r="CI111" s="839"/>
      <c r="CJ111" s="839"/>
      <c r="CK111" s="889"/>
      <c r="CL111" s="781"/>
      <c r="CM111" s="775" t="s">
        <v>434</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123</v>
      </c>
      <c r="DH111" s="777"/>
      <c r="DI111" s="777"/>
      <c r="DJ111" s="777"/>
      <c r="DK111" s="777"/>
      <c r="DL111" s="777" t="s">
        <v>123</v>
      </c>
      <c r="DM111" s="777"/>
      <c r="DN111" s="777"/>
      <c r="DO111" s="777"/>
      <c r="DP111" s="777"/>
      <c r="DQ111" s="777" t="s">
        <v>377</v>
      </c>
      <c r="DR111" s="777"/>
      <c r="DS111" s="777"/>
      <c r="DT111" s="777"/>
      <c r="DU111" s="777"/>
      <c r="DV111" s="754" t="s">
        <v>123</v>
      </c>
      <c r="DW111" s="754"/>
      <c r="DX111" s="754"/>
      <c r="DY111" s="754"/>
      <c r="DZ111" s="755"/>
    </row>
    <row r="112" spans="1:131" s="228" customFormat="1" ht="26.25" customHeight="1" x14ac:dyDescent="0.15">
      <c r="A112" s="874" t="s">
        <v>435</v>
      </c>
      <c r="B112" s="875"/>
      <c r="C112" s="712" t="s">
        <v>436</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13461236</v>
      </c>
      <c r="AB112" s="740"/>
      <c r="AC112" s="740"/>
      <c r="AD112" s="740"/>
      <c r="AE112" s="741"/>
      <c r="AF112" s="742">
        <v>13803483</v>
      </c>
      <c r="AG112" s="740"/>
      <c r="AH112" s="740"/>
      <c r="AI112" s="740"/>
      <c r="AJ112" s="741"/>
      <c r="AK112" s="742">
        <v>15092317</v>
      </c>
      <c r="AL112" s="740"/>
      <c r="AM112" s="740"/>
      <c r="AN112" s="740"/>
      <c r="AO112" s="741"/>
      <c r="AP112" s="784">
        <v>3.6</v>
      </c>
      <c r="AQ112" s="785"/>
      <c r="AR112" s="785"/>
      <c r="AS112" s="785"/>
      <c r="AT112" s="786"/>
      <c r="AU112" s="894"/>
      <c r="AV112" s="895"/>
      <c r="AW112" s="895"/>
      <c r="AX112" s="895"/>
      <c r="AY112" s="895"/>
      <c r="AZ112" s="775" t="s">
        <v>437</v>
      </c>
      <c r="BA112" s="712"/>
      <c r="BB112" s="712"/>
      <c r="BC112" s="712"/>
      <c r="BD112" s="712"/>
      <c r="BE112" s="712"/>
      <c r="BF112" s="712"/>
      <c r="BG112" s="712"/>
      <c r="BH112" s="712"/>
      <c r="BI112" s="712"/>
      <c r="BJ112" s="712"/>
      <c r="BK112" s="712"/>
      <c r="BL112" s="712"/>
      <c r="BM112" s="712"/>
      <c r="BN112" s="712"/>
      <c r="BO112" s="712"/>
      <c r="BP112" s="713"/>
      <c r="BQ112" s="776">
        <v>5278671</v>
      </c>
      <c r="BR112" s="777"/>
      <c r="BS112" s="777"/>
      <c r="BT112" s="777"/>
      <c r="BU112" s="777"/>
      <c r="BV112" s="777">
        <v>4859633</v>
      </c>
      <c r="BW112" s="777"/>
      <c r="BX112" s="777"/>
      <c r="BY112" s="777"/>
      <c r="BZ112" s="777"/>
      <c r="CA112" s="777">
        <v>4409801</v>
      </c>
      <c r="CB112" s="777"/>
      <c r="CC112" s="777"/>
      <c r="CD112" s="777"/>
      <c r="CE112" s="777"/>
      <c r="CF112" s="838">
        <v>1.1000000000000001</v>
      </c>
      <c r="CG112" s="839"/>
      <c r="CH112" s="839"/>
      <c r="CI112" s="839"/>
      <c r="CJ112" s="839"/>
      <c r="CK112" s="889"/>
      <c r="CL112" s="781"/>
      <c r="CM112" s="775" t="s">
        <v>438</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v>54327</v>
      </c>
      <c r="DH112" s="777"/>
      <c r="DI112" s="777"/>
      <c r="DJ112" s="777"/>
      <c r="DK112" s="777"/>
      <c r="DL112" s="777">
        <v>20752</v>
      </c>
      <c r="DM112" s="777"/>
      <c r="DN112" s="777"/>
      <c r="DO112" s="777"/>
      <c r="DP112" s="777"/>
      <c r="DQ112" s="777" t="s">
        <v>432</v>
      </c>
      <c r="DR112" s="777"/>
      <c r="DS112" s="777"/>
      <c r="DT112" s="777"/>
      <c r="DU112" s="777"/>
      <c r="DV112" s="754" t="s">
        <v>369</v>
      </c>
      <c r="DW112" s="754"/>
      <c r="DX112" s="754"/>
      <c r="DY112" s="754"/>
      <c r="DZ112" s="755"/>
    </row>
    <row r="113" spans="1:130" s="228" customFormat="1" ht="26.25" customHeight="1" x14ac:dyDescent="0.15">
      <c r="A113" s="876"/>
      <c r="B113" s="877"/>
      <c r="C113" s="712" t="s">
        <v>439</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380899</v>
      </c>
      <c r="AB113" s="740"/>
      <c r="AC113" s="740"/>
      <c r="AD113" s="740"/>
      <c r="AE113" s="741"/>
      <c r="AF113" s="742">
        <v>368643</v>
      </c>
      <c r="AG113" s="740"/>
      <c r="AH113" s="740"/>
      <c r="AI113" s="740"/>
      <c r="AJ113" s="741"/>
      <c r="AK113" s="742">
        <v>382735</v>
      </c>
      <c r="AL113" s="740"/>
      <c r="AM113" s="740"/>
      <c r="AN113" s="740"/>
      <c r="AO113" s="741"/>
      <c r="AP113" s="784">
        <v>0.1</v>
      </c>
      <c r="AQ113" s="785"/>
      <c r="AR113" s="785"/>
      <c r="AS113" s="785"/>
      <c r="AT113" s="786"/>
      <c r="AU113" s="894"/>
      <c r="AV113" s="895"/>
      <c r="AW113" s="895"/>
      <c r="AX113" s="895"/>
      <c r="AY113" s="895"/>
      <c r="AZ113" s="775" t="s">
        <v>440</v>
      </c>
      <c r="BA113" s="712"/>
      <c r="BB113" s="712"/>
      <c r="BC113" s="712"/>
      <c r="BD113" s="712"/>
      <c r="BE113" s="712"/>
      <c r="BF113" s="712"/>
      <c r="BG113" s="712"/>
      <c r="BH113" s="712"/>
      <c r="BI113" s="712"/>
      <c r="BJ113" s="712"/>
      <c r="BK113" s="712"/>
      <c r="BL113" s="712"/>
      <c r="BM113" s="712"/>
      <c r="BN113" s="712"/>
      <c r="BO113" s="712"/>
      <c r="BP113" s="713"/>
      <c r="BQ113" s="776" t="s">
        <v>369</v>
      </c>
      <c r="BR113" s="777"/>
      <c r="BS113" s="777"/>
      <c r="BT113" s="777"/>
      <c r="BU113" s="777"/>
      <c r="BV113" s="777" t="s">
        <v>369</v>
      </c>
      <c r="BW113" s="777"/>
      <c r="BX113" s="777"/>
      <c r="BY113" s="777"/>
      <c r="BZ113" s="777"/>
      <c r="CA113" s="777" t="s">
        <v>369</v>
      </c>
      <c r="CB113" s="777"/>
      <c r="CC113" s="777"/>
      <c r="CD113" s="777"/>
      <c r="CE113" s="777"/>
      <c r="CF113" s="838" t="s">
        <v>369</v>
      </c>
      <c r="CG113" s="839"/>
      <c r="CH113" s="839"/>
      <c r="CI113" s="839"/>
      <c r="CJ113" s="839"/>
      <c r="CK113" s="889"/>
      <c r="CL113" s="781"/>
      <c r="CM113" s="775" t="s">
        <v>441</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v>21170015</v>
      </c>
      <c r="DH113" s="777"/>
      <c r="DI113" s="777"/>
      <c r="DJ113" s="777"/>
      <c r="DK113" s="777"/>
      <c r="DL113" s="777">
        <v>19232451</v>
      </c>
      <c r="DM113" s="777"/>
      <c r="DN113" s="777"/>
      <c r="DO113" s="777"/>
      <c r="DP113" s="777"/>
      <c r="DQ113" s="777">
        <v>17261002</v>
      </c>
      <c r="DR113" s="777"/>
      <c r="DS113" s="777"/>
      <c r="DT113" s="777"/>
      <c r="DU113" s="777"/>
      <c r="DV113" s="754">
        <v>4.2</v>
      </c>
      <c r="DW113" s="754"/>
      <c r="DX113" s="754"/>
      <c r="DY113" s="754"/>
      <c r="DZ113" s="755"/>
    </row>
    <row r="114" spans="1:130" s="228" customFormat="1" ht="26.25" customHeight="1" x14ac:dyDescent="0.15">
      <c r="A114" s="876"/>
      <c r="B114" s="877"/>
      <c r="C114" s="712" t="s">
        <v>442</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123</v>
      </c>
      <c r="AB114" s="740"/>
      <c r="AC114" s="740"/>
      <c r="AD114" s="740"/>
      <c r="AE114" s="741"/>
      <c r="AF114" s="742" t="s">
        <v>369</v>
      </c>
      <c r="AG114" s="740"/>
      <c r="AH114" s="740"/>
      <c r="AI114" s="740"/>
      <c r="AJ114" s="741"/>
      <c r="AK114" s="742" t="s">
        <v>432</v>
      </c>
      <c r="AL114" s="740"/>
      <c r="AM114" s="740"/>
      <c r="AN114" s="740"/>
      <c r="AO114" s="741"/>
      <c r="AP114" s="784" t="s">
        <v>432</v>
      </c>
      <c r="AQ114" s="785"/>
      <c r="AR114" s="785"/>
      <c r="AS114" s="785"/>
      <c r="AT114" s="786"/>
      <c r="AU114" s="894"/>
      <c r="AV114" s="895"/>
      <c r="AW114" s="895"/>
      <c r="AX114" s="895"/>
      <c r="AY114" s="895"/>
      <c r="AZ114" s="775" t="s">
        <v>443</v>
      </c>
      <c r="BA114" s="712"/>
      <c r="BB114" s="712"/>
      <c r="BC114" s="712"/>
      <c r="BD114" s="712"/>
      <c r="BE114" s="712"/>
      <c r="BF114" s="712"/>
      <c r="BG114" s="712"/>
      <c r="BH114" s="712"/>
      <c r="BI114" s="712"/>
      <c r="BJ114" s="712"/>
      <c r="BK114" s="712"/>
      <c r="BL114" s="712"/>
      <c r="BM114" s="712"/>
      <c r="BN114" s="712"/>
      <c r="BO114" s="712"/>
      <c r="BP114" s="713"/>
      <c r="BQ114" s="776">
        <v>177546154</v>
      </c>
      <c r="BR114" s="777"/>
      <c r="BS114" s="777"/>
      <c r="BT114" s="777"/>
      <c r="BU114" s="777"/>
      <c r="BV114" s="777">
        <v>172986206</v>
      </c>
      <c r="BW114" s="777"/>
      <c r="BX114" s="777"/>
      <c r="BY114" s="777"/>
      <c r="BZ114" s="777"/>
      <c r="CA114" s="777">
        <v>167752666</v>
      </c>
      <c r="CB114" s="777"/>
      <c r="CC114" s="777"/>
      <c r="CD114" s="777"/>
      <c r="CE114" s="777"/>
      <c r="CF114" s="838">
        <v>40.4</v>
      </c>
      <c r="CG114" s="839"/>
      <c r="CH114" s="839"/>
      <c r="CI114" s="839"/>
      <c r="CJ114" s="839"/>
      <c r="CK114" s="889"/>
      <c r="CL114" s="781"/>
      <c r="CM114" s="775" t="s">
        <v>444</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v>149604</v>
      </c>
      <c r="DH114" s="777"/>
      <c r="DI114" s="777"/>
      <c r="DJ114" s="777"/>
      <c r="DK114" s="777"/>
      <c r="DL114" s="777">
        <v>126211</v>
      </c>
      <c r="DM114" s="777"/>
      <c r="DN114" s="777"/>
      <c r="DO114" s="777"/>
      <c r="DP114" s="777"/>
      <c r="DQ114" s="777">
        <v>113293</v>
      </c>
      <c r="DR114" s="777"/>
      <c r="DS114" s="777"/>
      <c r="DT114" s="777"/>
      <c r="DU114" s="777"/>
      <c r="DV114" s="754">
        <v>0</v>
      </c>
      <c r="DW114" s="754"/>
      <c r="DX114" s="754"/>
      <c r="DY114" s="754"/>
      <c r="DZ114" s="755"/>
    </row>
    <row r="115" spans="1:130" s="228" customFormat="1" ht="26.25" customHeight="1" x14ac:dyDescent="0.15">
      <c r="A115" s="876"/>
      <c r="B115" s="877"/>
      <c r="C115" s="712" t="s">
        <v>445</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2777210</v>
      </c>
      <c r="AB115" s="740"/>
      <c r="AC115" s="740"/>
      <c r="AD115" s="740"/>
      <c r="AE115" s="741"/>
      <c r="AF115" s="742">
        <v>2706053</v>
      </c>
      <c r="AG115" s="740"/>
      <c r="AH115" s="740"/>
      <c r="AI115" s="740"/>
      <c r="AJ115" s="741"/>
      <c r="AK115" s="742">
        <v>2671222</v>
      </c>
      <c r="AL115" s="740"/>
      <c r="AM115" s="740"/>
      <c r="AN115" s="740"/>
      <c r="AO115" s="741"/>
      <c r="AP115" s="784">
        <v>0.6</v>
      </c>
      <c r="AQ115" s="785"/>
      <c r="AR115" s="785"/>
      <c r="AS115" s="785"/>
      <c r="AT115" s="786"/>
      <c r="AU115" s="894"/>
      <c r="AV115" s="895"/>
      <c r="AW115" s="895"/>
      <c r="AX115" s="895"/>
      <c r="AY115" s="895"/>
      <c r="AZ115" s="775" t="s">
        <v>446</v>
      </c>
      <c r="BA115" s="712"/>
      <c r="BB115" s="712"/>
      <c r="BC115" s="712"/>
      <c r="BD115" s="712"/>
      <c r="BE115" s="712"/>
      <c r="BF115" s="712"/>
      <c r="BG115" s="712"/>
      <c r="BH115" s="712"/>
      <c r="BI115" s="712"/>
      <c r="BJ115" s="712"/>
      <c r="BK115" s="712"/>
      <c r="BL115" s="712"/>
      <c r="BM115" s="712"/>
      <c r="BN115" s="712"/>
      <c r="BO115" s="712"/>
      <c r="BP115" s="713"/>
      <c r="BQ115" s="776">
        <v>24925909</v>
      </c>
      <c r="BR115" s="777"/>
      <c r="BS115" s="777"/>
      <c r="BT115" s="777"/>
      <c r="BU115" s="777"/>
      <c r="BV115" s="777">
        <v>23481582</v>
      </c>
      <c r="BW115" s="777"/>
      <c r="BX115" s="777"/>
      <c r="BY115" s="777"/>
      <c r="BZ115" s="777"/>
      <c r="CA115" s="777">
        <v>23908260</v>
      </c>
      <c r="CB115" s="777"/>
      <c r="CC115" s="777"/>
      <c r="CD115" s="777"/>
      <c r="CE115" s="777"/>
      <c r="CF115" s="838">
        <v>5.8</v>
      </c>
      <c r="CG115" s="839"/>
      <c r="CH115" s="839"/>
      <c r="CI115" s="839"/>
      <c r="CJ115" s="839"/>
      <c r="CK115" s="889"/>
      <c r="CL115" s="781"/>
      <c r="CM115" s="775" t="s">
        <v>447</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v>4765609</v>
      </c>
      <c r="DH115" s="777"/>
      <c r="DI115" s="777"/>
      <c r="DJ115" s="777"/>
      <c r="DK115" s="777"/>
      <c r="DL115" s="777">
        <v>5296180</v>
      </c>
      <c r="DM115" s="777"/>
      <c r="DN115" s="777"/>
      <c r="DO115" s="777"/>
      <c r="DP115" s="777"/>
      <c r="DQ115" s="777">
        <v>5622614</v>
      </c>
      <c r="DR115" s="777"/>
      <c r="DS115" s="777"/>
      <c r="DT115" s="777"/>
      <c r="DU115" s="777"/>
      <c r="DV115" s="754">
        <v>1.4</v>
      </c>
      <c r="DW115" s="754"/>
      <c r="DX115" s="754"/>
      <c r="DY115" s="754"/>
      <c r="DZ115" s="755"/>
    </row>
    <row r="116" spans="1:130" s="228" customFormat="1" ht="26.25" customHeight="1" x14ac:dyDescent="0.15">
      <c r="A116" s="878"/>
      <c r="B116" s="879"/>
      <c r="C116" s="799" t="s">
        <v>448</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5614</v>
      </c>
      <c r="AB116" s="740"/>
      <c r="AC116" s="740"/>
      <c r="AD116" s="740"/>
      <c r="AE116" s="741"/>
      <c r="AF116" s="742">
        <v>4508</v>
      </c>
      <c r="AG116" s="740"/>
      <c r="AH116" s="740"/>
      <c r="AI116" s="740"/>
      <c r="AJ116" s="741"/>
      <c r="AK116" s="742">
        <v>2819</v>
      </c>
      <c r="AL116" s="740"/>
      <c r="AM116" s="740"/>
      <c r="AN116" s="740"/>
      <c r="AO116" s="741"/>
      <c r="AP116" s="784">
        <v>0</v>
      </c>
      <c r="AQ116" s="785"/>
      <c r="AR116" s="785"/>
      <c r="AS116" s="785"/>
      <c r="AT116" s="786"/>
      <c r="AU116" s="894"/>
      <c r="AV116" s="895"/>
      <c r="AW116" s="895"/>
      <c r="AX116" s="895"/>
      <c r="AY116" s="895"/>
      <c r="AZ116" s="871" t="s">
        <v>449</v>
      </c>
      <c r="BA116" s="872"/>
      <c r="BB116" s="872"/>
      <c r="BC116" s="872"/>
      <c r="BD116" s="872"/>
      <c r="BE116" s="872"/>
      <c r="BF116" s="872"/>
      <c r="BG116" s="872"/>
      <c r="BH116" s="872"/>
      <c r="BI116" s="872"/>
      <c r="BJ116" s="872"/>
      <c r="BK116" s="872"/>
      <c r="BL116" s="872"/>
      <c r="BM116" s="872"/>
      <c r="BN116" s="872"/>
      <c r="BO116" s="872"/>
      <c r="BP116" s="873"/>
      <c r="BQ116" s="776" t="s">
        <v>369</v>
      </c>
      <c r="BR116" s="777"/>
      <c r="BS116" s="777"/>
      <c r="BT116" s="777"/>
      <c r="BU116" s="777"/>
      <c r="BV116" s="777" t="s">
        <v>369</v>
      </c>
      <c r="BW116" s="777"/>
      <c r="BX116" s="777"/>
      <c r="BY116" s="777"/>
      <c r="BZ116" s="777"/>
      <c r="CA116" s="777" t="s">
        <v>369</v>
      </c>
      <c r="CB116" s="777"/>
      <c r="CC116" s="777"/>
      <c r="CD116" s="777"/>
      <c r="CE116" s="777"/>
      <c r="CF116" s="838" t="s">
        <v>369</v>
      </c>
      <c r="CG116" s="839"/>
      <c r="CH116" s="839"/>
      <c r="CI116" s="839"/>
      <c r="CJ116" s="839"/>
      <c r="CK116" s="889"/>
      <c r="CL116" s="781"/>
      <c r="CM116" s="775" t="s">
        <v>450</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369</v>
      </c>
      <c r="DH116" s="777"/>
      <c r="DI116" s="777"/>
      <c r="DJ116" s="777"/>
      <c r="DK116" s="777"/>
      <c r="DL116" s="777" t="s">
        <v>369</v>
      </c>
      <c r="DM116" s="777"/>
      <c r="DN116" s="777"/>
      <c r="DO116" s="777"/>
      <c r="DP116" s="777"/>
      <c r="DQ116" s="777" t="s">
        <v>369</v>
      </c>
      <c r="DR116" s="777"/>
      <c r="DS116" s="777"/>
      <c r="DT116" s="777"/>
      <c r="DU116" s="777"/>
      <c r="DV116" s="754" t="s">
        <v>369</v>
      </c>
      <c r="DW116" s="754"/>
      <c r="DX116" s="754"/>
      <c r="DY116" s="754"/>
      <c r="DZ116" s="755"/>
    </row>
    <row r="117" spans="1:130" s="228" customFormat="1" ht="26.25" customHeight="1" x14ac:dyDescent="0.15">
      <c r="A117" s="857" t="s">
        <v>159</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451</v>
      </c>
      <c r="Z117" s="859"/>
      <c r="AA117" s="864">
        <v>102157798</v>
      </c>
      <c r="AB117" s="865"/>
      <c r="AC117" s="865"/>
      <c r="AD117" s="865"/>
      <c r="AE117" s="866"/>
      <c r="AF117" s="867">
        <v>103584635</v>
      </c>
      <c r="AG117" s="865"/>
      <c r="AH117" s="865"/>
      <c r="AI117" s="865"/>
      <c r="AJ117" s="866"/>
      <c r="AK117" s="867">
        <v>106853742</v>
      </c>
      <c r="AL117" s="865"/>
      <c r="AM117" s="865"/>
      <c r="AN117" s="865"/>
      <c r="AO117" s="866"/>
      <c r="AP117" s="868"/>
      <c r="AQ117" s="869"/>
      <c r="AR117" s="869"/>
      <c r="AS117" s="869"/>
      <c r="AT117" s="870"/>
      <c r="AU117" s="894"/>
      <c r="AV117" s="895"/>
      <c r="AW117" s="895"/>
      <c r="AX117" s="895"/>
      <c r="AY117" s="895"/>
      <c r="AZ117" s="775" t="s">
        <v>452</v>
      </c>
      <c r="BA117" s="712"/>
      <c r="BB117" s="712"/>
      <c r="BC117" s="712"/>
      <c r="BD117" s="712"/>
      <c r="BE117" s="712"/>
      <c r="BF117" s="712"/>
      <c r="BG117" s="712"/>
      <c r="BH117" s="712"/>
      <c r="BI117" s="712"/>
      <c r="BJ117" s="712"/>
      <c r="BK117" s="712"/>
      <c r="BL117" s="712"/>
      <c r="BM117" s="712"/>
      <c r="BN117" s="712"/>
      <c r="BO117" s="712"/>
      <c r="BP117" s="713"/>
      <c r="BQ117" s="776" t="s">
        <v>453</v>
      </c>
      <c r="BR117" s="777"/>
      <c r="BS117" s="777"/>
      <c r="BT117" s="777"/>
      <c r="BU117" s="777"/>
      <c r="BV117" s="777" t="s">
        <v>454</v>
      </c>
      <c r="BW117" s="777"/>
      <c r="BX117" s="777"/>
      <c r="BY117" s="777"/>
      <c r="BZ117" s="777"/>
      <c r="CA117" s="777" t="s">
        <v>455</v>
      </c>
      <c r="CB117" s="777"/>
      <c r="CC117" s="777"/>
      <c r="CD117" s="777"/>
      <c r="CE117" s="777"/>
      <c r="CF117" s="838" t="s">
        <v>453</v>
      </c>
      <c r="CG117" s="839"/>
      <c r="CH117" s="839"/>
      <c r="CI117" s="839"/>
      <c r="CJ117" s="839"/>
      <c r="CK117" s="889"/>
      <c r="CL117" s="781"/>
      <c r="CM117" s="775" t="s">
        <v>456</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457</v>
      </c>
      <c r="DH117" s="777"/>
      <c r="DI117" s="777"/>
      <c r="DJ117" s="777"/>
      <c r="DK117" s="777"/>
      <c r="DL117" s="777" t="s">
        <v>458</v>
      </c>
      <c r="DM117" s="777"/>
      <c r="DN117" s="777"/>
      <c r="DO117" s="777"/>
      <c r="DP117" s="777"/>
      <c r="DQ117" s="777" t="s">
        <v>458</v>
      </c>
      <c r="DR117" s="777"/>
      <c r="DS117" s="777"/>
      <c r="DT117" s="777"/>
      <c r="DU117" s="777"/>
      <c r="DV117" s="754" t="s">
        <v>123</v>
      </c>
      <c r="DW117" s="754"/>
      <c r="DX117" s="754"/>
      <c r="DY117" s="754"/>
      <c r="DZ117" s="755"/>
    </row>
    <row r="118" spans="1:130" s="228" customFormat="1" ht="26.25" customHeight="1" x14ac:dyDescent="0.15">
      <c r="A118" s="857" t="s">
        <v>425</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423</v>
      </c>
      <c r="AB118" s="858"/>
      <c r="AC118" s="858"/>
      <c r="AD118" s="858"/>
      <c r="AE118" s="859"/>
      <c r="AF118" s="860" t="s">
        <v>310</v>
      </c>
      <c r="AG118" s="858"/>
      <c r="AH118" s="858"/>
      <c r="AI118" s="858"/>
      <c r="AJ118" s="859"/>
      <c r="AK118" s="860" t="s">
        <v>309</v>
      </c>
      <c r="AL118" s="858"/>
      <c r="AM118" s="858"/>
      <c r="AN118" s="858"/>
      <c r="AO118" s="859"/>
      <c r="AP118" s="861" t="s">
        <v>424</v>
      </c>
      <c r="AQ118" s="862"/>
      <c r="AR118" s="862"/>
      <c r="AS118" s="862"/>
      <c r="AT118" s="863"/>
      <c r="AU118" s="894"/>
      <c r="AV118" s="895"/>
      <c r="AW118" s="895"/>
      <c r="AX118" s="895"/>
      <c r="AY118" s="895"/>
      <c r="AZ118" s="798" t="s">
        <v>459</v>
      </c>
      <c r="BA118" s="799"/>
      <c r="BB118" s="799"/>
      <c r="BC118" s="799"/>
      <c r="BD118" s="799"/>
      <c r="BE118" s="799"/>
      <c r="BF118" s="799"/>
      <c r="BG118" s="799"/>
      <c r="BH118" s="799"/>
      <c r="BI118" s="799"/>
      <c r="BJ118" s="799"/>
      <c r="BK118" s="799"/>
      <c r="BL118" s="799"/>
      <c r="BM118" s="799"/>
      <c r="BN118" s="799"/>
      <c r="BO118" s="799"/>
      <c r="BP118" s="800"/>
      <c r="BQ118" s="825" t="s">
        <v>458</v>
      </c>
      <c r="BR118" s="805"/>
      <c r="BS118" s="805"/>
      <c r="BT118" s="805"/>
      <c r="BU118" s="805"/>
      <c r="BV118" s="805" t="s">
        <v>453</v>
      </c>
      <c r="BW118" s="805"/>
      <c r="BX118" s="805"/>
      <c r="BY118" s="805"/>
      <c r="BZ118" s="805"/>
      <c r="CA118" s="805" t="s">
        <v>460</v>
      </c>
      <c r="CB118" s="805"/>
      <c r="CC118" s="805"/>
      <c r="CD118" s="805"/>
      <c r="CE118" s="805"/>
      <c r="CF118" s="838" t="s">
        <v>461</v>
      </c>
      <c r="CG118" s="839"/>
      <c r="CH118" s="839"/>
      <c r="CI118" s="839"/>
      <c r="CJ118" s="839"/>
      <c r="CK118" s="889"/>
      <c r="CL118" s="781"/>
      <c r="CM118" s="775" t="s">
        <v>462</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453</v>
      </c>
      <c r="DH118" s="777"/>
      <c r="DI118" s="777"/>
      <c r="DJ118" s="777"/>
      <c r="DK118" s="777"/>
      <c r="DL118" s="777" t="s">
        <v>453</v>
      </c>
      <c r="DM118" s="777"/>
      <c r="DN118" s="777"/>
      <c r="DO118" s="777"/>
      <c r="DP118" s="777"/>
      <c r="DQ118" s="777" t="s">
        <v>453</v>
      </c>
      <c r="DR118" s="777"/>
      <c r="DS118" s="777"/>
      <c r="DT118" s="777"/>
      <c r="DU118" s="777"/>
      <c r="DV118" s="754" t="s">
        <v>453</v>
      </c>
      <c r="DW118" s="754"/>
      <c r="DX118" s="754"/>
      <c r="DY118" s="754"/>
      <c r="DZ118" s="755"/>
    </row>
    <row r="119" spans="1:130" s="228" customFormat="1" ht="26.25" customHeight="1" x14ac:dyDescent="0.15">
      <c r="A119" s="778" t="s">
        <v>428</v>
      </c>
      <c r="B119" s="779"/>
      <c r="C119" s="819" t="s">
        <v>429</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t="s">
        <v>460</v>
      </c>
      <c r="AB119" s="851"/>
      <c r="AC119" s="851"/>
      <c r="AD119" s="851"/>
      <c r="AE119" s="852"/>
      <c r="AF119" s="853" t="s">
        <v>461</v>
      </c>
      <c r="AG119" s="851"/>
      <c r="AH119" s="851"/>
      <c r="AI119" s="851"/>
      <c r="AJ119" s="852"/>
      <c r="AK119" s="853" t="s">
        <v>453</v>
      </c>
      <c r="AL119" s="851"/>
      <c r="AM119" s="851"/>
      <c r="AN119" s="851"/>
      <c r="AO119" s="852"/>
      <c r="AP119" s="854" t="s">
        <v>454</v>
      </c>
      <c r="AQ119" s="855"/>
      <c r="AR119" s="855"/>
      <c r="AS119" s="855"/>
      <c r="AT119" s="856"/>
      <c r="AU119" s="896"/>
      <c r="AV119" s="897"/>
      <c r="AW119" s="897"/>
      <c r="AX119" s="897"/>
      <c r="AY119" s="897"/>
      <c r="AZ119" s="249" t="s">
        <v>159</v>
      </c>
      <c r="BA119" s="249"/>
      <c r="BB119" s="249"/>
      <c r="BC119" s="249"/>
      <c r="BD119" s="249"/>
      <c r="BE119" s="249"/>
      <c r="BF119" s="249"/>
      <c r="BG119" s="249"/>
      <c r="BH119" s="249"/>
      <c r="BI119" s="249"/>
      <c r="BJ119" s="249"/>
      <c r="BK119" s="249"/>
      <c r="BL119" s="249"/>
      <c r="BM119" s="249"/>
      <c r="BN119" s="249"/>
      <c r="BO119" s="840" t="s">
        <v>463</v>
      </c>
      <c r="BP119" s="841"/>
      <c r="BQ119" s="825">
        <v>2003478812</v>
      </c>
      <c r="BR119" s="805"/>
      <c r="BS119" s="805"/>
      <c r="BT119" s="805"/>
      <c r="BU119" s="805"/>
      <c r="BV119" s="805">
        <v>2042633366</v>
      </c>
      <c r="BW119" s="805"/>
      <c r="BX119" s="805"/>
      <c r="BY119" s="805"/>
      <c r="BZ119" s="805"/>
      <c r="CA119" s="805">
        <v>2056785516</v>
      </c>
      <c r="CB119" s="805"/>
      <c r="CC119" s="805"/>
      <c r="CD119" s="805"/>
      <c r="CE119" s="805"/>
      <c r="CF119" s="708"/>
      <c r="CG119" s="709"/>
      <c r="CH119" s="709"/>
      <c r="CI119" s="709"/>
      <c r="CJ119" s="794"/>
      <c r="CK119" s="890"/>
      <c r="CL119" s="783"/>
      <c r="CM119" s="798" t="s">
        <v>464</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v>2413856</v>
      </c>
      <c r="DH119" s="777"/>
      <c r="DI119" s="777"/>
      <c r="DJ119" s="777"/>
      <c r="DK119" s="777"/>
      <c r="DL119" s="777">
        <v>2218894</v>
      </c>
      <c r="DM119" s="777"/>
      <c r="DN119" s="777"/>
      <c r="DO119" s="777"/>
      <c r="DP119" s="777"/>
      <c r="DQ119" s="777">
        <v>2029226</v>
      </c>
      <c r="DR119" s="777"/>
      <c r="DS119" s="777"/>
      <c r="DT119" s="777"/>
      <c r="DU119" s="777"/>
      <c r="DV119" s="754">
        <v>0.5</v>
      </c>
      <c r="DW119" s="754"/>
      <c r="DX119" s="754"/>
      <c r="DY119" s="754"/>
      <c r="DZ119" s="755"/>
    </row>
    <row r="120" spans="1:130" s="228" customFormat="1" ht="26.25" customHeight="1" x14ac:dyDescent="0.15">
      <c r="A120" s="780"/>
      <c r="B120" s="781"/>
      <c r="C120" s="775" t="s">
        <v>434</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465</v>
      </c>
      <c r="AB120" s="740"/>
      <c r="AC120" s="740"/>
      <c r="AD120" s="740"/>
      <c r="AE120" s="741"/>
      <c r="AF120" s="742" t="s">
        <v>454</v>
      </c>
      <c r="AG120" s="740"/>
      <c r="AH120" s="740"/>
      <c r="AI120" s="740"/>
      <c r="AJ120" s="741"/>
      <c r="AK120" s="742" t="s">
        <v>461</v>
      </c>
      <c r="AL120" s="740"/>
      <c r="AM120" s="740"/>
      <c r="AN120" s="740"/>
      <c r="AO120" s="741"/>
      <c r="AP120" s="784" t="s">
        <v>460</v>
      </c>
      <c r="AQ120" s="785"/>
      <c r="AR120" s="785"/>
      <c r="AS120" s="785"/>
      <c r="AT120" s="786"/>
      <c r="AU120" s="842" t="s">
        <v>466</v>
      </c>
      <c r="AV120" s="843"/>
      <c r="AW120" s="843"/>
      <c r="AX120" s="843"/>
      <c r="AY120" s="844"/>
      <c r="AZ120" s="819" t="s">
        <v>467</v>
      </c>
      <c r="BA120" s="768"/>
      <c r="BB120" s="768"/>
      <c r="BC120" s="768"/>
      <c r="BD120" s="768"/>
      <c r="BE120" s="768"/>
      <c r="BF120" s="768"/>
      <c r="BG120" s="768"/>
      <c r="BH120" s="768"/>
      <c r="BI120" s="768"/>
      <c r="BJ120" s="768"/>
      <c r="BK120" s="768"/>
      <c r="BL120" s="768"/>
      <c r="BM120" s="768"/>
      <c r="BN120" s="768"/>
      <c r="BO120" s="768"/>
      <c r="BP120" s="769"/>
      <c r="BQ120" s="820">
        <v>150758893</v>
      </c>
      <c r="BR120" s="802"/>
      <c r="BS120" s="802"/>
      <c r="BT120" s="802"/>
      <c r="BU120" s="802"/>
      <c r="BV120" s="802">
        <v>167364306</v>
      </c>
      <c r="BW120" s="802"/>
      <c r="BX120" s="802"/>
      <c r="BY120" s="802"/>
      <c r="BZ120" s="802"/>
      <c r="CA120" s="802">
        <v>169530174</v>
      </c>
      <c r="CB120" s="802"/>
      <c r="CC120" s="802"/>
      <c r="CD120" s="802"/>
      <c r="CE120" s="802"/>
      <c r="CF120" s="829">
        <v>40.799999999999997</v>
      </c>
      <c r="CG120" s="830"/>
      <c r="CH120" s="830"/>
      <c r="CI120" s="830"/>
      <c r="CJ120" s="830"/>
      <c r="CK120" s="831" t="s">
        <v>468</v>
      </c>
      <c r="CL120" s="811"/>
      <c r="CM120" s="811"/>
      <c r="CN120" s="811"/>
      <c r="CO120" s="812"/>
      <c r="CP120" s="835" t="s">
        <v>469</v>
      </c>
      <c r="CQ120" s="836"/>
      <c r="CR120" s="836"/>
      <c r="CS120" s="836"/>
      <c r="CT120" s="836"/>
      <c r="CU120" s="836"/>
      <c r="CV120" s="836"/>
      <c r="CW120" s="836"/>
      <c r="CX120" s="836"/>
      <c r="CY120" s="836"/>
      <c r="CZ120" s="836"/>
      <c r="DA120" s="836"/>
      <c r="DB120" s="836"/>
      <c r="DC120" s="836"/>
      <c r="DD120" s="836"/>
      <c r="DE120" s="836"/>
      <c r="DF120" s="837"/>
      <c r="DG120" s="820">
        <v>5278671</v>
      </c>
      <c r="DH120" s="802"/>
      <c r="DI120" s="802"/>
      <c r="DJ120" s="802"/>
      <c r="DK120" s="802"/>
      <c r="DL120" s="802">
        <v>4859633</v>
      </c>
      <c r="DM120" s="802"/>
      <c r="DN120" s="802"/>
      <c r="DO120" s="802"/>
      <c r="DP120" s="802"/>
      <c r="DQ120" s="802">
        <v>4409801</v>
      </c>
      <c r="DR120" s="802"/>
      <c r="DS120" s="802"/>
      <c r="DT120" s="802"/>
      <c r="DU120" s="802"/>
      <c r="DV120" s="803">
        <v>1.1000000000000001</v>
      </c>
      <c r="DW120" s="803"/>
      <c r="DX120" s="803"/>
      <c r="DY120" s="803"/>
      <c r="DZ120" s="804"/>
    </row>
    <row r="121" spans="1:130" s="228" customFormat="1" ht="26.25" customHeight="1" x14ac:dyDescent="0.15">
      <c r="A121" s="780"/>
      <c r="B121" s="781"/>
      <c r="C121" s="826" t="s">
        <v>470</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2403330</v>
      </c>
      <c r="AB121" s="740"/>
      <c r="AC121" s="740"/>
      <c r="AD121" s="740"/>
      <c r="AE121" s="741"/>
      <c r="AF121" s="742">
        <v>2369417</v>
      </c>
      <c r="AG121" s="740"/>
      <c r="AH121" s="740"/>
      <c r="AI121" s="740"/>
      <c r="AJ121" s="741"/>
      <c r="AK121" s="742">
        <v>2352670</v>
      </c>
      <c r="AL121" s="740"/>
      <c r="AM121" s="740"/>
      <c r="AN121" s="740"/>
      <c r="AO121" s="741"/>
      <c r="AP121" s="784">
        <v>0.6</v>
      </c>
      <c r="AQ121" s="785"/>
      <c r="AR121" s="785"/>
      <c r="AS121" s="785"/>
      <c r="AT121" s="786"/>
      <c r="AU121" s="845"/>
      <c r="AV121" s="846"/>
      <c r="AW121" s="846"/>
      <c r="AX121" s="846"/>
      <c r="AY121" s="847"/>
      <c r="AZ121" s="775" t="s">
        <v>471</v>
      </c>
      <c r="BA121" s="712"/>
      <c r="BB121" s="712"/>
      <c r="BC121" s="712"/>
      <c r="BD121" s="712"/>
      <c r="BE121" s="712"/>
      <c r="BF121" s="712"/>
      <c r="BG121" s="712"/>
      <c r="BH121" s="712"/>
      <c r="BI121" s="712"/>
      <c r="BJ121" s="712"/>
      <c r="BK121" s="712"/>
      <c r="BL121" s="712"/>
      <c r="BM121" s="712"/>
      <c r="BN121" s="712"/>
      <c r="BO121" s="712"/>
      <c r="BP121" s="713"/>
      <c r="BQ121" s="776">
        <v>30876453</v>
      </c>
      <c r="BR121" s="777"/>
      <c r="BS121" s="777"/>
      <c r="BT121" s="777"/>
      <c r="BU121" s="777"/>
      <c r="BV121" s="777">
        <v>30497138</v>
      </c>
      <c r="BW121" s="777"/>
      <c r="BX121" s="777"/>
      <c r="BY121" s="777"/>
      <c r="BZ121" s="777"/>
      <c r="CA121" s="777">
        <v>33131433</v>
      </c>
      <c r="CB121" s="777"/>
      <c r="CC121" s="777"/>
      <c r="CD121" s="777"/>
      <c r="CE121" s="777"/>
      <c r="CF121" s="838">
        <v>8</v>
      </c>
      <c r="CG121" s="839"/>
      <c r="CH121" s="839"/>
      <c r="CI121" s="839"/>
      <c r="CJ121" s="839"/>
      <c r="CK121" s="832"/>
      <c r="CL121" s="814"/>
      <c r="CM121" s="814"/>
      <c r="CN121" s="814"/>
      <c r="CO121" s="815"/>
      <c r="CP121" s="795" t="s">
        <v>472</v>
      </c>
      <c r="CQ121" s="796"/>
      <c r="CR121" s="796"/>
      <c r="CS121" s="796"/>
      <c r="CT121" s="796"/>
      <c r="CU121" s="796"/>
      <c r="CV121" s="796"/>
      <c r="CW121" s="796"/>
      <c r="CX121" s="796"/>
      <c r="CY121" s="796"/>
      <c r="CZ121" s="796"/>
      <c r="DA121" s="796"/>
      <c r="DB121" s="796"/>
      <c r="DC121" s="796"/>
      <c r="DD121" s="796"/>
      <c r="DE121" s="796"/>
      <c r="DF121" s="797"/>
      <c r="DG121" s="776" t="s">
        <v>123</v>
      </c>
      <c r="DH121" s="777"/>
      <c r="DI121" s="777"/>
      <c r="DJ121" s="777"/>
      <c r="DK121" s="777"/>
      <c r="DL121" s="777" t="s">
        <v>473</v>
      </c>
      <c r="DM121" s="777"/>
      <c r="DN121" s="777"/>
      <c r="DO121" s="777"/>
      <c r="DP121" s="777"/>
      <c r="DQ121" s="777" t="s">
        <v>453</v>
      </c>
      <c r="DR121" s="777"/>
      <c r="DS121" s="777"/>
      <c r="DT121" s="777"/>
      <c r="DU121" s="777"/>
      <c r="DV121" s="754" t="s">
        <v>453</v>
      </c>
      <c r="DW121" s="754"/>
      <c r="DX121" s="754"/>
      <c r="DY121" s="754"/>
      <c r="DZ121" s="755"/>
    </row>
    <row r="122" spans="1:130" s="228" customFormat="1" ht="26.25" customHeight="1" x14ac:dyDescent="0.15">
      <c r="A122" s="780"/>
      <c r="B122" s="781"/>
      <c r="C122" s="775" t="s">
        <v>444</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v>56460</v>
      </c>
      <c r="AB122" s="740"/>
      <c r="AC122" s="740"/>
      <c r="AD122" s="740"/>
      <c r="AE122" s="741"/>
      <c r="AF122" s="742">
        <v>25883</v>
      </c>
      <c r="AG122" s="740"/>
      <c r="AH122" s="740"/>
      <c r="AI122" s="740"/>
      <c r="AJ122" s="741"/>
      <c r="AK122" s="742">
        <v>15049</v>
      </c>
      <c r="AL122" s="740"/>
      <c r="AM122" s="740"/>
      <c r="AN122" s="740"/>
      <c r="AO122" s="741"/>
      <c r="AP122" s="784">
        <v>0</v>
      </c>
      <c r="AQ122" s="785"/>
      <c r="AR122" s="785"/>
      <c r="AS122" s="785"/>
      <c r="AT122" s="786"/>
      <c r="AU122" s="845"/>
      <c r="AV122" s="846"/>
      <c r="AW122" s="846"/>
      <c r="AX122" s="846"/>
      <c r="AY122" s="847"/>
      <c r="AZ122" s="798" t="s">
        <v>474</v>
      </c>
      <c r="BA122" s="799"/>
      <c r="BB122" s="799"/>
      <c r="BC122" s="799"/>
      <c r="BD122" s="799"/>
      <c r="BE122" s="799"/>
      <c r="BF122" s="799"/>
      <c r="BG122" s="799"/>
      <c r="BH122" s="799"/>
      <c r="BI122" s="799"/>
      <c r="BJ122" s="799"/>
      <c r="BK122" s="799"/>
      <c r="BL122" s="799"/>
      <c r="BM122" s="799"/>
      <c r="BN122" s="799"/>
      <c r="BO122" s="799"/>
      <c r="BP122" s="800"/>
      <c r="BQ122" s="825">
        <v>940226662</v>
      </c>
      <c r="BR122" s="805"/>
      <c r="BS122" s="805"/>
      <c r="BT122" s="805"/>
      <c r="BU122" s="805"/>
      <c r="BV122" s="805">
        <v>945540995</v>
      </c>
      <c r="BW122" s="805"/>
      <c r="BX122" s="805"/>
      <c r="BY122" s="805"/>
      <c r="BZ122" s="805"/>
      <c r="CA122" s="805">
        <v>927494250</v>
      </c>
      <c r="CB122" s="805"/>
      <c r="CC122" s="805"/>
      <c r="CD122" s="805"/>
      <c r="CE122" s="805"/>
      <c r="CF122" s="806">
        <v>223.1</v>
      </c>
      <c r="CG122" s="807"/>
      <c r="CH122" s="807"/>
      <c r="CI122" s="807"/>
      <c r="CJ122" s="807"/>
      <c r="CK122" s="832"/>
      <c r="CL122" s="814"/>
      <c r="CM122" s="814"/>
      <c r="CN122" s="814"/>
      <c r="CO122" s="815"/>
      <c r="CP122" s="795" t="s">
        <v>475</v>
      </c>
      <c r="CQ122" s="796"/>
      <c r="CR122" s="796"/>
      <c r="CS122" s="796"/>
      <c r="CT122" s="796"/>
      <c r="CU122" s="796"/>
      <c r="CV122" s="796"/>
      <c r="CW122" s="796"/>
      <c r="CX122" s="796"/>
      <c r="CY122" s="796"/>
      <c r="CZ122" s="796"/>
      <c r="DA122" s="796"/>
      <c r="DB122" s="796"/>
      <c r="DC122" s="796"/>
      <c r="DD122" s="796"/>
      <c r="DE122" s="796"/>
      <c r="DF122" s="797"/>
      <c r="DG122" s="776" t="s">
        <v>123</v>
      </c>
      <c r="DH122" s="777"/>
      <c r="DI122" s="777"/>
      <c r="DJ122" s="777"/>
      <c r="DK122" s="777"/>
      <c r="DL122" s="777" t="s">
        <v>455</v>
      </c>
      <c r="DM122" s="777"/>
      <c r="DN122" s="777"/>
      <c r="DO122" s="777"/>
      <c r="DP122" s="777"/>
      <c r="DQ122" s="777" t="s">
        <v>453</v>
      </c>
      <c r="DR122" s="777"/>
      <c r="DS122" s="777"/>
      <c r="DT122" s="777"/>
      <c r="DU122" s="777"/>
      <c r="DV122" s="754" t="s">
        <v>453</v>
      </c>
      <c r="DW122" s="754"/>
      <c r="DX122" s="754"/>
      <c r="DY122" s="754"/>
      <c r="DZ122" s="755"/>
    </row>
    <row r="123" spans="1:130" s="228" customFormat="1" ht="26.25" customHeight="1" x14ac:dyDescent="0.15">
      <c r="A123" s="780"/>
      <c r="B123" s="781"/>
      <c r="C123" s="775" t="s">
        <v>450</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476</v>
      </c>
      <c r="AB123" s="740"/>
      <c r="AC123" s="740"/>
      <c r="AD123" s="740"/>
      <c r="AE123" s="741"/>
      <c r="AF123" s="742" t="s">
        <v>453</v>
      </c>
      <c r="AG123" s="740"/>
      <c r="AH123" s="740"/>
      <c r="AI123" s="740"/>
      <c r="AJ123" s="741"/>
      <c r="AK123" s="742" t="s">
        <v>455</v>
      </c>
      <c r="AL123" s="740"/>
      <c r="AM123" s="740"/>
      <c r="AN123" s="740"/>
      <c r="AO123" s="741"/>
      <c r="AP123" s="784" t="s">
        <v>123</v>
      </c>
      <c r="AQ123" s="785"/>
      <c r="AR123" s="785"/>
      <c r="AS123" s="785"/>
      <c r="AT123" s="786"/>
      <c r="AU123" s="848"/>
      <c r="AV123" s="849"/>
      <c r="AW123" s="849"/>
      <c r="AX123" s="849"/>
      <c r="AY123" s="849"/>
      <c r="AZ123" s="249" t="s">
        <v>159</v>
      </c>
      <c r="BA123" s="249"/>
      <c r="BB123" s="249"/>
      <c r="BC123" s="249"/>
      <c r="BD123" s="249"/>
      <c r="BE123" s="249"/>
      <c r="BF123" s="249"/>
      <c r="BG123" s="249"/>
      <c r="BH123" s="249"/>
      <c r="BI123" s="249"/>
      <c r="BJ123" s="249"/>
      <c r="BK123" s="249"/>
      <c r="BL123" s="249"/>
      <c r="BM123" s="249"/>
      <c r="BN123" s="249"/>
      <c r="BO123" s="840" t="s">
        <v>477</v>
      </c>
      <c r="BP123" s="841"/>
      <c r="BQ123" s="792">
        <v>1121862008</v>
      </c>
      <c r="BR123" s="793"/>
      <c r="BS123" s="793"/>
      <c r="BT123" s="793"/>
      <c r="BU123" s="793"/>
      <c r="BV123" s="793">
        <v>1143402439</v>
      </c>
      <c r="BW123" s="793"/>
      <c r="BX123" s="793"/>
      <c r="BY123" s="793"/>
      <c r="BZ123" s="793"/>
      <c r="CA123" s="793">
        <v>1130155857</v>
      </c>
      <c r="CB123" s="793"/>
      <c r="CC123" s="793"/>
      <c r="CD123" s="793"/>
      <c r="CE123" s="793"/>
      <c r="CF123" s="708"/>
      <c r="CG123" s="709"/>
      <c r="CH123" s="709"/>
      <c r="CI123" s="709"/>
      <c r="CJ123" s="794"/>
      <c r="CK123" s="832"/>
      <c r="CL123" s="814"/>
      <c r="CM123" s="814"/>
      <c r="CN123" s="814"/>
      <c r="CO123" s="815"/>
      <c r="CP123" s="795" t="s">
        <v>478</v>
      </c>
      <c r="CQ123" s="796"/>
      <c r="CR123" s="796"/>
      <c r="CS123" s="796"/>
      <c r="CT123" s="796"/>
      <c r="CU123" s="796"/>
      <c r="CV123" s="796"/>
      <c r="CW123" s="796"/>
      <c r="CX123" s="796"/>
      <c r="CY123" s="796"/>
      <c r="CZ123" s="796"/>
      <c r="DA123" s="796"/>
      <c r="DB123" s="796"/>
      <c r="DC123" s="796"/>
      <c r="DD123" s="796"/>
      <c r="DE123" s="796"/>
      <c r="DF123" s="797"/>
      <c r="DG123" s="776" t="s">
        <v>454</v>
      </c>
      <c r="DH123" s="777"/>
      <c r="DI123" s="777"/>
      <c r="DJ123" s="777"/>
      <c r="DK123" s="777"/>
      <c r="DL123" s="777" t="s">
        <v>453</v>
      </c>
      <c r="DM123" s="777"/>
      <c r="DN123" s="777"/>
      <c r="DO123" s="777"/>
      <c r="DP123" s="777"/>
      <c r="DQ123" s="777" t="s">
        <v>123</v>
      </c>
      <c r="DR123" s="777"/>
      <c r="DS123" s="777"/>
      <c r="DT123" s="777"/>
      <c r="DU123" s="777"/>
      <c r="DV123" s="754" t="s">
        <v>479</v>
      </c>
      <c r="DW123" s="754"/>
      <c r="DX123" s="754"/>
      <c r="DY123" s="754"/>
      <c r="DZ123" s="755"/>
    </row>
    <row r="124" spans="1:130" s="228" customFormat="1" ht="26.25" customHeight="1" thickBot="1" x14ac:dyDescent="0.2">
      <c r="A124" s="780"/>
      <c r="B124" s="781"/>
      <c r="C124" s="775" t="s">
        <v>456</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457</v>
      </c>
      <c r="AB124" s="740"/>
      <c r="AC124" s="740"/>
      <c r="AD124" s="740"/>
      <c r="AE124" s="741"/>
      <c r="AF124" s="742" t="s">
        <v>465</v>
      </c>
      <c r="AG124" s="740"/>
      <c r="AH124" s="740"/>
      <c r="AI124" s="740"/>
      <c r="AJ124" s="741"/>
      <c r="AK124" s="742" t="s">
        <v>453</v>
      </c>
      <c r="AL124" s="740"/>
      <c r="AM124" s="740"/>
      <c r="AN124" s="740"/>
      <c r="AO124" s="741"/>
      <c r="AP124" s="784" t="s">
        <v>457</v>
      </c>
      <c r="AQ124" s="785"/>
      <c r="AR124" s="785"/>
      <c r="AS124" s="785"/>
      <c r="AT124" s="786"/>
      <c r="AU124" s="787" t="s">
        <v>480</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217.7</v>
      </c>
      <c r="BR124" s="791"/>
      <c r="BS124" s="791"/>
      <c r="BT124" s="791"/>
      <c r="BU124" s="791"/>
      <c r="BV124" s="791">
        <v>209.9</v>
      </c>
      <c r="BW124" s="791"/>
      <c r="BX124" s="791"/>
      <c r="BY124" s="791"/>
      <c r="BZ124" s="791"/>
      <c r="CA124" s="791">
        <v>222.9</v>
      </c>
      <c r="CB124" s="791"/>
      <c r="CC124" s="791"/>
      <c r="CD124" s="791"/>
      <c r="CE124" s="791"/>
      <c r="CF124" s="686"/>
      <c r="CG124" s="687"/>
      <c r="CH124" s="687"/>
      <c r="CI124" s="687"/>
      <c r="CJ124" s="821"/>
      <c r="CK124" s="833"/>
      <c r="CL124" s="833"/>
      <c r="CM124" s="833"/>
      <c r="CN124" s="833"/>
      <c r="CO124" s="834"/>
      <c r="CP124" s="822" t="s">
        <v>481</v>
      </c>
      <c r="CQ124" s="823"/>
      <c r="CR124" s="823"/>
      <c r="CS124" s="823"/>
      <c r="CT124" s="823"/>
      <c r="CU124" s="823"/>
      <c r="CV124" s="823"/>
      <c r="CW124" s="823"/>
      <c r="CX124" s="823"/>
      <c r="CY124" s="823"/>
      <c r="CZ124" s="823"/>
      <c r="DA124" s="823"/>
      <c r="DB124" s="823"/>
      <c r="DC124" s="823"/>
      <c r="DD124" s="823"/>
      <c r="DE124" s="823"/>
      <c r="DF124" s="824"/>
      <c r="DG124" s="825" t="s">
        <v>460</v>
      </c>
      <c r="DH124" s="805"/>
      <c r="DI124" s="805"/>
      <c r="DJ124" s="805"/>
      <c r="DK124" s="805"/>
      <c r="DL124" s="805" t="s">
        <v>457</v>
      </c>
      <c r="DM124" s="805"/>
      <c r="DN124" s="805"/>
      <c r="DO124" s="805"/>
      <c r="DP124" s="805"/>
      <c r="DQ124" s="805" t="s">
        <v>460</v>
      </c>
      <c r="DR124" s="805"/>
      <c r="DS124" s="805"/>
      <c r="DT124" s="805"/>
      <c r="DU124" s="805"/>
      <c r="DV124" s="808" t="s">
        <v>461</v>
      </c>
      <c r="DW124" s="808"/>
      <c r="DX124" s="808"/>
      <c r="DY124" s="808"/>
      <c r="DZ124" s="809"/>
    </row>
    <row r="125" spans="1:130" s="228" customFormat="1" ht="26.25" customHeight="1" x14ac:dyDescent="0.15">
      <c r="A125" s="780"/>
      <c r="B125" s="781"/>
      <c r="C125" s="775" t="s">
        <v>462</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123</v>
      </c>
      <c r="AB125" s="740"/>
      <c r="AC125" s="740"/>
      <c r="AD125" s="740"/>
      <c r="AE125" s="741"/>
      <c r="AF125" s="742" t="s">
        <v>123</v>
      </c>
      <c r="AG125" s="740"/>
      <c r="AH125" s="740"/>
      <c r="AI125" s="740"/>
      <c r="AJ125" s="741"/>
      <c r="AK125" s="742" t="s">
        <v>460</v>
      </c>
      <c r="AL125" s="740"/>
      <c r="AM125" s="740"/>
      <c r="AN125" s="740"/>
      <c r="AO125" s="741"/>
      <c r="AP125" s="784" t="s">
        <v>458</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482</v>
      </c>
      <c r="CL125" s="811"/>
      <c r="CM125" s="811"/>
      <c r="CN125" s="811"/>
      <c r="CO125" s="812"/>
      <c r="CP125" s="819" t="s">
        <v>483</v>
      </c>
      <c r="CQ125" s="768"/>
      <c r="CR125" s="768"/>
      <c r="CS125" s="768"/>
      <c r="CT125" s="768"/>
      <c r="CU125" s="768"/>
      <c r="CV125" s="768"/>
      <c r="CW125" s="768"/>
      <c r="CX125" s="768"/>
      <c r="CY125" s="768"/>
      <c r="CZ125" s="768"/>
      <c r="DA125" s="768"/>
      <c r="DB125" s="768"/>
      <c r="DC125" s="768"/>
      <c r="DD125" s="768"/>
      <c r="DE125" s="768"/>
      <c r="DF125" s="769"/>
      <c r="DG125" s="820" t="s">
        <v>461</v>
      </c>
      <c r="DH125" s="802"/>
      <c r="DI125" s="802"/>
      <c r="DJ125" s="802"/>
      <c r="DK125" s="802"/>
      <c r="DL125" s="802" t="s">
        <v>454</v>
      </c>
      <c r="DM125" s="802"/>
      <c r="DN125" s="802"/>
      <c r="DO125" s="802"/>
      <c r="DP125" s="802"/>
      <c r="DQ125" s="802" t="s">
        <v>461</v>
      </c>
      <c r="DR125" s="802"/>
      <c r="DS125" s="802"/>
      <c r="DT125" s="802"/>
      <c r="DU125" s="802"/>
      <c r="DV125" s="803" t="s">
        <v>460</v>
      </c>
      <c r="DW125" s="803"/>
      <c r="DX125" s="803"/>
      <c r="DY125" s="803"/>
      <c r="DZ125" s="804"/>
    </row>
    <row r="126" spans="1:130" s="228" customFormat="1" ht="26.25" customHeight="1" thickBot="1" x14ac:dyDescent="0.2">
      <c r="A126" s="780"/>
      <c r="B126" s="781"/>
      <c r="C126" s="775" t="s">
        <v>464</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v>217489</v>
      </c>
      <c r="AB126" s="740"/>
      <c r="AC126" s="740"/>
      <c r="AD126" s="740"/>
      <c r="AE126" s="741"/>
      <c r="AF126" s="742">
        <v>210210</v>
      </c>
      <c r="AG126" s="740"/>
      <c r="AH126" s="740"/>
      <c r="AI126" s="740"/>
      <c r="AJ126" s="741"/>
      <c r="AK126" s="742">
        <v>203766</v>
      </c>
      <c r="AL126" s="740"/>
      <c r="AM126" s="740"/>
      <c r="AN126" s="740"/>
      <c r="AO126" s="741"/>
      <c r="AP126" s="784">
        <v>0</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484</v>
      </c>
      <c r="CQ126" s="712"/>
      <c r="CR126" s="712"/>
      <c r="CS126" s="712"/>
      <c r="CT126" s="712"/>
      <c r="CU126" s="712"/>
      <c r="CV126" s="712"/>
      <c r="CW126" s="712"/>
      <c r="CX126" s="712"/>
      <c r="CY126" s="712"/>
      <c r="CZ126" s="712"/>
      <c r="DA126" s="712"/>
      <c r="DB126" s="712"/>
      <c r="DC126" s="712"/>
      <c r="DD126" s="712"/>
      <c r="DE126" s="712"/>
      <c r="DF126" s="713"/>
      <c r="DG126" s="776" t="s">
        <v>465</v>
      </c>
      <c r="DH126" s="777"/>
      <c r="DI126" s="777"/>
      <c r="DJ126" s="777"/>
      <c r="DK126" s="777"/>
      <c r="DL126" s="777" t="s">
        <v>485</v>
      </c>
      <c r="DM126" s="777"/>
      <c r="DN126" s="777"/>
      <c r="DO126" s="777"/>
      <c r="DP126" s="777"/>
      <c r="DQ126" s="777" t="s">
        <v>465</v>
      </c>
      <c r="DR126" s="777"/>
      <c r="DS126" s="777"/>
      <c r="DT126" s="777"/>
      <c r="DU126" s="777"/>
      <c r="DV126" s="754" t="s">
        <v>123</v>
      </c>
      <c r="DW126" s="754"/>
      <c r="DX126" s="754"/>
      <c r="DY126" s="754"/>
      <c r="DZ126" s="755"/>
    </row>
    <row r="127" spans="1:130" s="228" customFormat="1" ht="26.25" customHeight="1" x14ac:dyDescent="0.15">
      <c r="A127" s="782"/>
      <c r="B127" s="783"/>
      <c r="C127" s="798" t="s">
        <v>486</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99931</v>
      </c>
      <c r="AB127" s="740"/>
      <c r="AC127" s="740"/>
      <c r="AD127" s="740"/>
      <c r="AE127" s="741"/>
      <c r="AF127" s="742">
        <v>100543</v>
      </c>
      <c r="AG127" s="740"/>
      <c r="AH127" s="740"/>
      <c r="AI127" s="740"/>
      <c r="AJ127" s="741"/>
      <c r="AK127" s="742">
        <v>99737</v>
      </c>
      <c r="AL127" s="740"/>
      <c r="AM127" s="740"/>
      <c r="AN127" s="740"/>
      <c r="AO127" s="741"/>
      <c r="AP127" s="784">
        <v>0</v>
      </c>
      <c r="AQ127" s="785"/>
      <c r="AR127" s="785"/>
      <c r="AS127" s="785"/>
      <c r="AT127" s="786"/>
      <c r="AU127" s="230"/>
      <c r="AV127" s="230"/>
      <c r="AW127" s="230"/>
      <c r="AX127" s="801" t="s">
        <v>487</v>
      </c>
      <c r="AY127" s="772"/>
      <c r="AZ127" s="772"/>
      <c r="BA127" s="772"/>
      <c r="BB127" s="772"/>
      <c r="BC127" s="772"/>
      <c r="BD127" s="772"/>
      <c r="BE127" s="773"/>
      <c r="BF127" s="771" t="s">
        <v>488</v>
      </c>
      <c r="BG127" s="772"/>
      <c r="BH127" s="772"/>
      <c r="BI127" s="772"/>
      <c r="BJ127" s="772"/>
      <c r="BK127" s="772"/>
      <c r="BL127" s="773"/>
      <c r="BM127" s="771" t="s">
        <v>489</v>
      </c>
      <c r="BN127" s="772"/>
      <c r="BO127" s="772"/>
      <c r="BP127" s="772"/>
      <c r="BQ127" s="772"/>
      <c r="BR127" s="772"/>
      <c r="BS127" s="773"/>
      <c r="BT127" s="771" t="s">
        <v>490</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491</v>
      </c>
      <c r="CQ127" s="712"/>
      <c r="CR127" s="712"/>
      <c r="CS127" s="712"/>
      <c r="CT127" s="712"/>
      <c r="CU127" s="712"/>
      <c r="CV127" s="712"/>
      <c r="CW127" s="712"/>
      <c r="CX127" s="712"/>
      <c r="CY127" s="712"/>
      <c r="CZ127" s="712"/>
      <c r="DA127" s="712"/>
      <c r="DB127" s="712"/>
      <c r="DC127" s="712"/>
      <c r="DD127" s="712"/>
      <c r="DE127" s="712"/>
      <c r="DF127" s="713"/>
      <c r="DG127" s="776">
        <v>5533158</v>
      </c>
      <c r="DH127" s="777"/>
      <c r="DI127" s="777"/>
      <c r="DJ127" s="777"/>
      <c r="DK127" s="777"/>
      <c r="DL127" s="777">
        <v>4894191</v>
      </c>
      <c r="DM127" s="777"/>
      <c r="DN127" s="777"/>
      <c r="DO127" s="777"/>
      <c r="DP127" s="777"/>
      <c r="DQ127" s="777">
        <v>5466055</v>
      </c>
      <c r="DR127" s="777"/>
      <c r="DS127" s="777"/>
      <c r="DT127" s="777"/>
      <c r="DU127" s="777"/>
      <c r="DV127" s="754">
        <v>1.3</v>
      </c>
      <c r="DW127" s="754"/>
      <c r="DX127" s="754"/>
      <c r="DY127" s="754"/>
      <c r="DZ127" s="755"/>
    </row>
    <row r="128" spans="1:130" s="228" customFormat="1" ht="26.25" customHeight="1" thickBot="1" x14ac:dyDescent="0.2">
      <c r="A128" s="756" t="s">
        <v>492</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493</v>
      </c>
      <c r="X128" s="758"/>
      <c r="Y128" s="758"/>
      <c r="Z128" s="759"/>
      <c r="AA128" s="760">
        <v>2457722</v>
      </c>
      <c r="AB128" s="761"/>
      <c r="AC128" s="761"/>
      <c r="AD128" s="761"/>
      <c r="AE128" s="762"/>
      <c r="AF128" s="763">
        <v>2165852</v>
      </c>
      <c r="AG128" s="761"/>
      <c r="AH128" s="761"/>
      <c r="AI128" s="761"/>
      <c r="AJ128" s="762"/>
      <c r="AK128" s="763">
        <v>2184499</v>
      </c>
      <c r="AL128" s="761"/>
      <c r="AM128" s="761"/>
      <c r="AN128" s="761"/>
      <c r="AO128" s="762"/>
      <c r="AP128" s="764"/>
      <c r="AQ128" s="765"/>
      <c r="AR128" s="765"/>
      <c r="AS128" s="765"/>
      <c r="AT128" s="766"/>
      <c r="AU128" s="230"/>
      <c r="AV128" s="230"/>
      <c r="AW128" s="230"/>
      <c r="AX128" s="767" t="s">
        <v>494</v>
      </c>
      <c r="AY128" s="768"/>
      <c r="AZ128" s="768"/>
      <c r="BA128" s="768"/>
      <c r="BB128" s="768"/>
      <c r="BC128" s="768"/>
      <c r="BD128" s="768"/>
      <c r="BE128" s="769"/>
      <c r="BF128" s="746" t="s">
        <v>453</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495</v>
      </c>
      <c r="CQ128" s="690"/>
      <c r="CR128" s="690"/>
      <c r="CS128" s="690"/>
      <c r="CT128" s="690"/>
      <c r="CU128" s="690"/>
      <c r="CV128" s="690"/>
      <c r="CW128" s="690"/>
      <c r="CX128" s="690"/>
      <c r="CY128" s="690"/>
      <c r="CZ128" s="690"/>
      <c r="DA128" s="690"/>
      <c r="DB128" s="690"/>
      <c r="DC128" s="690"/>
      <c r="DD128" s="690"/>
      <c r="DE128" s="690"/>
      <c r="DF128" s="691"/>
      <c r="DG128" s="750">
        <v>19392751</v>
      </c>
      <c r="DH128" s="751"/>
      <c r="DI128" s="751"/>
      <c r="DJ128" s="751"/>
      <c r="DK128" s="751"/>
      <c r="DL128" s="751">
        <v>18587391</v>
      </c>
      <c r="DM128" s="751"/>
      <c r="DN128" s="751"/>
      <c r="DO128" s="751"/>
      <c r="DP128" s="751"/>
      <c r="DQ128" s="751">
        <v>18442205</v>
      </c>
      <c r="DR128" s="751"/>
      <c r="DS128" s="751"/>
      <c r="DT128" s="751"/>
      <c r="DU128" s="751"/>
      <c r="DV128" s="752">
        <v>4.4000000000000004</v>
      </c>
      <c r="DW128" s="752"/>
      <c r="DX128" s="752"/>
      <c r="DY128" s="752"/>
      <c r="DZ128" s="753"/>
    </row>
    <row r="129" spans="1:131" s="228" customFormat="1" ht="26.25" customHeight="1" x14ac:dyDescent="0.15">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496</v>
      </c>
      <c r="X129" s="737"/>
      <c r="Y129" s="737"/>
      <c r="Z129" s="738"/>
      <c r="AA129" s="739">
        <v>480002578</v>
      </c>
      <c r="AB129" s="740"/>
      <c r="AC129" s="740"/>
      <c r="AD129" s="740"/>
      <c r="AE129" s="741"/>
      <c r="AF129" s="742">
        <v>499386613</v>
      </c>
      <c r="AG129" s="740"/>
      <c r="AH129" s="740"/>
      <c r="AI129" s="740"/>
      <c r="AJ129" s="741"/>
      <c r="AK129" s="742">
        <v>484482950</v>
      </c>
      <c r="AL129" s="740"/>
      <c r="AM129" s="740"/>
      <c r="AN129" s="740"/>
      <c r="AO129" s="741"/>
      <c r="AP129" s="743"/>
      <c r="AQ129" s="744"/>
      <c r="AR129" s="744"/>
      <c r="AS129" s="744"/>
      <c r="AT129" s="745"/>
      <c r="AU129" s="231"/>
      <c r="AV129" s="231"/>
      <c r="AW129" s="231"/>
      <c r="AX129" s="711" t="s">
        <v>497</v>
      </c>
      <c r="AY129" s="712"/>
      <c r="AZ129" s="712"/>
      <c r="BA129" s="712"/>
      <c r="BB129" s="712"/>
      <c r="BC129" s="712"/>
      <c r="BD129" s="712"/>
      <c r="BE129" s="713"/>
      <c r="BF129" s="730" t="s">
        <v>479</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34" t="s">
        <v>498</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499</v>
      </c>
      <c r="X130" s="737"/>
      <c r="Y130" s="737"/>
      <c r="Z130" s="738"/>
      <c r="AA130" s="739">
        <v>75153154</v>
      </c>
      <c r="AB130" s="740"/>
      <c r="AC130" s="740"/>
      <c r="AD130" s="740"/>
      <c r="AE130" s="741"/>
      <c r="AF130" s="742">
        <v>71028357</v>
      </c>
      <c r="AG130" s="740"/>
      <c r="AH130" s="740"/>
      <c r="AI130" s="740"/>
      <c r="AJ130" s="741"/>
      <c r="AK130" s="742">
        <v>68811776</v>
      </c>
      <c r="AL130" s="740"/>
      <c r="AM130" s="740"/>
      <c r="AN130" s="740"/>
      <c r="AO130" s="741"/>
      <c r="AP130" s="743"/>
      <c r="AQ130" s="744"/>
      <c r="AR130" s="744"/>
      <c r="AS130" s="744"/>
      <c r="AT130" s="745"/>
      <c r="AU130" s="231"/>
      <c r="AV130" s="231"/>
      <c r="AW130" s="231"/>
      <c r="AX130" s="711" t="s">
        <v>500</v>
      </c>
      <c r="AY130" s="712"/>
      <c r="AZ130" s="712"/>
      <c r="BA130" s="712"/>
      <c r="BB130" s="712"/>
      <c r="BC130" s="712"/>
      <c r="BD130" s="712"/>
      <c r="BE130" s="713"/>
      <c r="BF130" s="714">
        <v>7.2</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501</v>
      </c>
      <c r="X131" s="721"/>
      <c r="Y131" s="721"/>
      <c r="Z131" s="722"/>
      <c r="AA131" s="723">
        <v>404849424</v>
      </c>
      <c r="AB131" s="724"/>
      <c r="AC131" s="724"/>
      <c r="AD131" s="724"/>
      <c r="AE131" s="725"/>
      <c r="AF131" s="726">
        <v>428358256</v>
      </c>
      <c r="AG131" s="724"/>
      <c r="AH131" s="724"/>
      <c r="AI131" s="724"/>
      <c r="AJ131" s="725"/>
      <c r="AK131" s="726">
        <v>415671174</v>
      </c>
      <c r="AL131" s="724"/>
      <c r="AM131" s="724"/>
      <c r="AN131" s="724"/>
      <c r="AO131" s="725"/>
      <c r="AP131" s="727"/>
      <c r="AQ131" s="728"/>
      <c r="AR131" s="728"/>
      <c r="AS131" s="728"/>
      <c r="AT131" s="729"/>
      <c r="AU131" s="231"/>
      <c r="AV131" s="231"/>
      <c r="AW131" s="231"/>
      <c r="AX131" s="689" t="s">
        <v>502</v>
      </c>
      <c r="AY131" s="690"/>
      <c r="AZ131" s="690"/>
      <c r="BA131" s="690"/>
      <c r="BB131" s="690"/>
      <c r="BC131" s="690"/>
      <c r="BD131" s="690"/>
      <c r="BE131" s="691"/>
      <c r="BF131" s="692">
        <v>222.9</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698" t="s">
        <v>503</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504</v>
      </c>
      <c r="W132" s="702"/>
      <c r="X132" s="702"/>
      <c r="Y132" s="702"/>
      <c r="Z132" s="703"/>
      <c r="AA132" s="704">
        <v>6.0632226559999998</v>
      </c>
      <c r="AB132" s="705"/>
      <c r="AC132" s="705"/>
      <c r="AD132" s="705"/>
      <c r="AE132" s="706"/>
      <c r="AF132" s="707">
        <v>7.0946282869999999</v>
      </c>
      <c r="AG132" s="705"/>
      <c r="AH132" s="705"/>
      <c r="AI132" s="705"/>
      <c r="AJ132" s="706"/>
      <c r="AK132" s="707">
        <v>8.6264021280000005</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505</v>
      </c>
      <c r="W133" s="681"/>
      <c r="X133" s="681"/>
      <c r="Y133" s="681"/>
      <c r="Z133" s="682"/>
      <c r="AA133" s="683">
        <v>5.9</v>
      </c>
      <c r="AB133" s="684"/>
      <c r="AC133" s="684"/>
      <c r="AD133" s="684"/>
      <c r="AE133" s="685"/>
      <c r="AF133" s="683">
        <v>6.1</v>
      </c>
      <c r="AG133" s="684"/>
      <c r="AH133" s="684"/>
      <c r="AI133" s="684"/>
      <c r="AJ133" s="685"/>
      <c r="AK133" s="683">
        <v>7.2</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a4v8C1i4DbgRX8Qik3II7a7dr5v0G/mLy46uqnYqSklcZtKnfVH2l1ueshePzRuZkMkp8J1qOf2Vy1KRZPFkvQ==" saltValue="nzMcKv7RmcFhnI3XIUGhN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68B39-086B-47D1-B102-05DC55B4A592}">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15"/>
  <cols>
    <col min="1" max="2" width="2.75" style="258" customWidth="1"/>
    <col min="3" max="120" width="2.75" style="257" customWidth="1"/>
    <col min="121" max="16384" width="9" style="257" hidden="1"/>
  </cols>
  <sheetData>
    <row r="1" spans="2:2" x14ac:dyDescent="0.15">
      <c r="B1" s="25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57" t="s">
        <v>0</v>
      </c>
    </row>
  </sheetData>
  <sheetProtection algorithmName="SHA-512" hashValue="czVx1nLf3qbZRBq+he6rHMOImZcfnhbcGlaco5TQyn1cah+xjojs6bEoMMO8hGCmi6pZkC73uORMjzeNRZus9Q==" saltValue="8pKwEyuQCsgpS2HhDK17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c r="T2" s="257"/>
    </row>
    <row r="3" spans="2:116" x14ac:dyDescent="0.15">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57"/>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57"/>
      <c r="T35" s="257"/>
      <c r="DG35" s="257"/>
      <c r="DH35" s="257"/>
      <c r="DI35" s="257"/>
      <c r="DJ35" s="257"/>
      <c r="DK35" s="257"/>
      <c r="DL35" s="257"/>
    </row>
    <row r="36" spans="2:116" x14ac:dyDescent="0.15">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x14ac:dyDescent="0.15">
      <c r="DL37" s="257"/>
    </row>
    <row r="38" spans="2:116" x14ac:dyDescent="0.15">
      <c r="DK38" s="257"/>
      <c r="DL38" s="257"/>
    </row>
    <row r="39" spans="2:116" x14ac:dyDescent="0.15"/>
    <row r="40" spans="2:116" x14ac:dyDescent="0.15"/>
    <row r="41" spans="2:116" x14ac:dyDescent="0.15"/>
    <row r="42" spans="2:116" x14ac:dyDescent="0.15">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x14ac:dyDescent="0.15">
      <c r="Q43" s="257"/>
      <c r="R43" s="257"/>
      <c r="S43" s="257"/>
      <c r="CZ43" s="257"/>
      <c r="DA43" s="257"/>
      <c r="DB43" s="257"/>
      <c r="DC43" s="257"/>
      <c r="DD43" s="257"/>
      <c r="DE43" s="257"/>
      <c r="DF43" s="257"/>
      <c r="DG43" s="257"/>
      <c r="DH43" s="257"/>
      <c r="DI43" s="257"/>
      <c r="DJ43" s="257"/>
      <c r="DK43" s="257"/>
      <c r="DL43" s="257"/>
    </row>
    <row r="44" spans="2:116" x14ac:dyDescent="0.15">
      <c r="DL44" s="257"/>
    </row>
    <row r="45" spans="2:116" x14ac:dyDescent="0.15"/>
    <row r="46" spans="2:116" x14ac:dyDescent="0.15"/>
    <row r="47" spans="2:116" x14ac:dyDescent="0.15"/>
    <row r="48" spans="2:116" x14ac:dyDescent="0.15"/>
    <row r="49" spans="111:116" x14ac:dyDescent="0.15"/>
    <row r="50" spans="111:116" x14ac:dyDescent="0.15">
      <c r="DG50" s="257"/>
      <c r="DH50" s="257"/>
      <c r="DI50" s="257"/>
      <c r="DJ50" s="257"/>
      <c r="DK50" s="257"/>
      <c r="DL50" s="257"/>
    </row>
    <row r="51" spans="111:116" x14ac:dyDescent="0.15"/>
    <row r="52" spans="111:116" x14ac:dyDescent="0.15"/>
    <row r="53" spans="111:116" x14ac:dyDescent="0.15">
      <c r="DL53" s="257"/>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57"/>
      <c r="DK67" s="257"/>
      <c r="DL67" s="257"/>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58" t="s">
        <v>506</v>
      </c>
    </row>
  </sheetData>
  <sheetProtection algorithmName="SHA-512" hashValue="pkE7w42ULgpVfi1fCzS6KxDBSOLwwHECWfqCaTdDMEst0yh1uKkMDfbFRjwdf0H18QLJV8Uxrs3/Q8C23XiL6A==" saltValue="8ydUGIeREghPGBzOqDhp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507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508</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509</v>
      </c>
      <c r="AP7" s="270"/>
      <c r="AQ7" s="271" t="s">
        <v>510</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511</v>
      </c>
      <c r="AQ8" s="277" t="s">
        <v>512</v>
      </c>
      <c r="AR8" s="278" t="s">
        <v>513</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514</v>
      </c>
      <c r="AL9" s="1105"/>
      <c r="AM9" s="1105"/>
      <c r="AN9" s="1106"/>
      <c r="AO9" s="279">
        <v>228232073</v>
      </c>
      <c r="AP9" s="279">
        <v>115135</v>
      </c>
      <c r="AQ9" s="280">
        <v>84743</v>
      </c>
      <c r="AR9" s="281">
        <v>35.9</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515</v>
      </c>
      <c r="AL10" s="1105"/>
      <c r="AM10" s="1105"/>
      <c r="AN10" s="1106"/>
      <c r="AO10" s="279" t="s">
        <v>516</v>
      </c>
      <c r="AP10" s="279" t="s">
        <v>516</v>
      </c>
      <c r="AQ10" s="280">
        <v>459</v>
      </c>
      <c r="AR10" s="281" t="s">
        <v>516</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517</v>
      </c>
      <c r="AL11" s="1105"/>
      <c r="AM11" s="1105"/>
      <c r="AN11" s="1106"/>
      <c r="AO11" s="279" t="s">
        <v>516</v>
      </c>
      <c r="AP11" s="279" t="s">
        <v>516</v>
      </c>
      <c r="AQ11" s="280" t="s">
        <v>516</v>
      </c>
      <c r="AR11" s="281" t="s">
        <v>516</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518</v>
      </c>
      <c r="AL12" s="1105"/>
      <c r="AM12" s="1105"/>
      <c r="AN12" s="1106"/>
      <c r="AO12" s="279" t="s">
        <v>516</v>
      </c>
      <c r="AP12" s="279" t="s">
        <v>516</v>
      </c>
      <c r="AQ12" s="280">
        <v>6</v>
      </c>
      <c r="AR12" s="281" t="s">
        <v>516</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519</v>
      </c>
      <c r="AL13" s="1105"/>
      <c r="AM13" s="1105"/>
      <c r="AN13" s="1106"/>
      <c r="AO13" s="279">
        <v>3988469</v>
      </c>
      <c r="AP13" s="279">
        <v>2012</v>
      </c>
      <c r="AQ13" s="280">
        <v>1050</v>
      </c>
      <c r="AR13" s="281">
        <v>91.6</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520</v>
      </c>
      <c r="AL14" s="1105"/>
      <c r="AM14" s="1105"/>
      <c r="AN14" s="1106"/>
      <c r="AO14" s="279">
        <v>-18793546</v>
      </c>
      <c r="AP14" s="279">
        <v>-9481</v>
      </c>
      <c r="AQ14" s="280">
        <v>-6706</v>
      </c>
      <c r="AR14" s="281">
        <v>41.4</v>
      </c>
    </row>
    <row r="15" spans="1:46"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159</v>
      </c>
      <c r="AL15" s="1102"/>
      <c r="AM15" s="1102"/>
      <c r="AN15" s="1103"/>
      <c r="AO15" s="279">
        <v>213426996</v>
      </c>
      <c r="AP15" s="279">
        <v>107667</v>
      </c>
      <c r="AQ15" s="280">
        <v>79553</v>
      </c>
      <c r="AR15" s="281">
        <v>35.299999999999997</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521</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522</v>
      </c>
      <c r="AP20" s="290" t="s">
        <v>523</v>
      </c>
      <c r="AQ20" s="291" t="s">
        <v>524</v>
      </c>
      <c r="AR20" s="292"/>
    </row>
    <row r="21" spans="1:46" s="298" customFormat="1" x14ac:dyDescent="0.15">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525</v>
      </c>
      <c r="AL21" s="1108"/>
      <c r="AM21" s="1108"/>
      <c r="AN21" s="1109"/>
      <c r="AO21" s="294">
        <v>1306.92</v>
      </c>
      <c r="AP21" s="295">
        <v>924.87</v>
      </c>
      <c r="AQ21" s="296">
        <v>382.05</v>
      </c>
      <c r="AR21" s="265"/>
      <c r="AS21" s="297"/>
      <c r="AT21" s="293"/>
    </row>
    <row r="22" spans="1:46" s="298" customFormat="1" x14ac:dyDescent="0.15">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526</v>
      </c>
      <c r="AL22" s="1108"/>
      <c r="AM22" s="1108"/>
      <c r="AN22" s="1109"/>
      <c r="AO22" s="299">
        <v>99.5</v>
      </c>
      <c r="AP22" s="300">
        <v>100.4</v>
      </c>
      <c r="AQ22" s="301">
        <v>-0.9</v>
      </c>
      <c r="AR22" s="285"/>
      <c r="AS22" s="297"/>
      <c r="AT22" s="293"/>
    </row>
    <row r="23" spans="1:46" s="298" customFormat="1" x14ac:dyDescent="0.15">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x14ac:dyDescent="0.15">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110" t="s">
        <v>527</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x14ac:dyDescent="0.15">
      <c r="A27" s="306"/>
      <c r="AO27" s="260"/>
      <c r="AP27" s="260"/>
      <c r="AQ27" s="260"/>
      <c r="AR27" s="260"/>
      <c r="AS27" s="260"/>
      <c r="AT27" s="260"/>
    </row>
    <row r="28" spans="1:46" ht="17.25" x14ac:dyDescent="0.15">
      <c r="A28" s="261" t="s">
        <v>528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529</v>
      </c>
      <c r="AL29" s="265"/>
      <c r="AM29" s="265"/>
      <c r="AN29" s="265"/>
      <c r="AO29" s="260"/>
      <c r="AP29" s="260"/>
      <c r="AQ29" s="260"/>
      <c r="AR29" s="260"/>
      <c r="AS29" s="308"/>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509</v>
      </c>
      <c r="AP30" s="270"/>
      <c r="AQ30" s="271" t="s">
        <v>510</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511</v>
      </c>
      <c r="AQ31" s="277" t="s">
        <v>512</v>
      </c>
      <c r="AR31" s="278" t="s">
        <v>513</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530</v>
      </c>
      <c r="AL32" s="1099"/>
      <c r="AM32" s="1099"/>
      <c r="AN32" s="1100"/>
      <c r="AO32" s="279">
        <v>88704649</v>
      </c>
      <c r="AP32" s="279">
        <v>44748</v>
      </c>
      <c r="AQ32" s="280">
        <v>24963</v>
      </c>
      <c r="AR32" s="281">
        <v>79.3</v>
      </c>
    </row>
    <row r="33" spans="1:16384"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531</v>
      </c>
      <c r="AL33" s="1099"/>
      <c r="AM33" s="1099"/>
      <c r="AN33" s="1100"/>
      <c r="AO33" s="279" t="s">
        <v>516</v>
      </c>
      <c r="AP33" s="279" t="s">
        <v>516</v>
      </c>
      <c r="AQ33" s="280">
        <v>1044</v>
      </c>
      <c r="AR33" s="281" t="s">
        <v>516</v>
      </c>
    </row>
    <row r="34" spans="1:16384"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532</v>
      </c>
      <c r="AL34" s="1099"/>
      <c r="AM34" s="1099"/>
      <c r="AN34" s="1100"/>
      <c r="AO34" s="279">
        <v>15092317</v>
      </c>
      <c r="AP34" s="279">
        <v>7614</v>
      </c>
      <c r="AQ34" s="280">
        <v>20939</v>
      </c>
      <c r="AR34" s="281">
        <v>-63.6</v>
      </c>
    </row>
    <row r="35" spans="1:16384"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533</v>
      </c>
      <c r="AL35" s="1099"/>
      <c r="AM35" s="1099"/>
      <c r="AN35" s="1100"/>
      <c r="AO35" s="279">
        <v>382735</v>
      </c>
      <c r="AP35" s="279">
        <v>193</v>
      </c>
      <c r="AQ35" s="280">
        <v>806</v>
      </c>
      <c r="AR35" s="281">
        <v>-76.099999999999994</v>
      </c>
    </row>
    <row r="36" spans="1:16384"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534</v>
      </c>
      <c r="AL36" s="1099"/>
      <c r="AM36" s="1099"/>
      <c r="AN36" s="1100"/>
      <c r="AO36" s="279" t="s">
        <v>516</v>
      </c>
      <c r="AP36" s="279" t="s">
        <v>516</v>
      </c>
      <c r="AQ36" s="280">
        <v>47</v>
      </c>
      <c r="AR36" s="281" t="s">
        <v>516</v>
      </c>
    </row>
    <row r="37" spans="1:16384"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535</v>
      </c>
      <c r="AL37" s="1099"/>
      <c r="AM37" s="1099"/>
      <c r="AN37" s="1100"/>
      <c r="AO37" s="279">
        <v>2671222</v>
      </c>
      <c r="AP37" s="279">
        <v>1348</v>
      </c>
      <c r="AQ37" s="280">
        <v>403</v>
      </c>
      <c r="AR37" s="281">
        <v>234.5</v>
      </c>
    </row>
    <row r="38" spans="1:16384"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536</v>
      </c>
      <c r="AL38" s="1096"/>
      <c r="AM38" s="1096"/>
      <c r="AN38" s="1097"/>
      <c r="AO38" s="309">
        <v>2819</v>
      </c>
      <c r="AP38" s="309">
        <v>1</v>
      </c>
      <c r="AQ38" s="310">
        <v>1</v>
      </c>
      <c r="AR38" s="301">
        <v>0</v>
      </c>
      <c r="AS38" s="308"/>
    </row>
    <row r="39" spans="1:16384"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537</v>
      </c>
      <c r="AL39" s="1096"/>
      <c r="AM39" s="1096"/>
      <c r="AN39" s="1097"/>
      <c r="AO39" s="279">
        <v>-2184499</v>
      </c>
      <c r="AP39" s="279">
        <v>-1102</v>
      </c>
      <c r="AQ39" s="280">
        <v>-1558</v>
      </c>
      <c r="AR39" s="281">
        <v>-29.3</v>
      </c>
      <c r="AS39" s="308"/>
    </row>
    <row r="40" spans="1:16384"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538</v>
      </c>
      <c r="AL40" s="1099"/>
      <c r="AM40" s="1099"/>
      <c r="AN40" s="1100"/>
      <c r="AO40" s="279">
        <v>-68811776</v>
      </c>
      <c r="AP40" s="279">
        <v>-34713</v>
      </c>
      <c r="AQ40" s="280">
        <v>-27101</v>
      </c>
      <c r="AR40" s="281">
        <v>28.1</v>
      </c>
      <c r="AS40" s="308"/>
    </row>
    <row r="41" spans="1:16384"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539</v>
      </c>
      <c r="AL41" s="1102"/>
      <c r="AM41" s="1102"/>
      <c r="AN41" s="1103"/>
      <c r="AO41" s="279">
        <v>35857467</v>
      </c>
      <c r="AP41" s="279">
        <v>18089</v>
      </c>
      <c r="AQ41" s="280">
        <v>19544</v>
      </c>
      <c r="AR41" s="281">
        <v>-7.4</v>
      </c>
      <c r="AS41" s="308"/>
    </row>
    <row r="42" spans="1:16384"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x14ac:dyDescent="0.15">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x14ac:dyDescent="0.15">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x14ac:dyDescent="0.15">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x14ac:dyDescent="0.15">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15">
      <c r="A47" s="314" t="s">
        <v>540</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541</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509</v>
      </c>
      <c r="AN49" s="1092" t="s">
        <v>542</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543</v>
      </c>
      <c r="AO50" s="322" t="s">
        <v>544</v>
      </c>
      <c r="AP50" s="323" t="s">
        <v>545</v>
      </c>
      <c r="AQ50" s="324" t="s">
        <v>546</v>
      </c>
      <c r="AR50" s="325" t="s">
        <v>547</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548</v>
      </c>
      <c r="AL51" s="318"/>
      <c r="AM51" s="326">
        <v>141659535</v>
      </c>
      <c r="AN51" s="327">
        <v>69301</v>
      </c>
      <c r="AO51" s="328">
        <v>6.9</v>
      </c>
      <c r="AP51" s="329">
        <v>39072</v>
      </c>
      <c r="AQ51" s="330">
        <v>0</v>
      </c>
      <c r="AR51" s="331">
        <v>6.9</v>
      </c>
    </row>
    <row r="52" spans="1:1638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549</v>
      </c>
      <c r="AM52" s="334">
        <v>56902729</v>
      </c>
      <c r="AN52" s="335">
        <v>27837</v>
      </c>
      <c r="AO52" s="336">
        <v>5.3</v>
      </c>
      <c r="AP52" s="337">
        <v>14106</v>
      </c>
      <c r="AQ52" s="338">
        <v>4.9000000000000004</v>
      </c>
      <c r="AR52" s="339">
        <v>0.4</v>
      </c>
    </row>
    <row r="53" spans="1:1638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550</v>
      </c>
      <c r="AL53" s="318"/>
      <c r="AM53" s="326">
        <v>154330010</v>
      </c>
      <c r="AN53" s="327">
        <v>75931</v>
      </c>
      <c r="AO53" s="328">
        <v>9.6</v>
      </c>
      <c r="AP53" s="329">
        <v>42833</v>
      </c>
      <c r="AQ53" s="330">
        <v>9.6</v>
      </c>
      <c r="AR53" s="331">
        <v>0</v>
      </c>
    </row>
    <row r="54" spans="1:1638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549</v>
      </c>
      <c r="AM54" s="334">
        <v>62636397</v>
      </c>
      <c r="AN54" s="335">
        <v>30818</v>
      </c>
      <c r="AO54" s="336">
        <v>10.7</v>
      </c>
      <c r="AP54" s="337">
        <v>15211</v>
      </c>
      <c r="AQ54" s="338">
        <v>7.8</v>
      </c>
      <c r="AR54" s="339">
        <v>2.9</v>
      </c>
    </row>
    <row r="55" spans="1:1638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551</v>
      </c>
      <c r="AL55" s="318"/>
      <c r="AM55" s="326">
        <v>184951867</v>
      </c>
      <c r="AN55" s="327">
        <v>91703</v>
      </c>
      <c r="AO55" s="328">
        <v>20.8</v>
      </c>
      <c r="AP55" s="329">
        <v>46888</v>
      </c>
      <c r="AQ55" s="330">
        <v>9.5</v>
      </c>
      <c r="AR55" s="331">
        <v>11.3</v>
      </c>
    </row>
    <row r="56" spans="1:1638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549</v>
      </c>
      <c r="AM56" s="334">
        <v>60619973</v>
      </c>
      <c r="AN56" s="335">
        <v>30056</v>
      </c>
      <c r="AO56" s="336">
        <v>-2.5</v>
      </c>
      <c r="AP56" s="337">
        <v>14375</v>
      </c>
      <c r="AQ56" s="338">
        <v>-5.5</v>
      </c>
      <c r="AR56" s="339">
        <v>3</v>
      </c>
    </row>
    <row r="57" spans="1:1638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552</v>
      </c>
      <c r="AL57" s="318"/>
      <c r="AM57" s="326">
        <v>203995651</v>
      </c>
      <c r="AN57" s="327">
        <v>102167</v>
      </c>
      <c r="AO57" s="328">
        <v>11.4</v>
      </c>
      <c r="AP57" s="329">
        <v>46574</v>
      </c>
      <c r="AQ57" s="330">
        <v>-0.7</v>
      </c>
      <c r="AR57" s="331">
        <v>12.1</v>
      </c>
    </row>
    <row r="58" spans="1:1638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549</v>
      </c>
      <c r="AM58" s="334">
        <v>56300106</v>
      </c>
      <c r="AN58" s="335">
        <v>28197</v>
      </c>
      <c r="AO58" s="336">
        <v>-6.2</v>
      </c>
      <c r="AP58" s="337">
        <v>14394</v>
      </c>
      <c r="AQ58" s="338">
        <v>0.1</v>
      </c>
      <c r="AR58" s="339">
        <v>-6.3</v>
      </c>
    </row>
    <row r="59" spans="1:1638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553</v>
      </c>
      <c r="AL59" s="318"/>
      <c r="AM59" s="326">
        <v>177250225</v>
      </c>
      <c r="AN59" s="327">
        <v>89417</v>
      </c>
      <c r="AO59" s="328">
        <v>-12.5</v>
      </c>
      <c r="AP59" s="329">
        <v>44729</v>
      </c>
      <c r="AQ59" s="330">
        <v>-4</v>
      </c>
      <c r="AR59" s="331">
        <v>-8.5</v>
      </c>
    </row>
    <row r="60" spans="1:1638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549</v>
      </c>
      <c r="AM60" s="334">
        <v>54514012</v>
      </c>
      <c r="AN60" s="335">
        <v>27500</v>
      </c>
      <c r="AO60" s="336">
        <v>-2.5</v>
      </c>
      <c r="AP60" s="337">
        <v>15395</v>
      </c>
      <c r="AQ60" s="338">
        <v>7</v>
      </c>
      <c r="AR60" s="339">
        <v>-9.5</v>
      </c>
    </row>
    <row r="61" spans="1:1638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554</v>
      </c>
      <c r="AL61" s="340"/>
      <c r="AM61" s="341">
        <v>172437458</v>
      </c>
      <c r="AN61" s="342">
        <v>85704</v>
      </c>
      <c r="AO61" s="343">
        <v>7.2</v>
      </c>
      <c r="AP61" s="344">
        <v>44019</v>
      </c>
      <c r="AQ61" s="345">
        <v>2.9</v>
      </c>
      <c r="AR61" s="331">
        <v>4.3</v>
      </c>
    </row>
    <row r="62" spans="1:1638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549</v>
      </c>
      <c r="AM62" s="334">
        <v>58194643</v>
      </c>
      <c r="AN62" s="335">
        <v>28882</v>
      </c>
      <c r="AO62" s="336">
        <v>1</v>
      </c>
      <c r="AP62" s="337">
        <v>14696</v>
      </c>
      <c r="AQ62" s="338">
        <v>2.9</v>
      </c>
      <c r="AR62" s="339">
        <v>-1.9</v>
      </c>
    </row>
    <row r="63" spans="1:1638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WHaRXbbUldy7qKn2CXrvutjwKfMFVQlaWEufcqF/mU2XXPOOar2v+MnJivvSsJUXd1O10ub7RNhCT9McR3ak6w==" saltValue="EZY3+LJfZeytOxFzTyk9k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8" customWidth="1"/>
    <col min="126"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DC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c r="DU9" s="25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57"/>
    </row>
    <row r="18" spans="2:125" x14ac:dyDescent="0.15"/>
    <row r="19" spans="2:125" x14ac:dyDescent="0.15"/>
    <row r="20" spans="2:125" x14ac:dyDescent="0.15">
      <c r="DU20" s="257"/>
    </row>
    <row r="21" spans="2:125" x14ac:dyDescent="0.15">
      <c r="DU21" s="257"/>
    </row>
    <row r="22" spans="2:125" x14ac:dyDescent="0.15"/>
    <row r="23" spans="2:125" x14ac:dyDescent="0.15"/>
    <row r="24" spans="2:125" x14ac:dyDescent="0.15"/>
    <row r="25" spans="2:125" x14ac:dyDescent="0.15"/>
    <row r="26" spans="2:125" x14ac:dyDescent="0.15"/>
    <row r="27" spans="2:125" x14ac:dyDescent="0.15"/>
    <row r="28" spans="2:125" x14ac:dyDescent="0.15">
      <c r="DU28" s="257"/>
    </row>
    <row r="29" spans="2:125" x14ac:dyDescent="0.15"/>
    <row r="30" spans="2:125" x14ac:dyDescent="0.15">
      <c r="B30" s="257"/>
    </row>
    <row r="31" spans="2:125" x14ac:dyDescent="0.15"/>
    <row r="32" spans="2:125" x14ac:dyDescent="0.15"/>
    <row r="33" spans="3:125" x14ac:dyDescent="0.15">
      <c r="G33" s="257"/>
      <c r="I33" s="257"/>
    </row>
    <row r="34" spans="3:125" x14ac:dyDescent="0.15">
      <c r="C34" s="257"/>
      <c r="P34" s="257"/>
      <c r="R34" s="257"/>
      <c r="DD34" s="257"/>
    </row>
    <row r="35" spans="3:125" x14ac:dyDescent="0.15">
      <c r="D35" s="257"/>
      <c r="E35" s="257"/>
      <c r="DC35" s="257"/>
      <c r="DF35" s="257"/>
      <c r="DP35" s="257"/>
      <c r="DQ35" s="257"/>
      <c r="DR35" s="257"/>
      <c r="DS35" s="257"/>
      <c r="DT35" s="257"/>
      <c r="DU35" s="257"/>
    </row>
    <row r="36" spans="3:125" x14ac:dyDescent="0.15">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x14ac:dyDescent="0.15">
      <c r="DU37" s="257"/>
    </row>
    <row r="38" spans="3:125" x14ac:dyDescent="0.15">
      <c r="DT38" s="257"/>
      <c r="DU38" s="257"/>
    </row>
    <row r="39" spans="3:125" x14ac:dyDescent="0.15"/>
    <row r="40" spans="3:125" x14ac:dyDescent="0.15">
      <c r="DD40" s="257"/>
    </row>
    <row r="41" spans="3:125" x14ac:dyDescent="0.15">
      <c r="R41" s="257"/>
    </row>
    <row r="42" spans="3:125" x14ac:dyDescent="0.15">
      <c r="DC42" s="257"/>
      <c r="DF42" s="257"/>
    </row>
    <row r="43" spans="3:125" x14ac:dyDescent="0.15">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x14ac:dyDescent="0.15">
      <c r="DU44" s="257"/>
    </row>
    <row r="45" spans="3:125" x14ac:dyDescent="0.15"/>
    <row r="46" spans="3:125" x14ac:dyDescent="0.15"/>
    <row r="47" spans="3:125" x14ac:dyDescent="0.15"/>
    <row r="48" spans="3:125" x14ac:dyDescent="0.15">
      <c r="DT48" s="257"/>
      <c r="DU48" s="257"/>
    </row>
    <row r="49" spans="120:125" x14ac:dyDescent="0.15"/>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57"/>
    </row>
    <row r="83" spans="112:125" x14ac:dyDescent="0.15">
      <c r="DI83" s="257"/>
      <c r="DJ83" s="257"/>
      <c r="DK83" s="257"/>
      <c r="DL83" s="257"/>
      <c r="DM83" s="257"/>
      <c r="DN83" s="257"/>
      <c r="DO83" s="257"/>
      <c r="DP83" s="257"/>
      <c r="DQ83" s="257"/>
      <c r="DR83" s="257"/>
      <c r="DS83" s="257"/>
      <c r="DT83" s="257"/>
      <c r="DU83" s="257"/>
    </row>
    <row r="84" spans="112:125" x14ac:dyDescent="0.15"/>
    <row r="85" spans="112:125" x14ac:dyDescent="0.15"/>
    <row r="86" spans="112:125" x14ac:dyDescent="0.15"/>
    <row r="87" spans="112:125" x14ac:dyDescent="0.15"/>
    <row r="88" spans="112:125" x14ac:dyDescent="0.15">
      <c r="DU88" s="25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57"/>
      <c r="DT94" s="257"/>
      <c r="DU94" s="257"/>
    </row>
    <row r="95" spans="112:125" ht="13.5" customHeight="1" x14ac:dyDescent="0.15">
      <c r="DU95" s="25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555</v>
      </c>
    </row>
    <row r="121" spans="125:125" ht="13.5" hidden="1" customHeight="1" x14ac:dyDescent="0.15">
      <c r="DU121" s="257"/>
    </row>
  </sheetData>
  <sheetProtection algorithmName="SHA-512" hashValue="KU3BDwroCeZX8eNff4BE6T8faYc1X3F2b8d7igWgS4a9Nl/CukVAU2ki7s7VtALH/Lq8a77QuOLqEYApsdKwfA==" saltValue="TuTLpTuQb+apjj6KMPdY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5" zoomScaleNormal="85" zoomScaleSheetLayoutView="55" workbookViewId="0"/>
  </sheetViews>
  <sheetFormatPr defaultColWidth="0" defaultRowHeight="13.5" customHeight="1" zeroHeight="1" x14ac:dyDescent="0.15"/>
  <cols>
    <col min="1" max="125" width="2.5" style="258" customWidth="1"/>
    <col min="126" max="154" width="0" style="257" hidden="1" customWidth="1"/>
    <col min="155"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x14ac:dyDescent="0.15"/>
    <row r="33" spans="2:8" x14ac:dyDescent="0.15">
      <c r="G33" s="257"/>
    </row>
    <row r="34" spans="2:8" x14ac:dyDescent="0.15">
      <c r="C34" s="257"/>
    </row>
    <row r="35" spans="2:8" x14ac:dyDescent="0.15">
      <c r="B35" s="257"/>
      <c r="D35" s="257"/>
      <c r="E35" s="257"/>
    </row>
    <row r="36" spans="2:8" x14ac:dyDescent="0.15">
      <c r="F36" s="257"/>
      <c r="H36" s="25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556</v>
      </c>
    </row>
  </sheetData>
  <sheetProtection algorithmName="SHA-512" hashValue="h4W9OHIfk+CHxJnGukWzFUDDEFw9tkT9HcteYSx/38jNScNISmDovv687wgbM4adCBdUUQNt5PbhMnMoJxvivw==" saltValue="W/vhNtac5TOUXNwwq/yp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48" t="s">
        <v>557</v>
      </c>
      <c r="G46" s="349" t="s">
        <v>558</v>
      </c>
      <c r="H46" s="349" t="s">
        <v>559</v>
      </c>
      <c r="I46" s="349" t="s">
        <v>560</v>
      </c>
      <c r="J46" s="350" t="s">
        <v>561</v>
      </c>
    </row>
    <row r="47" spans="2:10" ht="57.75" customHeight="1" x14ac:dyDescent="0.15">
      <c r="B47" s="7"/>
      <c r="C47" s="1113" t="s">
        <v>4</v>
      </c>
      <c r="D47" s="1113"/>
      <c r="E47" s="1114"/>
      <c r="F47" s="351">
        <v>4.58</v>
      </c>
      <c r="G47" s="352">
        <v>4.24</v>
      </c>
      <c r="H47" s="352">
        <v>4.9400000000000004</v>
      </c>
      <c r="I47" s="352">
        <v>7.56</v>
      </c>
      <c r="J47" s="353">
        <v>6.81</v>
      </c>
    </row>
    <row r="48" spans="2:10" ht="57.75" customHeight="1" x14ac:dyDescent="0.15">
      <c r="B48" s="8"/>
      <c r="C48" s="1115" t="s">
        <v>5</v>
      </c>
      <c r="D48" s="1115"/>
      <c r="E48" s="1116"/>
      <c r="F48" s="354">
        <v>1.45</v>
      </c>
      <c r="G48" s="355">
        <v>1.66</v>
      </c>
      <c r="H48" s="355">
        <v>4.45</v>
      </c>
      <c r="I48" s="355">
        <v>1.87</v>
      </c>
      <c r="J48" s="356">
        <v>2</v>
      </c>
    </row>
    <row r="49" spans="2:10" ht="57.75" customHeight="1" thickBot="1" x14ac:dyDescent="0.2">
      <c r="B49" s="9"/>
      <c r="C49" s="1117" t="s">
        <v>6</v>
      </c>
      <c r="D49" s="1117"/>
      <c r="E49" s="1118"/>
      <c r="F49" s="357">
        <v>1.26</v>
      </c>
      <c r="G49" s="358">
        <v>0.95</v>
      </c>
      <c r="H49" s="358">
        <v>3.55</v>
      </c>
      <c r="I49" s="358">
        <v>0.8</v>
      </c>
      <c r="J49" s="359" t="s">
        <v>562</v>
      </c>
    </row>
    <row r="50" spans="2:10" ht="13.5" customHeight="1" x14ac:dyDescent="0.15"/>
  </sheetData>
  <sheetProtection algorithmName="SHA-512" hashValue="XzXZamBxz2VAEm0y/2AbmEQ4EOosJsUhWDbzCfPyGLvVPPzSpfiD6v8GLehDQE2t5sgbJY57j1RiBb1jmSxHRg==" saltValue="5mTDIhOrg7kttgTcnl1/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2024-03-27T03:42:48Z</dcterms:created>
  <dcterms:modified xsi:type="dcterms:W3CDTF">2024-03-29T13:13:42Z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2024-03-29T13:13:42Z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11268636-7f9c-406e-b507-87267ec95c3b</vt:lpwstr>
  </property>
  <property fmtid="{D5CDD505-2E9C-101B-9397-08002B2CF9AE}" pid="8" name="MSIP_Label_defa4170-0d19-0005-0004-bc88714345d2_ContentBits">
    <vt:lpwstr>0</vt:lpwstr>
  </property>
</Properties>
</file>