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Box\11108_10_庁内用\財政係\財政係\06_財政係その他\08_財政状況資料集\R5\08_確定版（HPアップロード）\"/>
    </mc:Choice>
  </mc:AlternateContent>
  <xr:revisionPtr revIDLastSave="0" documentId="13_ncr:1_{F6A54917-B489-4011-9887-7A1E7C96DDCC}" xr6:coauthVersionLast="47" xr6:coauthVersionMax="47"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 sheetId="28" r:id="rId4"/>
    <sheet name="経常経費分析表（経常収支比率の分析）" sheetId="19" r:id="rId5"/>
    <sheet name="経常経費分析表（人件費・公債費・普通建設事業費の分析）" sheetId="20" r:id="rId6"/>
    <sheet name="性質別歳出決算分析表（住民一人当たりのコスト）" sheetId="21" r:id="rId7"/>
    <sheet name="目的別歳出決算分析表（住民一人当たりのコスト）" sheetId="22" r:id="rId8"/>
    <sheet name="実質収支比率等に係る経年分析" sheetId="23" r:id="rId9"/>
    <sheet name="連結実質赤字比率に係る赤字・黒字の構成分析" sheetId="24" r:id="rId10"/>
    <sheet name="実質公債費比率（分子）の構造" sheetId="25" r:id="rId11"/>
    <sheet name="将来負担比率（分子）の構造" sheetId="26" r:id="rId12"/>
    <sheet name="基金残高に係る経年分析" sheetId="27"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CO34" i="10" l="1"/>
</calcChain>
</file>

<file path=xl/sharedStrings.xml><?xml version="1.0" encoding="utf-8"?>
<sst xmlns="http://schemas.openxmlformats.org/spreadsheetml/2006/main" count="1098" uniqueCount="605">
  <si>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</si>
  <si>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</si>
  <si>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</si>
  <si>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</si>
  <si>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</si>
  <si>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</si>
  <si>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</si>
  <si>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</si>
  <si>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</si>
  <si>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</si>
  <si>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</si>
  <si>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</si>
  <si>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</si>
  <si>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</si>
  <si>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</si>
  <si>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</si>
  <si>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</si>
  <si>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</si>
  <si>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</si>
  <si>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</si>
  <si>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</si>
  <si>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</si>
  <si>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</si>
  <si>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</si>
  <si>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</si>
  <si>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</si>
  <si>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</si>
  <si>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</si>
  <si>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</si>
  <si>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</si>
  <si>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</si>
  <si>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</si>
  <si>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</si>
  <si>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</si>
  <si>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</si>
  <si>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</si>
  <si>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</si>
  <si>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</si>
  <si>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</si>
  <si>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</si>
  <si>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</si>
  <si>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</si>
  <si>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</si>
  <si>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</si>
  <si>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</si>
  <si>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</si>
  <si>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</si>
  <si>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</si>
  <si>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</si>
  <si>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</si>
  <si>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</si>
  <si>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</si>
  <si>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</si>
  <si>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</si>
  <si>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</si>
  <si>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</si>
  <si>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</si>
  <si>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</si>
  <si>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</si>
  <si>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</si>
  <si>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</si>
  <si>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</si>
  <si>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</si>
  <si>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</si>
  <si>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</si>
  <si>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</si>
  <si>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</si>
  <si>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</si>
  <si>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</si>
  <si>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</si>
  <si>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</si>
  <si>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</si>
  <si>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</si>
  <si>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</si>
  <si>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</si>
  <si>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</si>
  <si>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</si>
  <si>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</si>
  <si>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</si>
  <si>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</si>
  <si>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</si>
  <si>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</si>
  <si>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</si>
  <si>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</si>
  <si>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</si>
  <si>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</si>
  <si>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</si>
  <si>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</si>
  <si>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</si>
  <si>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</si>
  <si>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</si>
  <si>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</si>
  <si>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</si>
  <si>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</si>
  <si>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</si>
  <si>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</si>
  <si>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</si>
  <si>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</si>
  <si>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本巣市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</si>
  <si>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</si>
  <si>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</si>
  <si>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</si>
  <si>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</si>
  <si>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</si>
  <si>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</si>
  <si>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</si>
  <si>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</si>
  <si>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</si>
  <si>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</si>
  <si>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</si>
  <si>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</si>
  <si>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</si>
  <si>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</si>
  <si>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</si>
  <si>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</si>
  <si>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</si>
  <si>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</si>
  <si>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</si>
  <si>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</si>
  <si>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</si>
  <si>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</si>
  <si>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</si>
  <si>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</si>
  <si>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</si>
  <si>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</si>
  <si>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</si>
  <si>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</si>
  <si>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</si>
  <si>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</si>
  <si>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</si>
  <si>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</si>
  <si>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</si>
  <si>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</si>
  <si>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</si>
  <si>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</si>
  <si>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</si>
  <si>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</si>
  <si>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</si>
  <si>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</si>
  <si>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</si>
  <si>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</si>
  <si>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</si>
  <si>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</si>
  <si>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</si>
  <si>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</si>
  <si>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</si>
  <si>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</si>
  <si>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</si>
  <si>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</si>
  <si>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</si>
  <si>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</si>
  <si>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</si>
  <si>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</si>
  <si>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</si>
  <si>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</si>
  <si>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</si>
  <si>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</si>
  <si>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</si>
  <si>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</si>
  <si>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</si>
  <si>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</si>
  <si>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</si>
  <si>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</si>
  <si>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</si>
  <si>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</si>
  <si>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</si>
  <si>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</si>
  <si>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</si>
  <si>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</si>
  <si>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</si>
  <si>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</si>
  <si>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</si>
  <si>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</si>
  <si>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</si>
  <si>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</si>
  <si>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</si>
  <si>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</si>
  <si>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</si>
  <si>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</si>
  <si>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</si>
  <si>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</si>
  <si>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</si>
  <si>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</si>
  <si>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</si>
  <si>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</si>
  <si>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</si>
  <si>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</si>
  <si>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</si>
  <si>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</si>
  <si>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</si>
  <si>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</si>
  <si>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</si>
  <si>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</si>
  <si>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</si>
  <si>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</si>
  <si>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</si>
  <si>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</si>
  <si>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</si>
  <si>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</si>
  <si>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</si>
  <si>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</si>
  <si>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</si>
  <si>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</si>
  <si>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</si>
  <si>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</si>
  <si>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</si>
  <si>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</si>
  <si>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</si>
  <si>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</si>
  <si>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</si>
  <si>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</si>
  <si>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</si>
  <si>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</si>
  <si>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</si>
  <si>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</si>
  <si>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岐阜県本巣市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</si>
  <si>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</si>
  <si>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</si>
  <si>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</si>
  <si>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</si>
  <si>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</si>
  <si>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</si>
  <si>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</si>
  <si>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</si>
  <si>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</si>
  <si>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</si>
  <si>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</si>
  <si>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</si>
  <si>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</si>
  <si>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</si>
  <si>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</si>
  <si>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</si>
  <si>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</si>
  <si>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</si>
  <si>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</si>
  <si>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</si>
  <si>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</si>
  <si>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</si>
  <si>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</si>
  <si>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</si>
  <si>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</si>
  <si>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</si>
  <si>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</si>
  <si>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</si>
  <si>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</si>
  <si>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</si>
  <si>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</si>
  <si>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</si>
  <si>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</si>
  <si>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</si>
  <si>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</si>
  <si>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</si>
  <si>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</si>
  <si>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</si>
  <si>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</si>
  <si>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</si>
  <si>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</si>
  <si>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</si>
  <si>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</si>
  <si>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</si>
  <si>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</si>
  <si>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</si>
  <si>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</si>
  <si>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</si>
  <si>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</si>
  <si>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</si>
  <si>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</si>
  <si>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</si>
  <si>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</si>
  <si>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</si>
  <si>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</si>
  <si>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</si>
  <si>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</si>
  <si>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</si>
  <si>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</si>
  <si>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</si>
  <si>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</si>
  <si>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</si>
  <si>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</si>
  <si>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</si>
  <si>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</si>
  <si>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</si>
  <si>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</si>
  <si>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</si>
  <si>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</si>
  <si>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</si>
  <si>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</si>
  <si>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</si>
  <si>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</si>
  <si>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</si>
  <si>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</si>
  <si>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</si>
  <si>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</si>
  <si>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</si>
  <si>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</si>
  <si>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</si>
  <si>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</si>
  <si>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</si>
  <si>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</si>
  <si>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</si>
  <si>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</si>
  <si>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</si>
  <si>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</si>
  <si>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</si>
  <si>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</si>
  <si>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</si>
  <si>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</si>
  <si>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</si>
  <si>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</si>
  <si>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</si>
  <si>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</si>
  <si>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</si>
  <si>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</si>
  <si>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</si>
  <si>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</si>
  <si>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</si>
  <si>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</si>
  <si>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</si>
  <si>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</si>
  <si>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</si>
  <si>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</si>
  <si>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</si>
  <si>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</si>
  <si>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</si>
  <si>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</si>
  <si>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</si>
  <si>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</si>
  <si>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</si>
  <si>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</si>
  <si>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</si>
  <si>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</si>
  <si>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</si>
  <si>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</si>
  <si>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</si>
  <si>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</si>
  <si>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</si>
  <si>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</si>
  <si>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</si>
  <si>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</si>
  <si>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</si>
  <si>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</si>
  <si>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</si>
  <si>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</si>
  <si>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</si>
  <si>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</si>
  <si>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</si>
  <si>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</si>
  <si>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</si>
  <si>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</si>
  <si>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</si>
  <si>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</si>
  <si>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</si>
  <si>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</si>
  <si>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</si>
  <si>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</si>
  <si>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</si>
  <si>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</si>
  <si>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</si>
  <si>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</si>
  <si>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</si>
  <si>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</si>
  <si>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</si>
  <si>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</si>
  <si>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</si>
  <si>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</si>
  <si>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</si>
  <si>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</si>
  <si>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</si>
  <si>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岐阜県本巣市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</si>
  <si>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</si>
  <si>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</si>
  <si>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</si>
  <si>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</si>
  <si>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</si>
  <si>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</si>
  <si>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</si>
  <si>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</si>
  <si>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</si>
  <si>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</si>
  <si>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</si>
  <si>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</si>
  <si>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</si>
  <si>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</si>
  <si>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</si>
  <si>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</si>
  <si>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</si>
  <si>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</si>
  <si>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</si>
  <si>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</si>
  <si>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</si>
  <si>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</si>
  <si>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</si>
  <si>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</si>
  <si>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</si>
  <si>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</si>
  <si>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</si>
  <si>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</si>
  <si>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</si>
  <si>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</si>
  <si>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</si>
  <si>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</si>
  <si>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</si>
  <si>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</si>
  <si>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</si>
  <si>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</si>
  <si>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</si>
  <si>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</si>
  <si>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</si>
  <si>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</si>
  <si>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</si>
  <si>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</si>
  <si>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</si>
  <si>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企業用地造成事業特別会計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</si>
  <si>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</si>
  <si>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</si>
  <si>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</si>
  <si>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</si>
  <si>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</si>
  <si>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</si>
  <si>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</si>
  <si>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</si>
  <si>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</si>
  <si>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</si>
  <si>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</si>
  <si>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</si>
  <si>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</si>
  <si>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</si>
  <si>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</si>
  <si>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</si>
  <si>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</si>
  <si>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</si>
  <si>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</si>
  <si>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</si>
  <si>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</si>
  <si>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</si>
  <si>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</si>
  <si>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</si>
  <si>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</si>
  <si>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</si>
  <si>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</si>
  <si>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</si>
  <si>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</si>
  <si>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</si>
  <si>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</si>
  <si>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</si>
  <si>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</si>
  <si>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</si>
  <si>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</si>
  <si>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</si>
  <si>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</si>
  <si>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</si>
  <si>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</si>
  <si>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</si>
  <si>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</si>
  <si>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</si>
  <si>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</si>
  <si>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</si>
  <si>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</si>
  <si>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</si>
  <si>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</si>
  <si>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</si>
  <si>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</si>
  <si>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</si>
  <si>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</si>
  <si>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</si>
  <si>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</si>
  <si>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</si>
  <si>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</si>
  <si>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</si>
  <si>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</si>
  <si>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</si>
  <si>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</si>
  <si>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</si>
  <si>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</si>
  <si>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</si>
  <si>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</si>
  <si>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</si>
  <si>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</si>
  <si>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</si>
  <si>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</si>
  <si>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</si>
  <si>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</si>
  <si>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</si>
  <si>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</si>
  <si>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</si>
  <si>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</si>
  <si>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</si>
  <si>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</si>
  <si>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</si>
  <si>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</si>
  <si>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</si>
  <si>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</si>
  <si>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</si>
  <si>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</si>
  <si>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</si>
  <si>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</si>
  <si>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</si>
  <si>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</si>
  <si>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</si>
  <si>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</si>
  <si>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</si>
  <si>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</si>
  <si>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</si>
  <si>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</si>
  <si>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</si>
  <si>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</si>
  <si>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</si>
  <si>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</si>
  <si>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</si>
  <si>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</si>
  <si>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</si>
  <si>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</si>
  <si>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</si>
  <si>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</si>
  <si>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</si>
  <si>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</si>
  <si>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</si>
  <si>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</si>
  <si>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</si>
  <si>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</si>
  <si>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</si>
  <si>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</si>
  <si>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</si>
  <si>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</si>
  <si>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</si>
  <si>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</si>
  <si>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</si>
  <si>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</si>
  <si>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</si>
  <si>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</si>
  <si>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</si>
  <si>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</si>
  <si>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</si>
  <si>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</si>
  <si>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</si>
  <si>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</si>
  <si>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</si>
  <si>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</si>
  <si>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</si>
  <si>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</si>
  <si>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</si>
  <si>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</si>
  <si>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</si>
  <si>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</si>
  <si>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</si>
  <si>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</si>
  <si>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</si>
  <si>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</si>
  <si>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</si>
  <si>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</si>
  <si>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</si>
  <si>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</si>
  <si>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</si>
  <si>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</si>
  <si>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</si>
  <si>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</si>
  <si>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</si>
  <si>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</si>
  <si>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</si>
  <si>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</si>
  <si>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</si>
  <si>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1.83</t>
  </si>
  <si>
    <t>▲ 1.82</t>
  </si>
  <si>
    <t>▲ 3.14</t>
  </si>
  <si>
    <t>一般会計</t>
  </si>
  <si>
    <t>水道事業会計</t>
  </si>
  <si>
    <t>下水道事業会計</t>
  </si>
  <si>
    <t>国民健康保険特別会計（事業勘定）</t>
  </si>
  <si>
    <t>農業集落排水事業特別会計</t>
  </si>
  <si>
    <t>後期高齢者医療特別会計</t>
  </si>
  <si>
    <t>国民健康保険特別会計（施設勘定）</t>
  </si>
  <si>
    <t>企業用地造成事業特別会計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</si>
  <si>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</si>
  <si>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</si>
  <si>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</si>
  <si>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</si>
  <si>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</si>
  <si>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</si>
  <si>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</si>
  <si>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</si>
  <si>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基金から繰入（929百万円）</t>
    <rPh sb="0" eb="2">
      <t>キキン</t>
    </rPh>
    <rPh sb="4" eb="6">
      <t>クリイレ</t>
    </rPh>
    <rPh sb="10" eb="11">
      <t>ヒャク</t>
    </rPh>
    <rPh sb="11" eb="13">
      <t>マンエン</t>
    </rPh>
    <phoneticPr fontId="2"/>
  </si>
  <si>
    <t>-</t>
    <phoneticPr fontId="2"/>
  </si>
  <si>
    <t>基金から繰入（11百万円）</t>
    <rPh sb="0" eb="2">
      <t>キキン</t>
    </rPh>
    <rPh sb="4" eb="6">
      <t>クリイレ</t>
    </rPh>
    <rPh sb="9" eb="10">
      <t>ヒャク</t>
    </rPh>
    <rPh sb="10" eb="12">
      <t>マンエン</t>
    </rPh>
    <phoneticPr fontId="2"/>
  </si>
  <si>
    <t>樽見鉄道株式会社</t>
    <rPh sb="0" eb="4">
      <t>タルミテツドウ</t>
    </rPh>
    <rPh sb="4" eb="6">
      <t>カブシキ</t>
    </rPh>
    <rPh sb="6" eb="8">
      <t>カイシャ</t>
    </rPh>
    <phoneticPr fontId="2"/>
  </si>
  <si>
    <t>西濃環境整備組合</t>
    <rPh sb="0" eb="2">
      <t>セイノウ</t>
    </rPh>
    <rPh sb="2" eb="4">
      <t>カンキョウ</t>
    </rPh>
    <rPh sb="4" eb="6">
      <t>セイビ</t>
    </rPh>
    <rPh sb="6" eb="8">
      <t>クミアイ</t>
    </rPh>
    <phoneticPr fontId="2"/>
  </si>
  <si>
    <t>もとす広域連合（一般会計）</t>
    <rPh sb="3" eb="5">
      <t>コウイキ</t>
    </rPh>
    <rPh sb="5" eb="7">
      <t>レンゴウ</t>
    </rPh>
    <rPh sb="8" eb="10">
      <t>イッパン</t>
    </rPh>
    <rPh sb="10" eb="12">
      <t>カイケイ</t>
    </rPh>
    <phoneticPr fontId="2"/>
  </si>
  <si>
    <t>もとす広域連合（老人福祉施設特別会計）</t>
    <rPh sb="3" eb="5">
      <t>コウイキ</t>
    </rPh>
    <rPh sb="5" eb="7">
      <t>レンゴウ</t>
    </rPh>
    <rPh sb="8" eb="10">
      <t>ロウジン</t>
    </rPh>
    <rPh sb="10" eb="12">
      <t>フクシ</t>
    </rPh>
    <rPh sb="12" eb="14">
      <t>シセツ</t>
    </rPh>
    <rPh sb="14" eb="16">
      <t>トクベツ</t>
    </rPh>
    <rPh sb="16" eb="18">
      <t>カイケイ</t>
    </rPh>
    <phoneticPr fontId="2"/>
  </si>
  <si>
    <t>もとす広域連合（介護保険特別会計）</t>
    <rPh sb="3" eb="5">
      <t>コウイキ</t>
    </rPh>
    <rPh sb="5" eb="7">
      <t>レンゴウ</t>
    </rPh>
    <rPh sb="8" eb="10">
      <t>カイゴ</t>
    </rPh>
    <rPh sb="10" eb="12">
      <t>ホケン</t>
    </rPh>
    <rPh sb="12" eb="14">
      <t>トクベツ</t>
    </rPh>
    <rPh sb="14" eb="16">
      <t>カイケイ</t>
    </rPh>
    <phoneticPr fontId="2"/>
  </si>
  <si>
    <t>岐阜県市町村会館組合</t>
    <rPh sb="0" eb="3">
      <t>ギフケン</t>
    </rPh>
    <rPh sb="3" eb="6">
      <t>シチョウソン</t>
    </rPh>
    <rPh sb="6" eb="8">
      <t>カイカン</t>
    </rPh>
    <rPh sb="8" eb="10">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</si>
  <si>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</si>
  <si>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</si>
  <si>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</si>
  <si>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</si>
  <si>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基金から繰入（115百万円）</t>
    <rPh sb="0" eb="2">
      <t>キキン</t>
    </rPh>
    <rPh sb="4" eb="6">
      <t>クリイ</t>
    </rPh>
    <rPh sb="10" eb="12">
      <t>ヒャクマン</t>
    </rPh>
    <rPh sb="12" eb="13">
      <t>エン</t>
    </rPh>
    <phoneticPr fontId="2"/>
  </si>
  <si>
    <t>-</t>
    <phoneticPr fontId="2"/>
  </si>
  <si>
    <t>-</t>
    <phoneticPr fontId="2"/>
  </si>
  <si>
    <t>基金から繰入（54百万円）</t>
    <rPh sb="0" eb="2">
      <t>キキン</t>
    </rPh>
    <rPh sb="4" eb="6">
      <t>クリイ</t>
    </rPh>
    <rPh sb="9" eb="11">
      <t>ヒャクマン</t>
    </rPh>
    <rPh sb="11" eb="12">
      <t>エン</t>
    </rPh>
    <phoneticPr fontId="2"/>
  </si>
  <si>
    <t>基金から繰入（80百万円）</t>
    <rPh sb="0" eb="2">
      <t>キキン</t>
    </rPh>
    <rPh sb="4" eb="6">
      <t>クリイ</t>
    </rPh>
    <rPh sb="9" eb="11">
      <t>ヒャクマン</t>
    </rPh>
    <rPh sb="11" eb="12">
      <t>エン</t>
    </rPh>
    <phoneticPr fontId="2"/>
  </si>
  <si>
    <t>-</t>
    <phoneticPr fontId="2"/>
  </si>
  <si>
    <t>公共施設等整備基金</t>
    <rPh sb="0" eb="2">
      <t>コウキョウ</t>
    </rPh>
    <rPh sb="2" eb="4">
      <t>シセツ</t>
    </rPh>
    <rPh sb="4" eb="5">
      <t>トウ</t>
    </rPh>
    <rPh sb="5" eb="7">
      <t>セイビ</t>
    </rPh>
    <rPh sb="7" eb="9">
      <t>キキン</t>
    </rPh>
    <phoneticPr fontId="5"/>
  </si>
  <si>
    <t>淡墨桜保護基金</t>
    <rPh sb="0" eb="3">
      <t>ウスズミザクラ</t>
    </rPh>
    <rPh sb="3" eb="5">
      <t>ホゴ</t>
    </rPh>
    <rPh sb="5" eb="7">
      <t>キキン</t>
    </rPh>
    <phoneticPr fontId="2"/>
  </si>
  <si>
    <t>樽見鉄道対策基金</t>
    <rPh sb="0" eb="8">
      <t>タルミテツドウタイサクキキン</t>
    </rPh>
    <phoneticPr fontId="2"/>
  </si>
  <si>
    <t>地域振興基金</t>
    <rPh sb="0" eb="2">
      <t>チイキ</t>
    </rPh>
    <rPh sb="2" eb="4">
      <t>シンコウ</t>
    </rPh>
    <rPh sb="4" eb="6">
      <t>キキン</t>
    </rPh>
    <phoneticPr fontId="2"/>
  </si>
  <si>
    <t>安藤基金</t>
    <rPh sb="0" eb="2">
      <t>アンドウ</t>
    </rPh>
    <rPh sb="2" eb="4">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</si>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</sst>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([1]データシート!$F$3,[1]データシート!$F$5,[1]データシート!$F$7,[1]データシート!$F$9,[1]データシート!$F$11)</c:f>
              <c:numCache>
                <c:formatCode>General</c:formatCode>
                <c:ptCount val="5"/>
                <c:pt idx="0">
                  <c:v>85173</c:v>
                </c:pt>
                <c:pt idx="1">
                  <c:v>94081</c:v>
                </c:pt>
                <c:pt idx="2">
                  <c:v>92632</c:v>
                </c:pt>
                <c:pt idx="3">
                  <c:v>69604</c:v>
                </c:pt>
                <c:pt idx="4">
                  <c:v>68410</c:v>
                </c:pt>
              </c:numCache>
            </c:numRef>
          </c:val>
          <c:smooth val="0"/>
          <c:extLst>
            <c:ext xmlns:c16="http://schemas.microsoft.com/office/drawing/2014/chart" uri="{C3380CC4-5D6E-409C-BE32-E72D297353CC}">
              <c16:uniqueId val="{00000000-302C-4A68-981F-5C096F10A30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([1]データシート!$D$3,[1]データシート!$D$5,[1]データシート!$D$7,[1]データシート!$D$9,[1]データシート!$D$11)</c:f>
              <c:numCache>
                <c:formatCode>General</c:formatCode>
                <c:ptCount val="5"/>
                <c:pt idx="0">
                  <c:v>74270</c:v>
                </c:pt>
                <c:pt idx="1">
                  <c:v>69411</c:v>
                </c:pt>
                <c:pt idx="2">
                  <c:v>88748</c:v>
                </c:pt>
                <c:pt idx="3">
                  <c:v>97816</c:v>
                </c:pt>
                <c:pt idx="4">
                  <c:v>163688</c:v>
                </c:pt>
              </c:numCache>
            </c:numRef>
          </c:val>
          <c:smooth val="0"/>
          <c:extLst>
            <c:ext xmlns:c16="http://schemas.microsoft.com/office/drawing/2014/chart" uri="{C3380CC4-5D6E-409C-BE32-E72D297353CC}">
              <c16:uniqueId val="{00000001-302C-4A68-981F-5C096F10A3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8.2799999999999994</c:v>
                </c:pt>
                <c:pt idx="1">
                  <c:v>8.36</c:v>
                </c:pt>
                <c:pt idx="2">
                  <c:v>6.91</c:v>
                </c:pt>
                <c:pt idx="3">
                  <c:v>9.99</c:v>
                </c:pt>
                <c:pt idx="4">
                  <c:v>7.9</c:v>
                </c:pt>
              </c:numCache>
            </c:numRef>
          </c:val>
          <c:extLst>
            <c:ext xmlns:c16="http://schemas.microsoft.com/office/drawing/2014/chart" uri="{C3380CC4-5D6E-409C-BE32-E72D297353CC}">
              <c16:uniqueId val="{00000000-045C-4869-890E-5818A00DB35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36.299999999999997</c:v>
                </c:pt>
                <c:pt idx="1">
                  <c:v>34.479999999999997</c:v>
                </c:pt>
                <c:pt idx="2">
                  <c:v>32.17</c:v>
                </c:pt>
                <c:pt idx="3">
                  <c:v>35.909999999999997</c:v>
                </c:pt>
                <c:pt idx="4">
                  <c:v>36.159999999999997</c:v>
                </c:pt>
              </c:numCache>
            </c:numRef>
          </c:val>
          <c:extLst>
            <c:ext xmlns:c16="http://schemas.microsoft.com/office/drawing/2014/chart" uri="{C3380CC4-5D6E-409C-BE32-E72D297353CC}">
              <c16:uniqueId val="{00000001-045C-4869-890E-5818A00DB3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0.85</c:v>
                </c:pt>
                <c:pt idx="1">
                  <c:v>-1.83</c:v>
                </c:pt>
                <c:pt idx="2">
                  <c:v>-1.82</c:v>
                </c:pt>
                <c:pt idx="3">
                  <c:v>8.56</c:v>
                </c:pt>
                <c:pt idx="4">
                  <c:v>-3.14</c:v>
                </c:pt>
              </c:numCache>
            </c:numRef>
          </c:val>
          <c:smooth val="0"/>
          <c:extLst>
            <c:ext xmlns:c16="http://schemas.microsoft.com/office/drawing/2014/chart" uri="{C3380CC4-5D6E-409C-BE32-E72D297353CC}">
              <c16:uniqueId val="{00000002-045C-4869-890E-5818A00DB3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#N/A</c:v>
                </c:pt>
                <c:pt idx="1">
                  <c:v>0.12</c:v>
                </c:pt>
                <c:pt idx="2">
                  <c:v>#N/A</c:v>
                </c:pt>
                <c:pt idx="3">
                  <c:v>0.47</c:v>
                </c:pt>
                <c:pt idx="4">
                  <c:v>0</c:v>
                </c:pt>
                <c:pt idx="5">
                  <c:v>0</c:v>
                </c:pt>
                <c:pt idx="6">
                  <c:v>0</c:v>
                </c:pt>
                <c:pt idx="7">
                  <c:v>0</c:v>
                </c:pt>
                <c:pt idx="8">
                  <c:v>0</c:v>
                </c:pt>
                <c:pt idx="9">
                  <c:v>0</c:v>
                </c:pt>
              </c:numCache>
            </c:numRef>
          </c:val>
          <c:extLst>
            <c:ext xmlns:c16="http://schemas.microsoft.com/office/drawing/2014/chart" uri="{C3380CC4-5D6E-409C-BE32-E72D297353CC}">
              <c16:uniqueId val="{00000000-F20D-48B9-8AE6-2C710444AAF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0D-48B9-8AE6-2C710444AAFB}"/>
            </c:ext>
          </c:extLst>
        </c:ser>
        <c:ser>
          <c:idx val="2"/>
          <c:order val="2"/>
          <c:tx>
            <c:strRef>
              <c:f>[1]データシート!$A$29</c:f>
              <c:strCache>
                <c:ptCount val="1"/>
                <c:pt idx="0">
                  <c:v>企業用地造成事業特別会計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20D-48B9-8AE6-2C710444AAFB}"/>
            </c:ext>
          </c:extLst>
        </c:ser>
        <c:ser>
          <c:idx val="3"/>
          <c:order val="3"/>
          <c:tx>
            <c:strRef>
              <c:f>[1]データシート!$A$30</c:f>
              <c:strCache>
                <c:ptCount val="1"/>
                <c:pt idx="0">
                  <c:v>国民健康保険特別会計（施設勘定）</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0.1</c:v>
                </c:pt>
                <c:pt idx="2">
                  <c:v>#N/A</c:v>
                </c:pt>
                <c:pt idx="3">
                  <c:v>7.0000000000000007E-2</c:v>
                </c:pt>
                <c:pt idx="4">
                  <c:v>#N/A</c:v>
                </c:pt>
                <c:pt idx="5">
                  <c:v>0.1</c:v>
                </c:pt>
                <c:pt idx="6">
                  <c:v>#N/A</c:v>
                </c:pt>
                <c:pt idx="7">
                  <c:v>0.12</c:v>
                </c:pt>
                <c:pt idx="8">
                  <c:v>#N/A</c:v>
                </c:pt>
                <c:pt idx="9">
                  <c:v>0.03</c:v>
                </c:pt>
              </c:numCache>
            </c:numRef>
          </c:val>
          <c:extLst>
            <c:ext xmlns:c16="http://schemas.microsoft.com/office/drawing/2014/chart" uri="{C3380CC4-5D6E-409C-BE32-E72D297353CC}">
              <c16:uniqueId val="{00000003-F20D-48B9-8AE6-2C710444AAFB}"/>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0.03</c:v>
                </c:pt>
                <c:pt idx="2">
                  <c:v>#N/A</c:v>
                </c:pt>
                <c:pt idx="3">
                  <c:v>0.04</c:v>
                </c:pt>
                <c:pt idx="4">
                  <c:v>#N/A</c:v>
                </c:pt>
                <c:pt idx="5">
                  <c:v>0.03</c:v>
                </c:pt>
                <c:pt idx="6">
                  <c:v>#N/A</c:v>
                </c:pt>
                <c:pt idx="7">
                  <c:v>0.01</c:v>
                </c:pt>
                <c:pt idx="8">
                  <c:v>#N/A</c:v>
                </c:pt>
                <c:pt idx="9">
                  <c:v>0.04</c:v>
                </c:pt>
              </c:numCache>
            </c:numRef>
          </c:val>
          <c:extLst>
            <c:ext xmlns:c16="http://schemas.microsoft.com/office/drawing/2014/chart" uri="{C3380CC4-5D6E-409C-BE32-E72D297353CC}">
              <c16:uniqueId val="{00000004-F20D-48B9-8AE6-2C710444AAFB}"/>
            </c:ext>
          </c:extLst>
        </c:ser>
        <c:ser>
          <c:idx val="5"/>
          <c:order val="5"/>
          <c:tx>
            <c:strRef>
              <c:f>[1]データシート!$A$32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0.22</c:v>
                </c:pt>
                <c:pt idx="2">
                  <c:v>#N/A</c:v>
                </c:pt>
                <c:pt idx="3">
                  <c:v>0.2</c:v>
                </c:pt>
                <c:pt idx="4">
                  <c:v>#N/A</c:v>
                </c:pt>
                <c:pt idx="5">
                  <c:v>0.27</c:v>
                </c:pt>
                <c:pt idx="6">
                  <c:v>#N/A</c:v>
                </c:pt>
                <c:pt idx="7">
                  <c:v>0.15</c:v>
                </c:pt>
                <c:pt idx="8">
                  <c:v>#N/A</c:v>
                </c:pt>
                <c:pt idx="9">
                  <c:v>0.2</c:v>
                </c:pt>
              </c:numCache>
            </c:numRef>
          </c:val>
          <c:extLst>
            <c:ext xmlns:c16="http://schemas.microsoft.com/office/drawing/2014/chart" uri="{C3380CC4-5D6E-409C-BE32-E72D297353CC}">
              <c16:uniqueId val="{00000005-F20D-48B9-8AE6-2C710444AAFB}"/>
            </c:ext>
          </c:extLst>
        </c:ser>
        <c:ser>
          <c:idx val="6"/>
          <c:order val="6"/>
          <c:tx>
            <c:strRef>
              <c:f>[1]データシート!$A$33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1.31</c:v>
                </c:pt>
                <c:pt idx="2">
                  <c:v>#N/A</c:v>
                </c:pt>
                <c:pt idx="3">
                  <c:v>1</c:v>
                </c:pt>
                <c:pt idx="4">
                  <c:v>#N/A</c:v>
                </c:pt>
                <c:pt idx="5">
                  <c:v>1.07</c:v>
                </c:pt>
                <c:pt idx="6">
                  <c:v>#N/A</c:v>
                </c:pt>
                <c:pt idx="7">
                  <c:v>1.4</c:v>
                </c:pt>
                <c:pt idx="8">
                  <c:v>#N/A</c:v>
                </c:pt>
                <c:pt idx="9">
                  <c:v>0.92</c:v>
                </c:pt>
              </c:numCache>
            </c:numRef>
          </c:val>
          <c:extLst>
            <c:ext xmlns:c16="http://schemas.microsoft.com/office/drawing/2014/chart" uri="{C3380CC4-5D6E-409C-BE32-E72D297353CC}">
              <c16:uniqueId val="{00000006-F20D-48B9-8AE6-2C710444AAFB}"/>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0</c:v>
                </c:pt>
                <c:pt idx="1">
                  <c:v>0</c:v>
                </c:pt>
                <c:pt idx="2">
                  <c:v>0</c:v>
                </c:pt>
                <c:pt idx="3">
                  <c:v>0</c:v>
                </c:pt>
                <c:pt idx="4">
                  <c:v>#N/A</c:v>
                </c:pt>
                <c:pt idx="5">
                  <c:v>0.61</c:v>
                </c:pt>
                <c:pt idx="6">
                  <c:v>#N/A</c:v>
                </c:pt>
                <c:pt idx="7">
                  <c:v>0.92</c:v>
                </c:pt>
                <c:pt idx="8">
                  <c:v>#N/A</c:v>
                </c:pt>
                <c:pt idx="9">
                  <c:v>1.1499999999999999</c:v>
                </c:pt>
              </c:numCache>
            </c:numRef>
          </c:val>
          <c:extLst>
            <c:ext xmlns:c16="http://schemas.microsoft.com/office/drawing/2014/chart" uri="{C3380CC4-5D6E-409C-BE32-E72D297353CC}">
              <c16:uniqueId val="{00000007-F20D-48B9-8AE6-2C710444AAFB}"/>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7.74</c:v>
                </c:pt>
                <c:pt idx="2">
                  <c:v>#N/A</c:v>
                </c:pt>
                <c:pt idx="3">
                  <c:v>7.52</c:v>
                </c:pt>
                <c:pt idx="4">
                  <c:v>#N/A</c:v>
                </c:pt>
                <c:pt idx="5">
                  <c:v>6.74</c:v>
                </c:pt>
                <c:pt idx="6">
                  <c:v>#N/A</c:v>
                </c:pt>
                <c:pt idx="7">
                  <c:v>6.01</c:v>
                </c:pt>
                <c:pt idx="8">
                  <c:v>#N/A</c:v>
                </c:pt>
                <c:pt idx="9">
                  <c:v>3.81</c:v>
                </c:pt>
              </c:numCache>
            </c:numRef>
          </c:val>
          <c:extLst>
            <c:ext xmlns:c16="http://schemas.microsoft.com/office/drawing/2014/chart" uri="{C3380CC4-5D6E-409C-BE32-E72D297353CC}">
              <c16:uniqueId val="{00000008-F20D-48B9-8AE6-2C710444AAFB}"/>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8.27</c:v>
                </c:pt>
                <c:pt idx="2">
                  <c:v>#N/A</c:v>
                </c:pt>
                <c:pt idx="3">
                  <c:v>8.35</c:v>
                </c:pt>
                <c:pt idx="4">
                  <c:v>#N/A</c:v>
                </c:pt>
                <c:pt idx="5">
                  <c:v>6.9</c:v>
                </c:pt>
                <c:pt idx="6">
                  <c:v>#N/A</c:v>
                </c:pt>
                <c:pt idx="7">
                  <c:v>9.98</c:v>
                </c:pt>
                <c:pt idx="8">
                  <c:v>#N/A</c:v>
                </c:pt>
                <c:pt idx="9">
                  <c:v>7.9</c:v>
                </c:pt>
              </c:numCache>
            </c:numRef>
          </c:val>
          <c:extLst>
            <c:ext xmlns:c16="http://schemas.microsoft.com/office/drawing/2014/chart" uri="{C3380CC4-5D6E-409C-BE32-E72D297353CC}">
              <c16:uniqueId val="{00000009-F20D-48B9-8AE6-2C710444AA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1576</c:v>
                </c:pt>
                <c:pt idx="5">
                  <c:v>1587</c:v>
                </c:pt>
                <c:pt idx="8">
                  <c:v>1607</c:v>
                </c:pt>
                <c:pt idx="11">
                  <c:v>1621</c:v>
                </c:pt>
                <c:pt idx="14">
                  <c:v>1628</c:v>
                </c:pt>
              </c:numCache>
            </c:numRef>
          </c:val>
          <c:extLst>
            <c:ext xmlns:c16="http://schemas.microsoft.com/office/drawing/2014/chart" uri="{C3380CC4-5D6E-409C-BE32-E72D297353CC}">
              <c16:uniqueId val="{00000000-89B6-446C-B29E-B395D574446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B6-446C-B29E-B395D574446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9B6-446C-B29E-B395D574446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52</c:v>
                </c:pt>
                <c:pt idx="3">
                  <c:v>40</c:v>
                </c:pt>
                <c:pt idx="6">
                  <c:v>32</c:v>
                </c:pt>
                <c:pt idx="9">
                  <c:v>33</c:v>
                </c:pt>
                <c:pt idx="12">
                  <c:v>33</c:v>
                </c:pt>
              </c:numCache>
            </c:numRef>
          </c:val>
          <c:extLst>
            <c:ext xmlns:c16="http://schemas.microsoft.com/office/drawing/2014/chart" uri="{C3380CC4-5D6E-409C-BE32-E72D297353CC}">
              <c16:uniqueId val="{00000003-89B6-446C-B29E-B395D574446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707</c:v>
                </c:pt>
                <c:pt idx="3">
                  <c:v>711</c:v>
                </c:pt>
                <c:pt idx="6">
                  <c:v>669</c:v>
                </c:pt>
                <c:pt idx="9">
                  <c:v>686</c:v>
                </c:pt>
                <c:pt idx="12">
                  <c:v>671</c:v>
                </c:pt>
              </c:numCache>
            </c:numRef>
          </c:val>
          <c:extLst>
            <c:ext xmlns:c16="http://schemas.microsoft.com/office/drawing/2014/chart" uri="{C3380CC4-5D6E-409C-BE32-E72D297353CC}">
              <c16:uniqueId val="{00000004-89B6-446C-B29E-B395D574446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B6-446C-B29E-B395D574446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B6-446C-B29E-B395D574446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1406</c:v>
                </c:pt>
                <c:pt idx="3">
                  <c:v>1448</c:v>
                </c:pt>
                <c:pt idx="6">
                  <c:v>1544</c:v>
                </c:pt>
                <c:pt idx="9">
                  <c:v>1630</c:v>
                </c:pt>
                <c:pt idx="12">
                  <c:v>1720</c:v>
                </c:pt>
              </c:numCache>
            </c:numRef>
          </c:val>
          <c:extLst>
            <c:ext xmlns:c16="http://schemas.microsoft.com/office/drawing/2014/chart" uri="{C3380CC4-5D6E-409C-BE32-E72D297353CC}">
              <c16:uniqueId val="{00000007-89B6-446C-B29E-B395D57444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589</c:v>
                </c:pt>
                <c:pt idx="2">
                  <c:v>#N/A</c:v>
                </c:pt>
                <c:pt idx="3">
                  <c:v>#N/A</c:v>
                </c:pt>
                <c:pt idx="4">
                  <c:v>612</c:v>
                </c:pt>
                <c:pt idx="5">
                  <c:v>#N/A</c:v>
                </c:pt>
                <c:pt idx="6">
                  <c:v>#N/A</c:v>
                </c:pt>
                <c:pt idx="7">
                  <c:v>638</c:v>
                </c:pt>
                <c:pt idx="8">
                  <c:v>#N/A</c:v>
                </c:pt>
                <c:pt idx="9">
                  <c:v>#N/A</c:v>
                </c:pt>
                <c:pt idx="10">
                  <c:v>728</c:v>
                </c:pt>
                <c:pt idx="11">
                  <c:v>#N/A</c:v>
                </c:pt>
                <c:pt idx="12">
                  <c:v>#N/A</c:v>
                </c:pt>
                <c:pt idx="13">
                  <c:v>796</c:v>
                </c:pt>
                <c:pt idx="14">
                  <c:v>#N/A</c:v>
                </c:pt>
              </c:numCache>
            </c:numRef>
          </c:val>
          <c:smooth val="0"/>
          <c:extLst>
            <c:ext xmlns:c16="http://schemas.microsoft.com/office/drawing/2014/chart" uri="{C3380CC4-5D6E-409C-BE32-E72D297353CC}">
              <c16:uniqueId val="{00000008-89B6-446C-B29E-B395D57444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17881</c:v>
                </c:pt>
                <c:pt idx="5">
                  <c:v>17443</c:v>
                </c:pt>
                <c:pt idx="8">
                  <c:v>17165</c:v>
                </c:pt>
                <c:pt idx="11">
                  <c:v>17483</c:v>
                </c:pt>
                <c:pt idx="14">
                  <c:v>18375</c:v>
                </c:pt>
              </c:numCache>
            </c:numRef>
          </c:val>
          <c:extLst>
            <c:ext xmlns:c16="http://schemas.microsoft.com/office/drawing/2014/chart" uri="{C3380CC4-5D6E-409C-BE32-E72D297353CC}">
              <c16:uniqueId val="{00000000-46B6-433B-A427-2493208C463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42</c:v>
                </c:pt>
                <c:pt idx="5">
                  <c:v>36</c:v>
                </c:pt>
                <c:pt idx="8">
                  <c:v>32</c:v>
                </c:pt>
                <c:pt idx="11">
                  <c:v>27</c:v>
                </c:pt>
                <c:pt idx="14">
                  <c:v>22</c:v>
                </c:pt>
              </c:numCache>
            </c:numRef>
          </c:val>
          <c:extLst>
            <c:ext xmlns:c16="http://schemas.microsoft.com/office/drawing/2014/chart" uri="{C3380CC4-5D6E-409C-BE32-E72D297353CC}">
              <c16:uniqueId val="{00000001-46B6-433B-A427-2493208C463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7752</c:v>
                </c:pt>
                <c:pt idx="5">
                  <c:v>7500</c:v>
                </c:pt>
                <c:pt idx="8">
                  <c:v>7196</c:v>
                </c:pt>
                <c:pt idx="11">
                  <c:v>7930</c:v>
                </c:pt>
                <c:pt idx="14">
                  <c:v>7407</c:v>
                </c:pt>
              </c:numCache>
            </c:numRef>
          </c:val>
          <c:extLst>
            <c:ext xmlns:c16="http://schemas.microsoft.com/office/drawing/2014/chart" uri="{C3380CC4-5D6E-409C-BE32-E72D297353CC}">
              <c16:uniqueId val="{00000002-46B6-433B-A427-2493208C463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B6-433B-A427-2493208C463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B6-433B-A427-2493208C463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B6-433B-A427-2493208C463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1922</c:v>
                </c:pt>
                <c:pt idx="3">
                  <c:v>1915</c:v>
                </c:pt>
                <c:pt idx="6">
                  <c:v>1870</c:v>
                </c:pt>
                <c:pt idx="9">
                  <c:v>1858</c:v>
                </c:pt>
                <c:pt idx="12">
                  <c:v>1957</c:v>
                </c:pt>
              </c:numCache>
            </c:numRef>
          </c:val>
          <c:extLst>
            <c:ext xmlns:c16="http://schemas.microsoft.com/office/drawing/2014/chart" uri="{C3380CC4-5D6E-409C-BE32-E72D297353CC}">
              <c16:uniqueId val="{00000006-46B6-433B-A427-2493208C463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396</c:v>
                </c:pt>
                <c:pt idx="3">
                  <c:v>350</c:v>
                </c:pt>
                <c:pt idx="6">
                  <c:v>407</c:v>
                </c:pt>
                <c:pt idx="9">
                  <c:v>483</c:v>
                </c:pt>
                <c:pt idx="12">
                  <c:v>446</c:v>
                </c:pt>
              </c:numCache>
            </c:numRef>
          </c:val>
          <c:extLst>
            <c:ext xmlns:c16="http://schemas.microsoft.com/office/drawing/2014/chart" uri="{C3380CC4-5D6E-409C-BE32-E72D297353CC}">
              <c16:uniqueId val="{00000007-46B6-433B-A427-2493208C463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9580</c:v>
                </c:pt>
                <c:pt idx="3">
                  <c:v>8896</c:v>
                </c:pt>
                <c:pt idx="6">
                  <c:v>8137</c:v>
                </c:pt>
                <c:pt idx="9">
                  <c:v>7401</c:v>
                </c:pt>
                <c:pt idx="12">
                  <c:v>6771</c:v>
                </c:pt>
              </c:numCache>
            </c:numRef>
          </c:val>
          <c:extLst>
            <c:ext xmlns:c16="http://schemas.microsoft.com/office/drawing/2014/chart" uri="{C3380CC4-5D6E-409C-BE32-E72D297353CC}">
              <c16:uniqueId val="{00000008-46B6-433B-A427-2493208C463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6B6-433B-A427-2493208C463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16697</c:v>
                </c:pt>
                <c:pt idx="3">
                  <c:v>16747</c:v>
                </c:pt>
                <c:pt idx="6">
                  <c:v>17197</c:v>
                </c:pt>
                <c:pt idx="9">
                  <c:v>18069</c:v>
                </c:pt>
                <c:pt idx="12">
                  <c:v>20020</c:v>
                </c:pt>
              </c:numCache>
            </c:numRef>
          </c:val>
          <c:extLst>
            <c:ext xmlns:c16="http://schemas.microsoft.com/office/drawing/2014/chart" uri="{C3380CC4-5D6E-409C-BE32-E72D297353CC}">
              <c16:uniqueId val="{0000000A-46B6-433B-A427-2493208C46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2920</c:v>
                </c:pt>
                <c:pt idx="2">
                  <c:v>#N/A</c:v>
                </c:pt>
                <c:pt idx="3">
                  <c:v>#N/A</c:v>
                </c:pt>
                <c:pt idx="4">
                  <c:v>2928</c:v>
                </c:pt>
                <c:pt idx="5">
                  <c:v>#N/A</c:v>
                </c:pt>
                <c:pt idx="6">
                  <c:v>#N/A</c:v>
                </c:pt>
                <c:pt idx="7">
                  <c:v>3219</c:v>
                </c:pt>
                <c:pt idx="8">
                  <c:v>#N/A</c:v>
                </c:pt>
                <c:pt idx="9">
                  <c:v>#N/A</c:v>
                </c:pt>
                <c:pt idx="10">
                  <c:v>2371</c:v>
                </c:pt>
                <c:pt idx="11">
                  <c:v>#N/A</c:v>
                </c:pt>
                <c:pt idx="12">
                  <c:v>#N/A</c:v>
                </c:pt>
                <c:pt idx="13">
                  <c:v>3390</c:v>
                </c:pt>
                <c:pt idx="14">
                  <c:v>#N/A</c:v>
                </c:pt>
              </c:numCache>
            </c:numRef>
          </c:val>
          <c:smooth val="0"/>
          <c:extLst>
            <c:ext xmlns:c16="http://schemas.microsoft.com/office/drawing/2014/chart" uri="{C3380CC4-5D6E-409C-BE32-E72D297353CC}">
              <c16:uniqueId val="{0000000B-46B6-433B-A427-2493208C46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3542</c:v>
                </c:pt>
                <c:pt idx="1">
                  <c:v>4138</c:v>
                </c:pt>
                <c:pt idx="2">
                  <c:v>4052</c:v>
                </c:pt>
              </c:numCache>
            </c:numRef>
          </c:val>
          <c:extLst>
            <c:ext xmlns:c16="http://schemas.microsoft.com/office/drawing/2014/chart" uri="{C3380CC4-5D6E-409C-BE32-E72D297353CC}">
              <c16:uniqueId val="{00000000-56FF-42B2-8B59-579C901B8A3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466</c:v>
                </c:pt>
                <c:pt idx="1">
                  <c:v>718</c:v>
                </c:pt>
                <c:pt idx="2">
                  <c:v>768</c:v>
                </c:pt>
              </c:numCache>
            </c:numRef>
          </c:val>
          <c:extLst>
            <c:ext xmlns:c16="http://schemas.microsoft.com/office/drawing/2014/chart" uri="{C3380CC4-5D6E-409C-BE32-E72D297353CC}">
              <c16:uniqueId val="{00000001-56FF-42B2-8B59-579C901B8A3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2380</c:v>
                </c:pt>
                <c:pt idx="1">
                  <c:v>2250</c:v>
                </c:pt>
                <c:pt idx="2">
                  <c:v>1785</c:v>
                </c:pt>
              </c:numCache>
            </c:numRef>
          </c:val>
          <c:extLst>
            <c:ext xmlns:c16="http://schemas.microsoft.com/office/drawing/2014/chart" uri="{C3380CC4-5D6E-409C-BE32-E72D297353CC}">
              <c16:uniqueId val="{00000002-56FF-42B2-8B59-579C901B8A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元利償還金が臨時財政対策債などの元金償還開始などにより９０百万円の増、公営企業債の元利償還金に対する繰入金も、水道事業会計及び下水道事業会計で微減となった結果、元利償還金等</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は７５百万円の増となった。</a:t>
          </a:r>
        </a:p>
        <a:p>
          <a:r>
            <a:rPr kumimoji="1" lang="ja-JP" altLang="en-US" sz="1400">
              <a:solidFill>
                <a:sysClr val="windowText" lastClr="000000"/>
              </a:solidFill>
              <a:latin typeface="ＭＳ ゴシック" pitchFamily="49" charset="-128"/>
              <a:ea typeface="ＭＳ ゴシック" pitchFamily="49" charset="-128"/>
            </a:rPr>
            <a:t>　一方、実質公債費比率の分子算出の際に控除する算入公債費等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も７百万円の増となった。</a:t>
          </a:r>
        </a:p>
        <a:p>
          <a:r>
            <a:rPr kumimoji="1" lang="ja-JP" altLang="en-US" sz="1400">
              <a:solidFill>
                <a:sysClr val="windowText" lastClr="000000"/>
              </a:solidFill>
              <a:latin typeface="ＭＳ ゴシック" pitchFamily="49" charset="-128"/>
              <a:ea typeface="ＭＳ ゴシック" pitchFamily="49" charset="-128"/>
            </a:rPr>
            <a:t>　以上の結果から、差引き実質公債費比率の分子（</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は ６８百万円の増となった。</a:t>
          </a:r>
        </a:p>
        <a:p>
          <a:r>
            <a:rPr kumimoji="1" lang="ja-JP" altLang="en-US" sz="1400">
              <a:solidFill>
                <a:sysClr val="windowText" lastClr="000000"/>
              </a:solidFill>
              <a:latin typeface="ＭＳ ゴシック" pitchFamily="49" charset="-128"/>
              <a:ea typeface="ＭＳ ゴシック" pitchFamily="49" charset="-128"/>
            </a:rPr>
            <a:t>　引き続き交付税算入される地方債の借入れに努める。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一般会計等に係る地方債の現在高が臨時財政対策債の発行などにより１，９５１百万円増額したため、公営企業債等繰入見込額が６３０百万円の減となったものの、将来負担額（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の合計は、１，３８３百万円の増となった。</a:t>
          </a:r>
        </a:p>
        <a:p>
          <a:r>
            <a:rPr kumimoji="1" lang="ja-JP" altLang="en-US" sz="1400">
              <a:solidFill>
                <a:sysClr val="windowText" lastClr="000000"/>
              </a:solidFill>
              <a:latin typeface="ＭＳ ゴシック" pitchFamily="49" charset="-128"/>
              <a:ea typeface="ＭＳ ゴシック" pitchFamily="49" charset="-128"/>
            </a:rPr>
            <a:t>　一方、将来負担額から差し引く充当可能財源等（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は、充当可能基金が、減債基金で５０百万円積立てたものの、財政調整基金で５０２百万円を取崩したことなどにより、５２３万円の減となった。</a:t>
          </a:r>
        </a:p>
        <a:p>
          <a:r>
            <a:rPr kumimoji="1" lang="ja-JP" altLang="en-US" sz="1400">
              <a:solidFill>
                <a:sysClr val="windowText" lastClr="000000"/>
              </a:solidFill>
              <a:latin typeface="ＭＳ ゴシック" pitchFamily="49" charset="-128"/>
              <a:ea typeface="ＭＳ ゴシック" pitchFamily="49" charset="-128"/>
            </a:rPr>
            <a:t>　この結果から、将来負担比率の分子</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は、１，０１９百万円の減となった。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岐阜県本巣市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生産年齢人口の減少による地方税収の減少や普通交付税の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一本算定</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による交付額の減少により歳入</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減額傾向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一方で、東海環状自動車道の開通による経済効果等の発現に向けたインター周辺道路の整備やＰＡ周辺公園の整備が本格化し投資的経費が増加、また、町村合併以前からの公共施設を維持しながら行政運営を行っているため、老朽化する施設の維持管理に係る経常的経費も増加している状況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こうした中、財政調整基金においては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３１５</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を積立てたものの４０１百万円を取崩し、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その他特定目的基金である「公共施設等整備基金」においては、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４１．０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百万円を積み立てたものの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５１６．６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百万円を取り崩して幼児園整備に向けた園舎工事費や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新庁舎の建設（令和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年度完成予定）関連事業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等に充当している状況であり、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総残高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傾向となっている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が減少する中、充当事業を適切に見極めるため、市の将来を構築するための主要プロジェクトについては、優先的に充当を行うが、それ以外の事業については、補助金等他の特定財源を活用して実施するよう、メリハリをつけた充当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・公共施設等整備基金･･･市の公共施設等の整備に必要な資金に充てる。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・淡墨桜</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保護</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基金･･･文化観光資源たる淡墨桜</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保護に資するための資金に充てる。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・樽見鉄道対策基金･･･樽見鉄道対策事業に必要な資金に充てる。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・地域振興基金･･･根尾地域の振興に資する事業及び施策に必要な資金に充てる。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・安藤基金･･･真桑文楽の保存及び伝承に係る事業の資金に充てる。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公共施設等整備基金においては、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百万円を積み立てたものの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５１７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百万円を取り崩して幼児園整備に向けた園舎工事費や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新庁舎の建設（令和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年度完成予定）関連事業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等に充当したことにより減額となった。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公共施設等整備基金においては、東海環状自動車道のＰＡ周辺公園の整備への充当額が今後も増加することが見込まれ、さらに、新庁舎の建設（令和５年度完成予定）</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や幼児園の建設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対しても本基金の活用を見込んでいる。本基金は、平成３０年度に６つの基金を統合し、柔軟な活用が可能となった反面、様々な事業に充当が可能となったため、充当先を適切に見極める必要があり、市の主要プロジェクトの選定にあたって、緊急性や必要性などを十分精査しながら活用を図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また、公共施設等整備基金以外の特定目的基金の活用にあたっても上記同様、充当事業を十分に精査し、長期の効果効用が発揮できる事業に活用していく。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財政調整基金については、普通交付税の合併算定替えの恩恵を受けていた頃は、取崩以上に積立を大半の年度で行ってきたが、合併算定替の縮減期間に移行した平成２６年度以降は、人口減少による税収の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が生じ始めたこともあり、平成２６年度から令和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年度までの積立額が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１，２１４．４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百万円に対して、取崩額は２，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５４６．０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百万円と財政調整基金に頼った財政運営となっている。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平成２１年度以降、歳出総額が増加傾向であることから、新庁舎への移転（令和５年度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定）を機に、事務事業評価により抜本的な事業のあり方等を検証し事務の効率化を図り、公共施設再配置計画に基づき既存施設の統廃合等を断行し経常的経費を削減するとともに、国県支出金を積極的に活用し、基金取崩額の抑制に努める。また、東海環状自動車道整備に伴い企業進出を促進させるための誘致活動を積極的に行い、税収の増額による財源確保に努め、積立額の増額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減債基金については、平成２７年度から毎年１．５百万円積立て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、地方債現在高の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ピークと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令和５年度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、元利償還額のピークの見込みとなる令和１２年度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に向けて、令和元年度から積立額を５０百万円に増額した。なお、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過去から本基金の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一度も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行っていない。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地方債現在高のピークとなる令和５年度、元利償還額のピークの見込みとなる令和１１年度に向けて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、積立額を令和元年度以降、５０百万円に増額し、公債費の増加に対応していく。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33,092
32,466
374.65
22,694,096
21,430,252
885,440
11,205,444
20,019,528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財政力指数は、前年度に比べ０．０２ポイント減少し０．５４となり、類似団体平均よりは０．０１ポイント低い数値となっている。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ここ数年減少傾向が進んでおり、歳入確保や本巣市定員適正化計画による人件費の抑制、行財政改革大綱実施計画及び事務事業評価による歳出抑制に努め、財政基盤の強化を図る必要がある。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経常収支比率は、前年度に比べ５．７ポイント上昇し８８．２％となり、類似団体平均に比べて２．４ポイント低い数値となっている。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年々財政の</a:t>
          </a:r>
          <a:r>
            <a:rPr kumimoji="1" lang="ja-JP" altLang="en-US" sz="13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硬直化</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が進行しており、公共施設等の統廃合や適正な定員管理に努めるとともに、事務事業の見直しを更に進め、優先度の低い事業の廃止・縮小を行い引き続き経常経費の削減に努める。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62</xdr:row>
      <xdr:rowOff>20320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91750"/>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61</xdr:row>
      <xdr:rowOff>79163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91750"/>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61</xdr:row>
      <xdr:rowOff>151554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376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61</xdr:row>
      <xdr:rowOff>151554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6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69004</xdr:rowOff>
    </xdr:from>
    <xdr:to>
      <xdr:col>11</xdr:col>
      <xdr:colOff>82550</xdr:colOff>
      <xdr:row>64</xdr:row>
      <xdr:rowOff>170604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25400</xdr:rowOff>
    </xdr:from>
    <xdr:to>
      <xdr:col>19</xdr:col>
      <xdr:colOff>184150</xdr:colOff>
      <xdr:row>59</xdr:row>
      <xdr:rowOff>127000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137177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28363</xdr:rowOff>
    </xdr:from>
    <xdr:to>
      <xdr:col>15</xdr:col>
      <xdr:colOff>133350</xdr:colOff>
      <xdr:row>61</xdr:row>
      <xdr:rowOff>129963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140140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41081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人口１人当たり人件費・物件費等決算額は、１９７，７９１円となっており、類似団体平均より１８，１０３円高くなっている。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は前年度から２１０人減少している中、業務継続や雇用確保の観点から、会計年度任用職員や再任用職員の採用増により人件費は増加し、また、地理的要因にもよる統廃合の進まない公共施設への維持費等の物件費が増加傾向で、全国平均を大きく上回っている。喫緊の課題は、公共施設等総合管理計画や公共施設再配置計画に基づき、既存施設の統廃合を進め、物件費等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13982</xdr:rowOff>
    </xdr:from>
    <xdr:to>
      <xdr:col>23</xdr:col>
      <xdr:colOff>133350</xdr:colOff>
      <xdr:row>85</xdr:row>
      <xdr:rowOff>65098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587232"/>
          <a:ext cx="838200" cy="5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102473</xdr:rowOff>
    </xdr:from>
    <xdr:to>
      <xdr:col>19</xdr:col>
      <xdr:colOff>133350</xdr:colOff>
      <xdr:row>85</xdr:row>
      <xdr:rowOff>65098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04273"/>
          <a:ext cx="889000" cy="1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118309</xdr:rowOff>
    </xdr:from>
    <xdr:to>
      <xdr:col>15</xdr:col>
      <xdr:colOff>82550</xdr:colOff>
      <xdr:row>84</xdr:row>
      <xdr:rowOff>102473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48659"/>
          <a:ext cx="889000" cy="15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112497</xdr:rowOff>
    </xdr:from>
    <xdr:to>
      <xdr:col>15</xdr:col>
      <xdr:colOff>133350</xdr:colOff>
      <xdr:row>85</xdr:row>
      <xdr:rowOff>42647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27424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60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118309</xdr:rowOff>
    </xdr:from>
    <xdr:to>
      <xdr:col>11</xdr:col>
      <xdr:colOff>31750</xdr:colOff>
      <xdr:row>83</xdr:row>
      <xdr:rowOff>128443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348659"/>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152752</xdr:rowOff>
    </xdr:from>
    <xdr:to>
      <xdr:col>11</xdr:col>
      <xdr:colOff>82550</xdr:colOff>
      <xdr:row>84</xdr:row>
      <xdr:rowOff>82902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8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67679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101910</xdr:rowOff>
    </xdr:from>
    <xdr:to>
      <xdr:col>7</xdr:col>
      <xdr:colOff>31750</xdr:colOff>
      <xdr:row>84</xdr:row>
      <xdr:rowOff>32060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16837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134632</xdr:rowOff>
    </xdr:from>
    <xdr:to>
      <xdr:col>23</xdr:col>
      <xdr:colOff>184150</xdr:colOff>
      <xdr:row>85</xdr:row>
      <xdr:rowOff>64782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106709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0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14298</xdr:rowOff>
    </xdr:from>
    <xdr:to>
      <xdr:col>19</xdr:col>
      <xdr:colOff>184150</xdr:colOff>
      <xdr:row>85</xdr:row>
      <xdr:rowOff>115898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8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100675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7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51673</xdr:rowOff>
    </xdr:from>
    <xdr:to>
      <xdr:col>15</xdr:col>
      <xdr:colOff>133350</xdr:colOff>
      <xdr:row>84</xdr:row>
      <xdr:rowOff>153273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163450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2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67509</xdr:rowOff>
    </xdr:from>
    <xdr:to>
      <xdr:col>11</xdr:col>
      <xdr:colOff>82550</xdr:colOff>
      <xdr:row>83</xdr:row>
      <xdr:rowOff>169109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7836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6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77643</xdr:rowOff>
    </xdr:from>
    <xdr:to>
      <xdr:col>7</xdr:col>
      <xdr:colOff>31750</xdr:colOff>
      <xdr:row>84</xdr:row>
      <xdr:rowOff>7793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0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17970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76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ラスパイレス指数は、前年度と同じ９６．２で、類似団体平均よりも１．３ポイント低い数値となっている。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職員一人当たりの業務量が増加傾向の中、人材確保の観点から、給与水準を上げることが望まれるが、人口減少により税収等が減少する中では現行の水準を維持するのが精一杯である。このため、当面、経常的経費の縮減と投資的経費の抑制、企業誘致等を促進し税収の増額に努め、安定した市政の運営の確保した上で、水準の見直しを検討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88106</xdr:rowOff>
    </xdr:from>
    <xdr:to>
      <xdr:col>81</xdr:col>
      <xdr:colOff>44450</xdr:colOff>
      <xdr:row>83</xdr:row>
      <xdr:rowOff>103188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18456"/>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88106</xdr:rowOff>
    </xdr:from>
    <xdr:to>
      <xdr:col>77</xdr:col>
      <xdr:colOff>44450</xdr:colOff>
      <xdr:row>84</xdr:row>
      <xdr:rowOff>7144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18456"/>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27781</xdr:rowOff>
    </xdr:from>
    <xdr:to>
      <xdr:col>72</xdr:col>
      <xdr:colOff>203200</xdr:colOff>
      <xdr:row>84</xdr:row>
      <xdr:rowOff>7144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58131"/>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27781</xdr:rowOff>
    </xdr:from>
    <xdr:to>
      <xdr:col>68</xdr:col>
      <xdr:colOff>152400</xdr:colOff>
      <xdr:row>83</xdr:row>
      <xdr:rowOff>148431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5813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22083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52388</xdr:rowOff>
    </xdr:from>
    <xdr:to>
      <xdr:col>81</xdr:col>
      <xdr:colOff>95250</xdr:colOff>
      <xdr:row>83</xdr:row>
      <xdr:rowOff>153988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68915</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2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37306</xdr:rowOff>
    </xdr:from>
    <xdr:to>
      <xdr:col>77</xdr:col>
      <xdr:colOff>95250</xdr:colOff>
      <xdr:row>83</xdr:row>
      <xdr:rowOff>138906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6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149083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3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127794</xdr:rowOff>
    </xdr:from>
    <xdr:to>
      <xdr:col>73</xdr:col>
      <xdr:colOff>44450</xdr:colOff>
      <xdr:row>84</xdr:row>
      <xdr:rowOff>57944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68121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2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148431</xdr:rowOff>
    </xdr:from>
    <xdr:to>
      <xdr:col>68</xdr:col>
      <xdr:colOff>203200</xdr:colOff>
      <xdr:row>83</xdr:row>
      <xdr:rowOff>78581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88758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97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97631</xdr:rowOff>
    </xdr:from>
    <xdr:to>
      <xdr:col>64</xdr:col>
      <xdr:colOff>152400</xdr:colOff>
      <xdr:row>84</xdr:row>
      <xdr:rowOff>27781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2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37958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9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人口千人当たり職員数は、前年度に比べ０．１１人増加し８．６１人となり、類似団体平均に比べて０．３０人下回っている。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権限移譲や国等の方針に基づく新たな業務の発生、既存事業の複雑化に伴う業務量の増加などが顕著になっており、職員一人当たりの負担が増加している。このため、業務の効率化や事業の見直しなど業務のあり方について抜本的な見直しを実施するとともに、本巣市定員適正化計画により、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98072</xdr:rowOff>
    </xdr:from>
    <xdr:to>
      <xdr:col>81</xdr:col>
      <xdr:colOff>44450</xdr:colOff>
      <xdr:row>62</xdr:row>
      <xdr:rowOff>112819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27972"/>
          <a:ext cx="8382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81986</xdr:rowOff>
    </xdr:from>
    <xdr:to>
      <xdr:col>77</xdr:col>
      <xdr:colOff>44450</xdr:colOff>
      <xdr:row>62</xdr:row>
      <xdr:rowOff>98072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1188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81986</xdr:rowOff>
    </xdr:from>
    <xdr:to>
      <xdr:col>72</xdr:col>
      <xdr:colOff>203200</xdr:colOff>
      <xdr:row>62</xdr:row>
      <xdr:rowOff>91370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711886"/>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111760</xdr:rowOff>
    </xdr:from>
    <xdr:to>
      <xdr:col>73</xdr:col>
      <xdr:colOff>44450</xdr:colOff>
      <xdr:row>64</xdr:row>
      <xdr:rowOff>41910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26687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45790</xdr:rowOff>
    </xdr:from>
    <xdr:to>
      <xdr:col>68</xdr:col>
      <xdr:colOff>152400</xdr:colOff>
      <xdr:row>62</xdr:row>
      <xdr:rowOff>91370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75690"/>
          <a:ext cx="889000" cy="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101036</xdr:rowOff>
    </xdr:from>
    <xdr:to>
      <xdr:col>68</xdr:col>
      <xdr:colOff>203200</xdr:colOff>
      <xdr:row>64</xdr:row>
      <xdr:rowOff>31186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9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15963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98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86289</xdr:rowOff>
    </xdr:from>
    <xdr:to>
      <xdr:col>64</xdr:col>
      <xdr:colOff>152400</xdr:colOff>
      <xdr:row>64</xdr:row>
      <xdr:rowOff>16439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88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1216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97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62019</xdr:rowOff>
    </xdr:from>
    <xdr:to>
      <xdr:col>81</xdr:col>
      <xdr:colOff>95250</xdr:colOff>
      <xdr:row>62</xdr:row>
      <xdr:rowOff>163619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78546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47272</xdr:rowOff>
    </xdr:from>
    <xdr:to>
      <xdr:col>77</xdr:col>
      <xdr:colOff>95250</xdr:colOff>
      <xdr:row>62</xdr:row>
      <xdr:rowOff>148872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159049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4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31186</xdr:rowOff>
    </xdr:from>
    <xdr:to>
      <xdr:col>73</xdr:col>
      <xdr:colOff>44450</xdr:colOff>
      <xdr:row>62</xdr:row>
      <xdr:rowOff>132786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6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142963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2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40570</xdr:rowOff>
    </xdr:from>
    <xdr:to>
      <xdr:col>68</xdr:col>
      <xdr:colOff>203200</xdr:colOff>
      <xdr:row>62</xdr:row>
      <xdr:rowOff>142170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152347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3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166440</xdr:rowOff>
    </xdr:from>
    <xdr:to>
      <xdr:col>64</xdr:col>
      <xdr:colOff>152400</xdr:colOff>
      <xdr:row>62</xdr:row>
      <xdr:rowOff>96590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2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106767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実質公債費比率は前年度に比べ０．５ポイント増加し７．４％となり、引き続き増加傾向であるが、類似団体平均を１．０ポイント下回っている。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上昇要因は、近年の投資的事業による地方債発行額の増加と、それに伴う地方債借入後の据置き期間経過による元利償還額の増加である。今後も、後年度の財政負担となる公債費縮減のため、交付税算入率の高い地方債を借り入れるなど、公債費の適正化を図るとともに歳出削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115509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91605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35076</xdr:rowOff>
    </xdr:from>
    <xdr:to>
      <xdr:col>77</xdr:col>
      <xdr:colOff>44450</xdr:colOff>
      <xdr:row>40</xdr:row>
      <xdr:rowOff>58057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8930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605</xdr:rowOff>
    </xdr:from>
    <xdr:to>
      <xdr:col>72</xdr:col>
      <xdr:colOff>203200</xdr:colOff>
      <xdr:row>40</xdr:row>
      <xdr:rowOff>35076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8586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149074</xdr:rowOff>
    </xdr:from>
    <xdr:to>
      <xdr:col>68</xdr:col>
      <xdr:colOff>152400</xdr:colOff>
      <xdr:row>40</xdr:row>
      <xdr:rowOff>605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8356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81236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96053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121255</xdr:rowOff>
    </xdr:from>
    <xdr:to>
      <xdr:col>68</xdr:col>
      <xdr:colOff>203200</xdr:colOff>
      <xdr:row>40</xdr:row>
      <xdr:rowOff>51405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61582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将来負担比率は前年度に比べ１１．４ポイント上昇し３５．３％となり、類似団体平均よりも１７．７ポイント高い状況にある。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これは、主に新庁舎整備、</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IC</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周辺道路整備、保育・教育施設整備などの大型建設事業に伴う公債費の増加によるものであり、引き続き投資的事業には、交付税算入率の高い有利な地方債を活用するとともに、発行額そのものの抑制に努め、将来世代への負担軽減が図られるよう、適正な地方債管理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166141</xdr:rowOff>
    </xdr:from>
    <xdr:to>
      <xdr:col>81</xdr:col>
      <xdr:colOff>44450</xdr:colOff>
      <xdr:row>15</xdr:row>
      <xdr:rowOff>49708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566441"/>
          <a:ext cx="8382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166141</xdr:rowOff>
    </xdr:from>
    <xdr:to>
      <xdr:col>77</xdr:col>
      <xdr:colOff>44450</xdr:colOff>
      <xdr:row>15</xdr:row>
      <xdr:rowOff>44399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566441"/>
          <a:ext cx="8890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36060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607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37160</xdr:rowOff>
    </xdr:from>
    <xdr:to>
      <xdr:col>72</xdr:col>
      <xdr:colOff>203200</xdr:colOff>
      <xdr:row>15</xdr:row>
      <xdr:rowOff>44399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60891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28829</xdr:rowOff>
    </xdr:from>
    <xdr:to>
      <xdr:col>73</xdr:col>
      <xdr:colOff>44450</xdr:colOff>
      <xdr:row>15</xdr:row>
      <xdr:rowOff>130429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115206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36195</xdr:rowOff>
    </xdr:from>
    <xdr:to>
      <xdr:col>68</xdr:col>
      <xdr:colOff>152400</xdr:colOff>
      <xdr:row>15</xdr:row>
      <xdr:rowOff>37160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60794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65507</xdr:rowOff>
    </xdr:from>
    <xdr:to>
      <xdr:col>68</xdr:col>
      <xdr:colOff>203200</xdr:colOff>
      <xdr:row>15</xdr:row>
      <xdr:rowOff>167107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151884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146575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170358</xdr:rowOff>
    </xdr:from>
    <xdr:to>
      <xdr:col>81</xdr:col>
      <xdr:colOff>95250</xdr:colOff>
      <xdr:row>15</xdr:row>
      <xdr:rowOff>100508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142435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4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115341</xdr:rowOff>
    </xdr:from>
    <xdr:to>
      <xdr:col>77</xdr:col>
      <xdr:colOff>95250</xdr:colOff>
      <xdr:row>15</xdr:row>
      <xdr:rowOff>45491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1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55668</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284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165049</xdr:rowOff>
    </xdr:from>
    <xdr:to>
      <xdr:col>73</xdr:col>
      <xdr:colOff>44450</xdr:colOff>
      <xdr:row>15</xdr:row>
      <xdr:rowOff>95199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105376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33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157810</xdr:rowOff>
    </xdr:from>
    <xdr:to>
      <xdr:col>68</xdr:col>
      <xdr:colOff>203200</xdr:colOff>
      <xdr:row>15</xdr:row>
      <xdr:rowOff>87960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98137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32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156845</xdr:rowOff>
    </xdr:from>
    <xdr:to>
      <xdr:col>64</xdr:col>
      <xdr:colOff>152400</xdr:colOff>
      <xdr:row>15</xdr:row>
      <xdr:rowOff>86995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97172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33,092
32,466
374.65
22,694,096
21,430,252
885,440
11,205,444
20,019,528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類似団体平均と比べると、人件費に係る経常収支比率は低くなっている。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今後も本巣市定員適正化計画により、定員管理・給与の適正化を図り、人件費の抑制に努める。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139700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37</xdr:row>
      <xdr:rowOff>44450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37</xdr:row>
      <xdr:rowOff>44450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182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63500</xdr:rowOff>
    </xdr:from>
    <xdr:to>
      <xdr:col>15</xdr:col>
      <xdr:colOff>149225</xdr:colOff>
      <xdr:row>38</xdr:row>
      <xdr:rowOff>165100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149877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1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69850</xdr:rowOff>
    </xdr:from>
    <xdr:to>
      <xdr:col>6</xdr:col>
      <xdr:colOff>171450</xdr:colOff>
      <xdr:row>38</xdr:row>
      <xdr:rowOff>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156227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88900</xdr:rowOff>
    </xdr:from>
    <xdr:to>
      <xdr:col>24</xdr:col>
      <xdr:colOff>76200</xdr:colOff>
      <xdr:row>37</xdr:row>
      <xdr:rowOff>19050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165100</xdr:rowOff>
    </xdr:from>
    <xdr:to>
      <xdr:col>15</xdr:col>
      <xdr:colOff>149225</xdr:colOff>
      <xdr:row>37</xdr:row>
      <xdr:rowOff>95250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に比べ１．５ポイント上昇しており、経常収支比率が高い状態となっている。要因として、合併後も多くの公共施設を配置し、維持管理経費が減少していないことが挙げられる。今後、庁舎移転を控えていることから、抜本的な事業のあり方等を検証するとともに、公共施設再配置計画等により既存施設の統廃合等を進め、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75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75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149860</xdr:rowOff>
    </xdr:from>
    <xdr:to>
      <xdr:col>73</xdr:col>
      <xdr:colOff>180975</xdr:colOff>
      <xdr:row>19</xdr:row>
      <xdr:rowOff>130810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359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123190</xdr:rowOff>
    </xdr:from>
    <xdr:to>
      <xdr:col>69</xdr:col>
      <xdr:colOff>92075</xdr:colOff>
      <xdr:row>19</xdr:row>
      <xdr:rowOff>130810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80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99060</xdr:rowOff>
    </xdr:from>
    <xdr:to>
      <xdr:col>74</xdr:col>
      <xdr:colOff>31750</xdr:colOff>
      <xdr:row>19</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13987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80010</xdr:rowOff>
    </xdr:from>
    <xdr:to>
      <xdr:col>69</xdr:col>
      <xdr:colOff>142875</xdr:colOff>
      <xdr:row>20</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166387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72390</xdr:rowOff>
    </xdr:from>
    <xdr:to>
      <xdr:col>65</xdr:col>
      <xdr:colOff>53975</xdr:colOff>
      <xdr:row>20</xdr:row>
      <xdr:rowOff>2540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158767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前年度に比べると０．３ポイント上昇し、類似団体平均と比べて引き続き低くなっている。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扶助費の執行額は、新型コロナウイルス対策関連事業による一時的な増加があるものの、今後も少子高齢化による社会保障関係費は増加し続けることから、市単独扶助事業の適正化を常に図る必要がある。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152400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72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9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55</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その他に係る経常収支比率は、前年度より０．４ポイント上昇し、類似団体平均よりも１．０ポイント高い状況となっている。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比率の増減の主な要因は繰出金の増減によるため、引き続き公営企業会計への基準外繰出の抑制に努める。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90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134620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130810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358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57</xdr:row>
      <xdr:rowOff>161290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170197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べると、令和２年度以降、低くなっているものの、当該経費を構成している、ゴミ処理業務の一部事務組合への委託や消防業務の広域化による岐阜市への委託、町村合併の調整として、各種団体への補助金について合併前のまま継続している。各種団体への補助金については定期的な見直しなどにより、整理合理化や補助基準の適正化を図り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88900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477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111760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0934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106680</xdr:rowOff>
    </xdr:from>
    <xdr:to>
      <xdr:col>74</xdr:col>
      <xdr:colOff>31750</xdr:colOff>
      <xdr:row>36</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21607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35</xdr:row>
      <xdr:rowOff>111760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08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53340</xdr:rowOff>
    </xdr:from>
    <xdr:to>
      <xdr:col>69</xdr:col>
      <xdr:colOff>142875</xdr:colOff>
      <xdr:row>35</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165117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60960</xdr:rowOff>
    </xdr:from>
    <xdr:to>
      <xdr:col>69</xdr:col>
      <xdr:colOff>142875</xdr:colOff>
      <xdr:row>35</xdr:row>
      <xdr:rowOff>162560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147337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町村合併以降の整備事業に充当した地方債の償還額等が積み上がり、年々公債費が増加している中で、合併特例債、緊急防災・減災事業債や緊急自然災害防止対策事業債を活用した事業の集中投資により、借入額は令和５年度まで増加が見込まれる。引き続き、後年度の財政負担とならないよう、事業の緊急性・必要性、他の財源の有無（国庫補助等）など総合的に判断し、起債の発行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74422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16637"/>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35052</xdr:rowOff>
    </xdr:from>
    <xdr:to>
      <xdr:col>15</xdr:col>
      <xdr:colOff>149225</xdr:colOff>
      <xdr:row>78</xdr:row>
      <xdr:rowOff>136652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76</xdr:row>
      <xdr:rowOff>168148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84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39624</xdr:rowOff>
    </xdr:from>
    <xdr:to>
      <xdr:col>11</xdr:col>
      <xdr:colOff>60325</xdr:colOff>
      <xdr:row>78</xdr:row>
      <xdr:rowOff>141224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75963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公債費以外に係る経常収支比率は、類似団体平均と比べて、おおむね同じような率で推移し、増減傾向も同じ動きをしている。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ただし、合併前の施設や行政サービスを維持しながらの事業展開による維持補修費、補助費、物件費の増など、今後も経常経費の増加が見込まれるため、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身の丈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に合った政策に転換し、経常経費の削減に努める必要がある。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154432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8346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83464"/>
          <a:ext cx="889000" cy="18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37846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709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37846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30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120159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94186</xdr:rowOff>
    </xdr:from>
    <xdr:to>
      <xdr:col>29</xdr:col>
      <xdr:colOff>127000</xdr:colOff>
      <xdr:row>16</xdr:row>
      <xdr:rowOff>122947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85011"/>
          <a:ext cx="647700" cy="28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122947</xdr:rowOff>
    </xdr:from>
    <xdr:to>
      <xdr:col>26</xdr:col>
      <xdr:colOff>50800</xdr:colOff>
      <xdr:row>17</xdr:row>
      <xdr:rowOff>7590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13772"/>
          <a:ext cx="698500" cy="5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7590</xdr:rowOff>
    </xdr:from>
    <xdr:to>
      <xdr:col>22</xdr:col>
      <xdr:colOff>114300</xdr:colOff>
      <xdr:row>17</xdr:row>
      <xdr:rowOff>92129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69865"/>
          <a:ext cx="698500" cy="8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148285</xdr:rowOff>
    </xdr:from>
    <xdr:to>
      <xdr:col>22</xdr:col>
      <xdr:colOff>165100</xdr:colOff>
      <xdr:row>15</xdr:row>
      <xdr:rowOff>78435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88612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36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99001</xdr:rowOff>
    </xdr:from>
    <xdr:to>
      <xdr:col>18</xdr:col>
      <xdr:colOff>177800</xdr:colOff>
      <xdr:row>17</xdr:row>
      <xdr:rowOff>92129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889826"/>
          <a:ext cx="698500" cy="164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19212</xdr:rowOff>
    </xdr:from>
    <xdr:to>
      <xdr:col>19</xdr:col>
      <xdr:colOff>38100</xdr:colOff>
      <xdr:row>15</xdr:row>
      <xdr:rowOff>120812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130989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42186</xdr:rowOff>
    </xdr:from>
    <xdr:to>
      <xdr:col>15</xdr:col>
      <xdr:colOff>101600</xdr:colOff>
      <xdr:row>15</xdr:row>
      <xdr:rowOff>143786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153963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3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43386</xdr:rowOff>
    </xdr:from>
    <xdr:to>
      <xdr:col>29</xdr:col>
      <xdr:colOff>177800</xdr:colOff>
      <xdr:row>16</xdr:row>
      <xdr:rowOff>144986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3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15463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0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72147</xdr:rowOff>
    </xdr:from>
    <xdr:to>
      <xdr:col>26</xdr:col>
      <xdr:colOff>101600</xdr:colOff>
      <xdr:row>17</xdr:row>
      <xdr:rowOff>2297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6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158524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4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128240</xdr:rowOff>
    </xdr:from>
    <xdr:to>
      <xdr:col>22</xdr:col>
      <xdr:colOff>165100</xdr:colOff>
      <xdr:row>17</xdr:row>
      <xdr:rowOff>58390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1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43167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0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41329</xdr:rowOff>
    </xdr:from>
    <xdr:to>
      <xdr:col>19</xdr:col>
      <xdr:colOff>38100</xdr:colOff>
      <xdr:row>17</xdr:row>
      <xdr:rowOff>142929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03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127706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08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48201</xdr:rowOff>
    </xdr:from>
    <xdr:to>
      <xdr:col>15</xdr:col>
      <xdr:colOff>101600</xdr:colOff>
      <xdr:row>16</xdr:row>
      <xdr:rowOff>149801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3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134578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2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214456</xdr:rowOff>
    </xdr:from>
    <xdr:to>
      <xdr:col>29</xdr:col>
      <xdr:colOff>127000</xdr:colOff>
      <xdr:row>35</xdr:row>
      <xdr:rowOff>287706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24806"/>
          <a:ext cx="647700" cy="7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199234</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09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287706</xdr:rowOff>
    </xdr:from>
    <xdr:to>
      <xdr:col>26</xdr:col>
      <xdr:colOff>50800</xdr:colOff>
      <xdr:row>36</xdr:row>
      <xdr:rowOff>39381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98056"/>
          <a:ext cx="698500" cy="94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39381</xdr:rowOff>
    </xdr:from>
    <xdr:to>
      <xdr:col>22</xdr:col>
      <xdr:colOff>114300</xdr:colOff>
      <xdr:row>36</xdr:row>
      <xdr:rowOff>72691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92631"/>
          <a:ext cx="6985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131489</xdr:rowOff>
    </xdr:from>
    <xdr:to>
      <xdr:col>22</xdr:col>
      <xdr:colOff>165100</xdr:colOff>
      <xdr:row>35</xdr:row>
      <xdr:rowOff>233089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243266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51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72691</xdr:rowOff>
    </xdr:from>
    <xdr:to>
      <xdr:col>18</xdr:col>
      <xdr:colOff>177800</xdr:colOff>
      <xdr:row>36</xdr:row>
      <xdr:rowOff>99437</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025941"/>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109151</xdr:rowOff>
    </xdr:from>
    <xdr:to>
      <xdr:col>19</xdr:col>
      <xdr:colOff>38100</xdr:colOff>
      <xdr:row>35</xdr:row>
      <xdr:rowOff>210751</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220928</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4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108269</xdr:rowOff>
    </xdr:from>
    <xdr:to>
      <xdr:col>15</xdr:col>
      <xdr:colOff>101600</xdr:colOff>
      <xdr:row>35</xdr:row>
      <xdr:rowOff>209869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220046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4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163656</xdr:rowOff>
    </xdr:from>
    <xdr:to>
      <xdr:col>29</xdr:col>
      <xdr:colOff>177800</xdr:colOff>
      <xdr:row>35</xdr:row>
      <xdr:rowOff>265256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74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8733</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1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236906</xdr:rowOff>
    </xdr:from>
    <xdr:to>
      <xdr:col>26</xdr:col>
      <xdr:colOff>101600</xdr:colOff>
      <xdr:row>35</xdr:row>
      <xdr:rowOff>338506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4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5783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1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331481</xdr:rowOff>
    </xdr:from>
    <xdr:to>
      <xdr:col>22</xdr:col>
      <xdr:colOff>165100</xdr:colOff>
      <xdr:row>36</xdr:row>
      <xdr:rowOff>90181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41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74958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2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21891</xdr:rowOff>
    </xdr:from>
    <xdr:to>
      <xdr:col>19</xdr:col>
      <xdr:colOff>38100</xdr:colOff>
      <xdr:row>36</xdr:row>
      <xdr:rowOff>123491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7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108268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6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48637</xdr:rowOff>
    </xdr:from>
    <xdr:to>
      <xdr:col>15</xdr:col>
      <xdr:colOff>101600</xdr:colOff>
      <xdr:row>36</xdr:row>
      <xdr:rowOff>150237</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00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135014</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8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33,092
32,466
374.65
22,694,096
21,430,252
885,440
11,205,444
20,019,528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148648</xdr:rowOff>
    </xdr:from>
    <xdr:to>
      <xdr:col>24</xdr:col>
      <xdr:colOff>63500</xdr:colOff>
      <xdr:row>34</xdr:row>
      <xdr:rowOff>156323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77948"/>
          <a:ext cx="8382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156323</xdr:rowOff>
    </xdr:from>
    <xdr:to>
      <xdr:col>19</xdr:col>
      <xdr:colOff>177800</xdr:colOff>
      <xdr:row>35</xdr:row>
      <xdr:rowOff>43867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85623"/>
          <a:ext cx="889000" cy="5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43867</xdr:rowOff>
    </xdr:from>
    <xdr:to>
      <xdr:col>15</xdr:col>
      <xdr:colOff>50800</xdr:colOff>
      <xdr:row>36</xdr:row>
      <xdr:rowOff>150607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44617"/>
          <a:ext cx="889000" cy="27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94174</xdr:rowOff>
    </xdr:from>
    <xdr:to>
      <xdr:col>15</xdr:col>
      <xdr:colOff>101600</xdr:colOff>
      <xdr:row>34</xdr:row>
      <xdr:rowOff>24324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40851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5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116497</xdr:rowOff>
    </xdr:from>
    <xdr:to>
      <xdr:col>10</xdr:col>
      <xdr:colOff>114300</xdr:colOff>
      <xdr:row>36</xdr:row>
      <xdr:rowOff>150607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17247"/>
          <a:ext cx="889000" cy="20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78891</xdr:rowOff>
    </xdr:from>
    <xdr:to>
      <xdr:col>10</xdr:col>
      <xdr:colOff>165100</xdr:colOff>
      <xdr:row>35</xdr:row>
      <xdr:rowOff>9041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25568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82140</xdr:rowOff>
    </xdr:from>
    <xdr:to>
      <xdr:col>6</xdr:col>
      <xdr:colOff>38100</xdr:colOff>
      <xdr:row>35</xdr:row>
      <xdr:rowOff>12290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28817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6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97848</xdr:rowOff>
    </xdr:from>
    <xdr:to>
      <xdr:col>24</xdr:col>
      <xdr:colOff>114300</xdr:colOff>
      <xdr:row>35</xdr:row>
      <xdr:rowOff>27998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120725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7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105523</xdr:rowOff>
    </xdr:from>
    <xdr:to>
      <xdr:col>20</xdr:col>
      <xdr:colOff>38100</xdr:colOff>
      <xdr:row>35</xdr:row>
      <xdr:rowOff>35673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52200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164517</xdr:rowOff>
    </xdr:from>
    <xdr:to>
      <xdr:col>15</xdr:col>
      <xdr:colOff>101600</xdr:colOff>
      <xdr:row>35</xdr:row>
      <xdr:rowOff>94667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85794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99807</xdr:rowOff>
    </xdr:from>
    <xdr:to>
      <xdr:col>10</xdr:col>
      <xdr:colOff>165100</xdr:colOff>
      <xdr:row>37</xdr:row>
      <xdr:rowOff>29957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21084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6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65697</xdr:rowOff>
    </xdr:from>
    <xdr:to>
      <xdr:col>6</xdr:col>
      <xdr:colOff>38100</xdr:colOff>
      <xdr:row>35</xdr:row>
      <xdr:rowOff>167297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6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158424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5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127200</xdr:rowOff>
    </xdr:from>
    <xdr:to>
      <xdr:col>24</xdr:col>
      <xdr:colOff>63500</xdr:colOff>
      <xdr:row>56</xdr:row>
      <xdr:rowOff>8511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56950"/>
          <a:ext cx="8382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127200</xdr:rowOff>
    </xdr:from>
    <xdr:to>
      <xdr:col>19</xdr:col>
      <xdr:colOff>177800</xdr:colOff>
      <xdr:row>56</xdr:row>
      <xdr:rowOff>71056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56950"/>
          <a:ext cx="889000" cy="1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59864</xdr:rowOff>
    </xdr:from>
    <xdr:to>
      <xdr:col>15</xdr:col>
      <xdr:colOff>50800</xdr:colOff>
      <xdr:row>56</xdr:row>
      <xdr:rowOff>71056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61064"/>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59255</xdr:rowOff>
    </xdr:from>
    <xdr:to>
      <xdr:col>15</xdr:col>
      <xdr:colOff>101600</xdr:colOff>
      <xdr:row>56</xdr:row>
      <xdr:rowOff>160855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151982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5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59864</xdr:rowOff>
    </xdr:from>
    <xdr:to>
      <xdr:col>10</xdr:col>
      <xdr:colOff>114300</xdr:colOff>
      <xdr:row>56</xdr:row>
      <xdr:rowOff>154925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61064"/>
          <a:ext cx="889000" cy="9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90162</xdr:rowOff>
    </xdr:from>
    <xdr:to>
      <xdr:col>10</xdr:col>
      <xdr:colOff>165100</xdr:colOff>
      <xdr:row>57</xdr:row>
      <xdr:rowOff>20312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11439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8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148025</xdr:rowOff>
    </xdr:from>
    <xdr:to>
      <xdr:col>6</xdr:col>
      <xdr:colOff>38100</xdr:colOff>
      <xdr:row>57</xdr:row>
      <xdr:rowOff>78175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69302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129161</xdr:rowOff>
    </xdr:from>
    <xdr:to>
      <xdr:col>24</xdr:col>
      <xdr:colOff>114300</xdr:colOff>
      <xdr:row>56</xdr:row>
      <xdr:rowOff>59311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5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152038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76400</xdr:rowOff>
    </xdr:from>
    <xdr:to>
      <xdr:col>20</xdr:col>
      <xdr:colOff>38100</xdr:colOff>
      <xdr:row>56</xdr:row>
      <xdr:rowOff>6550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23077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8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20256</xdr:rowOff>
    </xdr:from>
    <xdr:to>
      <xdr:col>15</xdr:col>
      <xdr:colOff>101600</xdr:colOff>
      <xdr:row>56</xdr:row>
      <xdr:rowOff>121856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138383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9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9064</xdr:rowOff>
    </xdr:from>
    <xdr:to>
      <xdr:col>10</xdr:col>
      <xdr:colOff>165100</xdr:colOff>
      <xdr:row>56</xdr:row>
      <xdr:rowOff>110664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127191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104125</xdr:rowOff>
    </xdr:from>
    <xdr:to>
      <xdr:col>6</xdr:col>
      <xdr:colOff>38100</xdr:colOff>
      <xdr:row>57</xdr:row>
      <xdr:rowOff>34275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50802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8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84516</xdr:rowOff>
    </xdr:from>
    <xdr:to>
      <xdr:col>24</xdr:col>
      <xdr:colOff>63500</xdr:colOff>
      <xdr:row>77</xdr:row>
      <xdr:rowOff>147610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86166"/>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84516</xdr:rowOff>
    </xdr:from>
    <xdr:to>
      <xdr:col>19</xdr:col>
      <xdr:colOff>177800</xdr:colOff>
      <xdr:row>77</xdr:row>
      <xdr:rowOff>92929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86166"/>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92929</xdr:rowOff>
    </xdr:from>
    <xdr:to>
      <xdr:col>15</xdr:col>
      <xdr:colOff>50800</xdr:colOff>
      <xdr:row>77</xdr:row>
      <xdr:rowOff>167703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94579"/>
          <a:ext cx="889000" cy="7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136203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167703</xdr:rowOff>
    </xdr:from>
    <xdr:to>
      <xdr:col>10</xdr:col>
      <xdr:colOff>114300</xdr:colOff>
      <xdr:row>78</xdr:row>
      <xdr:rowOff>1854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69353"/>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96810</xdr:rowOff>
    </xdr:from>
    <xdr:to>
      <xdr:col>24</xdr:col>
      <xdr:colOff>114300</xdr:colOff>
      <xdr:row>78</xdr:row>
      <xdr:rowOff>26960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75237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33716</xdr:rowOff>
    </xdr:from>
    <xdr:to>
      <xdr:col>20</xdr:col>
      <xdr:colOff>38100</xdr:colOff>
      <xdr:row>77</xdr:row>
      <xdr:rowOff>135316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151843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1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42129</xdr:rowOff>
    </xdr:from>
    <xdr:to>
      <xdr:col>15</xdr:col>
      <xdr:colOff>101600</xdr:colOff>
      <xdr:row>77</xdr:row>
      <xdr:rowOff>143729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160256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116903</xdr:rowOff>
    </xdr:from>
    <xdr:to>
      <xdr:col>10</xdr:col>
      <xdr:colOff>165100</xdr:colOff>
      <xdr:row>78</xdr:row>
      <xdr:rowOff>47053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38180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1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122504</xdr:rowOff>
    </xdr:from>
    <xdr:to>
      <xdr:col>6</xdr:col>
      <xdr:colOff>38100</xdr:colOff>
      <xdr:row>78</xdr:row>
      <xdr:rowOff>52654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43781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124358</xdr:rowOff>
    </xdr:from>
    <xdr:to>
      <xdr:col>24</xdr:col>
      <xdr:colOff>63500</xdr:colOff>
      <xdr:row>98</xdr:row>
      <xdr:rowOff>64058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755008"/>
          <a:ext cx="838200" cy="1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124358</xdr:rowOff>
    </xdr:from>
    <xdr:to>
      <xdr:col>19</xdr:col>
      <xdr:colOff>177800</xdr:colOff>
      <xdr:row>99</xdr:row>
      <xdr:rowOff>69266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55008"/>
          <a:ext cx="889000" cy="28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69266</xdr:rowOff>
    </xdr:from>
    <xdr:to>
      <xdr:col>15</xdr:col>
      <xdr:colOff>50800</xdr:colOff>
      <xdr:row>99</xdr:row>
      <xdr:rowOff>86309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7042816"/>
          <a:ext cx="889000" cy="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140043</xdr:rowOff>
    </xdr:from>
    <xdr:to>
      <xdr:col>15</xdr:col>
      <xdr:colOff>101600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86720</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86309</xdr:rowOff>
    </xdr:from>
    <xdr:to>
      <xdr:col>10</xdr:col>
      <xdr:colOff>114300</xdr:colOff>
      <xdr:row>99</xdr:row>
      <xdr:rowOff>120968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7059859"/>
          <a:ext cx="889000" cy="3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139230</xdr:rowOff>
    </xdr:from>
    <xdr:to>
      <xdr:col>10</xdr:col>
      <xdr:colOff>165100</xdr:colOff>
      <xdr:row>96</xdr:row>
      <xdr:rowOff>69380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85907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20943</xdr:rowOff>
    </xdr:from>
    <xdr:to>
      <xdr:col>6</xdr:col>
      <xdr:colOff>38100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13258</xdr:rowOff>
    </xdr:from>
    <xdr:to>
      <xdr:col>24</xdr:col>
      <xdr:colOff>114300</xdr:colOff>
      <xdr:row>98</xdr:row>
      <xdr:rowOff>114858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8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163135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9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73558</xdr:rowOff>
    </xdr:from>
    <xdr:to>
      <xdr:col>20</xdr:col>
      <xdr:colOff>38100</xdr:colOff>
      <xdr:row>98</xdr:row>
      <xdr:rowOff>3708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166285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18466</xdr:rowOff>
    </xdr:from>
    <xdr:to>
      <xdr:col>15</xdr:col>
      <xdr:colOff>101600</xdr:colOff>
      <xdr:row>99</xdr:row>
      <xdr:rowOff>120066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9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111193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8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35509</xdr:rowOff>
    </xdr:from>
    <xdr:to>
      <xdr:col>10</xdr:col>
      <xdr:colOff>165100</xdr:colOff>
      <xdr:row>99</xdr:row>
      <xdr:rowOff>137109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70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128236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10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70168</xdr:rowOff>
    </xdr:from>
    <xdr:to>
      <xdr:col>6</xdr:col>
      <xdr:colOff>38100</xdr:colOff>
      <xdr:row>100</xdr:row>
      <xdr:rowOff>318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70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162895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1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136804</xdr:rowOff>
    </xdr:from>
    <xdr:to>
      <xdr:col>55</xdr:col>
      <xdr:colOff>0</xdr:colOff>
      <xdr:row>36</xdr:row>
      <xdr:rowOff>41387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37554"/>
          <a:ext cx="838200" cy="7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73650</xdr:rowOff>
    </xdr:from>
    <xdr:to>
      <xdr:col>50</xdr:col>
      <xdr:colOff>114300</xdr:colOff>
      <xdr:row>36</xdr:row>
      <xdr:rowOff>41387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388600"/>
          <a:ext cx="889000" cy="82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73650</xdr:rowOff>
    </xdr:from>
    <xdr:to>
      <xdr:col>45</xdr:col>
      <xdr:colOff>177800</xdr:colOff>
      <xdr:row>36</xdr:row>
      <xdr:rowOff>66235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388600"/>
          <a:ext cx="889000" cy="8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11816</xdr:rowOff>
    </xdr:from>
    <xdr:to>
      <xdr:col>46</xdr:col>
      <xdr:colOff>38100</xdr:colOff>
      <xdr:row>30</xdr:row>
      <xdr:rowOff>113416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1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129943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493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66235</xdr:rowOff>
    </xdr:from>
    <xdr:to>
      <xdr:col>41</xdr:col>
      <xdr:colOff>50800</xdr:colOff>
      <xdr:row>36</xdr:row>
      <xdr:rowOff>96243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38435"/>
          <a:ext cx="889000" cy="3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100414</xdr:rowOff>
    </xdr:from>
    <xdr:to>
      <xdr:col>41</xdr:col>
      <xdr:colOff>101600</xdr:colOff>
      <xdr:row>36</xdr:row>
      <xdr:rowOff>30564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0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47091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8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146553</xdr:rowOff>
    </xdr:from>
    <xdr:to>
      <xdr:col>36</xdr:col>
      <xdr:colOff>165100</xdr:colOff>
      <xdr:row>36</xdr:row>
      <xdr:rowOff>76703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93230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86004</xdr:rowOff>
    </xdr:from>
    <xdr:to>
      <xdr:col>55</xdr:col>
      <xdr:colOff>50800</xdr:colOff>
      <xdr:row>36</xdr:row>
      <xdr:rowOff>16154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64431</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6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162037</xdr:rowOff>
    </xdr:from>
    <xdr:to>
      <xdr:col>50</xdr:col>
      <xdr:colOff>165100</xdr:colOff>
      <xdr:row>36</xdr:row>
      <xdr:rowOff>92187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83314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2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22850</xdr:rowOff>
    </xdr:from>
    <xdr:to>
      <xdr:col>46</xdr:col>
      <xdr:colOff>38100</xdr:colOff>
      <xdr:row>31</xdr:row>
      <xdr:rowOff>124450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115577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43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15435</xdr:rowOff>
    </xdr:from>
    <xdr:to>
      <xdr:col>41</xdr:col>
      <xdr:colOff>101600</xdr:colOff>
      <xdr:row>36</xdr:row>
      <xdr:rowOff>117035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108162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28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45443</xdr:rowOff>
    </xdr:from>
    <xdr:to>
      <xdr:col>36</xdr:col>
      <xdr:colOff>165100</xdr:colOff>
      <xdr:row>36</xdr:row>
      <xdr:rowOff>147043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138170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168747</xdr:rowOff>
    </xdr:from>
    <xdr:to>
      <xdr:col>55</xdr:col>
      <xdr:colOff>0</xdr:colOff>
      <xdr:row>54</xdr:row>
      <xdr:rowOff>156342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8912697"/>
          <a:ext cx="838200" cy="50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156342</xdr:rowOff>
    </xdr:from>
    <xdr:to>
      <xdr:col>50</xdr:col>
      <xdr:colOff>114300</xdr:colOff>
      <xdr:row>55</xdr:row>
      <xdr:rowOff>53991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14642"/>
          <a:ext cx="889000" cy="6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53991</xdr:rowOff>
    </xdr:from>
    <xdr:to>
      <xdr:col>45</xdr:col>
      <xdr:colOff>177800</xdr:colOff>
      <xdr:row>56</xdr:row>
      <xdr:rowOff>29888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483741"/>
          <a:ext cx="889000" cy="14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145044</xdr:rowOff>
    </xdr:from>
    <xdr:to>
      <xdr:col>46</xdr:col>
      <xdr:colOff>38100</xdr:colOff>
      <xdr:row>55</xdr:row>
      <xdr:rowOff>75194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91721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164312</xdr:rowOff>
    </xdr:from>
    <xdr:to>
      <xdr:col>41</xdr:col>
      <xdr:colOff>50800</xdr:colOff>
      <xdr:row>56</xdr:row>
      <xdr:rowOff>29888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94062"/>
          <a:ext cx="889000" cy="3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134003</xdr:rowOff>
    </xdr:from>
    <xdr:to>
      <xdr:col>41</xdr:col>
      <xdr:colOff>101600</xdr:colOff>
      <xdr:row>55</xdr:row>
      <xdr:rowOff>64153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80680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1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30431</xdr:rowOff>
    </xdr:from>
    <xdr:to>
      <xdr:col>36</xdr:col>
      <xdr:colOff>165100</xdr:colOff>
      <xdr:row>55</xdr:row>
      <xdr:rowOff>132031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148558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117947</xdr:rowOff>
    </xdr:from>
    <xdr:to>
      <xdr:col>55</xdr:col>
      <xdr:colOff>50800</xdr:colOff>
      <xdr:row>52</xdr:row>
      <xdr:rowOff>48097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88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140824</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871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105542</xdr:rowOff>
    </xdr:from>
    <xdr:to>
      <xdr:col>50</xdr:col>
      <xdr:colOff>165100</xdr:colOff>
      <xdr:row>55</xdr:row>
      <xdr:rowOff>35692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52219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13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3191</xdr:rowOff>
    </xdr:from>
    <xdr:to>
      <xdr:col>46</xdr:col>
      <xdr:colOff>38100</xdr:colOff>
      <xdr:row>55</xdr:row>
      <xdr:rowOff>104791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95918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52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150538</xdr:rowOff>
    </xdr:from>
    <xdr:to>
      <xdr:col>41</xdr:col>
      <xdr:colOff>101600</xdr:colOff>
      <xdr:row>56</xdr:row>
      <xdr:rowOff>80688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8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71815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7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113512</xdr:rowOff>
    </xdr:from>
    <xdr:to>
      <xdr:col>36</xdr:col>
      <xdr:colOff>165100</xdr:colOff>
      <xdr:row>56</xdr:row>
      <xdr:rowOff>43662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34789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164334</xdr:rowOff>
    </xdr:from>
    <xdr:to>
      <xdr:col>55</xdr:col>
      <xdr:colOff>0</xdr:colOff>
      <xdr:row>78</xdr:row>
      <xdr:rowOff>50949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508734"/>
          <a:ext cx="838200" cy="9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168123</xdr:rowOff>
    </xdr:from>
    <xdr:to>
      <xdr:col>50</xdr:col>
      <xdr:colOff>114300</xdr:colOff>
      <xdr:row>78</xdr:row>
      <xdr:rowOff>50949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69773"/>
          <a:ext cx="889000" cy="5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168123</xdr:rowOff>
    </xdr:from>
    <xdr:to>
      <xdr:col>45</xdr:col>
      <xdr:colOff>177800</xdr:colOff>
      <xdr:row>78</xdr:row>
      <xdr:rowOff>50274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369773"/>
          <a:ext cx="889000" cy="5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99654</xdr:rowOff>
    </xdr:from>
    <xdr:to>
      <xdr:col>46</xdr:col>
      <xdr:colOff>38100</xdr:colOff>
      <xdr:row>78</xdr:row>
      <xdr:rowOff>29804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46331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7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50274</xdr:rowOff>
    </xdr:from>
    <xdr:to>
      <xdr:col>41</xdr:col>
      <xdr:colOff>50800</xdr:colOff>
      <xdr:row>79</xdr:row>
      <xdr:rowOff>75867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23374"/>
          <a:ext cx="889000" cy="19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107820</xdr:rowOff>
    </xdr:from>
    <xdr:to>
      <xdr:col>41</xdr:col>
      <xdr:colOff>101600</xdr:colOff>
      <xdr:row>78</xdr:row>
      <xdr:rowOff>37970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0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54497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123941</xdr:rowOff>
    </xdr:from>
    <xdr:to>
      <xdr:col>36</xdr:col>
      <xdr:colOff>165100</xdr:colOff>
      <xdr:row>78</xdr:row>
      <xdr:rowOff>54091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2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70618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113534</xdr:rowOff>
    </xdr:from>
    <xdr:to>
      <xdr:col>55</xdr:col>
      <xdr:colOff>50800</xdr:colOff>
      <xdr:row>73</xdr:row>
      <xdr:rowOff>43684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45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136411</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30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xdr:rowOff>
    </xdr:from>
    <xdr:to>
      <xdr:col>50</xdr:col>
      <xdr:colOff>165100</xdr:colOff>
      <xdr:row>78</xdr:row>
      <xdr:rowOff>101749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7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118276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1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117323</xdr:rowOff>
    </xdr:from>
    <xdr:to>
      <xdr:col>46</xdr:col>
      <xdr:colOff>38100</xdr:colOff>
      <xdr:row>78</xdr:row>
      <xdr:rowOff>47473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38600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1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170924</xdr:rowOff>
    </xdr:from>
    <xdr:to>
      <xdr:col>41</xdr:col>
      <xdr:colOff>101600</xdr:colOff>
      <xdr:row>78</xdr:row>
      <xdr:rowOff>101074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92201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6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25067</xdr:rowOff>
    </xdr:from>
    <xdr:to>
      <xdr:col>36</xdr:col>
      <xdr:colOff>165100</xdr:colOff>
      <xdr:row>79</xdr:row>
      <xdr:rowOff>126667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117794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6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35587</xdr:rowOff>
    </xdr:from>
    <xdr:to>
      <xdr:col>55</xdr:col>
      <xdr:colOff>0</xdr:colOff>
      <xdr:row>95</xdr:row>
      <xdr:rowOff>62677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323337"/>
          <a:ext cx="8382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170504</xdr:rowOff>
    </xdr:from>
    <xdr:to>
      <xdr:col>50</xdr:col>
      <xdr:colOff>114300</xdr:colOff>
      <xdr:row>95</xdr:row>
      <xdr:rowOff>35587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286804"/>
          <a:ext cx="889000" cy="3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170504</xdr:rowOff>
    </xdr:from>
    <xdr:to>
      <xdr:col>45</xdr:col>
      <xdr:colOff>177800</xdr:colOff>
      <xdr:row>96</xdr:row>
      <xdr:rowOff>126026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286804"/>
          <a:ext cx="889000" cy="29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48495</xdr:rowOff>
    </xdr:from>
    <xdr:to>
      <xdr:col>46</xdr:col>
      <xdr:colOff>38100</xdr:colOff>
      <xdr:row>95</xdr:row>
      <xdr:rowOff>150095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141222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2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113925</xdr:rowOff>
    </xdr:from>
    <xdr:to>
      <xdr:col>41</xdr:col>
      <xdr:colOff>50800</xdr:colOff>
      <xdr:row>96</xdr:row>
      <xdr:rowOff>126026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401675"/>
          <a:ext cx="889000" cy="18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25420</xdr:rowOff>
    </xdr:from>
    <xdr:to>
      <xdr:col>41</xdr:col>
      <xdr:colOff>101600</xdr:colOff>
      <xdr:row>95</xdr:row>
      <xdr:rowOff>127020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143547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08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139706</xdr:rowOff>
    </xdr:from>
    <xdr:to>
      <xdr:col>36</xdr:col>
      <xdr:colOff>165100</xdr:colOff>
      <xdr:row>96</xdr:row>
      <xdr:rowOff>69856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60983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2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11877</xdr:rowOff>
    </xdr:from>
    <xdr:to>
      <xdr:col>55</xdr:col>
      <xdr:colOff>50800</xdr:colOff>
      <xdr:row>95</xdr:row>
      <xdr:rowOff>113477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29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34754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5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156237</xdr:rowOff>
    </xdr:from>
    <xdr:to>
      <xdr:col>50</xdr:col>
      <xdr:colOff>165100</xdr:colOff>
      <xdr:row>95</xdr:row>
      <xdr:rowOff>86387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27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102914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4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119704</xdr:rowOff>
    </xdr:from>
    <xdr:to>
      <xdr:col>46</xdr:col>
      <xdr:colOff>38100</xdr:colOff>
      <xdr:row>95</xdr:row>
      <xdr:rowOff>49854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66381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75226</xdr:rowOff>
    </xdr:from>
    <xdr:to>
      <xdr:col>41</xdr:col>
      <xdr:colOff>101600</xdr:colOff>
      <xdr:row>97</xdr:row>
      <xdr:rowOff>5376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167953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2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63125</xdr:rowOff>
    </xdr:from>
    <xdr:to>
      <xdr:col>36</xdr:col>
      <xdr:colOff>165100</xdr:colOff>
      <xdr:row>95</xdr:row>
      <xdr:rowOff>164725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9802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92654</xdr:rowOff>
    </xdr:from>
    <xdr:to>
      <xdr:col>85</xdr:col>
      <xdr:colOff>127000</xdr:colOff>
      <xdr:row>38</xdr:row>
      <xdr:rowOff>126670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07754"/>
          <a:ext cx="8382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126670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64177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35001</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550101"/>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10719</xdr:rowOff>
    </xdr:from>
    <xdr:to>
      <xdr:col>76</xdr:col>
      <xdr:colOff>165100</xdr:colOff>
      <xdr:row>36</xdr:row>
      <xdr:rowOff>112319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18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128846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59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35001</xdr:rowOff>
    </xdr:from>
    <xdr:to>
      <xdr:col>71</xdr:col>
      <xdr:colOff>177800</xdr:colOff>
      <xdr:row>38</xdr:row>
      <xdr:rowOff>69794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550101"/>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140701</xdr:rowOff>
    </xdr:from>
    <xdr:to>
      <xdr:col>72</xdr:col>
      <xdr:colOff>38100</xdr:colOff>
      <xdr:row>36</xdr:row>
      <xdr:rowOff>70851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1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87378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59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15291</xdr:rowOff>
    </xdr:from>
    <xdr:to>
      <xdr:col>67</xdr:col>
      <xdr:colOff>101600</xdr:colOff>
      <xdr:row>36</xdr:row>
      <xdr:rowOff>116891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18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133418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596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41854</xdr:rowOff>
    </xdr:from>
    <xdr:to>
      <xdr:col>85</xdr:col>
      <xdr:colOff>177800</xdr:colOff>
      <xdr:row>38</xdr:row>
      <xdr:rowOff>143454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128231</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7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75870</xdr:rowOff>
    </xdr:from>
    <xdr:to>
      <xdr:col>81</xdr:col>
      <xdr:colOff>101600</xdr:colOff>
      <xdr:row>39</xdr:row>
      <xdr:rowOff>6020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168597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68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155651</xdr:rowOff>
    </xdr:from>
    <xdr:to>
      <xdr:col>72</xdr:col>
      <xdr:colOff>38100</xdr:colOff>
      <xdr:row>38</xdr:row>
      <xdr:rowOff>85801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76928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59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18994</xdr:rowOff>
    </xdr:from>
    <xdr:to>
      <xdr:col>67</xdr:col>
      <xdr:colOff>101600</xdr:colOff>
      <xdr:row>38</xdr:row>
      <xdr:rowOff>120594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111721</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62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69888</xdr:rowOff>
    </xdr:from>
    <xdr:to>
      <xdr:col>85</xdr:col>
      <xdr:colOff>127000</xdr:colOff>
      <xdr:row>75</xdr:row>
      <xdr:rowOff>108700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928638"/>
          <a:ext cx="838200" cy="3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108700</xdr:rowOff>
    </xdr:from>
    <xdr:to>
      <xdr:col>81</xdr:col>
      <xdr:colOff>50800</xdr:colOff>
      <xdr:row>75</xdr:row>
      <xdr:rowOff>149327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967450"/>
          <a:ext cx="889000" cy="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149327</xdr:rowOff>
    </xdr:from>
    <xdr:to>
      <xdr:col>76</xdr:col>
      <xdr:colOff>114300</xdr:colOff>
      <xdr:row>76</xdr:row>
      <xdr:rowOff>20865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008077"/>
          <a:ext cx="8890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126822</xdr:rowOff>
    </xdr:from>
    <xdr:to>
      <xdr:col>76</xdr:col>
      <xdr:colOff>165100</xdr:colOff>
      <xdr:row>74</xdr:row>
      <xdr:rowOff>56972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73499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20865</xdr:rowOff>
    </xdr:from>
    <xdr:to>
      <xdr:col>71</xdr:col>
      <xdr:colOff>177800</xdr:colOff>
      <xdr:row>76</xdr:row>
      <xdr:rowOff>41415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051065"/>
          <a:ext cx="889000" cy="2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143802</xdr:rowOff>
    </xdr:from>
    <xdr:to>
      <xdr:col>72</xdr:col>
      <xdr:colOff>38100</xdr:colOff>
      <xdr:row>74</xdr:row>
      <xdr:rowOff>73952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90479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4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135458</xdr:rowOff>
    </xdr:from>
    <xdr:to>
      <xdr:col>67</xdr:col>
      <xdr:colOff>101600</xdr:colOff>
      <xdr:row>74</xdr:row>
      <xdr:rowOff>65608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82135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19088</xdr:rowOff>
    </xdr:from>
    <xdr:to>
      <xdr:col>85</xdr:col>
      <xdr:colOff>177800</xdr:colOff>
      <xdr:row>75</xdr:row>
      <xdr:rowOff>120688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168965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8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57900</xdr:rowOff>
    </xdr:from>
    <xdr:to>
      <xdr:col>81</xdr:col>
      <xdr:colOff>101600</xdr:colOff>
      <xdr:row>75</xdr:row>
      <xdr:rowOff>159500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9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150626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0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98527</xdr:rowOff>
    </xdr:from>
    <xdr:to>
      <xdr:col>76</xdr:col>
      <xdr:colOff>165100</xdr:colOff>
      <xdr:row>76</xdr:row>
      <xdr:rowOff>28677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19804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0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141516</xdr:rowOff>
    </xdr:from>
    <xdr:to>
      <xdr:col>72</xdr:col>
      <xdr:colOff>38100</xdr:colOff>
      <xdr:row>76</xdr:row>
      <xdr:rowOff>71667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00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62792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09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162065</xdr:rowOff>
    </xdr:from>
    <xdr:to>
      <xdr:col>67</xdr:col>
      <xdr:colOff>101600</xdr:colOff>
      <xdr:row>76</xdr:row>
      <xdr:rowOff>92215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83342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39852</xdr:rowOff>
    </xdr:from>
    <xdr:to>
      <xdr:col>85</xdr:col>
      <xdr:colOff>127000</xdr:colOff>
      <xdr:row>98</xdr:row>
      <xdr:rowOff>51460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670502"/>
          <a:ext cx="838200" cy="1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39852</xdr:rowOff>
    </xdr:from>
    <xdr:to>
      <xdr:col>81</xdr:col>
      <xdr:colOff>50800</xdr:colOff>
      <xdr:row>98</xdr:row>
      <xdr:rowOff>154166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70502"/>
          <a:ext cx="889000" cy="2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122326</xdr:rowOff>
    </xdr:from>
    <xdr:to>
      <xdr:col>76</xdr:col>
      <xdr:colOff>114300</xdr:colOff>
      <xdr:row>98</xdr:row>
      <xdr:rowOff>154166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24426"/>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105029</xdr:rowOff>
    </xdr:from>
    <xdr:to>
      <xdr:col>76</xdr:col>
      <xdr:colOff>165100</xdr:colOff>
      <xdr:row>97</xdr:row>
      <xdr:rowOff>35179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51706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122326</xdr:rowOff>
    </xdr:from>
    <xdr:to>
      <xdr:col>71</xdr:col>
      <xdr:colOff>177800</xdr:colOff>
      <xdr:row>98</xdr:row>
      <xdr:rowOff>170320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24426"/>
          <a:ext cx="889000" cy="4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12536</xdr:rowOff>
    </xdr:from>
    <xdr:to>
      <xdr:col>72</xdr:col>
      <xdr:colOff>38100</xdr:colOff>
      <xdr:row>97</xdr:row>
      <xdr:rowOff>114136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130663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62954</xdr:rowOff>
    </xdr:from>
    <xdr:to>
      <xdr:col>67</xdr:col>
      <xdr:colOff>101600</xdr:colOff>
      <xdr:row>97</xdr:row>
      <xdr:rowOff>164554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660</xdr:rowOff>
    </xdr:from>
    <xdr:to>
      <xdr:col>85</xdr:col>
      <xdr:colOff>177800</xdr:colOff>
      <xdr:row>98</xdr:row>
      <xdr:rowOff>102260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150537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160502</xdr:rowOff>
    </xdr:from>
    <xdr:to>
      <xdr:col>81</xdr:col>
      <xdr:colOff>101600</xdr:colOff>
      <xdr:row>97</xdr:row>
      <xdr:rowOff>90652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81779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7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103366</xdr:rowOff>
    </xdr:from>
    <xdr:to>
      <xdr:col>76</xdr:col>
      <xdr:colOff>165100</xdr:colOff>
      <xdr:row>99</xdr:row>
      <xdr:rowOff>33516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24643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9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71526</xdr:rowOff>
    </xdr:from>
    <xdr:to>
      <xdr:col>72</xdr:col>
      <xdr:colOff>38100</xdr:colOff>
      <xdr:row>99</xdr:row>
      <xdr:rowOff>1676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164253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6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119520</xdr:rowOff>
    </xdr:from>
    <xdr:to>
      <xdr:col>67</xdr:col>
      <xdr:colOff>101600</xdr:colOff>
      <xdr:row>99</xdr:row>
      <xdr:rowOff>49670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40797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17970</xdr:rowOff>
    </xdr:from>
    <xdr:to>
      <xdr:col>116</xdr:col>
      <xdr:colOff>63500</xdr:colOff>
      <xdr:row>59</xdr:row>
      <xdr:rowOff>18123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33520"/>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18123</xdr:rowOff>
    </xdr:from>
    <xdr:to>
      <xdr:col>111</xdr:col>
      <xdr:colOff>177800</xdr:colOff>
      <xdr:row>59</xdr:row>
      <xdr:rowOff>18504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13367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18504</xdr:rowOff>
    </xdr:from>
    <xdr:to>
      <xdr:col>107</xdr:col>
      <xdr:colOff>50800</xdr:colOff>
      <xdr:row>59</xdr:row>
      <xdr:rowOff>18809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3405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96977</xdr:rowOff>
    </xdr:from>
    <xdr:to>
      <xdr:col>107</xdr:col>
      <xdr:colOff>101600</xdr:colOff>
      <xdr:row>58</xdr:row>
      <xdr:rowOff>27127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43654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18809</xdr:rowOff>
    </xdr:from>
    <xdr:to>
      <xdr:col>102</xdr:col>
      <xdr:colOff>114300</xdr:colOff>
      <xdr:row>59</xdr:row>
      <xdr:rowOff>18999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3435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127953</xdr:rowOff>
    </xdr:from>
    <xdr:to>
      <xdr:col>102</xdr:col>
      <xdr:colOff>165100</xdr:colOff>
      <xdr:row>58</xdr:row>
      <xdr:rowOff>58103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74630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123685</xdr:rowOff>
    </xdr:from>
    <xdr:to>
      <xdr:col>98</xdr:col>
      <xdr:colOff>38100</xdr:colOff>
      <xdr:row>58</xdr:row>
      <xdr:rowOff>53835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70362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138620</xdr:rowOff>
    </xdr:from>
    <xdr:to>
      <xdr:col>116</xdr:col>
      <xdr:colOff>114300</xdr:colOff>
      <xdr:row>59</xdr:row>
      <xdr:rowOff>68770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53547</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9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138773</xdr:rowOff>
    </xdr:from>
    <xdr:to>
      <xdr:col>112</xdr:col>
      <xdr:colOff>38100</xdr:colOff>
      <xdr:row>59</xdr:row>
      <xdr:rowOff>68923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60050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75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139154</xdr:rowOff>
    </xdr:from>
    <xdr:to>
      <xdr:col>107</xdr:col>
      <xdr:colOff>101600</xdr:colOff>
      <xdr:row>59</xdr:row>
      <xdr:rowOff>69304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60431</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7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139459</xdr:rowOff>
    </xdr:from>
    <xdr:to>
      <xdr:col>102</xdr:col>
      <xdr:colOff>165100</xdr:colOff>
      <xdr:row>59</xdr:row>
      <xdr:rowOff>69609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60736</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76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139649</xdr:rowOff>
    </xdr:from>
    <xdr:to>
      <xdr:col>98</xdr:col>
      <xdr:colOff>38100</xdr:colOff>
      <xdr:row>59</xdr:row>
      <xdr:rowOff>69799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60926</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140671</xdr:rowOff>
    </xdr:from>
    <xdr:to>
      <xdr:col>116</xdr:col>
      <xdr:colOff>63500</xdr:colOff>
      <xdr:row>75</xdr:row>
      <xdr:rowOff>69520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656521"/>
          <a:ext cx="838200" cy="27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130613</xdr:rowOff>
    </xdr:from>
    <xdr:to>
      <xdr:col>111</xdr:col>
      <xdr:colOff>177800</xdr:colOff>
      <xdr:row>75</xdr:row>
      <xdr:rowOff>69520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817913"/>
          <a:ext cx="889000" cy="11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130613</xdr:rowOff>
    </xdr:from>
    <xdr:to>
      <xdr:col>107</xdr:col>
      <xdr:colOff>50800</xdr:colOff>
      <xdr:row>75</xdr:row>
      <xdr:rowOff>57804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817913"/>
          <a:ext cx="889000" cy="9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45238</xdr:rowOff>
    </xdr:from>
    <xdr:to>
      <xdr:col>107</xdr:col>
      <xdr:colOff>101600</xdr:colOff>
      <xdr:row>75</xdr:row>
      <xdr:rowOff>146838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137965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9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37173</xdr:rowOff>
    </xdr:from>
    <xdr:to>
      <xdr:col>102</xdr:col>
      <xdr:colOff>114300</xdr:colOff>
      <xdr:row>75</xdr:row>
      <xdr:rowOff>57804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895923"/>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71793</xdr:rowOff>
    </xdr:from>
    <xdr:to>
      <xdr:col>102</xdr:col>
      <xdr:colOff>165100</xdr:colOff>
      <xdr:row>75</xdr:row>
      <xdr:rowOff>1943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18470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46875</xdr:rowOff>
    </xdr:from>
    <xdr:to>
      <xdr:col>98</xdr:col>
      <xdr:colOff>38100</xdr:colOff>
      <xdr:row>74</xdr:row>
      <xdr:rowOff>148475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165002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89871</xdr:rowOff>
    </xdr:from>
    <xdr:to>
      <xdr:col>116</xdr:col>
      <xdr:colOff>114300</xdr:colOff>
      <xdr:row>74</xdr:row>
      <xdr:rowOff>20021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6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112748</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45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18720</xdr:rowOff>
    </xdr:from>
    <xdr:to>
      <xdr:col>112</xdr:col>
      <xdr:colOff>38100</xdr:colOff>
      <xdr:row>75</xdr:row>
      <xdr:rowOff>120320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136847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65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79813</xdr:rowOff>
    </xdr:from>
    <xdr:to>
      <xdr:col>107</xdr:col>
      <xdr:colOff>101600</xdr:colOff>
      <xdr:row>75</xdr:row>
      <xdr:rowOff>9963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7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26490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5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7004</xdr:rowOff>
    </xdr:from>
    <xdr:to>
      <xdr:col>102</xdr:col>
      <xdr:colOff>165100</xdr:colOff>
      <xdr:row>75</xdr:row>
      <xdr:rowOff>108604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99731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9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157823</xdr:rowOff>
    </xdr:from>
    <xdr:to>
      <xdr:col>98</xdr:col>
      <xdr:colOff>38100</xdr:colOff>
      <xdr:row>75</xdr:row>
      <xdr:rowOff>87973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79100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9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　２１，４３０百万円（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決算）、住民一人当たりのコストは　６４７，５９６円（対前年：６２，６９４円増）となっている。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事業の緊急性や必要性、地方債の発行の可否、国県支出金の有無など総合的に判断し抑制してきた普通建設事業費は、新庁舎整備事業や弾正幼児園整備事業、東海環状自動車道糸貫インターチェンジ周辺の各整備事業の事業終了に向けた歳出額の増額によって、令和５年度までは増額し続けることが見込まれている。また、臨時財政対策債の償還額の増加や、普通建設事業費の増額に伴う地方債発行額の増加により、公債費は、今後しばらく増加傾向とな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ついては、前年度から５，７７０円の減額となったものの、歳出全体の１５．７％と高い割合を占めている。市域が南北に長い地理的要因に加え、合併後、各種公共施設の統廃合が進まず施設の維持管理経費が減少せず、また、正職員数削減の一方で、行政サービス維持のため、委託件数の増へシフト（人件費から物件費へシフト）、雇用確保から会計年度任用職員や再任用職員の採用増から、類似団体平均と比較して高くなっている。令和６年度予定の新庁舎への移転に併せて、事務事業評価により抜本的な事業のあり方等を検証し、公共施設再配置計画に基づき既存施設の統廃合等を断行し、物件費の縮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33,092
32,466
374.65
22,694,096
21,430,252
885,440
11,205,444
20,019,528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66548</xdr:rowOff>
    </xdr:from>
    <xdr:to>
      <xdr:col>24</xdr:col>
      <xdr:colOff>63500</xdr:colOff>
      <xdr:row>36</xdr:row>
      <xdr:rowOff>75692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387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53975</xdr:rowOff>
    </xdr:from>
    <xdr:to>
      <xdr:col>19</xdr:col>
      <xdr:colOff>177800</xdr:colOff>
      <xdr:row>36</xdr:row>
      <xdr:rowOff>66548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617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53975</xdr:rowOff>
    </xdr:from>
    <xdr:to>
      <xdr:col>15</xdr:col>
      <xdr:colOff>50800</xdr:colOff>
      <xdr:row>36</xdr:row>
      <xdr:rowOff>125984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26175"/>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124333</xdr:rowOff>
    </xdr:from>
    <xdr:to>
      <xdr:col>15</xdr:col>
      <xdr:colOff>101600</xdr:colOff>
      <xdr:row>35</xdr:row>
      <xdr:rowOff>54483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71010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2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93599</xdr:rowOff>
    </xdr:from>
    <xdr:to>
      <xdr:col>10</xdr:col>
      <xdr:colOff>114300</xdr:colOff>
      <xdr:row>36</xdr:row>
      <xdr:rowOff>125984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579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45466</xdr:rowOff>
    </xdr:from>
    <xdr:to>
      <xdr:col>10</xdr:col>
      <xdr:colOff>165100</xdr:colOff>
      <xdr:row>34</xdr:row>
      <xdr:rowOff>147066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163593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35560</xdr:rowOff>
    </xdr:from>
    <xdr:to>
      <xdr:col>6</xdr:col>
      <xdr:colOff>38100</xdr:colOff>
      <xdr:row>34</xdr:row>
      <xdr:rowOff>137160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6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153687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24892</xdr:rowOff>
    </xdr:from>
    <xdr:to>
      <xdr:col>24</xdr:col>
      <xdr:colOff>114300</xdr:colOff>
      <xdr:row>36</xdr:row>
      <xdr:rowOff>126492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15748</xdr:rowOff>
    </xdr:from>
    <xdr:to>
      <xdr:col>20</xdr:col>
      <xdr:colOff>38100</xdr:colOff>
      <xdr:row>36</xdr:row>
      <xdr:rowOff>117348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108475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3175</xdr:rowOff>
    </xdr:from>
    <xdr:to>
      <xdr:col>15</xdr:col>
      <xdr:colOff>101600</xdr:colOff>
      <xdr:row>36</xdr:row>
      <xdr:rowOff>104775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95902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75184</xdr:rowOff>
    </xdr:from>
    <xdr:to>
      <xdr:col>10</xdr:col>
      <xdr:colOff>165100</xdr:colOff>
      <xdr:row>37</xdr:row>
      <xdr:rowOff>5334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167911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42799</xdr:rowOff>
    </xdr:from>
    <xdr:to>
      <xdr:col>6</xdr:col>
      <xdr:colOff>38100</xdr:colOff>
      <xdr:row>36</xdr:row>
      <xdr:rowOff>144399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135526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145854</xdr:rowOff>
    </xdr:from>
    <xdr:to>
      <xdr:col>24</xdr:col>
      <xdr:colOff>63500</xdr:colOff>
      <xdr:row>55</xdr:row>
      <xdr:rowOff>143513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04154"/>
          <a:ext cx="838200" cy="16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73196</xdr:rowOff>
    </xdr:from>
    <xdr:to>
      <xdr:col>19</xdr:col>
      <xdr:colOff>177800</xdr:colOff>
      <xdr:row>55</xdr:row>
      <xdr:rowOff>143513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31496"/>
          <a:ext cx="889000" cy="24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73196</xdr:rowOff>
    </xdr:from>
    <xdr:to>
      <xdr:col>15</xdr:col>
      <xdr:colOff>50800</xdr:colOff>
      <xdr:row>57</xdr:row>
      <xdr:rowOff>22469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31496"/>
          <a:ext cx="889000" cy="46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154211</xdr:rowOff>
    </xdr:from>
    <xdr:to>
      <xdr:col>15</xdr:col>
      <xdr:colOff>101600</xdr:colOff>
      <xdr:row>53</xdr:row>
      <xdr:rowOff>84361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100888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84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22469</xdr:rowOff>
    </xdr:from>
    <xdr:to>
      <xdr:col>10</xdr:col>
      <xdr:colOff>114300</xdr:colOff>
      <xdr:row>57</xdr:row>
      <xdr:rowOff>77791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95119"/>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138749</xdr:rowOff>
    </xdr:from>
    <xdr:to>
      <xdr:col>10</xdr:col>
      <xdr:colOff>165100</xdr:colOff>
      <xdr:row>56</xdr:row>
      <xdr:rowOff>68899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85426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23356</xdr:rowOff>
    </xdr:from>
    <xdr:to>
      <xdr:col>6</xdr:col>
      <xdr:colOff>38100</xdr:colOff>
      <xdr:row>56</xdr:row>
      <xdr:rowOff>124956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141483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95054</xdr:rowOff>
    </xdr:from>
    <xdr:to>
      <xdr:col>24</xdr:col>
      <xdr:colOff>114300</xdr:colOff>
      <xdr:row>55</xdr:row>
      <xdr:rowOff>25204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117931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0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92713</xdr:rowOff>
    </xdr:from>
    <xdr:to>
      <xdr:col>20</xdr:col>
      <xdr:colOff>38100</xdr:colOff>
      <xdr:row>56</xdr:row>
      <xdr:rowOff>22863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39390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2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22396</xdr:rowOff>
    </xdr:from>
    <xdr:to>
      <xdr:col>15</xdr:col>
      <xdr:colOff>101600</xdr:colOff>
      <xdr:row>54</xdr:row>
      <xdr:rowOff>123996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115123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7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143119</xdr:rowOff>
    </xdr:from>
    <xdr:to>
      <xdr:col>10</xdr:col>
      <xdr:colOff>165100</xdr:colOff>
      <xdr:row>57</xdr:row>
      <xdr:rowOff>73269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64396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26991</xdr:rowOff>
    </xdr:from>
    <xdr:to>
      <xdr:col>6</xdr:col>
      <xdr:colOff>38100</xdr:colOff>
      <xdr:row>57</xdr:row>
      <xdr:rowOff>128591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119718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2834</xdr:rowOff>
    </xdr:from>
    <xdr:to>
      <xdr:col>24</xdr:col>
      <xdr:colOff>63500</xdr:colOff>
      <xdr:row>78</xdr:row>
      <xdr:rowOff>63805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75934"/>
          <a:ext cx="838200" cy="6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2834</xdr:rowOff>
    </xdr:from>
    <xdr:to>
      <xdr:col>19</xdr:col>
      <xdr:colOff>177800</xdr:colOff>
      <xdr:row>79</xdr:row>
      <xdr:rowOff>84052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75934"/>
          <a:ext cx="889000" cy="25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84052</xdr:rowOff>
    </xdr:from>
    <xdr:to>
      <xdr:col>15</xdr:col>
      <xdr:colOff>50800</xdr:colOff>
      <xdr:row>79</xdr:row>
      <xdr:rowOff>113912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628602"/>
          <a:ext cx="889000" cy="2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157153</xdr:rowOff>
    </xdr:from>
    <xdr:to>
      <xdr:col>15</xdr:col>
      <xdr:colOff>101600</xdr:colOff>
      <xdr:row>75</xdr:row>
      <xdr:rowOff>87303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4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103830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1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113912</xdr:rowOff>
    </xdr:from>
    <xdr:to>
      <xdr:col>10</xdr:col>
      <xdr:colOff>114300</xdr:colOff>
      <xdr:row>79</xdr:row>
      <xdr:rowOff>159773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658462"/>
          <a:ext cx="889000" cy="4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20636</xdr:rowOff>
    </xdr:from>
    <xdr:to>
      <xdr:col>10</xdr:col>
      <xdr:colOff>165100</xdr:colOff>
      <xdr:row>75</xdr:row>
      <xdr:rowOff>122236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138763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75750</xdr:rowOff>
    </xdr:from>
    <xdr:to>
      <xdr:col>6</xdr:col>
      <xdr:colOff>38100</xdr:colOff>
      <xdr:row>76</xdr:row>
      <xdr:rowOff>5900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22427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0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13005</xdr:rowOff>
    </xdr:from>
    <xdr:to>
      <xdr:col>24</xdr:col>
      <xdr:colOff>114300</xdr:colOff>
      <xdr:row>78</xdr:row>
      <xdr:rowOff>114605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99382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0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123484</xdr:rowOff>
    </xdr:from>
    <xdr:to>
      <xdr:col>20</xdr:col>
      <xdr:colOff>38100</xdr:colOff>
      <xdr:row>78</xdr:row>
      <xdr:rowOff>53634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44761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33252</xdr:rowOff>
    </xdr:from>
    <xdr:to>
      <xdr:col>15</xdr:col>
      <xdr:colOff>101600</xdr:colOff>
      <xdr:row>79</xdr:row>
      <xdr:rowOff>134852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7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125979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63112</xdr:rowOff>
    </xdr:from>
    <xdr:to>
      <xdr:col>10</xdr:col>
      <xdr:colOff>165100</xdr:colOff>
      <xdr:row>79</xdr:row>
      <xdr:rowOff>164712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6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155839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70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108973</xdr:rowOff>
    </xdr:from>
    <xdr:to>
      <xdr:col>6</xdr:col>
      <xdr:colOff>38100</xdr:colOff>
      <xdr:row>80</xdr:row>
      <xdr:rowOff>39123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6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30250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74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154972</xdr:rowOff>
    </xdr:from>
    <xdr:to>
      <xdr:col>24</xdr:col>
      <xdr:colOff>63500</xdr:colOff>
      <xdr:row>98</xdr:row>
      <xdr:rowOff>5273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85622"/>
          <a:ext cx="838200" cy="2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154972</xdr:rowOff>
    </xdr:from>
    <xdr:to>
      <xdr:col>19</xdr:col>
      <xdr:colOff>177800</xdr:colOff>
      <xdr:row>98</xdr:row>
      <xdr:rowOff>140571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85622"/>
          <a:ext cx="889000" cy="15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135846</xdr:rowOff>
    </xdr:from>
    <xdr:to>
      <xdr:col>15</xdr:col>
      <xdr:colOff>50800</xdr:colOff>
      <xdr:row>98</xdr:row>
      <xdr:rowOff>140571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37946"/>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96988</xdr:rowOff>
    </xdr:from>
    <xdr:to>
      <xdr:col>15</xdr:col>
      <xdr:colOff>101600</xdr:colOff>
      <xdr:row>98</xdr:row>
      <xdr:rowOff>27138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43665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135846</xdr:rowOff>
    </xdr:from>
    <xdr:to>
      <xdr:col>10</xdr:col>
      <xdr:colOff>114300</xdr:colOff>
      <xdr:row>98</xdr:row>
      <xdr:rowOff>151685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37946"/>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111869</xdr:rowOff>
    </xdr:from>
    <xdr:to>
      <xdr:col>10</xdr:col>
      <xdr:colOff>165100</xdr:colOff>
      <xdr:row>98</xdr:row>
      <xdr:rowOff>42019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4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58546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137897</xdr:rowOff>
    </xdr:from>
    <xdr:to>
      <xdr:col>6</xdr:col>
      <xdr:colOff>38100</xdr:colOff>
      <xdr:row>98</xdr:row>
      <xdr:rowOff>68047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84574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125923</xdr:rowOff>
    </xdr:from>
    <xdr:to>
      <xdr:col>24</xdr:col>
      <xdr:colOff>114300</xdr:colOff>
      <xdr:row>98</xdr:row>
      <xdr:rowOff>56073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104350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104172</xdr:rowOff>
    </xdr:from>
    <xdr:to>
      <xdr:col>20</xdr:col>
      <xdr:colOff>38100</xdr:colOff>
      <xdr:row>98</xdr:row>
      <xdr:rowOff>34322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50849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89771</xdr:rowOff>
    </xdr:from>
    <xdr:to>
      <xdr:col>15</xdr:col>
      <xdr:colOff>101600</xdr:colOff>
      <xdr:row>99</xdr:row>
      <xdr:rowOff>19921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11048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85046</xdr:rowOff>
    </xdr:from>
    <xdr:to>
      <xdr:col>10</xdr:col>
      <xdr:colOff>165100</xdr:colOff>
      <xdr:row>99</xdr:row>
      <xdr:rowOff>15196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6323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7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100885</xdr:rowOff>
    </xdr:from>
    <xdr:to>
      <xdr:col>6</xdr:col>
      <xdr:colOff>38100</xdr:colOff>
      <xdr:row>99</xdr:row>
      <xdr:rowOff>31035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22162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68834</xdr:rowOff>
    </xdr:from>
    <xdr:to>
      <xdr:col>55</xdr:col>
      <xdr:colOff>0</xdr:colOff>
      <xdr:row>39</xdr:row>
      <xdr:rowOff>68834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55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68834</xdr:rowOff>
    </xdr:from>
    <xdr:to>
      <xdr:col>50</xdr:col>
      <xdr:colOff>114300</xdr:colOff>
      <xdr:row>39</xdr:row>
      <xdr:rowOff>69487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5538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69487</xdr:rowOff>
    </xdr:from>
    <xdr:to>
      <xdr:col>45</xdr:col>
      <xdr:colOff>177800</xdr:colOff>
      <xdr:row>39</xdr:row>
      <xdr:rowOff>69814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5603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69814</xdr:rowOff>
    </xdr:from>
    <xdr:to>
      <xdr:col>41</xdr:col>
      <xdr:colOff>50800</xdr:colOff>
      <xdr:row>39</xdr:row>
      <xdr:rowOff>69814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56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18034</xdr:rowOff>
    </xdr:from>
    <xdr:to>
      <xdr:col>55</xdr:col>
      <xdr:colOff>50800</xdr:colOff>
      <xdr:row>39</xdr:row>
      <xdr:rowOff>119634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104411</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19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18034</xdr:rowOff>
    </xdr:from>
    <xdr:to>
      <xdr:col>50</xdr:col>
      <xdr:colOff>165100</xdr:colOff>
      <xdr:row>39</xdr:row>
      <xdr:rowOff>119634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110761</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797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18687</xdr:rowOff>
    </xdr:from>
    <xdr:to>
      <xdr:col>46</xdr:col>
      <xdr:colOff>38100</xdr:colOff>
      <xdr:row>39</xdr:row>
      <xdr:rowOff>120287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111414</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79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19014</xdr:rowOff>
    </xdr:from>
    <xdr:to>
      <xdr:col>41</xdr:col>
      <xdr:colOff>101600</xdr:colOff>
      <xdr:row>39</xdr:row>
      <xdr:rowOff>120614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111741</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798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19014</xdr:rowOff>
    </xdr:from>
    <xdr:to>
      <xdr:col>36</xdr:col>
      <xdr:colOff>165100</xdr:colOff>
      <xdr:row>39</xdr:row>
      <xdr:rowOff>120614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111741</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798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1949</xdr:rowOff>
    </xdr:from>
    <xdr:to>
      <xdr:col>55</xdr:col>
      <xdr:colOff>0</xdr:colOff>
      <xdr:row>56</xdr:row>
      <xdr:rowOff>18428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603149"/>
          <a:ext cx="838200" cy="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163912</xdr:rowOff>
    </xdr:from>
    <xdr:to>
      <xdr:col>50</xdr:col>
      <xdr:colOff>114300</xdr:colOff>
      <xdr:row>56</xdr:row>
      <xdr:rowOff>1949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593662"/>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163912</xdr:rowOff>
    </xdr:from>
    <xdr:to>
      <xdr:col>45</xdr:col>
      <xdr:colOff>177800</xdr:colOff>
      <xdr:row>56</xdr:row>
      <xdr:rowOff>4921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93662"/>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4311</xdr:rowOff>
    </xdr:from>
    <xdr:to>
      <xdr:col>41</xdr:col>
      <xdr:colOff>50800</xdr:colOff>
      <xdr:row>56</xdr:row>
      <xdr:rowOff>4921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60551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139078</xdr:rowOff>
    </xdr:from>
    <xdr:to>
      <xdr:col>55</xdr:col>
      <xdr:colOff>50800</xdr:colOff>
      <xdr:row>56</xdr:row>
      <xdr:rowOff>69228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6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161955</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122599</xdr:rowOff>
    </xdr:from>
    <xdr:to>
      <xdr:col>50</xdr:col>
      <xdr:colOff>165100</xdr:colOff>
      <xdr:row>56</xdr:row>
      <xdr:rowOff>52749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69276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113112</xdr:rowOff>
    </xdr:from>
    <xdr:to>
      <xdr:col>46</xdr:col>
      <xdr:colOff>38100</xdr:colOff>
      <xdr:row>56</xdr:row>
      <xdr:rowOff>43262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34389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6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125571</xdr:rowOff>
    </xdr:from>
    <xdr:to>
      <xdr:col>41</xdr:col>
      <xdr:colOff>101600</xdr:colOff>
      <xdr:row>56</xdr:row>
      <xdr:rowOff>55721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46848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6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124961</xdr:rowOff>
    </xdr:from>
    <xdr:to>
      <xdr:col>36</xdr:col>
      <xdr:colOff>165100</xdr:colOff>
      <xdr:row>56</xdr:row>
      <xdr:rowOff>55111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46238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6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95329</xdr:rowOff>
    </xdr:from>
    <xdr:to>
      <xdr:col>55</xdr:col>
      <xdr:colOff>0</xdr:colOff>
      <xdr:row>76</xdr:row>
      <xdr:rowOff>124475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954079"/>
          <a:ext cx="838200" cy="20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64788</xdr:rowOff>
    </xdr:from>
    <xdr:to>
      <xdr:col>50</xdr:col>
      <xdr:colOff>114300</xdr:colOff>
      <xdr:row>76</xdr:row>
      <xdr:rowOff>124475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923538"/>
          <a:ext cx="889000" cy="2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64788</xdr:rowOff>
    </xdr:from>
    <xdr:to>
      <xdr:col>45</xdr:col>
      <xdr:colOff>177800</xdr:colOff>
      <xdr:row>77</xdr:row>
      <xdr:rowOff>78846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923538"/>
          <a:ext cx="889000" cy="35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33031</xdr:rowOff>
    </xdr:from>
    <xdr:to>
      <xdr:col>46</xdr:col>
      <xdr:colOff>38100</xdr:colOff>
      <xdr:row>74</xdr:row>
      <xdr:rowOff>134631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151158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4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78846</xdr:rowOff>
    </xdr:from>
    <xdr:to>
      <xdr:col>41</xdr:col>
      <xdr:colOff>50800</xdr:colOff>
      <xdr:row>77</xdr:row>
      <xdr:rowOff>96106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80496"/>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108240</xdr:rowOff>
    </xdr:from>
    <xdr:to>
      <xdr:col>41</xdr:col>
      <xdr:colOff>101600</xdr:colOff>
      <xdr:row>76</xdr:row>
      <xdr:rowOff>38390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54917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7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165869</xdr:rowOff>
    </xdr:from>
    <xdr:to>
      <xdr:col>36</xdr:col>
      <xdr:colOff>165100</xdr:colOff>
      <xdr:row>76</xdr:row>
      <xdr:rowOff>96019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112547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44529</xdr:rowOff>
    </xdr:from>
    <xdr:to>
      <xdr:col>55</xdr:col>
      <xdr:colOff>50800</xdr:colOff>
      <xdr:row>75</xdr:row>
      <xdr:rowOff>146129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67406</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5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73675</xdr:rowOff>
    </xdr:from>
    <xdr:to>
      <xdr:col>50</xdr:col>
      <xdr:colOff>165100</xdr:colOff>
      <xdr:row>77</xdr:row>
      <xdr:rowOff>3825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166402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19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13988</xdr:rowOff>
    </xdr:from>
    <xdr:to>
      <xdr:col>46</xdr:col>
      <xdr:colOff>38100</xdr:colOff>
      <xdr:row>75</xdr:row>
      <xdr:rowOff>115588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8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106715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96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28046</xdr:rowOff>
    </xdr:from>
    <xdr:to>
      <xdr:col>41</xdr:col>
      <xdr:colOff>101600</xdr:colOff>
      <xdr:row>77</xdr:row>
      <xdr:rowOff>129646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120773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3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45306</xdr:rowOff>
    </xdr:from>
    <xdr:to>
      <xdr:col>36</xdr:col>
      <xdr:colOff>165100</xdr:colOff>
      <xdr:row>77</xdr:row>
      <xdr:rowOff>146906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138033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3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56083</xdr:rowOff>
    </xdr:from>
    <xdr:to>
      <xdr:col>55</xdr:col>
      <xdr:colOff>0</xdr:colOff>
      <xdr:row>96</xdr:row>
      <xdr:rowOff>47003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343833"/>
          <a:ext cx="838200" cy="1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47003</xdr:rowOff>
    </xdr:from>
    <xdr:to>
      <xdr:col>50</xdr:col>
      <xdr:colOff>114300</xdr:colOff>
      <xdr:row>96</xdr:row>
      <xdr:rowOff>89027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06203"/>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89027</xdr:rowOff>
    </xdr:from>
    <xdr:to>
      <xdr:col>45</xdr:col>
      <xdr:colOff>177800</xdr:colOff>
      <xdr:row>97</xdr:row>
      <xdr:rowOff>22568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48227"/>
          <a:ext cx="889000" cy="10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131445</xdr:rowOff>
    </xdr:from>
    <xdr:to>
      <xdr:col>46</xdr:col>
      <xdr:colOff>38100</xdr:colOff>
      <xdr:row>97</xdr:row>
      <xdr:rowOff>61595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52722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64339</xdr:rowOff>
    </xdr:from>
    <xdr:to>
      <xdr:col>41</xdr:col>
      <xdr:colOff>50800</xdr:colOff>
      <xdr:row>97</xdr:row>
      <xdr:rowOff>22568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23539"/>
          <a:ext cx="889000" cy="1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26836</xdr:rowOff>
    </xdr:from>
    <xdr:to>
      <xdr:col>41</xdr:col>
      <xdr:colOff>101600</xdr:colOff>
      <xdr:row>97</xdr:row>
      <xdr:rowOff>128436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14046</xdr:rowOff>
    </xdr:from>
    <xdr:to>
      <xdr:col>36</xdr:col>
      <xdr:colOff>165100</xdr:colOff>
      <xdr:row>97</xdr:row>
      <xdr:rowOff>115646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106773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5283</xdr:rowOff>
    </xdr:from>
    <xdr:to>
      <xdr:col>55</xdr:col>
      <xdr:colOff>50800</xdr:colOff>
      <xdr:row>95</xdr:row>
      <xdr:rowOff>106883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29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28160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14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167653</xdr:rowOff>
    </xdr:from>
    <xdr:to>
      <xdr:col>50</xdr:col>
      <xdr:colOff>165100</xdr:colOff>
      <xdr:row>96</xdr:row>
      <xdr:rowOff>97803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114330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3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38227</xdr:rowOff>
    </xdr:from>
    <xdr:to>
      <xdr:col>46</xdr:col>
      <xdr:colOff>38100</xdr:colOff>
      <xdr:row>96</xdr:row>
      <xdr:rowOff>139827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156354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143218</xdr:rowOff>
    </xdr:from>
    <xdr:to>
      <xdr:col>41</xdr:col>
      <xdr:colOff>101600</xdr:colOff>
      <xdr:row>97</xdr:row>
      <xdr:rowOff>73368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89895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13539</xdr:rowOff>
    </xdr:from>
    <xdr:to>
      <xdr:col>36</xdr:col>
      <xdr:colOff>165100</xdr:colOff>
      <xdr:row>96</xdr:row>
      <xdr:rowOff>115139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131666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151511</xdr:rowOff>
    </xdr:from>
    <xdr:to>
      <xdr:col>85</xdr:col>
      <xdr:colOff>127000</xdr:colOff>
      <xdr:row>36</xdr:row>
      <xdr:rowOff>11341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152261"/>
          <a:ext cx="8382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157950</xdr:rowOff>
    </xdr:from>
    <xdr:to>
      <xdr:col>81</xdr:col>
      <xdr:colOff>50800</xdr:colOff>
      <xdr:row>36</xdr:row>
      <xdr:rowOff>11341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158700"/>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133604</xdr:rowOff>
    </xdr:from>
    <xdr:to>
      <xdr:col>76</xdr:col>
      <xdr:colOff>114300</xdr:colOff>
      <xdr:row>35</xdr:row>
      <xdr:rowOff>157950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134354"/>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15024</xdr:rowOff>
    </xdr:from>
    <xdr:to>
      <xdr:col>76</xdr:col>
      <xdr:colOff>165100</xdr:colOff>
      <xdr:row>35</xdr:row>
      <xdr:rowOff>116624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133151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140462</xdr:rowOff>
    </xdr:from>
    <xdr:to>
      <xdr:col>71</xdr:col>
      <xdr:colOff>177800</xdr:colOff>
      <xdr:row>35</xdr:row>
      <xdr:rowOff>133604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798312"/>
          <a:ext cx="8890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111227</xdr:rowOff>
    </xdr:from>
    <xdr:to>
      <xdr:col>72</xdr:col>
      <xdr:colOff>38100</xdr:colOff>
      <xdr:row>36</xdr:row>
      <xdr:rowOff>41377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1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0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118999</xdr:rowOff>
    </xdr:from>
    <xdr:to>
      <xdr:col>67</xdr:col>
      <xdr:colOff>101600</xdr:colOff>
      <xdr:row>36</xdr:row>
      <xdr:rowOff>49149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1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40276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100711</xdr:rowOff>
    </xdr:from>
    <xdr:to>
      <xdr:col>85</xdr:col>
      <xdr:colOff>177800</xdr:colOff>
      <xdr:row>36</xdr:row>
      <xdr:rowOff>30861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123588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95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131991</xdr:rowOff>
    </xdr:from>
    <xdr:to>
      <xdr:col>81</xdr:col>
      <xdr:colOff>101600</xdr:colOff>
      <xdr:row>36</xdr:row>
      <xdr:rowOff>62141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78668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107150</xdr:rowOff>
    </xdr:from>
    <xdr:to>
      <xdr:col>76</xdr:col>
      <xdr:colOff>165100</xdr:colOff>
      <xdr:row>36</xdr:row>
      <xdr:rowOff>37300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28427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20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82804</xdr:rowOff>
    </xdr:from>
    <xdr:to>
      <xdr:col>72</xdr:col>
      <xdr:colOff>38100</xdr:colOff>
      <xdr:row>36</xdr:row>
      <xdr:rowOff>12954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29481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89662</xdr:rowOff>
    </xdr:from>
    <xdr:to>
      <xdr:col>67</xdr:col>
      <xdr:colOff>101600</xdr:colOff>
      <xdr:row>34</xdr:row>
      <xdr:rowOff>19812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7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36339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52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4407</xdr:rowOff>
    </xdr:from>
    <xdr:to>
      <xdr:col>85</xdr:col>
      <xdr:colOff>127000</xdr:colOff>
      <xdr:row>55</xdr:row>
      <xdr:rowOff>106159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34157"/>
          <a:ext cx="838200" cy="1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23609</xdr:rowOff>
    </xdr:from>
    <xdr:to>
      <xdr:col>81</xdr:col>
      <xdr:colOff>50800</xdr:colOff>
      <xdr:row>55</xdr:row>
      <xdr:rowOff>106159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281909"/>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23609</xdr:rowOff>
    </xdr:from>
    <xdr:to>
      <xdr:col>76</xdr:col>
      <xdr:colOff>114300</xdr:colOff>
      <xdr:row>56</xdr:row>
      <xdr:rowOff>13043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281909"/>
          <a:ext cx="889000" cy="3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13043</xdr:rowOff>
    </xdr:from>
    <xdr:to>
      <xdr:col>71</xdr:col>
      <xdr:colOff>177800</xdr:colOff>
      <xdr:row>56</xdr:row>
      <xdr:rowOff>53454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14243"/>
          <a:ext cx="889000" cy="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125057</xdr:rowOff>
    </xdr:from>
    <xdr:to>
      <xdr:col>85</xdr:col>
      <xdr:colOff>177800</xdr:colOff>
      <xdr:row>55</xdr:row>
      <xdr:rowOff>55207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147934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3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55359</xdr:rowOff>
    </xdr:from>
    <xdr:to>
      <xdr:col>81</xdr:col>
      <xdr:colOff>101600</xdr:colOff>
      <xdr:row>55</xdr:row>
      <xdr:rowOff>156959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2036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6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144259</xdr:rowOff>
    </xdr:from>
    <xdr:to>
      <xdr:col>76</xdr:col>
      <xdr:colOff>165100</xdr:colOff>
      <xdr:row>54</xdr:row>
      <xdr:rowOff>74409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2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90936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0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133693</xdr:rowOff>
    </xdr:from>
    <xdr:to>
      <xdr:col>72</xdr:col>
      <xdr:colOff>38100</xdr:colOff>
      <xdr:row>56</xdr:row>
      <xdr:rowOff>63843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80370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2654</xdr:rowOff>
    </xdr:from>
    <xdr:to>
      <xdr:col>67</xdr:col>
      <xdr:colOff>101600</xdr:colOff>
      <xdr:row>56</xdr:row>
      <xdr:rowOff>104254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120781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92655</xdr:rowOff>
    </xdr:from>
    <xdr:to>
      <xdr:col>85</xdr:col>
      <xdr:colOff>127000</xdr:colOff>
      <xdr:row>78</xdr:row>
      <xdr:rowOff>126670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65755"/>
          <a:ext cx="838200" cy="3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126670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9977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35001</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08101"/>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10719</xdr:rowOff>
    </xdr:from>
    <xdr:to>
      <xdr:col>76</xdr:col>
      <xdr:colOff>165100</xdr:colOff>
      <xdr:row>76</xdr:row>
      <xdr:rowOff>112319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128846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81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35001</xdr:rowOff>
    </xdr:from>
    <xdr:to>
      <xdr:col>71</xdr:col>
      <xdr:colOff>177800</xdr:colOff>
      <xdr:row>78</xdr:row>
      <xdr:rowOff>69794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08101"/>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140701</xdr:rowOff>
    </xdr:from>
    <xdr:to>
      <xdr:col>72</xdr:col>
      <xdr:colOff>38100</xdr:colOff>
      <xdr:row>76</xdr:row>
      <xdr:rowOff>70851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299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87378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277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15291</xdr:rowOff>
    </xdr:from>
    <xdr:to>
      <xdr:col>67</xdr:col>
      <xdr:colOff>101600</xdr:colOff>
      <xdr:row>76</xdr:row>
      <xdr:rowOff>116891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0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133418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82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41855</xdr:rowOff>
    </xdr:from>
    <xdr:to>
      <xdr:col>85</xdr:col>
      <xdr:colOff>177800</xdr:colOff>
      <xdr:row>78</xdr:row>
      <xdr:rowOff>143455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128232</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2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75870</xdr:rowOff>
    </xdr:from>
    <xdr:to>
      <xdr:col>81</xdr:col>
      <xdr:colOff>101600</xdr:colOff>
      <xdr:row>79</xdr:row>
      <xdr:rowOff>6020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168597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4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155651</xdr:rowOff>
    </xdr:from>
    <xdr:to>
      <xdr:col>72</xdr:col>
      <xdr:colOff>38100</xdr:colOff>
      <xdr:row>78</xdr:row>
      <xdr:rowOff>85801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76928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18994</xdr:rowOff>
    </xdr:from>
    <xdr:to>
      <xdr:col>67</xdr:col>
      <xdr:colOff>101600</xdr:colOff>
      <xdr:row>78</xdr:row>
      <xdr:rowOff>120594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111721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4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69889</xdr:rowOff>
    </xdr:from>
    <xdr:to>
      <xdr:col>85</xdr:col>
      <xdr:colOff>127000</xdr:colOff>
      <xdr:row>95</xdr:row>
      <xdr:rowOff>108699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57639"/>
          <a:ext cx="838200" cy="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108699</xdr:rowOff>
    </xdr:from>
    <xdr:to>
      <xdr:col>81</xdr:col>
      <xdr:colOff>50800</xdr:colOff>
      <xdr:row>95</xdr:row>
      <xdr:rowOff>149327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96449"/>
          <a:ext cx="889000" cy="4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149327</xdr:rowOff>
    </xdr:from>
    <xdr:to>
      <xdr:col>76</xdr:col>
      <xdr:colOff>114300</xdr:colOff>
      <xdr:row>96</xdr:row>
      <xdr:rowOff>20865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37077"/>
          <a:ext cx="8890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126772</xdr:rowOff>
    </xdr:from>
    <xdr:to>
      <xdr:col>76</xdr:col>
      <xdr:colOff>165100</xdr:colOff>
      <xdr:row>94</xdr:row>
      <xdr:rowOff>56922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73449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58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20865</xdr:rowOff>
    </xdr:from>
    <xdr:to>
      <xdr:col>71</xdr:col>
      <xdr:colOff>177800</xdr:colOff>
      <xdr:row>96</xdr:row>
      <xdr:rowOff>41415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80065"/>
          <a:ext cx="889000" cy="2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143777</xdr:rowOff>
    </xdr:from>
    <xdr:to>
      <xdr:col>72</xdr:col>
      <xdr:colOff>38100</xdr:colOff>
      <xdr:row>94</xdr:row>
      <xdr:rowOff>73927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90454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135382</xdr:rowOff>
    </xdr:from>
    <xdr:to>
      <xdr:col>67</xdr:col>
      <xdr:colOff>101600</xdr:colOff>
      <xdr:row>94</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82059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19089</xdr:rowOff>
    </xdr:from>
    <xdr:to>
      <xdr:col>85</xdr:col>
      <xdr:colOff>177800</xdr:colOff>
      <xdr:row>95</xdr:row>
      <xdr:rowOff>120689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168966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57899</xdr:rowOff>
    </xdr:from>
    <xdr:to>
      <xdr:col>81</xdr:col>
      <xdr:colOff>101600</xdr:colOff>
      <xdr:row>95</xdr:row>
      <xdr:rowOff>159499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150626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3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98527</xdr:rowOff>
    </xdr:from>
    <xdr:to>
      <xdr:col>76</xdr:col>
      <xdr:colOff>165100</xdr:colOff>
      <xdr:row>96</xdr:row>
      <xdr:rowOff>28677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19804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141515</xdr:rowOff>
    </xdr:from>
    <xdr:to>
      <xdr:col>72</xdr:col>
      <xdr:colOff>38100</xdr:colOff>
      <xdr:row>96</xdr:row>
      <xdr:rowOff>71665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62792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2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162065</xdr:rowOff>
    </xdr:from>
    <xdr:to>
      <xdr:col>67</xdr:col>
      <xdr:colOff>101600</xdr:colOff>
      <xdr:row>96</xdr:row>
      <xdr:rowOff>92215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83342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4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a:t>
          </a:r>
          <a:r>
            <a:rPr lang="ja-JP" altLang="en-US"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、東海環状自動車道</a:t>
          </a:r>
          <a:r>
            <a:rPr lang="en-US" altLang="ja-JP"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PA</a:t>
          </a:r>
          <a:r>
            <a:rPr lang="ja-JP" altLang="en-US"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公園整備事業の推進により３３９．８百万円の増額。</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さらに、建設事業の原資として地方債を積極的に活用しているため、公債費も前年度より９０．９百万円の増額となった。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１４の目的のうち７つの目的は類似団体平均を下回っているが、６つの目的で類似団体平均を上回っている。この類似団体平均を上回っている目的のうち、緊急性・必要性の高い新庁舎建設事業や消防署建設事業、東海環状自動車道糸貫インターチェンジ周辺整備事業に係る総務費、消防費、土木費は、事業終了年度までは歳出額が増額するものの、事業終了年度以降は大幅な減額が見込まれる。また、農林事業の維持・発展を継続的に支援する農林水産業費は、今後も同水準の歳出が見込まれる。一方、過去から全国・類似団体・県平均を大きく上回っている教育費は、統廃合の見込みが立っていない教育施設の恒常的な修繕や長寿命化対策としての長期的かつ大規模な改修を予定し、さらに市独自で単独事業の教員・児童生徒の教育環境改善に係る事業のさらなる拡充も予定し、歳出額の増加が顕著となることから、事業の取捨選択が重要となってく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例年、全国・類似団体・県平均を下回っている民生費について、加速する人口減や高齢化率の上昇による歳出の増加に備え、民間事業者の効率的な利活用や地域内での支援体制や人材の整備・育成を検討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財政調整基金は、４０１百万円を取り崩し、３１５百万円を積み立てた結果、令和４年度末残高は４０５１．８百万円となり、標準財政規模比で０．２５ポイント増となった。</a:t>
          </a:r>
        </a:p>
        <a:p>
          <a:r>
            <a:rPr kumimoji="1" lang="ja-JP" altLang="en-US" sz="1200">
              <a:solidFill>
                <a:sysClr val="windowText" lastClr="000000"/>
              </a:solidFill>
              <a:latin typeface="ＭＳ ゴシック" pitchFamily="49" charset="-128"/>
              <a:ea typeface="ＭＳ ゴシック" pitchFamily="49" charset="-128"/>
            </a:rPr>
            <a:t>　実質収支額は、対前年度比２６５百万円減の８８５百万円となり、標準財政規模に占める割合では２．０９ポイント減となった。</a:t>
          </a:r>
        </a:p>
        <a:p>
          <a:r>
            <a:rPr kumimoji="1" lang="ja-JP" altLang="en-US" sz="1200">
              <a:solidFill>
                <a:sysClr val="windowText" lastClr="000000"/>
              </a:solidFill>
              <a:latin typeface="ＭＳ ゴシック" pitchFamily="49" charset="-128"/>
              <a:ea typeface="ＭＳ ゴシック" pitchFamily="49" charset="-128"/>
            </a:rPr>
            <a:t>　平成２６年度からの普通交付税の段階的減少は令和２年度から増加傾向に転じているものの、生産年齢人口の減少による税収の減が今後見込まれており、経費の削減を図り、財政調整基金に頼ることのない財政状況に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連結実質収支については、全会計で実質収支</a:t>
          </a:r>
          <a:r>
            <a:rPr kumimoji="1" lang="en-US" altLang="ja-JP" sz="1400">
              <a:solidFill>
                <a:sysClr val="windowText" lastClr="000000"/>
              </a:solidFill>
              <a:latin typeface="ＭＳ ゴシック" pitchFamily="49" charset="-128"/>
              <a:ea typeface="ＭＳ ゴシック" pitchFamily="49" charset="-128"/>
            </a:rPr>
            <a:t>0</a:t>
          </a:r>
          <a:r>
            <a:rPr kumimoji="1" lang="ja-JP" altLang="en-US" sz="1400">
              <a:solidFill>
                <a:sysClr val="windowText" lastClr="000000"/>
              </a:solidFill>
              <a:latin typeface="ＭＳ ゴシック" pitchFamily="49" charset="-128"/>
              <a:ea typeface="ＭＳ ゴシック" pitchFamily="49" charset="-128"/>
            </a:rPr>
            <a:t>もしくは黒字を維持している。全会計が赤字額なしで推移していることから、今後も継続するよう努める。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001\&#20849;&#26377;&#12501;&#12457;&#12523;&#12480;\02_&#20225;&#30011;&#37096;\02_&#20225;&#30011;&#36001;&#25919;&#35506;\02_&#21463;&#28193;\!&#9325;&#24066;&#24029;&#65288;&#36020;&#65289;\&#12304;&#36001;&#25919;&#29366;&#27841;&#36039;&#26009;&#38598;&#12305;_212181_&#26412;&#24035;&#24066;_2022&#65288;&#24066;&#240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H30</v>
          </cell>
          <cell r="D3">
            <v>74270</v>
          </cell>
          <cell r="F3">
            <v>85173</v>
          </cell>
        </row>
        <row r="5">
          <cell r="A5" t="str">
            <v xml:space="preserve"> R01</v>
          </cell>
          <cell r="D5">
            <v>69411</v>
          </cell>
          <cell r="F5">
            <v>94081</v>
          </cell>
        </row>
        <row r="7">
          <cell r="A7" t="str">
            <v xml:space="preserve"> R02</v>
          </cell>
          <cell r="D7">
            <v>88748</v>
          </cell>
          <cell r="F7">
            <v>92632</v>
          </cell>
        </row>
        <row r="9">
          <cell r="A9" t="str">
            <v xml:space="preserve"> R03</v>
          </cell>
          <cell r="D9">
            <v>97816</v>
          </cell>
          <cell r="F9">
            <v>69604</v>
          </cell>
        </row>
        <row r="11">
          <cell r="A11" t="str">
            <v xml:space="preserve"> R04</v>
          </cell>
          <cell r="D11">
            <v>163688</v>
          </cell>
          <cell r="F11">
            <v>68410</v>
          </cell>
        </row>
        <row r="18">
          <cell r="B18" t="str">
            <v>H30</v>
          </cell>
          <cell r="C18" t="str">
            <v>R01</v>
          </cell>
          <cell r="D18" t="str">
            <v>R02</v>
          </cell>
          <cell r="E18" t="str">
            <v>R03</v>
          </cell>
          <cell r="F18" t="str">
            <v>R04</v>
          </cell>
        </row>
        <row r="19">
          <cell r="A19" t="str">
            <v>実質収支額</v>
          </cell>
          <cell r="B19">
            <v>8.2799999999999994</v>
          </cell>
          <cell r="C19">
            <v>8.36</v>
          </cell>
          <cell r="D19">
            <v>6.91</v>
          </cell>
          <cell r="E19">
            <v>9.99</v>
          </cell>
          <cell r="F19">
            <v>7.9</v>
          </cell>
        </row>
        <row r="20">
          <cell r="A20" t="str">
            <v>財政調整基金残高</v>
          </cell>
          <cell r="B20">
            <v>36.299999999999997</v>
          </cell>
          <cell r="C20">
            <v>34.479999999999997</v>
          </cell>
          <cell r="D20">
            <v>32.17</v>
          </cell>
          <cell r="E20">
            <v>35.909999999999997</v>
          </cell>
          <cell r="F20">
            <v>36.159999999999997</v>
          </cell>
        </row>
        <row r="21">
          <cell r="A21" t="str">
            <v>実質単年度収支</v>
          </cell>
          <cell r="B21">
            <v>0.85</v>
          </cell>
          <cell r="C21">
            <v>-1.83</v>
          </cell>
          <cell r="D21">
            <v>-1.82</v>
          </cell>
          <cell r="E21">
            <v>8.56</v>
          </cell>
          <cell r="F21">
            <v>-3.14</v>
          </cell>
        </row>
        <row r="25">
          <cell r="B25" t="str">
            <v>H30</v>
          </cell>
          <cell r="C25"/>
          <cell r="D25" t="str">
            <v>R01</v>
          </cell>
          <cell r="E25"/>
          <cell r="F25" t="str">
            <v>R02</v>
          </cell>
          <cell r="G25"/>
          <cell r="H25" t="str">
            <v>R03</v>
          </cell>
          <cell r="I25"/>
          <cell r="J25" t="str">
            <v>R04</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0.12</v>
          </cell>
          <cell r="D27" t="e">
            <v>#N/A</v>
          </cell>
          <cell r="E27">
            <v>0.47</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企業用地造成事業特別会計</v>
          </cell>
          <cell r="B29" t="e">
            <v>#N/A</v>
          </cell>
          <cell r="C29">
            <v>0</v>
          </cell>
          <cell r="D29" t="e">
            <v>#N/A</v>
          </cell>
          <cell r="E29">
            <v>0</v>
          </cell>
          <cell r="F29" t="e">
            <v>#N/A</v>
          </cell>
          <cell r="G29">
            <v>0</v>
          </cell>
          <cell r="H29" t="e">
            <v>#N/A</v>
          </cell>
          <cell r="I29">
            <v>0</v>
          </cell>
          <cell r="J29" t="e">
            <v>#N/A</v>
          </cell>
          <cell r="K29">
            <v>0</v>
          </cell>
        </row>
        <row r="30">
          <cell r="A30" t="str">
            <v>国民健康保険特別会計（施設勘定）</v>
          </cell>
          <cell r="B30" t="e">
            <v>#N/A</v>
          </cell>
          <cell r="C30">
            <v>0.1</v>
          </cell>
          <cell r="D30" t="e">
            <v>#N/A</v>
          </cell>
          <cell r="E30">
            <v>7.0000000000000007E-2</v>
          </cell>
          <cell r="F30" t="e">
            <v>#N/A</v>
          </cell>
          <cell r="G30">
            <v>0.1</v>
          </cell>
          <cell r="H30" t="e">
            <v>#N/A</v>
          </cell>
          <cell r="I30">
            <v>0.12</v>
          </cell>
          <cell r="J30" t="e">
            <v>#N/A</v>
          </cell>
          <cell r="K30">
            <v>0.03</v>
          </cell>
        </row>
        <row r="31">
          <cell r="A31" t="str">
            <v>後期高齢者医療特別会計</v>
          </cell>
          <cell r="B31" t="e">
            <v>#N/A</v>
          </cell>
          <cell r="C31">
            <v>0.03</v>
          </cell>
          <cell r="D31" t="e">
            <v>#N/A</v>
          </cell>
          <cell r="E31">
            <v>0.04</v>
          </cell>
          <cell r="F31" t="e">
            <v>#N/A</v>
          </cell>
          <cell r="G31">
            <v>0.03</v>
          </cell>
          <cell r="H31" t="e">
            <v>#N/A</v>
          </cell>
          <cell r="I31">
            <v>0.01</v>
          </cell>
          <cell r="J31" t="e">
            <v>#N/A</v>
          </cell>
          <cell r="K31">
            <v>0.04</v>
          </cell>
        </row>
        <row r="32">
          <cell r="A32" t="str">
            <v>農業集落排水事業特別会計</v>
          </cell>
          <cell r="B32" t="e">
            <v>#N/A</v>
          </cell>
          <cell r="C32">
            <v>0.22</v>
          </cell>
          <cell r="D32" t="e">
            <v>#N/A</v>
          </cell>
          <cell r="E32">
            <v>0.2</v>
          </cell>
          <cell r="F32" t="e">
            <v>#N/A</v>
          </cell>
          <cell r="G32">
            <v>0.27</v>
          </cell>
          <cell r="H32" t="e">
            <v>#N/A</v>
          </cell>
          <cell r="I32">
            <v>0.15</v>
          </cell>
          <cell r="J32" t="e">
            <v>#N/A</v>
          </cell>
          <cell r="K32">
            <v>0.2</v>
          </cell>
        </row>
        <row r="33">
          <cell r="A33" t="str">
            <v>国民健康保険特別会計（事業勘定）</v>
          </cell>
          <cell r="B33" t="e">
            <v>#N/A</v>
          </cell>
          <cell r="C33">
            <v>1.31</v>
          </cell>
          <cell r="D33" t="e">
            <v>#N/A</v>
          </cell>
          <cell r="E33">
            <v>1</v>
          </cell>
          <cell r="F33" t="e">
            <v>#N/A</v>
          </cell>
          <cell r="G33">
            <v>1.07</v>
          </cell>
          <cell r="H33" t="e">
            <v>#N/A</v>
          </cell>
          <cell r="I33">
            <v>1.4</v>
          </cell>
          <cell r="J33" t="e">
            <v>#N/A</v>
          </cell>
          <cell r="K33">
            <v>0.92</v>
          </cell>
        </row>
        <row r="34">
          <cell r="A34" t="str">
            <v>下水道事業会計</v>
          </cell>
          <cell r="B34" t="e">
            <v>#VALUE!</v>
          </cell>
          <cell r="C34" t="e">
            <v>#VALUE!</v>
          </cell>
          <cell r="D34" t="e">
            <v>#VALUE!</v>
          </cell>
          <cell r="E34" t="e">
            <v>#VALUE!</v>
          </cell>
          <cell r="F34" t="e">
            <v>#N/A</v>
          </cell>
          <cell r="G34">
            <v>0.61</v>
          </cell>
          <cell r="H34" t="e">
            <v>#N/A</v>
          </cell>
          <cell r="I34">
            <v>0.92</v>
          </cell>
          <cell r="J34" t="e">
            <v>#N/A</v>
          </cell>
          <cell r="K34">
            <v>1.1499999999999999</v>
          </cell>
        </row>
        <row r="35">
          <cell r="A35" t="str">
            <v>水道事業会計</v>
          </cell>
          <cell r="B35" t="e">
            <v>#N/A</v>
          </cell>
          <cell r="C35">
            <v>7.74</v>
          </cell>
          <cell r="D35" t="e">
            <v>#N/A</v>
          </cell>
          <cell r="E35">
            <v>7.52</v>
          </cell>
          <cell r="F35" t="e">
            <v>#N/A</v>
          </cell>
          <cell r="G35">
            <v>6.74</v>
          </cell>
          <cell r="H35" t="e">
            <v>#N/A</v>
          </cell>
          <cell r="I35">
            <v>6.01</v>
          </cell>
          <cell r="J35" t="e">
            <v>#N/A</v>
          </cell>
          <cell r="K35">
            <v>3.81</v>
          </cell>
        </row>
        <row r="36">
          <cell r="A36" t="str">
            <v>一般会計</v>
          </cell>
          <cell r="B36" t="e">
            <v>#N/A</v>
          </cell>
          <cell r="C36">
            <v>8.27</v>
          </cell>
          <cell r="D36" t="e">
            <v>#N/A</v>
          </cell>
          <cell r="E36">
            <v>8.35</v>
          </cell>
          <cell r="F36" t="e">
            <v>#N/A</v>
          </cell>
          <cell r="G36">
            <v>6.9</v>
          </cell>
          <cell r="H36" t="e">
            <v>#N/A</v>
          </cell>
          <cell r="I36">
            <v>9.98</v>
          </cell>
          <cell r="J36" t="e">
            <v>#N/A</v>
          </cell>
          <cell r="K36">
            <v>7.9</v>
          </cell>
        </row>
        <row r="40">
          <cell r="B40" t="str">
            <v>H30</v>
          </cell>
          <cell r="C40"/>
          <cell r="D40"/>
          <cell r="E40" t="str">
            <v>R01</v>
          </cell>
          <cell r="F40"/>
          <cell r="G40"/>
          <cell r="H40" t="str">
            <v>R02</v>
          </cell>
          <cell r="I40"/>
          <cell r="J40"/>
          <cell r="K40" t="str">
            <v>R03</v>
          </cell>
          <cell r="L40"/>
          <cell r="M40"/>
          <cell r="N40" t="str">
            <v>R04</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1576</v>
          </cell>
          <cell r="E42"/>
          <cell r="F42"/>
          <cell r="G42">
            <v>1587</v>
          </cell>
          <cell r="H42"/>
          <cell r="I42"/>
          <cell r="J42">
            <v>1607</v>
          </cell>
          <cell r="K42"/>
          <cell r="L42"/>
          <cell r="M42">
            <v>1621</v>
          </cell>
          <cell r="N42"/>
          <cell r="O42"/>
          <cell r="P42">
            <v>1628</v>
          </cell>
        </row>
        <row r="43">
          <cell r="A43" t="str">
            <v>一時借入金の利子</v>
          </cell>
          <cell r="B43" t="str">
            <v>-</v>
          </cell>
          <cell r="C43"/>
          <cell r="D43"/>
          <cell r="E43" t="str">
            <v>-</v>
          </cell>
          <cell r="F43"/>
          <cell r="G43"/>
          <cell r="H43" t="str">
            <v>-</v>
          </cell>
          <cell r="I43"/>
          <cell r="J43"/>
          <cell r="K43" t="str">
            <v>-</v>
          </cell>
          <cell r="L43"/>
          <cell r="M43"/>
          <cell r="N43">
            <v>0</v>
          </cell>
          <cell r="O43"/>
          <cell r="P43"/>
        </row>
        <row r="44">
          <cell r="A44" t="str">
            <v>債務負担行為に基づく支出額</v>
          </cell>
          <cell r="B44">
            <v>0</v>
          </cell>
          <cell r="C44"/>
          <cell r="D44"/>
          <cell r="E44">
            <v>0</v>
          </cell>
          <cell r="F44"/>
          <cell r="G44"/>
          <cell r="H44">
            <v>0</v>
          </cell>
          <cell r="I44"/>
          <cell r="J44"/>
          <cell r="K44">
            <v>0</v>
          </cell>
          <cell r="L44"/>
          <cell r="M44"/>
          <cell r="N44">
            <v>0</v>
          </cell>
          <cell r="O44"/>
          <cell r="P44"/>
        </row>
        <row r="45">
          <cell r="A45" t="str">
            <v>組合等が起こした地方債の元利償還金に対する負担金等</v>
          </cell>
          <cell r="B45">
            <v>52</v>
          </cell>
          <cell r="C45"/>
          <cell r="D45"/>
          <cell r="E45">
            <v>40</v>
          </cell>
          <cell r="F45"/>
          <cell r="G45"/>
          <cell r="H45">
            <v>32</v>
          </cell>
          <cell r="I45"/>
          <cell r="J45"/>
          <cell r="K45">
            <v>33</v>
          </cell>
          <cell r="L45"/>
          <cell r="M45"/>
          <cell r="N45">
            <v>33</v>
          </cell>
          <cell r="O45"/>
          <cell r="P45"/>
        </row>
        <row r="46">
          <cell r="A46" t="str">
            <v>公営企業債の元利償還金に対する繰入金</v>
          </cell>
          <cell r="B46">
            <v>707</v>
          </cell>
          <cell r="C46"/>
          <cell r="D46"/>
          <cell r="E46">
            <v>711</v>
          </cell>
          <cell r="F46"/>
          <cell r="G46"/>
          <cell r="H46">
            <v>669</v>
          </cell>
          <cell r="I46"/>
          <cell r="J46"/>
          <cell r="K46">
            <v>686</v>
          </cell>
          <cell r="L46"/>
          <cell r="M46"/>
          <cell r="N46">
            <v>671</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1406</v>
          </cell>
          <cell r="C49"/>
          <cell r="D49"/>
          <cell r="E49">
            <v>1448</v>
          </cell>
          <cell r="F49"/>
          <cell r="G49"/>
          <cell r="H49">
            <v>1544</v>
          </cell>
          <cell r="I49"/>
          <cell r="J49"/>
          <cell r="K49">
            <v>1630</v>
          </cell>
          <cell r="L49"/>
          <cell r="M49"/>
          <cell r="N49">
            <v>1720</v>
          </cell>
          <cell r="O49"/>
          <cell r="P49"/>
        </row>
        <row r="50">
          <cell r="A50" t="str">
            <v>実質公債費比率の分子</v>
          </cell>
          <cell r="B50" t="e">
            <v>#N/A</v>
          </cell>
          <cell r="C50">
            <v>589</v>
          </cell>
          <cell r="D50" t="e">
            <v>#N/A</v>
          </cell>
          <cell r="E50" t="e">
            <v>#N/A</v>
          </cell>
          <cell r="F50">
            <v>612</v>
          </cell>
          <cell r="G50" t="e">
            <v>#N/A</v>
          </cell>
          <cell r="H50" t="e">
            <v>#N/A</v>
          </cell>
          <cell r="I50">
            <v>638</v>
          </cell>
          <cell r="J50" t="e">
            <v>#N/A</v>
          </cell>
          <cell r="K50" t="e">
            <v>#N/A</v>
          </cell>
          <cell r="L50">
            <v>728</v>
          </cell>
          <cell r="M50" t="e">
            <v>#N/A</v>
          </cell>
          <cell r="N50" t="e">
            <v>#N/A</v>
          </cell>
          <cell r="O50">
            <v>796</v>
          </cell>
          <cell r="P50" t="e">
            <v>#N/A</v>
          </cell>
        </row>
        <row r="54">
          <cell r="B54" t="str">
            <v>H30</v>
          </cell>
          <cell r="C54"/>
          <cell r="D54"/>
          <cell r="E54" t="str">
            <v>R01</v>
          </cell>
          <cell r="F54"/>
          <cell r="G54"/>
          <cell r="H54" t="str">
            <v>R02</v>
          </cell>
          <cell r="I54"/>
          <cell r="J54"/>
          <cell r="K54" t="str">
            <v>R03</v>
          </cell>
          <cell r="L54"/>
          <cell r="M54"/>
          <cell r="N54" t="str">
            <v>R04</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17881</v>
          </cell>
          <cell r="E56"/>
          <cell r="F56"/>
          <cell r="G56">
            <v>17443</v>
          </cell>
          <cell r="H56"/>
          <cell r="I56"/>
          <cell r="J56">
            <v>17165</v>
          </cell>
          <cell r="K56"/>
          <cell r="L56"/>
          <cell r="M56">
            <v>17483</v>
          </cell>
          <cell r="N56"/>
          <cell r="O56"/>
          <cell r="P56">
            <v>18375</v>
          </cell>
        </row>
        <row r="57">
          <cell r="A57" t="str">
            <v>充当可能特定歳入</v>
          </cell>
          <cell r="B57"/>
          <cell r="C57"/>
          <cell r="D57">
            <v>42</v>
          </cell>
          <cell r="E57"/>
          <cell r="F57"/>
          <cell r="G57">
            <v>36</v>
          </cell>
          <cell r="H57"/>
          <cell r="I57"/>
          <cell r="J57">
            <v>32</v>
          </cell>
          <cell r="K57"/>
          <cell r="L57"/>
          <cell r="M57">
            <v>27</v>
          </cell>
          <cell r="N57"/>
          <cell r="O57"/>
          <cell r="P57">
            <v>22</v>
          </cell>
        </row>
        <row r="58">
          <cell r="A58" t="str">
            <v>充当可能基金</v>
          </cell>
          <cell r="B58"/>
          <cell r="C58"/>
          <cell r="D58">
            <v>7752</v>
          </cell>
          <cell r="E58"/>
          <cell r="F58"/>
          <cell r="G58">
            <v>7500</v>
          </cell>
          <cell r="H58"/>
          <cell r="I58"/>
          <cell r="J58">
            <v>7196</v>
          </cell>
          <cell r="K58"/>
          <cell r="L58"/>
          <cell r="M58">
            <v>7930</v>
          </cell>
          <cell r="N58"/>
          <cell r="O58"/>
          <cell r="P58">
            <v>7407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1922</v>
          </cell>
          <cell r="C62"/>
          <cell r="D62"/>
          <cell r="E62">
            <v>1915</v>
          </cell>
          <cell r="F62"/>
          <cell r="G62"/>
          <cell r="H62">
            <v>1870</v>
          </cell>
          <cell r="I62"/>
          <cell r="J62"/>
          <cell r="K62">
            <v>1858</v>
          </cell>
          <cell r="L62"/>
          <cell r="M62"/>
          <cell r="N62">
            <v>1957</v>
          </cell>
          <cell r="O62"/>
          <cell r="P62"/>
        </row>
        <row r="63">
          <cell r="A63" t="str">
            <v>組合等負担等見込額</v>
          </cell>
          <cell r="B63">
            <v>396</v>
          </cell>
          <cell r="C63"/>
          <cell r="D63"/>
          <cell r="E63">
            <v>350</v>
          </cell>
          <cell r="F63"/>
          <cell r="G63"/>
          <cell r="H63">
            <v>407</v>
          </cell>
          <cell r="I63"/>
          <cell r="J63"/>
          <cell r="K63">
            <v>483</v>
          </cell>
          <cell r="L63"/>
          <cell r="M63"/>
          <cell r="N63">
            <v>446</v>
          </cell>
          <cell r="O63"/>
          <cell r="P63"/>
        </row>
        <row r="64">
          <cell r="A64" t="str">
            <v>公営企業債等繰入見込額</v>
          </cell>
          <cell r="B64">
            <v>9580</v>
          </cell>
          <cell r="C64"/>
          <cell r="D64"/>
          <cell r="E64">
            <v>8896</v>
          </cell>
          <cell r="F64"/>
          <cell r="G64"/>
          <cell r="H64">
            <v>8137</v>
          </cell>
          <cell r="I64"/>
          <cell r="J64"/>
          <cell r="K64">
            <v>7401</v>
          </cell>
          <cell r="L64"/>
          <cell r="M64"/>
          <cell r="N64">
            <v>6771</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16697</v>
          </cell>
          <cell r="C66"/>
          <cell r="D66"/>
          <cell r="E66">
            <v>16747</v>
          </cell>
          <cell r="F66"/>
          <cell r="G66"/>
          <cell r="H66">
            <v>17197</v>
          </cell>
          <cell r="I66"/>
          <cell r="J66"/>
          <cell r="K66">
            <v>18069</v>
          </cell>
          <cell r="L66"/>
          <cell r="M66"/>
          <cell r="N66">
            <v>20020</v>
          </cell>
          <cell r="O66"/>
          <cell r="P66"/>
        </row>
        <row r="67">
          <cell r="A67" t="str">
            <v>将来負担比率の分子</v>
          </cell>
          <cell r="B67" t="e">
            <v>#N/A</v>
          </cell>
          <cell r="C67">
            <v>2920</v>
          </cell>
          <cell r="D67" t="e">
            <v>#N/A</v>
          </cell>
          <cell r="E67" t="e">
            <v>#N/A</v>
          </cell>
          <cell r="F67">
            <v>2928</v>
          </cell>
          <cell r="G67" t="e">
            <v>#N/A</v>
          </cell>
          <cell r="H67" t="e">
            <v>#N/A</v>
          </cell>
          <cell r="I67">
            <v>3219</v>
          </cell>
          <cell r="J67" t="e">
            <v>#N/A</v>
          </cell>
          <cell r="K67" t="e">
            <v>#N/A</v>
          </cell>
          <cell r="L67">
            <v>2371</v>
          </cell>
          <cell r="M67" t="e">
            <v>#N/A</v>
          </cell>
          <cell r="N67" t="e">
            <v>#N/A</v>
          </cell>
          <cell r="O67">
            <v>3390</v>
          </cell>
          <cell r="P67" t="e">
            <v>#N/A</v>
          </cell>
        </row>
        <row r="71">
          <cell r="B71" t="str">
            <v>R02</v>
          </cell>
          <cell r="C71" t="str">
            <v>R03</v>
          </cell>
          <cell r="D71" t="str">
            <v>R04</v>
          </cell>
        </row>
        <row r="72">
          <cell r="A72" t="str">
            <v>財政調整基金</v>
          </cell>
          <cell r="B72">
            <v>3542</v>
          </cell>
          <cell r="C72">
            <v>4138</v>
          </cell>
          <cell r="D72">
            <v>4052</v>
          </cell>
        </row>
        <row r="73">
          <cell r="A73" t="str">
            <v>減債基金</v>
          </cell>
          <cell r="B73">
            <v>466</v>
          </cell>
          <cell r="C73">
            <v>718</v>
          </cell>
          <cell r="D73">
            <v>768</v>
          </cell>
        </row>
        <row r="74">
          <cell r="A74" t="str">
            <v>その他特定目的基金</v>
          </cell>
          <cell r="B74">
            <v>2380</v>
          </cell>
          <cell r="C74">
            <v>2250</v>
          </cell>
          <cell r="D74">
            <v>1785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81</v>
      </c>
      <c r="C2" s="182"/>
      <c r="D2" s="183"/>
    </row>
    <row r="3" spans="1:119" ht="18.75" customHeight="1" thickBot="1" x14ac:dyDescent="0.2">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22694096</v>
      </c>
      <c r="BO4" s="371"/>
      <c r="BP4" s="371"/>
      <c r="BQ4" s="371"/>
      <c r="BR4" s="371"/>
      <c r="BS4" s="371"/>
      <c r="BT4" s="371"/>
      <c r="BU4" s="372"/>
      <c r="BV4" s="370">
        <v>20754338</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7.9</v>
      </c>
      <c r="CU4" s="377"/>
      <c r="CV4" s="377"/>
      <c r="CW4" s="377"/>
      <c r="CX4" s="377"/>
      <c r="CY4" s="377"/>
      <c r="CZ4" s="377"/>
      <c r="DA4" s="378"/>
      <c r="DB4" s="376">
        <v>10</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21430252</v>
      </c>
      <c r="BO5" s="408"/>
      <c r="BP5" s="408"/>
      <c r="BQ5" s="408"/>
      <c r="BR5" s="408"/>
      <c r="BS5" s="408"/>
      <c r="BT5" s="408"/>
      <c r="BU5" s="409"/>
      <c r="BV5" s="407">
        <v>19478389</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88.2</v>
      </c>
      <c r="CU5" s="405"/>
      <c r="CV5" s="405"/>
      <c r="CW5" s="405"/>
      <c r="CX5" s="405"/>
      <c r="CY5" s="405"/>
      <c r="CZ5" s="405"/>
      <c r="DA5" s="406"/>
      <c r="DB5" s="404">
        <v>82.5</v>
      </c>
      <c r="DC5" s="405"/>
      <c r="DD5" s="405"/>
      <c r="DE5" s="405"/>
      <c r="DF5" s="405"/>
      <c r="DG5" s="405"/>
      <c r="DH5" s="405"/>
      <c r="DI5" s="406"/>
    </row>
    <row r="6" spans="1:119" ht="18.75" customHeight="1" x14ac:dyDescent="0.15">
      <c r="A6" s="181"/>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94</v>
      </c>
      <c r="AV6" s="440"/>
      <c r="AW6" s="440"/>
      <c r="AX6" s="440"/>
      <c r="AY6" s="441" t="s">
        <v>102</v>
      </c>
      <c r="AZ6" s="442"/>
      <c r="BA6" s="442"/>
      <c r="BB6" s="442"/>
      <c r="BC6" s="442"/>
      <c r="BD6" s="442"/>
      <c r="BE6" s="442"/>
      <c r="BF6" s="442"/>
      <c r="BG6" s="442"/>
      <c r="BH6" s="442"/>
      <c r="BI6" s="442"/>
      <c r="BJ6" s="442"/>
      <c r="BK6" s="442"/>
      <c r="BL6" s="442"/>
      <c r="BM6" s="443"/>
      <c r="BN6" s="407">
        <v>1263844</v>
      </c>
      <c r="BO6" s="408"/>
      <c r="BP6" s="408"/>
      <c r="BQ6" s="408"/>
      <c r="BR6" s="408"/>
      <c r="BS6" s="408"/>
      <c r="BT6" s="408"/>
      <c r="BU6" s="409"/>
      <c r="BV6" s="407">
        <v>1275949</v>
      </c>
      <c r="BW6" s="408"/>
      <c r="BX6" s="408"/>
      <c r="BY6" s="408"/>
      <c r="BZ6" s="408"/>
      <c r="CA6" s="408"/>
      <c r="CB6" s="408"/>
      <c r="CC6" s="409"/>
      <c r="CD6" s="410" t="s">
        <v>103</v>
      </c>
      <c r="CE6" s="411"/>
      <c r="CF6" s="411"/>
      <c r="CG6" s="411"/>
      <c r="CH6" s="411"/>
      <c r="CI6" s="411"/>
      <c r="CJ6" s="411"/>
      <c r="CK6" s="411"/>
      <c r="CL6" s="411"/>
      <c r="CM6" s="411"/>
      <c r="CN6" s="411"/>
      <c r="CO6" s="411"/>
      <c r="CP6" s="411"/>
      <c r="CQ6" s="411"/>
      <c r="CR6" s="411"/>
      <c r="CS6" s="412"/>
      <c r="CT6" s="444">
        <v>89.9</v>
      </c>
      <c r="CU6" s="445"/>
      <c r="CV6" s="445"/>
      <c r="CW6" s="445"/>
      <c r="CX6" s="445"/>
      <c r="CY6" s="445"/>
      <c r="CZ6" s="445"/>
      <c r="DA6" s="446"/>
      <c r="DB6" s="444">
        <v>88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104</v>
      </c>
      <c r="AN7" s="437"/>
      <c r="AO7" s="437"/>
      <c r="AP7" s="437"/>
      <c r="AQ7" s="437"/>
      <c r="AR7" s="437"/>
      <c r="AS7" s="437"/>
      <c r="AT7" s="438"/>
      <c r="AU7" s="439" t="s">
        <v>105</v>
      </c>
      <c r="AV7" s="440"/>
      <c r="AW7" s="440"/>
      <c r="AX7" s="440"/>
      <c r="AY7" s="441" t="s">
        <v>106</v>
      </c>
      <c r="AZ7" s="442"/>
      <c r="BA7" s="442"/>
      <c r="BB7" s="442"/>
      <c r="BC7" s="442"/>
      <c r="BD7" s="442"/>
      <c r="BE7" s="442"/>
      <c r="BF7" s="442"/>
      <c r="BG7" s="442"/>
      <c r="BH7" s="442"/>
      <c r="BI7" s="442"/>
      <c r="BJ7" s="442"/>
      <c r="BK7" s="442"/>
      <c r="BL7" s="442"/>
      <c r="BM7" s="443"/>
      <c r="BN7" s="407">
        <v>378404</v>
      </c>
      <c r="BO7" s="408"/>
      <c r="BP7" s="408"/>
      <c r="BQ7" s="408"/>
      <c r="BR7" s="408"/>
      <c r="BS7" s="408"/>
      <c r="BT7" s="408"/>
      <c r="BU7" s="409"/>
      <c r="BV7" s="407">
        <v>125012</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11205444</v>
      </c>
      <c r="CU7" s="408"/>
      <c r="CV7" s="408"/>
      <c r="CW7" s="408"/>
      <c r="CX7" s="408"/>
      <c r="CY7" s="408"/>
      <c r="CZ7" s="408"/>
      <c r="DA7" s="409"/>
      <c r="DB7" s="407">
        <v>11523534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885440</v>
      </c>
      <c r="BO8" s="408"/>
      <c r="BP8" s="408"/>
      <c r="BQ8" s="408"/>
      <c r="BR8" s="408"/>
      <c r="BS8" s="408"/>
      <c r="BT8" s="408"/>
      <c r="BU8" s="409"/>
      <c r="BV8" s="407">
        <v>1150937</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0.54</v>
      </c>
      <c r="CU8" s="448"/>
      <c r="CV8" s="448"/>
      <c r="CW8" s="448"/>
      <c r="CX8" s="448"/>
      <c r="CY8" s="448"/>
      <c r="CZ8" s="448"/>
      <c r="DA8" s="449"/>
      <c r="DB8" s="447">
        <v>0.56000000000000005</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32928</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-265497</v>
      </c>
      <c r="BO9" s="408"/>
      <c r="BP9" s="408"/>
      <c r="BQ9" s="408"/>
      <c r="BR9" s="408"/>
      <c r="BS9" s="408"/>
      <c r="BT9" s="408"/>
      <c r="BU9" s="409"/>
      <c r="BV9" s="407">
        <v>390272</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12.2</v>
      </c>
      <c r="CU9" s="405"/>
      <c r="CV9" s="405"/>
      <c r="CW9" s="405"/>
      <c r="CX9" s="405"/>
      <c r="CY9" s="405"/>
      <c r="CZ9" s="405"/>
      <c r="DA9" s="406"/>
      <c r="DB9" s="404">
        <v>12.1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33995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315000</v>
      </c>
      <c r="BO10" s="408"/>
      <c r="BP10" s="408"/>
      <c r="BQ10" s="408"/>
      <c r="BR10" s="408"/>
      <c r="BS10" s="408"/>
      <c r="BT10" s="408"/>
      <c r="BU10" s="409"/>
      <c r="BV10" s="407">
        <v>596000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33092</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109</v>
      </c>
      <c r="AV12" s="440"/>
      <c r="AW12" s="440"/>
      <c r="AX12" s="440"/>
      <c r="AY12" s="441" t="s">
        <v>135</v>
      </c>
      <c r="AZ12" s="442"/>
      <c r="BA12" s="442"/>
      <c r="BB12" s="442"/>
      <c r="BC12" s="442"/>
      <c r="BD12" s="442"/>
      <c r="BE12" s="442"/>
      <c r="BF12" s="442"/>
      <c r="BG12" s="442"/>
      <c r="BH12" s="442"/>
      <c r="BI12" s="442"/>
      <c r="BJ12" s="442"/>
      <c r="BK12" s="442"/>
      <c r="BL12" s="442"/>
      <c r="BM12" s="443"/>
      <c r="BN12" s="407">
        <v>401000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137</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32466</v>
      </c>
      <c r="S13" s="492"/>
      <c r="T13" s="492"/>
      <c r="U13" s="492"/>
      <c r="V13" s="493"/>
      <c r="W13" s="423" t="s">
        <v>139</v>
      </c>
      <c r="X13" s="424"/>
      <c r="Y13" s="424"/>
      <c r="Z13" s="424"/>
      <c r="AA13" s="424"/>
      <c r="AB13" s="414"/>
      <c r="AC13" s="458">
        <v>1065</v>
      </c>
      <c r="AD13" s="459"/>
      <c r="AE13" s="459"/>
      <c r="AF13" s="459"/>
      <c r="AG13" s="501"/>
      <c r="AH13" s="458">
        <v>1316</v>
      </c>
      <c r="AI13" s="459"/>
      <c r="AJ13" s="459"/>
      <c r="AK13" s="459"/>
      <c r="AL13" s="460"/>
      <c r="AM13" s="436" t="s">
        <v>140</v>
      </c>
      <c r="AN13" s="437"/>
      <c r="AO13" s="437"/>
      <c r="AP13" s="437"/>
      <c r="AQ13" s="437"/>
      <c r="AR13" s="437"/>
      <c r="AS13" s="437"/>
      <c r="AT13" s="438"/>
      <c r="AU13" s="439" t="s">
        <v>121</v>
      </c>
      <c r="AV13" s="440"/>
      <c r="AW13" s="440"/>
      <c r="AX13" s="440"/>
      <c r="AY13" s="441" t="s">
        <v>141</v>
      </c>
      <c r="AZ13" s="442"/>
      <c r="BA13" s="442"/>
      <c r="BB13" s="442"/>
      <c r="BC13" s="442"/>
      <c r="BD13" s="442"/>
      <c r="BE13" s="442"/>
      <c r="BF13" s="442"/>
      <c r="BG13" s="442"/>
      <c r="BH13" s="442"/>
      <c r="BI13" s="442"/>
      <c r="BJ13" s="442"/>
      <c r="BK13" s="442"/>
      <c r="BL13" s="442"/>
      <c r="BM13" s="443"/>
      <c r="BN13" s="407">
        <v>-351497</v>
      </c>
      <c r="BO13" s="408"/>
      <c r="BP13" s="408"/>
      <c r="BQ13" s="408"/>
      <c r="BR13" s="408"/>
      <c r="BS13" s="408"/>
      <c r="BT13" s="408"/>
      <c r="BU13" s="409"/>
      <c r="BV13" s="407">
        <v>986272</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7.4</v>
      </c>
      <c r="CU13" s="405"/>
      <c r="CV13" s="405"/>
      <c r="CW13" s="405"/>
      <c r="CX13" s="405"/>
      <c r="CY13" s="405"/>
      <c r="CZ13" s="405"/>
      <c r="DA13" s="406"/>
      <c r="DB13" s="404">
        <v>6.9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33302</v>
      </c>
      <c r="S14" s="492"/>
      <c r="T14" s="492"/>
      <c r="U14" s="492"/>
      <c r="V14" s="493"/>
      <c r="W14" s="397"/>
      <c r="X14" s="398"/>
      <c r="Y14" s="398"/>
      <c r="Z14" s="398"/>
      <c r="AA14" s="398"/>
      <c r="AB14" s="387"/>
      <c r="AC14" s="494">
        <v>6.8</v>
      </c>
      <c r="AD14" s="495"/>
      <c r="AE14" s="495"/>
      <c r="AF14" s="495"/>
      <c r="AG14" s="496"/>
      <c r="AH14" s="494">
        <v>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35.299999999999997</v>
      </c>
      <c r="CU14" s="506"/>
      <c r="CV14" s="506"/>
      <c r="CW14" s="506"/>
      <c r="CX14" s="506"/>
      <c r="CY14" s="506"/>
      <c r="CZ14" s="506"/>
      <c r="DA14" s="507"/>
      <c r="DB14" s="505">
        <v>23.9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138</v>
      </c>
      <c r="N15" s="499"/>
      <c r="O15" s="499"/>
      <c r="P15" s="499"/>
      <c r="Q15" s="500"/>
      <c r="R15" s="491">
        <v>32749</v>
      </c>
      <c r="S15" s="492"/>
      <c r="T15" s="492"/>
      <c r="U15" s="492"/>
      <c r="V15" s="493"/>
      <c r="W15" s="423" t="s">
        <v>145</v>
      </c>
      <c r="X15" s="424"/>
      <c r="Y15" s="424"/>
      <c r="Z15" s="424"/>
      <c r="AA15" s="424"/>
      <c r="AB15" s="414"/>
      <c r="AC15" s="458">
        <v>4818</v>
      </c>
      <c r="AD15" s="459"/>
      <c r="AE15" s="459"/>
      <c r="AF15" s="459"/>
      <c r="AG15" s="501"/>
      <c r="AH15" s="458">
        <v>5013</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5103728</v>
      </c>
      <c r="BO15" s="371"/>
      <c r="BP15" s="371"/>
      <c r="BQ15" s="371"/>
      <c r="BR15" s="371"/>
      <c r="BS15" s="371"/>
      <c r="BT15" s="371"/>
      <c r="BU15" s="372"/>
      <c r="BV15" s="370">
        <v>4988183</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30.9</v>
      </c>
      <c r="AD16" s="495"/>
      <c r="AE16" s="495"/>
      <c r="AF16" s="495"/>
      <c r="AG16" s="496"/>
      <c r="AH16" s="494">
        <v>30.4</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9637281</v>
      </c>
      <c r="BO16" s="408"/>
      <c r="BP16" s="408"/>
      <c r="BQ16" s="408"/>
      <c r="BR16" s="408"/>
      <c r="BS16" s="408"/>
      <c r="BT16" s="408"/>
      <c r="BU16" s="409"/>
      <c r="BV16" s="407">
        <v>9463594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151</v>
      </c>
      <c r="N17" s="519"/>
      <c r="O17" s="519"/>
      <c r="P17" s="519"/>
      <c r="Q17" s="520"/>
      <c r="R17" s="513" t="s">
        <v>152</v>
      </c>
      <c r="S17" s="514"/>
      <c r="T17" s="514"/>
      <c r="U17" s="514"/>
      <c r="V17" s="515"/>
      <c r="W17" s="423" t="s">
        <v>153</v>
      </c>
      <c r="X17" s="424"/>
      <c r="Y17" s="424"/>
      <c r="Z17" s="424"/>
      <c r="AA17" s="424"/>
      <c r="AB17" s="414"/>
      <c r="AC17" s="458">
        <v>9691</v>
      </c>
      <c r="AD17" s="459"/>
      <c r="AE17" s="459"/>
      <c r="AF17" s="459"/>
      <c r="AG17" s="501"/>
      <c r="AH17" s="458">
        <v>10153</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6461769</v>
      </c>
      <c r="BO17" s="408"/>
      <c r="BP17" s="408"/>
      <c r="BQ17" s="408"/>
      <c r="BR17" s="408"/>
      <c r="BS17" s="408"/>
      <c r="BT17" s="408"/>
      <c r="BU17" s="409"/>
      <c r="BV17" s="407">
        <v>6315248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155</v>
      </c>
      <c r="C18" s="450"/>
      <c r="D18" s="450"/>
      <c r="E18" s="530"/>
      <c r="F18" s="530"/>
      <c r="G18" s="530"/>
      <c r="H18" s="530"/>
      <c r="I18" s="530"/>
      <c r="J18" s="530"/>
      <c r="K18" s="530"/>
      <c r="L18" s="531">
        <v>374.65</v>
      </c>
      <c r="M18" s="531"/>
      <c r="N18" s="531"/>
      <c r="O18" s="531"/>
      <c r="P18" s="531"/>
      <c r="Q18" s="531"/>
      <c r="R18" s="532"/>
      <c r="S18" s="532"/>
      <c r="T18" s="532"/>
      <c r="U18" s="532"/>
      <c r="V18" s="533"/>
      <c r="W18" s="425"/>
      <c r="X18" s="426"/>
      <c r="Y18" s="426"/>
      <c r="Z18" s="426"/>
      <c r="AA18" s="426"/>
      <c r="AB18" s="417"/>
      <c r="AC18" s="534">
        <v>62.2</v>
      </c>
      <c r="AD18" s="535"/>
      <c r="AE18" s="535"/>
      <c r="AF18" s="535"/>
      <c r="AG18" s="536"/>
      <c r="AH18" s="534">
        <v>61.6</v>
      </c>
      <c r="AI18" s="535"/>
      <c r="AJ18" s="535"/>
      <c r="AK18" s="535"/>
      <c r="AL18" s="537"/>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10003172</v>
      </c>
      <c r="BO18" s="408"/>
      <c r="BP18" s="408"/>
      <c r="BQ18" s="408"/>
      <c r="BR18" s="408"/>
      <c r="BS18" s="408"/>
      <c r="BT18" s="408"/>
      <c r="BU18" s="409"/>
      <c r="BV18" s="407">
        <v>9722278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157</v>
      </c>
      <c r="C19" s="450"/>
      <c r="D19" s="450"/>
      <c r="E19" s="530"/>
      <c r="F19" s="530"/>
      <c r="G19" s="530"/>
      <c r="H19" s="530"/>
      <c r="I19" s="530"/>
      <c r="J19" s="530"/>
      <c r="K19" s="530"/>
      <c r="L19" s="538">
        <v>88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14032233</v>
      </c>
      <c r="BO19" s="408"/>
      <c r="BP19" s="408"/>
      <c r="BQ19" s="408"/>
      <c r="BR19" s="408"/>
      <c r="BS19" s="408"/>
      <c r="BT19" s="408"/>
      <c r="BU19" s="409"/>
      <c r="BV19" s="407">
        <v>13403976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159</v>
      </c>
      <c r="C20" s="450"/>
      <c r="D20" s="450"/>
      <c r="E20" s="530"/>
      <c r="F20" s="530"/>
      <c r="G20" s="530"/>
      <c r="H20" s="530"/>
      <c r="I20" s="530"/>
      <c r="J20" s="530"/>
      <c r="K20" s="530"/>
      <c r="L20" s="538">
        <v>11720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20019528</v>
      </c>
      <c r="BO22" s="371"/>
      <c r="BP22" s="371"/>
      <c r="BQ22" s="371"/>
      <c r="BR22" s="371"/>
      <c r="BS22" s="371"/>
      <c r="BT22" s="371"/>
      <c r="BU22" s="372"/>
      <c r="BV22" s="370">
        <v>18068698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16675269</v>
      </c>
      <c r="BO23" s="408"/>
      <c r="BP23" s="408"/>
      <c r="BQ23" s="408"/>
      <c r="BR23" s="408"/>
      <c r="BS23" s="408"/>
      <c r="BT23" s="408"/>
      <c r="BU23" s="409"/>
      <c r="BV23" s="407">
        <v>14660723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169</v>
      </c>
      <c r="F24" s="437"/>
      <c r="G24" s="437"/>
      <c r="H24" s="437"/>
      <c r="I24" s="437"/>
      <c r="J24" s="437"/>
      <c r="K24" s="438"/>
      <c r="L24" s="458">
        <v>1</v>
      </c>
      <c r="M24" s="459"/>
      <c r="N24" s="459"/>
      <c r="O24" s="459"/>
      <c r="P24" s="501"/>
      <c r="Q24" s="458">
        <v>8300</v>
      </c>
      <c r="R24" s="459"/>
      <c r="S24" s="459"/>
      <c r="T24" s="459"/>
      <c r="U24" s="459"/>
      <c r="V24" s="501"/>
      <c r="W24" s="553"/>
      <c r="X24" s="554"/>
      <c r="Y24" s="555"/>
      <c r="Z24" s="457" t="s">
        <v>170</v>
      </c>
      <c r="AA24" s="437"/>
      <c r="AB24" s="437"/>
      <c r="AC24" s="437"/>
      <c r="AD24" s="437"/>
      <c r="AE24" s="437"/>
      <c r="AF24" s="437"/>
      <c r="AG24" s="438"/>
      <c r="AH24" s="458">
        <v>234</v>
      </c>
      <c r="AI24" s="459"/>
      <c r="AJ24" s="459"/>
      <c r="AK24" s="459"/>
      <c r="AL24" s="501"/>
      <c r="AM24" s="458">
        <v>707616</v>
      </c>
      <c r="AN24" s="459"/>
      <c r="AO24" s="459"/>
      <c r="AP24" s="459"/>
      <c r="AQ24" s="459"/>
      <c r="AR24" s="501"/>
      <c r="AS24" s="458">
        <v>3024</v>
      </c>
      <c r="AT24" s="459"/>
      <c r="AU24" s="459"/>
      <c r="AV24" s="459"/>
      <c r="AW24" s="459"/>
      <c r="AX24" s="460"/>
      <c r="AY24" s="523" t="s">
        <v>171</v>
      </c>
      <c r="AZ24" s="524"/>
      <c r="BA24" s="524"/>
      <c r="BB24" s="524"/>
      <c r="BC24" s="524"/>
      <c r="BD24" s="524"/>
      <c r="BE24" s="524"/>
      <c r="BF24" s="524"/>
      <c r="BG24" s="524"/>
      <c r="BH24" s="524"/>
      <c r="BI24" s="524"/>
      <c r="BJ24" s="524"/>
      <c r="BK24" s="524"/>
      <c r="BL24" s="524"/>
      <c r="BM24" s="525"/>
      <c r="BN24" s="407">
        <v>11650898</v>
      </c>
      <c r="BO24" s="408"/>
      <c r="BP24" s="408"/>
      <c r="BQ24" s="408"/>
      <c r="BR24" s="408"/>
      <c r="BS24" s="408"/>
      <c r="BT24" s="408"/>
      <c r="BU24" s="409"/>
      <c r="BV24" s="407">
        <v>9097618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172</v>
      </c>
      <c r="F25" s="437"/>
      <c r="G25" s="437"/>
      <c r="H25" s="437"/>
      <c r="I25" s="437"/>
      <c r="J25" s="437"/>
      <c r="K25" s="438"/>
      <c r="L25" s="458">
        <v>1</v>
      </c>
      <c r="M25" s="459"/>
      <c r="N25" s="459"/>
      <c r="O25" s="459"/>
      <c r="P25" s="501"/>
      <c r="Q25" s="458">
        <v>6500</v>
      </c>
      <c r="R25" s="459"/>
      <c r="S25" s="459"/>
      <c r="T25" s="459"/>
      <c r="U25" s="459"/>
      <c r="V25" s="501"/>
      <c r="W25" s="553"/>
      <c r="X25" s="554"/>
      <c r="Y25" s="555"/>
      <c r="Z25" s="457" t="s">
        <v>173</v>
      </c>
      <c r="AA25" s="437"/>
      <c r="AB25" s="437"/>
      <c r="AC25" s="437"/>
      <c r="AD25" s="437"/>
      <c r="AE25" s="437"/>
      <c r="AF25" s="437"/>
      <c r="AG25" s="438"/>
      <c r="AH25" s="458" t="s">
        <v>174</v>
      </c>
      <c r="AI25" s="459"/>
      <c r="AJ25" s="459"/>
      <c r="AK25" s="459"/>
      <c r="AL25" s="501"/>
      <c r="AM25" s="458" t="s">
        <v>129</v>
      </c>
      <c r="AN25" s="459"/>
      <c r="AO25" s="459"/>
      <c r="AP25" s="459"/>
      <c r="AQ25" s="459"/>
      <c r="AR25" s="501"/>
      <c r="AS25" s="458" t="s">
        <v>129</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1367448</v>
      </c>
      <c r="BO25" s="371"/>
      <c r="BP25" s="371"/>
      <c r="BQ25" s="371"/>
      <c r="BR25" s="371"/>
      <c r="BS25" s="371"/>
      <c r="BT25" s="371"/>
      <c r="BU25" s="372"/>
      <c r="BV25" s="370">
        <v>278691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176</v>
      </c>
      <c r="F26" s="437"/>
      <c r="G26" s="437"/>
      <c r="H26" s="437"/>
      <c r="I26" s="437"/>
      <c r="J26" s="437"/>
      <c r="K26" s="438"/>
      <c r="L26" s="458">
        <v>1</v>
      </c>
      <c r="M26" s="459"/>
      <c r="N26" s="459"/>
      <c r="O26" s="459"/>
      <c r="P26" s="501"/>
      <c r="Q26" s="458">
        <v>5800</v>
      </c>
      <c r="R26" s="459"/>
      <c r="S26" s="459"/>
      <c r="T26" s="459"/>
      <c r="U26" s="459"/>
      <c r="V26" s="501"/>
      <c r="W26" s="553"/>
      <c r="X26" s="554"/>
      <c r="Y26" s="555"/>
      <c r="Z26" s="457" t="s">
        <v>177</v>
      </c>
      <c r="AA26" s="559"/>
      <c r="AB26" s="559"/>
      <c r="AC26" s="559"/>
      <c r="AD26" s="559"/>
      <c r="AE26" s="559"/>
      <c r="AF26" s="559"/>
      <c r="AG26" s="560"/>
      <c r="AH26" s="458">
        <v>5</v>
      </c>
      <c r="AI26" s="459"/>
      <c r="AJ26" s="459"/>
      <c r="AK26" s="459"/>
      <c r="AL26" s="501"/>
      <c r="AM26" s="458">
        <v>11940</v>
      </c>
      <c r="AN26" s="459"/>
      <c r="AO26" s="459"/>
      <c r="AP26" s="459"/>
      <c r="AQ26" s="459"/>
      <c r="AR26" s="501"/>
      <c r="AS26" s="458">
        <v>2388</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179</v>
      </c>
      <c r="F27" s="437"/>
      <c r="G27" s="437"/>
      <c r="H27" s="437"/>
      <c r="I27" s="437"/>
      <c r="J27" s="437"/>
      <c r="K27" s="438"/>
      <c r="L27" s="458">
        <v>1</v>
      </c>
      <c r="M27" s="459"/>
      <c r="N27" s="459"/>
      <c r="O27" s="459"/>
      <c r="P27" s="501"/>
      <c r="Q27" s="458">
        <v>3700</v>
      </c>
      <c r="R27" s="459"/>
      <c r="S27" s="459"/>
      <c r="T27" s="459"/>
      <c r="U27" s="459"/>
      <c r="V27" s="501"/>
      <c r="W27" s="553"/>
      <c r="X27" s="554"/>
      <c r="Y27" s="555"/>
      <c r="Z27" s="457" t="s">
        <v>180</v>
      </c>
      <c r="AA27" s="437"/>
      <c r="AB27" s="437"/>
      <c r="AC27" s="437"/>
      <c r="AD27" s="437"/>
      <c r="AE27" s="437"/>
      <c r="AF27" s="437"/>
      <c r="AG27" s="438"/>
      <c r="AH27" s="458">
        <v>51</v>
      </c>
      <c r="AI27" s="459"/>
      <c r="AJ27" s="459"/>
      <c r="AK27" s="459"/>
      <c r="AL27" s="501"/>
      <c r="AM27" s="458">
        <v>127908</v>
      </c>
      <c r="AN27" s="459"/>
      <c r="AO27" s="459"/>
      <c r="AP27" s="459"/>
      <c r="AQ27" s="459"/>
      <c r="AR27" s="501"/>
      <c r="AS27" s="458">
        <v>2508</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t="s">
        <v>129</v>
      </c>
      <c r="BO27" s="527"/>
      <c r="BP27" s="527"/>
      <c r="BQ27" s="527"/>
      <c r="BR27" s="527"/>
      <c r="BS27" s="527"/>
      <c r="BT27" s="527"/>
      <c r="BU27" s="528"/>
      <c r="BV27" s="526" t="s">
        <v>129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182</v>
      </c>
      <c r="F28" s="437"/>
      <c r="G28" s="437"/>
      <c r="H28" s="437"/>
      <c r="I28" s="437"/>
      <c r="J28" s="437"/>
      <c r="K28" s="438"/>
      <c r="L28" s="458">
        <v>1</v>
      </c>
      <c r="M28" s="459"/>
      <c r="N28" s="459"/>
      <c r="O28" s="459"/>
      <c r="P28" s="501"/>
      <c r="Q28" s="458">
        <v>3200</v>
      </c>
      <c r="R28" s="459"/>
      <c r="S28" s="459"/>
      <c r="T28" s="459"/>
      <c r="U28" s="459"/>
      <c r="V28" s="501"/>
      <c r="W28" s="553"/>
      <c r="X28" s="554"/>
      <c r="Y28" s="555"/>
      <c r="Z28" s="457" t="s">
        <v>183</v>
      </c>
      <c r="AA28" s="437"/>
      <c r="AB28" s="437"/>
      <c r="AC28" s="437"/>
      <c r="AD28" s="437"/>
      <c r="AE28" s="437"/>
      <c r="AF28" s="437"/>
      <c r="AG28" s="438"/>
      <c r="AH28" s="458" t="s">
        <v>129</v>
      </c>
      <c r="AI28" s="459"/>
      <c r="AJ28" s="459"/>
      <c r="AK28" s="459"/>
      <c r="AL28" s="501"/>
      <c r="AM28" s="458" t="s">
        <v>174</v>
      </c>
      <c r="AN28" s="459"/>
      <c r="AO28" s="459"/>
      <c r="AP28" s="459"/>
      <c r="AQ28" s="459"/>
      <c r="AR28" s="501"/>
      <c r="AS28" s="458" t="s">
        <v>174</v>
      </c>
      <c r="AT28" s="459"/>
      <c r="AU28" s="459"/>
      <c r="AV28" s="459"/>
      <c r="AW28" s="459"/>
      <c r="AX28" s="460"/>
      <c r="AY28" s="561" t="s">
        <v>184</v>
      </c>
      <c r="AZ28" s="562"/>
      <c r="BA28" s="562"/>
      <c r="BB28" s="563"/>
      <c r="BC28" s="367" t="s">
        <v>48</v>
      </c>
      <c r="BD28" s="368"/>
      <c r="BE28" s="368"/>
      <c r="BF28" s="368"/>
      <c r="BG28" s="368"/>
      <c r="BH28" s="368"/>
      <c r="BI28" s="368"/>
      <c r="BJ28" s="368"/>
      <c r="BK28" s="368"/>
      <c r="BL28" s="368"/>
      <c r="BM28" s="369"/>
      <c r="BN28" s="370">
        <v>4051830</v>
      </c>
      <c r="BO28" s="371"/>
      <c r="BP28" s="371"/>
      <c r="BQ28" s="371"/>
      <c r="BR28" s="371"/>
      <c r="BS28" s="371"/>
      <c r="BT28" s="371"/>
      <c r="BU28" s="372"/>
      <c r="BV28" s="370">
        <v>4137830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185</v>
      </c>
      <c r="F29" s="437"/>
      <c r="G29" s="437"/>
      <c r="H29" s="437"/>
      <c r="I29" s="437"/>
      <c r="J29" s="437"/>
      <c r="K29" s="438"/>
      <c r="L29" s="458">
        <v>14</v>
      </c>
      <c r="M29" s="459"/>
      <c r="N29" s="459"/>
      <c r="O29" s="459"/>
      <c r="P29" s="501"/>
      <c r="Q29" s="458">
        <v>3000</v>
      </c>
      <c r="R29" s="459"/>
      <c r="S29" s="459"/>
      <c r="T29" s="459"/>
      <c r="U29" s="459"/>
      <c r="V29" s="501"/>
      <c r="W29" s="556"/>
      <c r="X29" s="557"/>
      <c r="Y29" s="558"/>
      <c r="Z29" s="457" t="s">
        <v>186</v>
      </c>
      <c r="AA29" s="437"/>
      <c r="AB29" s="437"/>
      <c r="AC29" s="437"/>
      <c r="AD29" s="437"/>
      <c r="AE29" s="437"/>
      <c r="AF29" s="437"/>
      <c r="AG29" s="438"/>
      <c r="AH29" s="458">
        <v>285</v>
      </c>
      <c r="AI29" s="459"/>
      <c r="AJ29" s="459"/>
      <c r="AK29" s="459"/>
      <c r="AL29" s="501"/>
      <c r="AM29" s="458">
        <v>835524</v>
      </c>
      <c r="AN29" s="459"/>
      <c r="AO29" s="459"/>
      <c r="AP29" s="459"/>
      <c r="AQ29" s="459"/>
      <c r="AR29" s="501"/>
      <c r="AS29" s="458">
        <v>2932</v>
      </c>
      <c r="AT29" s="459"/>
      <c r="AU29" s="459"/>
      <c r="AV29" s="459"/>
      <c r="AW29" s="459"/>
      <c r="AX29" s="460"/>
      <c r="AY29" s="564"/>
      <c r="AZ29" s="565"/>
      <c r="BA29" s="565"/>
      <c r="BB29" s="566"/>
      <c r="BC29" s="441" t="s">
        <v>187</v>
      </c>
      <c r="BD29" s="442"/>
      <c r="BE29" s="442"/>
      <c r="BF29" s="442"/>
      <c r="BG29" s="442"/>
      <c r="BH29" s="442"/>
      <c r="BI29" s="442"/>
      <c r="BJ29" s="442"/>
      <c r="BK29" s="442"/>
      <c r="BL29" s="442"/>
      <c r="BM29" s="443"/>
      <c r="BN29" s="407">
        <v>767696</v>
      </c>
      <c r="BO29" s="408"/>
      <c r="BP29" s="408"/>
      <c r="BQ29" s="408"/>
      <c r="BR29" s="408"/>
      <c r="BS29" s="408"/>
      <c r="BT29" s="408"/>
      <c r="BU29" s="409"/>
      <c r="BV29" s="407">
        <v>717696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188</v>
      </c>
      <c r="X30" s="575"/>
      <c r="Y30" s="575"/>
      <c r="Z30" s="575"/>
      <c r="AA30" s="575"/>
      <c r="AB30" s="575"/>
      <c r="AC30" s="575"/>
      <c r="AD30" s="575"/>
      <c r="AE30" s="575"/>
      <c r="AF30" s="575"/>
      <c r="AG30" s="576"/>
      <c r="AH30" s="534">
        <v>96.2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50</v>
      </c>
      <c r="BD30" s="524"/>
      <c r="BE30" s="524"/>
      <c r="BF30" s="524"/>
      <c r="BG30" s="524"/>
      <c r="BH30" s="524"/>
      <c r="BI30" s="524"/>
      <c r="BJ30" s="524"/>
      <c r="BK30" s="524"/>
      <c r="BL30" s="524"/>
      <c r="BM30" s="525"/>
      <c r="BN30" s="526">
        <v>1784895</v>
      </c>
      <c r="BO30" s="527"/>
      <c r="BP30" s="527"/>
      <c r="BQ30" s="527"/>
      <c r="BR30" s="527"/>
      <c r="BS30" s="527"/>
      <c r="BT30" s="527"/>
      <c r="BU30" s="528"/>
      <c r="BV30" s="526">
        <v>2249838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189</v>
      </c>
      <c r="D32" s="570"/>
      <c r="E32" s="570"/>
      <c r="F32" s="570"/>
      <c r="G32" s="570"/>
      <c r="H32" s="570"/>
      <c r="I32" s="570"/>
      <c r="J32" s="570"/>
      <c r="K32" s="570"/>
      <c r="L32" s="570"/>
      <c r="M32" s="570"/>
      <c r="N32" s="570"/>
      <c r="O32" s="570"/>
      <c r="P32" s="570"/>
      <c r="Q32" s="570"/>
      <c r="R32" s="570"/>
      <c r="S32" s="570"/>
      <c r="U32" s="411" t="s">
        <v>190</v>
      </c>
      <c r="V32" s="411"/>
      <c r="W32" s="411"/>
      <c r="X32" s="411"/>
      <c r="Y32" s="411"/>
      <c r="Z32" s="411"/>
      <c r="AA32" s="411"/>
      <c r="AB32" s="411"/>
      <c r="AC32" s="411"/>
      <c r="AD32" s="411"/>
      <c r="AE32" s="411"/>
      <c r="AF32" s="411"/>
      <c r="AG32" s="411"/>
      <c r="AH32" s="411"/>
      <c r="AI32" s="411"/>
      <c r="AJ32" s="411"/>
      <c r="AK32" s="411"/>
      <c r="AM32" s="411" t="s">
        <v>191</v>
      </c>
      <c r="AN32" s="411"/>
      <c r="AO32" s="411"/>
      <c r="AP32" s="411"/>
      <c r="AQ32" s="411"/>
      <c r="AR32" s="411"/>
      <c r="AS32" s="411"/>
      <c r="AT32" s="411"/>
      <c r="AU32" s="411"/>
      <c r="AV32" s="411"/>
      <c r="AW32" s="411"/>
      <c r="AX32" s="411"/>
      <c r="AY32" s="411"/>
      <c r="AZ32" s="411"/>
      <c r="BA32" s="411"/>
      <c r="BB32" s="411"/>
      <c r="BC32" s="411"/>
      <c r="BE32" s="411" t="s">
        <v>192</v>
      </c>
      <c r="BF32" s="411"/>
      <c r="BG32" s="411"/>
      <c r="BH32" s="411"/>
      <c r="BI32" s="411"/>
      <c r="BJ32" s="411"/>
      <c r="BK32" s="411"/>
      <c r="BL32" s="411"/>
      <c r="BM32" s="411"/>
      <c r="BN32" s="411"/>
      <c r="BO32" s="411"/>
      <c r="BP32" s="411"/>
      <c r="BQ32" s="411"/>
      <c r="BR32" s="411"/>
      <c r="BS32" s="411"/>
      <c r="BT32" s="411"/>
      <c r="BU32" s="411"/>
      <c r="BW32" s="411" t="s">
        <v>193</v>
      </c>
      <c r="BX32" s="411"/>
      <c r="BY32" s="411"/>
      <c r="BZ32" s="411"/>
      <c r="CA32" s="411"/>
      <c r="CB32" s="411"/>
      <c r="CC32" s="411"/>
      <c r="CD32" s="411"/>
      <c r="CE32" s="411"/>
      <c r="CF32" s="411"/>
      <c r="CG32" s="411"/>
      <c r="CH32" s="411"/>
      <c r="CI32" s="411"/>
      <c r="CJ32" s="411"/>
      <c r="CK32" s="411"/>
      <c r="CL32" s="411"/>
      <c r="CM32" s="411"/>
      <c r="CO32" s="411" t="s">
        <v>194</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195</v>
      </c>
      <c r="D33" s="431"/>
      <c r="E33" s="396" t="s">
        <v>196</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199</v>
      </c>
      <c r="AN33" s="431"/>
      <c r="AO33" s="396" t="s">
        <v>196</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197</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西濃環境整備組合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樽見鉄道株式会社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国民健康保険特別会計（施設勘定）</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企業用地造成事業特別会計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もとす広域連合（一般会計）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もとす広域連合（老人福祉施設特別会計）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もとす広域連合（介護保険特別会計）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岐阜県市町村会館組合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岐阜地域児童発達支援センター組合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岐阜県市町村職員退職手当組合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岐阜県後期高齢者医療広域連合（一般会計）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岐阜県後期高齢者医療広域連合（特別会計）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ZGlOAjK723MlUgiIxv80u251yp6S6bvjTtTbuZ0nocwLE0mcYG0eK+rgeZVXYI85/qKgXxMiAq7Ad6yM2ms+Mw==" saltValue="C2jGCxFAV4X1Uql9tWPGp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564</v>
      </c>
      <c r="D34" s="1151"/>
      <c r="E34" s="1152"/>
      <c r="F34" s="32">
        <v>8.27</v>
      </c>
      <c r="G34" s="33">
        <v>8.35</v>
      </c>
      <c r="H34" s="33">
        <v>6.9</v>
      </c>
      <c r="I34" s="33">
        <v>9.98</v>
      </c>
      <c r="J34" s="34">
        <v>7.9</v>
      </c>
      <c r="K34" s="22"/>
      <c r="L34" s="22"/>
      <c r="M34" s="22"/>
      <c r="N34" s="22"/>
      <c r="O34" s="22"/>
      <c r="P34" s="22"/>
    </row>
    <row r="35" spans="1:16" ht="39" customHeight="1" x14ac:dyDescent="0.15">
      <c r="A35" s="22"/>
      <c r="B35" s="35"/>
      <c r="C35" s="1145" t="s">
        <v>565</v>
      </c>
      <c r="D35" s="1146"/>
      <c r="E35" s="1147"/>
      <c r="F35" s="36">
        <v>7.74</v>
      </c>
      <c r="G35" s="37">
        <v>7.52</v>
      </c>
      <c r="H35" s="37">
        <v>6.74</v>
      </c>
      <c r="I35" s="37">
        <v>6.01</v>
      </c>
      <c r="J35" s="38">
        <v>3.81</v>
      </c>
      <c r="K35" s="22"/>
      <c r="L35" s="22"/>
      <c r="M35" s="22"/>
      <c r="N35" s="22"/>
      <c r="O35" s="22"/>
      <c r="P35" s="22"/>
    </row>
    <row r="36" spans="1:16" ht="39" customHeight="1" x14ac:dyDescent="0.15">
      <c r="A36" s="22"/>
      <c r="B36" s="35"/>
      <c r="C36" s="1145" t="s">
        <v>566</v>
      </c>
      <c r="D36" s="1146"/>
      <c r="E36" s="1147"/>
      <c r="F36" s="36" t="s">
        <v>517</v>
      </c>
      <c r="G36" s="37" t="s">
        <v>517</v>
      </c>
      <c r="H36" s="37">
        <v>0.61</v>
      </c>
      <c r="I36" s="37">
        <v>0.92</v>
      </c>
      <c r="J36" s="38">
        <v>1.1499999999999999</v>
      </c>
      <c r="K36" s="22"/>
      <c r="L36" s="22"/>
      <c r="M36" s="22"/>
      <c r="N36" s="22"/>
      <c r="O36" s="22"/>
      <c r="P36" s="22"/>
    </row>
    <row r="37" spans="1:16" ht="39" customHeight="1" x14ac:dyDescent="0.15">
      <c r="A37" s="22"/>
      <c r="B37" s="35"/>
      <c r="C37" s="1145" t="s">
        <v>567</v>
      </c>
      <c r="D37" s="1146"/>
      <c r="E37" s="1147"/>
      <c r="F37" s="36">
        <v>1.31</v>
      </c>
      <c r="G37" s="37">
        <v>1</v>
      </c>
      <c r="H37" s="37">
        <v>1.07</v>
      </c>
      <c r="I37" s="37">
        <v>1.4</v>
      </c>
      <c r="J37" s="38">
        <v>0.92</v>
      </c>
      <c r="K37" s="22"/>
      <c r="L37" s="22"/>
      <c r="M37" s="22"/>
      <c r="N37" s="22"/>
      <c r="O37" s="22"/>
      <c r="P37" s="22"/>
    </row>
    <row r="38" spans="1:16" ht="39" customHeight="1" x14ac:dyDescent="0.15">
      <c r="A38" s="22"/>
      <c r="B38" s="35"/>
      <c r="C38" s="1145" t="s">
        <v>568</v>
      </c>
      <c r="D38" s="1146"/>
      <c r="E38" s="1147"/>
      <c r="F38" s="36">
        <v>0.22</v>
      </c>
      <c r="G38" s="37">
        <v>0.2</v>
      </c>
      <c r="H38" s="37">
        <v>0.27</v>
      </c>
      <c r="I38" s="37">
        <v>0.15</v>
      </c>
      <c r="J38" s="38">
        <v>0.2</v>
      </c>
      <c r="K38" s="22"/>
      <c r="L38" s="22"/>
      <c r="M38" s="22"/>
      <c r="N38" s="22"/>
      <c r="O38" s="22"/>
      <c r="P38" s="22"/>
    </row>
    <row r="39" spans="1:16" ht="39" customHeight="1" x14ac:dyDescent="0.15">
      <c r="A39" s="22"/>
      <c r="B39" s="35"/>
      <c r="C39" s="1145" t="s">
        <v>569</v>
      </c>
      <c r="D39" s="1146"/>
      <c r="E39" s="1147"/>
      <c r="F39" s="36">
        <v>0.03</v>
      </c>
      <c r="G39" s="37">
        <v>0.04</v>
      </c>
      <c r="H39" s="37">
        <v>0.03</v>
      </c>
      <c r="I39" s="37">
        <v>0.01</v>
      </c>
      <c r="J39" s="38">
        <v>0.04</v>
      </c>
      <c r="K39" s="22"/>
      <c r="L39" s="22"/>
      <c r="M39" s="22"/>
      <c r="N39" s="22"/>
      <c r="O39" s="22"/>
      <c r="P39" s="22"/>
    </row>
    <row r="40" spans="1:16" ht="39" customHeight="1" x14ac:dyDescent="0.15">
      <c r="A40" s="22"/>
      <c r="B40" s="35"/>
      <c r="C40" s="1145" t="s">
        <v>570</v>
      </c>
      <c r="D40" s="1146"/>
      <c r="E40" s="1147"/>
      <c r="F40" s="36">
        <v>0.1</v>
      </c>
      <c r="G40" s="37">
        <v>7.0000000000000007E-2</v>
      </c>
      <c r="H40" s="37">
        <v>0.1</v>
      </c>
      <c r="I40" s="37">
        <v>0.12</v>
      </c>
      <c r="J40" s="38">
        <v>0.03</v>
      </c>
      <c r="K40" s="22"/>
      <c r="L40" s="22"/>
      <c r="M40" s="22"/>
      <c r="N40" s="22"/>
      <c r="O40" s="22"/>
      <c r="P40" s="22"/>
    </row>
    <row r="41" spans="1:16" ht="39" customHeight="1" x14ac:dyDescent="0.15">
      <c r="A41" s="22"/>
      <c r="B41" s="35"/>
      <c r="C41" s="1145" t="s">
        <v>571</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572</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573</v>
      </c>
      <c r="D43" s="1149"/>
      <c r="E43" s="1150"/>
      <c r="F43" s="41">
        <v>0.12</v>
      </c>
      <c r="G43" s="42">
        <v>0.47</v>
      </c>
      <c r="H43" s="42" t="s">
        <v>517</v>
      </c>
      <c r="I43" s="42" t="s">
        <v>517</v>
      </c>
      <c r="J43" s="43" t="s">
        <v>517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ii6qWgQzq7q6Rhw1j0m6lyPtfCwrTDqaEUI/wAJLz2UaG+aj5vFQ6YyClH3mG/CgpcpYLMqy5raQ5N8DUZdhg==" saltValue="FNss8obRHJyrzr9CIXKS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4"/>
  <sheetViews>
    <sheetView showGridLines="0" zoomScale="70" zoomScaleNormal="70"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1406</v>
      </c>
      <c r="L45" s="60">
        <v>1448</v>
      </c>
      <c r="M45" s="60">
        <v>1544</v>
      </c>
      <c r="N45" s="60">
        <v>1630</v>
      </c>
      <c r="O45" s="61">
        <v>1720</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14</v>
      </c>
      <c r="F48" s="1155"/>
      <c r="G48" s="1155"/>
      <c r="H48" s="1155"/>
      <c r="I48" s="1155"/>
      <c r="J48" s="1156"/>
      <c r="K48" s="63">
        <v>707</v>
      </c>
      <c r="L48" s="64">
        <v>711</v>
      </c>
      <c r="M48" s="64">
        <v>669</v>
      </c>
      <c r="N48" s="64">
        <v>686</v>
      </c>
      <c r="O48" s="65">
        <v>671</v>
      </c>
      <c r="P48" s="48"/>
      <c r="Q48" s="48"/>
      <c r="R48" s="48"/>
      <c r="S48" s="48"/>
      <c r="T48" s="48"/>
      <c r="U48" s="48"/>
    </row>
    <row r="49" spans="1:21" ht="30.75" customHeight="1" x14ac:dyDescent="0.15">
      <c r="A49" s="48"/>
      <c r="B49" s="1178"/>
      <c r="C49" s="1179"/>
      <c r="D49" s="62"/>
      <c r="E49" s="1155" t="s">
        <v>15</v>
      </c>
      <c r="F49" s="1155"/>
      <c r="G49" s="1155"/>
      <c r="H49" s="1155"/>
      <c r="I49" s="1155"/>
      <c r="J49" s="1156"/>
      <c r="K49" s="63">
        <v>52</v>
      </c>
      <c r="L49" s="64">
        <v>40</v>
      </c>
      <c r="M49" s="64">
        <v>32</v>
      </c>
      <c r="N49" s="64">
        <v>33</v>
      </c>
      <c r="O49" s="65">
        <v>33</v>
      </c>
      <c r="P49" s="48"/>
      <c r="Q49" s="48"/>
      <c r="R49" s="48"/>
      <c r="S49" s="48"/>
      <c r="T49" s="48"/>
      <c r="U49" s="48"/>
    </row>
    <row r="50" spans="1:21" ht="30.75" customHeight="1" x14ac:dyDescent="0.15">
      <c r="A50" s="48"/>
      <c r="B50" s="1178"/>
      <c r="C50" s="1179"/>
      <c r="D50" s="62"/>
      <c r="E50" s="1155" t="s">
        <v>16</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517</v>
      </c>
      <c r="L51" s="64" t="s">
        <v>517</v>
      </c>
      <c r="M51" s="64" t="s">
        <v>517</v>
      </c>
      <c r="N51" s="64" t="s">
        <v>517</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1576</v>
      </c>
      <c r="L52" s="64">
        <v>1587</v>
      </c>
      <c r="M52" s="64">
        <v>1607</v>
      </c>
      <c r="N52" s="64">
        <v>1621</v>
      </c>
      <c r="O52" s="65">
        <v>1628</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589</v>
      </c>
      <c r="L53" s="69">
        <v>612</v>
      </c>
      <c r="M53" s="69">
        <v>638</v>
      </c>
      <c r="N53" s="69">
        <v>728</v>
      </c>
      <c r="O53" s="70">
        <v>796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604</v>
      </c>
      <c r="L58" s="84" t="s">
        <v>604</v>
      </c>
      <c r="M58" s="84" t="s">
        <v>604</v>
      </c>
      <c r="N58" s="84" t="s">
        <v>604</v>
      </c>
      <c r="O58" s="85" t="s">
        <v>604</v>
      </c>
    </row>
    <row r="59" spans="1:21" ht="31.5" customHeight="1" x14ac:dyDescent="0.15">
      <c r="B59" s="1163"/>
      <c r="C59" s="1164"/>
      <c r="D59" s="1170" t="s">
        <v>27</v>
      </c>
      <c r="E59" s="1171"/>
      <c r="F59" s="1171"/>
      <c r="G59" s="1171"/>
      <c r="H59" s="1171"/>
      <c r="I59" s="1171"/>
      <c r="J59" s="1172"/>
      <c r="K59" s="86" t="s">
        <v>604</v>
      </c>
      <c r="L59" s="87" t="s">
        <v>604</v>
      </c>
      <c r="M59" s="87" t="s">
        <v>604</v>
      </c>
      <c r="N59" s="87" t="s">
        <v>604</v>
      </c>
      <c r="O59" s="88" t="s">
        <v>604</v>
      </c>
    </row>
    <row r="60" spans="1:21" ht="31.5" customHeight="1" thickBot="1" x14ac:dyDescent="0.2">
      <c r="B60" s="1165"/>
      <c r="C60" s="1166"/>
      <c r="D60" s="1173" t="s">
        <v>28</v>
      </c>
      <c r="E60" s="1174"/>
      <c r="F60" s="1174"/>
      <c r="G60" s="1174"/>
      <c r="H60" s="1174"/>
      <c r="I60" s="1174"/>
      <c r="J60" s="1175"/>
      <c r="K60" s="89" t="s">
        <v>604</v>
      </c>
      <c r="L60" s="90" t="s">
        <v>604</v>
      </c>
      <c r="M60" s="90" t="s">
        <v>604</v>
      </c>
      <c r="N60" s="90" t="s">
        <v>604</v>
      </c>
      <c r="O60" s="91" t="s">
        <v>604</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Pt3y/qP3YjjClnAAxAamNH7FRSuqkXX5cg6TNqfJ+Y99gu+qlutshICudg0xB2MsVAS0nt9tjPWOu7qpcl2rQ==" saltValue="Fs7REItOMqrIwjjfbXwHr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556</v>
      </c>
      <c r="J40" s="103" t="s">
        <v>557</v>
      </c>
      <c r="K40" s="103" t="s">
        <v>558</v>
      </c>
      <c r="L40" s="103" t="s">
        <v>559</v>
      </c>
      <c r="M40" s="104" t="s">
        <v>560</v>
      </c>
    </row>
    <row r="41" spans="2:13" ht="27.75" customHeight="1" x14ac:dyDescent="0.15">
      <c r="B41" s="1196" t="s">
        <v>31</v>
      </c>
      <c r="C41" s="1197"/>
      <c r="D41" s="105"/>
      <c r="E41" s="1198" t="s">
        <v>32</v>
      </c>
      <c r="F41" s="1198"/>
      <c r="G41" s="1198"/>
      <c r="H41" s="1199"/>
      <c r="I41" s="355">
        <v>16697</v>
      </c>
      <c r="J41" s="356">
        <v>16747</v>
      </c>
      <c r="K41" s="356">
        <v>17197</v>
      </c>
      <c r="L41" s="356">
        <v>18069</v>
      </c>
      <c r="M41" s="357">
        <v>20020</v>
      </c>
    </row>
    <row r="42" spans="2:13" ht="27.75" customHeight="1" x14ac:dyDescent="0.15">
      <c r="B42" s="1186"/>
      <c r="C42" s="1187"/>
      <c r="D42" s="106"/>
      <c r="E42" s="1190" t="s">
        <v>33</v>
      </c>
      <c r="F42" s="1190"/>
      <c r="G42" s="1190"/>
      <c r="H42" s="1191"/>
      <c r="I42" s="358" t="s">
        <v>517</v>
      </c>
      <c r="J42" s="359" t="s">
        <v>517</v>
      </c>
      <c r="K42" s="359" t="s">
        <v>517</v>
      </c>
      <c r="L42" s="359" t="s">
        <v>517</v>
      </c>
      <c r="M42" s="360" t="s">
        <v>517</v>
      </c>
    </row>
    <row r="43" spans="2:13" ht="27.75" customHeight="1" x14ac:dyDescent="0.15">
      <c r="B43" s="1186"/>
      <c r="C43" s="1187"/>
      <c r="D43" s="106"/>
      <c r="E43" s="1190" t="s">
        <v>34</v>
      </c>
      <c r="F43" s="1190"/>
      <c r="G43" s="1190"/>
      <c r="H43" s="1191"/>
      <c r="I43" s="358">
        <v>9580</v>
      </c>
      <c r="J43" s="359">
        <v>8896</v>
      </c>
      <c r="K43" s="359">
        <v>8137</v>
      </c>
      <c r="L43" s="359">
        <v>7401</v>
      </c>
      <c r="M43" s="360">
        <v>6771</v>
      </c>
    </row>
    <row r="44" spans="2:13" ht="27.75" customHeight="1" x14ac:dyDescent="0.15">
      <c r="B44" s="1186"/>
      <c r="C44" s="1187"/>
      <c r="D44" s="106"/>
      <c r="E44" s="1190" t="s">
        <v>35</v>
      </c>
      <c r="F44" s="1190"/>
      <c r="G44" s="1190"/>
      <c r="H44" s="1191"/>
      <c r="I44" s="358">
        <v>396</v>
      </c>
      <c r="J44" s="359">
        <v>350</v>
      </c>
      <c r="K44" s="359">
        <v>407</v>
      </c>
      <c r="L44" s="359">
        <v>483</v>
      </c>
      <c r="M44" s="360">
        <v>446</v>
      </c>
    </row>
    <row r="45" spans="2:13" ht="27.75" customHeight="1" x14ac:dyDescent="0.15">
      <c r="B45" s="1186"/>
      <c r="C45" s="1187"/>
      <c r="D45" s="106"/>
      <c r="E45" s="1190" t="s">
        <v>36</v>
      </c>
      <c r="F45" s="1190"/>
      <c r="G45" s="1190"/>
      <c r="H45" s="1191"/>
      <c r="I45" s="358">
        <v>1922</v>
      </c>
      <c r="J45" s="359">
        <v>1915</v>
      </c>
      <c r="K45" s="359">
        <v>1870</v>
      </c>
      <c r="L45" s="359">
        <v>1858</v>
      </c>
      <c r="M45" s="360">
        <v>1957</v>
      </c>
    </row>
    <row r="46" spans="2:13" ht="27.75" customHeight="1" x14ac:dyDescent="0.15">
      <c r="B46" s="1186"/>
      <c r="C46" s="1187"/>
      <c r="D46" s="107"/>
      <c r="E46" s="1190" t="s">
        <v>37</v>
      </c>
      <c r="F46" s="1190"/>
      <c r="G46" s="1190"/>
      <c r="H46" s="1191"/>
      <c r="I46" s="358" t="s">
        <v>517</v>
      </c>
      <c r="J46" s="359" t="s">
        <v>517</v>
      </c>
      <c r="K46" s="359" t="s">
        <v>517</v>
      </c>
      <c r="L46" s="359" t="s">
        <v>517</v>
      </c>
      <c r="M46" s="360" t="s">
        <v>517</v>
      </c>
    </row>
    <row r="47" spans="2:13" ht="27.75" customHeight="1" x14ac:dyDescent="0.15">
      <c r="B47" s="1186"/>
      <c r="C47" s="1187"/>
      <c r="D47" s="108"/>
      <c r="E47" s="1200" t="s">
        <v>38</v>
      </c>
      <c r="F47" s="1201"/>
      <c r="G47" s="1201"/>
      <c r="H47" s="1202"/>
      <c r="I47" s="358" t="s">
        <v>517</v>
      </c>
      <c r="J47" s="359" t="s">
        <v>517</v>
      </c>
      <c r="K47" s="359" t="s">
        <v>517</v>
      </c>
      <c r="L47" s="359" t="s">
        <v>517</v>
      </c>
      <c r="M47" s="360" t="s">
        <v>517</v>
      </c>
    </row>
    <row r="48" spans="2:13" ht="27.75" customHeight="1" x14ac:dyDescent="0.15">
      <c r="B48" s="1186"/>
      <c r="C48" s="1187"/>
      <c r="D48" s="106"/>
      <c r="E48" s="1190" t="s">
        <v>39</v>
      </c>
      <c r="F48" s="1190"/>
      <c r="G48" s="1190"/>
      <c r="H48" s="1191"/>
      <c r="I48" s="358" t="s">
        <v>517</v>
      </c>
      <c r="J48" s="359" t="s">
        <v>517</v>
      </c>
      <c r="K48" s="359" t="s">
        <v>517</v>
      </c>
      <c r="L48" s="359" t="s">
        <v>517</v>
      </c>
      <c r="M48" s="360" t="s">
        <v>517</v>
      </c>
    </row>
    <row r="49" spans="2:13" ht="27.75" customHeight="1" x14ac:dyDescent="0.15">
      <c r="B49" s="1188"/>
      <c r="C49" s="1189"/>
      <c r="D49" s="106"/>
      <c r="E49" s="1190" t="s">
        <v>40</v>
      </c>
      <c r="F49" s="1190"/>
      <c r="G49" s="1190"/>
      <c r="H49" s="1191"/>
      <c r="I49" s="358" t="s">
        <v>517</v>
      </c>
      <c r="J49" s="359" t="s">
        <v>517</v>
      </c>
      <c r="K49" s="359" t="s">
        <v>517</v>
      </c>
      <c r="L49" s="359" t="s">
        <v>517</v>
      </c>
      <c r="M49" s="360" t="s">
        <v>517</v>
      </c>
    </row>
    <row r="50" spans="2:13" ht="27.75" customHeight="1" x14ac:dyDescent="0.15">
      <c r="B50" s="1184" t="s">
        <v>41</v>
      </c>
      <c r="C50" s="1185"/>
      <c r="D50" s="109"/>
      <c r="E50" s="1190" t="s">
        <v>42</v>
      </c>
      <c r="F50" s="1190"/>
      <c r="G50" s="1190"/>
      <c r="H50" s="1191"/>
      <c r="I50" s="358">
        <v>7752</v>
      </c>
      <c r="J50" s="359">
        <v>7500</v>
      </c>
      <c r="K50" s="359">
        <v>7196</v>
      </c>
      <c r="L50" s="359">
        <v>7930</v>
      </c>
      <c r="M50" s="360">
        <v>7407</v>
      </c>
    </row>
    <row r="51" spans="2:13" ht="27.75" customHeight="1" x14ac:dyDescent="0.15">
      <c r="B51" s="1186"/>
      <c r="C51" s="1187"/>
      <c r="D51" s="106"/>
      <c r="E51" s="1190" t="s">
        <v>43</v>
      </c>
      <c r="F51" s="1190"/>
      <c r="G51" s="1190"/>
      <c r="H51" s="1191"/>
      <c r="I51" s="358">
        <v>42</v>
      </c>
      <c r="J51" s="359">
        <v>36</v>
      </c>
      <c r="K51" s="359">
        <v>32</v>
      </c>
      <c r="L51" s="359">
        <v>27</v>
      </c>
      <c r="M51" s="360">
        <v>22</v>
      </c>
    </row>
    <row r="52" spans="2:13" ht="27.75" customHeight="1" x14ac:dyDescent="0.15">
      <c r="B52" s="1188"/>
      <c r="C52" s="1189"/>
      <c r="D52" s="106"/>
      <c r="E52" s="1190" t="s">
        <v>44</v>
      </c>
      <c r="F52" s="1190"/>
      <c r="G52" s="1190"/>
      <c r="H52" s="1191"/>
      <c r="I52" s="358">
        <v>17881</v>
      </c>
      <c r="J52" s="359">
        <v>17443</v>
      </c>
      <c r="K52" s="359">
        <v>17165</v>
      </c>
      <c r="L52" s="359">
        <v>17483</v>
      </c>
      <c r="M52" s="360">
        <v>18375</v>
      </c>
    </row>
    <row r="53" spans="2:13" ht="27.75" customHeight="1" thickBot="1" x14ac:dyDescent="0.2">
      <c r="B53" s="1192" t="s">
        <v>20</v>
      </c>
      <c r="C53" s="1193"/>
      <c r="D53" s="110"/>
      <c r="E53" s="1194" t="s">
        <v>45</v>
      </c>
      <c r="F53" s="1194"/>
      <c r="G53" s="1194"/>
      <c r="H53" s="1195"/>
      <c r="I53" s="361">
        <v>2920</v>
      </c>
      <c r="J53" s="362">
        <v>2928</v>
      </c>
      <c r="K53" s="362">
        <v>3219</v>
      </c>
      <c r="L53" s="362">
        <v>2371</v>
      </c>
      <c r="M53" s="363">
        <v>3390</v>
      </c>
    </row>
    <row r="54" spans="2:13" ht="27.75" customHeight="1" x14ac:dyDescent="0.15">
      <c r="B54" s="111" t="s">
        <v>46</v>
      </c>
      <c r="C54" s="112"/>
      <c r="D54" s="112"/>
      <c r="E54" s="113"/>
      <c r="F54" s="113"/>
      <c r="G54" s="113"/>
      <c r="H54" s="113"/>
      <c r="I54" s="114"/>
      <c r="J54" s="114"/>
      <c r="K54" s="114"/>
      <c r="L54" s="114"/>
      <c r="M54" s="114"/>
    </row>
    <row r="55" spans="2:13" x14ac:dyDescent="0.15"/>
  </sheetData>
  <sheetProtection algorithmName="SHA-512" hashValue="evf0TnuckHvGeKgdkPRerKSec32RUwpBQYFEZGWmrZ/l4slJCTbgQLkUng/jH8TDEUFlg+aNiAnQWbZwVqWMMQ==" saltValue="lK+tfTafxQYVzfS9RRzm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48</v>
      </c>
      <c r="D55" s="1211"/>
      <c r="E55" s="1212"/>
      <c r="F55" s="122">
        <v>3542</v>
      </c>
      <c r="G55" s="122">
        <v>4138</v>
      </c>
      <c r="H55" s="123">
        <v>4052</v>
      </c>
    </row>
    <row r="56" spans="2:8" ht="52.5" customHeight="1" x14ac:dyDescent="0.15">
      <c r="B56" s="124"/>
      <c r="C56" s="1213" t="s">
        <v>49</v>
      </c>
      <c r="D56" s="1213"/>
      <c r="E56" s="1214"/>
      <c r="F56" s="125">
        <v>466</v>
      </c>
      <c r="G56" s="125">
        <v>718</v>
      </c>
      <c r="H56" s="126">
        <v>768</v>
      </c>
    </row>
    <row r="57" spans="2:8" ht="53.25" customHeight="1" x14ac:dyDescent="0.15">
      <c r="B57" s="124"/>
      <c r="C57" s="1215" t="s">
        <v>50</v>
      </c>
      <c r="D57" s="1215"/>
      <c r="E57" s="1216"/>
      <c r="F57" s="127">
        <v>2380</v>
      </c>
      <c r="G57" s="127">
        <v>2250</v>
      </c>
      <c r="H57" s="128">
        <v>1785</v>
      </c>
    </row>
    <row r="58" spans="2:8" ht="45.75" customHeight="1" x14ac:dyDescent="0.15">
      <c r="B58" s="129"/>
      <c r="C58" s="1203" t="s">
        <v>599</v>
      </c>
      <c r="D58" s="1204"/>
      <c r="E58" s="1205"/>
      <c r="F58" s="130">
        <v>1850</v>
      </c>
      <c r="G58" s="130">
        <v>1709</v>
      </c>
      <c r="H58" s="131">
        <v>1233</v>
      </c>
    </row>
    <row r="59" spans="2:8" ht="45.75" customHeight="1" x14ac:dyDescent="0.15">
      <c r="B59" s="129"/>
      <c r="C59" s="1203" t="s">
        <v>600</v>
      </c>
      <c r="D59" s="1204"/>
      <c r="E59" s="1205"/>
      <c r="F59" s="130">
        <v>214</v>
      </c>
      <c r="G59" s="130">
        <v>213</v>
      </c>
      <c r="H59" s="131">
        <v>213</v>
      </c>
    </row>
    <row r="60" spans="2:8" ht="45.75" customHeight="1" x14ac:dyDescent="0.15">
      <c r="B60" s="129"/>
      <c r="C60" s="1203" t="s">
        <v>601</v>
      </c>
      <c r="D60" s="1204"/>
      <c r="E60" s="1205"/>
      <c r="F60" s="130">
        <v>89</v>
      </c>
      <c r="G60" s="130">
        <v>89</v>
      </c>
      <c r="H60" s="131">
        <v>90</v>
      </c>
    </row>
    <row r="61" spans="2:8" ht="45.75" customHeight="1" x14ac:dyDescent="0.15">
      <c r="B61" s="129"/>
      <c r="C61" s="1203" t="s">
        <v>602</v>
      </c>
      <c r="D61" s="1204"/>
      <c r="E61" s="1205"/>
      <c r="F61" s="130">
        <v>86</v>
      </c>
      <c r="G61" s="130">
        <v>81</v>
      </c>
      <c r="H61" s="131">
        <v>78</v>
      </c>
    </row>
    <row r="62" spans="2:8" ht="45.75" customHeight="1" thickBot="1" x14ac:dyDescent="0.2">
      <c r="B62" s="132"/>
      <c r="C62" s="1206" t="s">
        <v>603</v>
      </c>
      <c r="D62" s="1207"/>
      <c r="E62" s="1208"/>
      <c r="F62" s="133">
        <v>74</v>
      </c>
      <c r="G62" s="133">
        <v>75</v>
      </c>
      <c r="H62" s="134">
        <v>76</v>
      </c>
    </row>
    <row r="63" spans="2:8" ht="52.5" customHeight="1" thickBot="1" x14ac:dyDescent="0.2">
      <c r="B63" s="135"/>
      <c r="C63" s="1209" t="s">
        <v>51</v>
      </c>
      <c r="D63" s="1209"/>
      <c r="E63" s="1210"/>
      <c r="F63" s="136">
        <v>6387</v>
      </c>
      <c r="G63" s="136">
        <v>7105</v>
      </c>
      <c r="H63" s="137">
        <v>6604</v>
      </c>
    </row>
    <row r="64" spans="2:8" x14ac:dyDescent="0.15"/>
  </sheetData>
  <sheetProtection algorithmName="SHA-512" hashValue="bYHcWJkf03758s4wYShyzKw711AjLgV/4uuuXxqrbbDGSkM5VjWXvH6rAFBBsYT/t5KhHlnQq7MoI7gJP9hNsw==" saltValue="vZQSv4unTaXMxszqCaSb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555</v>
      </c>
      <c r="G2" s="151"/>
      <c r="H2" s="152"/>
    </row>
    <row r="3" spans="1:8" x14ac:dyDescent="0.15">
      <c r="A3" s="148" t="s">
        <v>548</v>
      </c>
      <c r="B3" s="153"/>
      <c r="C3" s="154"/>
      <c r="D3" s="155">
        <v>74270</v>
      </c>
      <c r="E3" s="156"/>
      <c r="F3" s="157">
        <v>85173</v>
      </c>
      <c r="G3" s="158"/>
      <c r="H3" s="159"/>
    </row>
    <row r="4" spans="1:8" x14ac:dyDescent="0.15">
      <c r="A4" s="160"/>
      <c r="B4" s="161"/>
      <c r="C4" s="162"/>
      <c r="D4" s="163">
        <v>54092</v>
      </c>
      <c r="E4" s="164"/>
      <c r="F4" s="165">
        <v>43913</v>
      </c>
      <c r="G4" s="166"/>
      <c r="H4" s="167"/>
    </row>
    <row r="5" spans="1:8" x14ac:dyDescent="0.15">
      <c r="A5" s="148" t="s">
        <v>550</v>
      </c>
      <c r="B5" s="153"/>
      <c r="C5" s="154"/>
      <c r="D5" s="155">
        <v>69411</v>
      </c>
      <c r="E5" s="156"/>
      <c r="F5" s="157">
        <v>94081</v>
      </c>
      <c r="G5" s="158"/>
      <c r="H5" s="159"/>
    </row>
    <row r="6" spans="1:8" x14ac:dyDescent="0.15">
      <c r="A6" s="160"/>
      <c r="B6" s="161"/>
      <c r="C6" s="162"/>
      <c r="D6" s="163">
        <v>48725</v>
      </c>
      <c r="E6" s="164"/>
      <c r="F6" s="165">
        <v>48949</v>
      </c>
      <c r="G6" s="166"/>
      <c r="H6" s="167"/>
    </row>
    <row r="7" spans="1:8" x14ac:dyDescent="0.15">
      <c r="A7" s="148" t="s">
        <v>551</v>
      </c>
      <c r="B7" s="153"/>
      <c r="C7" s="154"/>
      <c r="D7" s="155">
        <v>88748</v>
      </c>
      <c r="E7" s="156"/>
      <c r="F7" s="157">
        <v>92632</v>
      </c>
      <c r="G7" s="158"/>
      <c r="H7" s="159"/>
    </row>
    <row r="8" spans="1:8" x14ac:dyDescent="0.15">
      <c r="A8" s="160"/>
      <c r="B8" s="161"/>
      <c r="C8" s="162"/>
      <c r="D8" s="163">
        <v>59009</v>
      </c>
      <c r="E8" s="164"/>
      <c r="F8" s="165">
        <v>47978</v>
      </c>
      <c r="G8" s="166"/>
      <c r="H8" s="167"/>
    </row>
    <row r="9" spans="1:8" x14ac:dyDescent="0.15">
      <c r="A9" s="148" t="s">
        <v>552</v>
      </c>
      <c r="B9" s="153"/>
      <c r="C9" s="154"/>
      <c r="D9" s="155">
        <v>97816</v>
      </c>
      <c r="E9" s="156"/>
      <c r="F9" s="157">
        <v>69604</v>
      </c>
      <c r="G9" s="158"/>
      <c r="H9" s="159"/>
    </row>
    <row r="10" spans="1:8" x14ac:dyDescent="0.15">
      <c r="A10" s="160"/>
      <c r="B10" s="161"/>
      <c r="C10" s="162"/>
      <c r="D10" s="163">
        <v>63312</v>
      </c>
      <c r="E10" s="164"/>
      <c r="F10" s="165">
        <v>36247</v>
      </c>
      <c r="G10" s="166"/>
      <c r="H10" s="167"/>
    </row>
    <row r="11" spans="1:8" x14ac:dyDescent="0.15">
      <c r="A11" s="148" t="s">
        <v>553</v>
      </c>
      <c r="B11" s="153"/>
      <c r="C11" s="154"/>
      <c r="D11" s="155">
        <v>163688</v>
      </c>
      <c r="E11" s="156"/>
      <c r="F11" s="157">
        <v>68410</v>
      </c>
      <c r="G11" s="158"/>
      <c r="H11" s="159"/>
    </row>
    <row r="12" spans="1:8" x14ac:dyDescent="0.15">
      <c r="A12" s="160"/>
      <c r="B12" s="161"/>
      <c r="C12" s="168"/>
      <c r="D12" s="163">
        <v>122132</v>
      </c>
      <c r="E12" s="164"/>
      <c r="F12" s="165">
        <v>35086</v>
      </c>
      <c r="G12" s="166"/>
      <c r="H12" s="167"/>
    </row>
    <row r="13" spans="1:8" x14ac:dyDescent="0.15">
      <c r="A13" s="148"/>
      <c r="B13" s="153"/>
      <c r="C13" s="169"/>
      <c r="D13" s="170">
        <v>98787</v>
      </c>
      <c r="E13" s="171"/>
      <c r="F13" s="172">
        <v>81980</v>
      </c>
      <c r="G13" s="173"/>
      <c r="H13" s="159"/>
    </row>
    <row r="14" spans="1:8" x14ac:dyDescent="0.15">
      <c r="A14" s="160"/>
      <c r="B14" s="161"/>
      <c r="C14" s="162"/>
      <c r="D14" s="163">
        <v>69454</v>
      </c>
      <c r="E14" s="164"/>
      <c r="F14" s="165">
        <v>42435</v>
      </c>
      <c r="G14" s="166"/>
      <c r="H14" s="167"/>
    </row>
    <row r="17" spans="1:11" x14ac:dyDescent="0.15">
      <c r="A17" s="144" t="s">
        <v>53</v>
      </c>
    </row>
    <row r="18" spans="1:11" x14ac:dyDescent="0.15">
      <c r="A18" s="174"/>
      <c r="B18" s="174" t="e">
        <f>#REF!</f>
        <v>#REF!</v>
      </c>
      <c r="C18" s="174" t="e">
        <f>#REF!</f>
        <v>#REF!</v>
      </c>
      <c r="D18" s="174" t="e">
        <f>#REF!</f>
        <v>#REF!</v>
      </c>
      <c r="E18" s="174" t="e">
        <f>#REF!</f>
        <v>#REF!</v>
      </c>
      <c r="F18" s="174" t="e">
        <f>#REF!</f>
        <v>#REF!</v>
      </c>
    </row>
    <row r="19" spans="1:11" x14ac:dyDescent="0.15">
      <c r="A19" s="174" t="s">
        <v>54</v>
      </c>
      <c r="B19" s="174" t="e">
        <f>ROUND(VALUE(SUBSTITUTE(#REF!,"▲","-")),2)</f>
        <v>#REF!</v>
      </c>
      <c r="C19" s="174" t="e">
        <f>ROUND(VALUE(SUBSTITUTE(#REF!,"▲","-")),2)</f>
        <v>#REF!</v>
      </c>
      <c r="D19" s="174" t="e">
        <f>ROUND(VALUE(SUBSTITUTE(#REF!,"▲","-")),2)</f>
        <v>#REF!</v>
      </c>
      <c r="E19" s="174" t="e">
        <f>ROUND(VALUE(SUBSTITUTE(#REF!,"▲","-")),2)</f>
        <v>#REF!</v>
      </c>
      <c r="F19" s="174" t="e">
        <f>ROUND(VALUE(SUBSTITUTE(#REF!,"▲","-")),2)</f>
        <v>#REF!</v>
      </c>
    </row>
    <row r="20" spans="1:11" x14ac:dyDescent="0.15">
      <c r="A20" s="174" t="s">
        <v>55</v>
      </c>
      <c r="B20" s="174" t="e">
        <f>ROUND(VALUE(SUBSTITUTE(#REF!,"▲","-")),2)</f>
        <v>#REF!</v>
      </c>
      <c r="C20" s="174" t="e">
        <f>ROUND(VALUE(SUBSTITUTE(#REF!,"▲","-")),2)</f>
        <v>#REF!</v>
      </c>
      <c r="D20" s="174" t="e">
        <f>ROUND(VALUE(SUBSTITUTE(#REF!,"▲","-")),2)</f>
        <v>#REF!</v>
      </c>
      <c r="E20" s="174" t="e">
        <f>ROUND(VALUE(SUBSTITUTE(#REF!,"▲","-")),2)</f>
        <v>#REF!</v>
      </c>
      <c r="F20" s="174" t="e">
        <f>ROUND(VALUE(SUBSTITUTE(#REF!,"▲","-")),2)</f>
        <v>#REF!</v>
      </c>
    </row>
    <row r="21" spans="1:11" x14ac:dyDescent="0.15">
      <c r="A21" s="174" t="s">
        <v>56</v>
      </c>
      <c r="B21" s="174" t="e">
        <f>IF(ISNUMBER(VALUE(SUBSTITUTE(#REF!,"▲","-"))),ROUND(VALUE(SUBSTITUTE(#REF!,"▲","-")),2),NA())</f>
        <v>#N/A</v>
      </c>
      <c r="C21" s="174" t="e">
        <f>IF(ISNUMBER(VALUE(SUBSTITUTE(#REF!,"▲","-"))),ROUND(VALUE(SUBSTITUTE(#REF!,"▲","-")),2),NA())</f>
        <v>#N/A</v>
      </c>
      <c r="D21" s="174" t="e">
        <f>IF(ISNUMBER(VALUE(SUBSTITUTE(#REF!,"▲","-"))),ROUND(VALUE(SUBSTITUTE(#REF!,"▲","-")),2),NA())</f>
        <v>#N/A</v>
      </c>
      <c r="E21" s="174" t="e">
        <f>IF(ISNUMBER(VALUE(SUBSTITUTE(#REF!,"▲","-"))),ROUND(VALUE(SUBSTITUTE(#REF!,"▲","-")),2),NA())</f>
        <v>#N/A</v>
      </c>
      <c r="F21" s="174" t="e">
        <f>IF(ISNUMBER(VALUE(SUBSTITUTE(#REF!,"▲","-"))),ROUND(VALUE(SUBSTITUTE(#REF!,"▲","-")),2),NA())</f>
        <v>#N/A</v>
      </c>
    </row>
    <row r="24" spans="1:11" x14ac:dyDescent="0.15">
      <c r="A24" s="144" t="s">
        <v>57</v>
      </c>
    </row>
    <row r="25" spans="1:11" x14ac:dyDescent="0.15">
      <c r="A25" s="175"/>
      <c r="B25" s="175" t="e">
        <f>#REF!</f>
        <v>#REF!</v>
      </c>
      <c r="C25" s="175"/>
      <c r="D25" s="175" t="e">
        <f>#REF!</f>
        <v>#REF!</v>
      </c>
      <c r="E25" s="175"/>
      <c r="F25" s="175" t="e">
        <f>#REF!</f>
        <v>#REF!</v>
      </c>
      <c r="G25" s="175"/>
      <c r="H25" s="175" t="e">
        <f>#REF!</f>
        <v>#REF!</v>
      </c>
      <c r="I25" s="175"/>
      <c r="J25" s="175" t="e">
        <f>#REF!</f>
        <v>#REF!</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e">
        <f>IF(#REF!="",NA(),#REF!)</f>
        <v>#REF!</v>
      </c>
      <c r="B27" s="175" t="e">
        <f>IF(ROUND(VALUE(SUBSTITUTE(#REF!,"▲", "-")), 2) &lt; 0, ABS(ROUND(VALUE(SUBSTITUTE(#REF!,"▲", "-")), 2)), NA())</f>
        <v>#REF!</v>
      </c>
      <c r="C27" s="175" t="e">
        <f>IF(ROUND(VALUE(SUBSTITUTE(#REF!,"▲", "-")), 2) &gt;= 0, ABS(ROUND(VALUE(SUBSTITUTE(#REF!,"▲", "-")), 2)), NA())</f>
        <v>#REF!</v>
      </c>
      <c r="D27" s="175" t="e">
        <f>IF(ROUND(VALUE(SUBSTITUTE(#REF!,"▲", "-")), 2) &lt; 0, ABS(ROUND(VALUE(SUBSTITUTE(#REF!,"▲", "-")), 2)), NA())</f>
        <v>#REF!</v>
      </c>
      <c r="E27" s="175" t="e">
        <f>IF(ROUND(VALUE(SUBSTITUTE(#REF!,"▲", "-")), 2) &gt;= 0, ABS(ROUND(VALUE(SUBSTITUTE(#REF!,"▲", "-")), 2)), NA())</f>
        <v>#REF!</v>
      </c>
      <c r="F27" s="175" t="e">
        <f>IF(ROUND(VALUE(SUBSTITUTE(#REF!,"▲", "-")), 2) &lt; 0, ABS(ROUND(VALUE(SUBSTITUTE(#REF!,"▲", "-")), 2)), NA())</f>
        <v>#REF!</v>
      </c>
      <c r="G27" s="175" t="e">
        <f>IF(ROUND(VALUE(SUBSTITUTE(#REF!,"▲", "-")), 2) &gt;= 0, ABS(ROUND(VALUE(SUBSTITUTE(#REF!,"▲", "-")), 2)), NA())</f>
        <v>#REF!</v>
      </c>
      <c r="H27" s="175" t="e">
        <f>IF(ROUND(VALUE(SUBSTITUTE(#REF!,"▲", "-")), 2) &lt; 0, ABS(ROUND(VALUE(SUBSTITUTE(#REF!,"▲", "-")), 2)), NA())</f>
        <v>#REF!</v>
      </c>
      <c r="I27" s="175" t="e">
        <f>IF(ROUND(VALUE(SUBSTITUTE(#REF!,"▲", "-")), 2) &gt;= 0, ABS(ROUND(VALUE(SUBSTITUTE(#REF!,"▲", "-")), 2)), NA())</f>
        <v>#REF!</v>
      </c>
      <c r="J27" s="175" t="e">
        <f>IF(ROUND(VALUE(SUBSTITUTE(#REF!,"▲", "-")), 2) &lt; 0, ABS(ROUND(VALUE(SUBSTITUTE(#REF!,"▲", "-")), 2)), NA())</f>
        <v>#REF!</v>
      </c>
      <c r="K27" s="175" t="e">
        <f>IF(ROUND(VALUE(SUBSTITUTE(#REF!,"▲", "-")), 2) &gt;= 0, ABS(ROUND(VALUE(SUBSTITUTE(#REF!,"▲", "-")), 2)), NA())</f>
        <v>#REF!</v>
      </c>
    </row>
    <row r="28" spans="1:11" x14ac:dyDescent="0.15">
      <c r="A28" s="175" t="e">
        <f>IF(#REF!="",NA(),#REF!)</f>
        <v>#REF!</v>
      </c>
      <c r="B28" s="175" t="e">
        <f>IF(ROUND(VALUE(SUBSTITUTE(#REF!,"▲", "-")), 2) &lt; 0, ABS(ROUND(VALUE(SUBSTITUTE(#REF!,"▲", "-")), 2)), NA())</f>
        <v>#REF!</v>
      </c>
      <c r="C28" s="175" t="e">
        <f>IF(ROUND(VALUE(SUBSTITUTE(#REF!,"▲", "-")), 2) &gt;= 0, ABS(ROUND(VALUE(SUBSTITUTE(#REF!,"▲", "-")), 2)), NA())</f>
        <v>#REF!</v>
      </c>
      <c r="D28" s="175" t="e">
        <f>IF(ROUND(VALUE(SUBSTITUTE(#REF!,"▲", "-")), 2) &lt; 0, ABS(ROUND(VALUE(SUBSTITUTE(#REF!,"▲", "-")), 2)), NA())</f>
        <v>#REF!</v>
      </c>
      <c r="E28" s="175" t="e">
        <f>IF(ROUND(VALUE(SUBSTITUTE(#REF!,"▲", "-")), 2) &gt;= 0, ABS(ROUND(VALUE(SUBSTITUTE(#REF!,"▲", "-")), 2)), NA())</f>
        <v>#REF!</v>
      </c>
      <c r="F28" s="175" t="e">
        <f>IF(ROUND(VALUE(SUBSTITUTE(#REF!,"▲", "-")), 2) &lt; 0, ABS(ROUND(VALUE(SUBSTITUTE(#REF!,"▲", "-")), 2)), NA())</f>
        <v>#REF!</v>
      </c>
      <c r="G28" s="175" t="e">
        <f>IF(ROUND(VALUE(SUBSTITUTE(#REF!,"▲", "-")), 2) &gt;= 0, ABS(ROUND(VALUE(SUBSTITUTE(#REF!,"▲", "-")), 2)), NA())</f>
        <v>#REF!</v>
      </c>
      <c r="H28" s="175" t="e">
        <f>IF(ROUND(VALUE(SUBSTITUTE(#REF!,"▲", "-")), 2) &lt; 0, ABS(ROUND(VALUE(SUBSTITUTE(#REF!,"▲", "-")), 2)), NA())</f>
        <v>#REF!</v>
      </c>
      <c r="I28" s="175" t="e">
        <f>IF(ROUND(VALUE(SUBSTITUTE(#REF!,"▲", "-")), 2) &gt;= 0, ABS(ROUND(VALUE(SUBSTITUTE(#REF!,"▲", "-")), 2)), NA())</f>
        <v>#REF!</v>
      </c>
      <c r="J28" s="175" t="e">
        <f>IF(ROUND(VALUE(SUBSTITUTE(#REF!,"▲", "-")), 2) &lt; 0, ABS(ROUND(VALUE(SUBSTITUTE(#REF!,"▲", "-")), 2)), NA())</f>
        <v>#REF!</v>
      </c>
      <c r="K28" s="175" t="e">
        <f>IF(ROUND(VALUE(SUBSTITUTE(#REF!,"▲", "-")), 2) &gt;= 0, ABS(ROUND(VALUE(SUBSTITUTE(#REF!,"▲", "-")), 2)), NA())</f>
        <v>#REF!</v>
      </c>
    </row>
    <row r="29" spans="1:11" x14ac:dyDescent="0.15">
      <c r="A29" s="175" t="e">
        <f>IF(#REF!="",NA(),#REF!)</f>
        <v>#REF!</v>
      </c>
      <c r="B29" s="175" t="e">
        <f>IF(ROUND(VALUE(SUBSTITUTE(#REF!,"▲", "-")), 2) &lt; 0, ABS(ROUND(VALUE(SUBSTITUTE(#REF!,"▲", "-")), 2)), NA())</f>
        <v>#REF!</v>
      </c>
      <c r="C29" s="175" t="e">
        <f>IF(ROUND(VALUE(SUBSTITUTE(#REF!,"▲", "-")), 2) &gt;= 0, ABS(ROUND(VALUE(SUBSTITUTE(#REF!,"▲", "-")), 2)), NA())</f>
        <v>#REF!</v>
      </c>
      <c r="D29" s="175" t="e">
        <f>IF(ROUND(VALUE(SUBSTITUTE(#REF!,"▲", "-")), 2) &lt; 0, ABS(ROUND(VALUE(SUBSTITUTE(#REF!,"▲", "-")), 2)), NA())</f>
        <v>#REF!</v>
      </c>
      <c r="E29" s="175" t="e">
        <f>IF(ROUND(VALUE(SUBSTITUTE(#REF!,"▲", "-")), 2) &gt;= 0, ABS(ROUND(VALUE(SUBSTITUTE(#REF!,"▲", "-")), 2)), NA())</f>
        <v>#REF!</v>
      </c>
      <c r="F29" s="175" t="e">
        <f>IF(ROUND(VALUE(SUBSTITUTE(#REF!,"▲", "-")), 2) &lt; 0, ABS(ROUND(VALUE(SUBSTITUTE(#REF!,"▲", "-")), 2)), NA())</f>
        <v>#REF!</v>
      </c>
      <c r="G29" s="175" t="e">
        <f>IF(ROUND(VALUE(SUBSTITUTE(#REF!,"▲", "-")), 2) &gt;= 0, ABS(ROUND(VALUE(SUBSTITUTE(#REF!,"▲", "-")), 2)), NA())</f>
        <v>#REF!</v>
      </c>
      <c r="H29" s="175" t="e">
        <f>IF(ROUND(VALUE(SUBSTITUTE(#REF!,"▲", "-")), 2) &lt; 0, ABS(ROUND(VALUE(SUBSTITUTE(#REF!,"▲", "-")), 2)), NA())</f>
        <v>#REF!</v>
      </c>
      <c r="I29" s="175" t="e">
        <f>IF(ROUND(VALUE(SUBSTITUTE(#REF!,"▲", "-")), 2) &gt;= 0, ABS(ROUND(VALUE(SUBSTITUTE(#REF!,"▲", "-")), 2)), NA())</f>
        <v>#REF!</v>
      </c>
      <c r="J29" s="175" t="e">
        <f>IF(ROUND(VALUE(SUBSTITUTE(#REF!,"▲", "-")), 2) &lt; 0, ABS(ROUND(VALUE(SUBSTITUTE(#REF!,"▲", "-")), 2)), NA())</f>
        <v>#REF!</v>
      </c>
      <c r="K29" s="175" t="e">
        <f>IF(ROUND(VALUE(SUBSTITUTE(#REF!,"▲", "-")), 2) &gt;= 0, ABS(ROUND(VALUE(SUBSTITUTE(#REF!,"▲", "-")), 2)), NA())</f>
        <v>#REF!</v>
      </c>
    </row>
    <row r="30" spans="1:11" x14ac:dyDescent="0.15">
      <c r="A30" s="175" t="e">
        <f>IF(#REF!="",NA(),#REF!)</f>
        <v>#REF!</v>
      </c>
      <c r="B30" s="175" t="e">
        <f>IF(ROUND(VALUE(SUBSTITUTE(#REF!,"▲", "-")), 2) &lt; 0, ABS(ROUND(VALUE(SUBSTITUTE(#REF!,"▲", "-")), 2)), NA())</f>
        <v>#REF!</v>
      </c>
      <c r="C30" s="175" t="e">
        <f>IF(ROUND(VALUE(SUBSTITUTE(#REF!,"▲", "-")), 2) &gt;= 0, ABS(ROUND(VALUE(SUBSTITUTE(#REF!,"▲", "-")), 2)), NA())</f>
        <v>#REF!</v>
      </c>
      <c r="D30" s="175" t="e">
        <f>IF(ROUND(VALUE(SUBSTITUTE(#REF!,"▲", "-")), 2) &lt; 0, ABS(ROUND(VALUE(SUBSTITUTE(#REF!,"▲", "-")), 2)), NA())</f>
        <v>#REF!</v>
      </c>
      <c r="E30" s="175" t="e">
        <f>IF(ROUND(VALUE(SUBSTITUTE(#REF!,"▲", "-")), 2) &gt;= 0, ABS(ROUND(VALUE(SUBSTITUTE(#REF!,"▲", "-")), 2)), NA())</f>
        <v>#REF!</v>
      </c>
      <c r="F30" s="175" t="e">
        <f>IF(ROUND(VALUE(SUBSTITUTE(#REF!,"▲", "-")), 2) &lt; 0, ABS(ROUND(VALUE(SUBSTITUTE(#REF!,"▲", "-")), 2)), NA())</f>
        <v>#REF!</v>
      </c>
      <c r="G30" s="175" t="e">
        <f>IF(ROUND(VALUE(SUBSTITUTE(#REF!,"▲", "-")), 2) &gt;= 0, ABS(ROUND(VALUE(SUBSTITUTE(#REF!,"▲", "-")), 2)), NA())</f>
        <v>#REF!</v>
      </c>
      <c r="H30" s="175" t="e">
        <f>IF(ROUND(VALUE(SUBSTITUTE(#REF!,"▲", "-")), 2) &lt; 0, ABS(ROUND(VALUE(SUBSTITUTE(#REF!,"▲", "-")), 2)), NA())</f>
        <v>#REF!</v>
      </c>
      <c r="I30" s="175" t="e">
        <f>IF(ROUND(VALUE(SUBSTITUTE(#REF!,"▲", "-")), 2) &gt;= 0, ABS(ROUND(VALUE(SUBSTITUTE(#REF!,"▲", "-")), 2)), NA())</f>
        <v>#REF!</v>
      </c>
      <c r="J30" s="175" t="e">
        <f>IF(ROUND(VALUE(SUBSTITUTE(#REF!,"▲", "-")), 2) &lt; 0, ABS(ROUND(VALUE(SUBSTITUTE(#REF!,"▲", "-")), 2)), NA())</f>
        <v>#REF!</v>
      </c>
      <c r="K30" s="175" t="e">
        <f>IF(ROUND(VALUE(SUBSTITUTE(#REF!,"▲", "-")), 2) &gt;= 0, ABS(ROUND(VALUE(SUBSTITUTE(#REF!,"▲", "-")), 2)), NA())</f>
        <v>#REF!</v>
      </c>
    </row>
    <row r="31" spans="1:11" x14ac:dyDescent="0.15">
      <c r="A31" s="175" t="e">
        <f>IF(#REF!="",NA(),#REF!)</f>
        <v>#REF!</v>
      </c>
      <c r="B31" s="175" t="e">
        <f>IF(ROUND(VALUE(SUBSTITUTE(#REF!,"▲", "-")), 2) &lt; 0, ABS(ROUND(VALUE(SUBSTITUTE(#REF!,"▲", "-")), 2)), NA())</f>
        <v>#REF!</v>
      </c>
      <c r="C31" s="175" t="e">
        <f>IF(ROUND(VALUE(SUBSTITUTE(#REF!,"▲", "-")), 2) &gt;= 0, ABS(ROUND(VALUE(SUBSTITUTE(#REF!,"▲", "-")), 2)), NA())</f>
        <v>#REF!</v>
      </c>
      <c r="D31" s="175" t="e">
        <f>IF(ROUND(VALUE(SUBSTITUTE(#REF!,"▲", "-")), 2) &lt; 0, ABS(ROUND(VALUE(SUBSTITUTE(#REF!,"▲", "-")), 2)), NA())</f>
        <v>#REF!</v>
      </c>
      <c r="E31" s="175" t="e">
        <f>IF(ROUND(VALUE(SUBSTITUTE(#REF!,"▲", "-")), 2) &gt;= 0, ABS(ROUND(VALUE(SUBSTITUTE(#REF!,"▲", "-")), 2)), NA())</f>
        <v>#REF!</v>
      </c>
      <c r="F31" s="175" t="e">
        <f>IF(ROUND(VALUE(SUBSTITUTE(#REF!,"▲", "-")), 2) &lt; 0, ABS(ROUND(VALUE(SUBSTITUTE(#REF!,"▲", "-")), 2)), NA())</f>
        <v>#REF!</v>
      </c>
      <c r="G31" s="175" t="e">
        <f>IF(ROUND(VALUE(SUBSTITUTE(#REF!,"▲", "-")), 2) &gt;= 0, ABS(ROUND(VALUE(SUBSTITUTE(#REF!,"▲", "-")), 2)), NA())</f>
        <v>#REF!</v>
      </c>
      <c r="H31" s="175" t="e">
        <f>IF(ROUND(VALUE(SUBSTITUTE(#REF!,"▲", "-")), 2) &lt; 0, ABS(ROUND(VALUE(SUBSTITUTE(#REF!,"▲", "-")), 2)), NA())</f>
        <v>#REF!</v>
      </c>
      <c r="I31" s="175" t="e">
        <f>IF(ROUND(VALUE(SUBSTITUTE(#REF!,"▲", "-")), 2) &gt;= 0, ABS(ROUND(VALUE(SUBSTITUTE(#REF!,"▲", "-")), 2)), NA())</f>
        <v>#REF!</v>
      </c>
      <c r="J31" s="175" t="e">
        <f>IF(ROUND(VALUE(SUBSTITUTE(#REF!,"▲", "-")), 2) &lt; 0, ABS(ROUND(VALUE(SUBSTITUTE(#REF!,"▲", "-")), 2)), NA())</f>
        <v>#REF!</v>
      </c>
      <c r="K31" s="175" t="e">
        <f>IF(ROUND(VALUE(SUBSTITUTE(#REF!,"▲", "-")), 2) &gt;= 0, ABS(ROUND(VALUE(SUBSTITUTE(#REF!,"▲", "-")), 2)), NA())</f>
        <v>#REF!</v>
      </c>
    </row>
    <row r="32" spans="1:11" x14ac:dyDescent="0.15">
      <c r="A32" s="175" t="e">
        <f>IF(#REF!="",NA(),#REF!)</f>
        <v>#REF!</v>
      </c>
      <c r="B32" s="175" t="e">
        <f>IF(ROUND(VALUE(SUBSTITUTE(#REF!,"▲", "-")), 2) &lt; 0, ABS(ROUND(VALUE(SUBSTITUTE(#REF!,"▲", "-")), 2)), NA())</f>
        <v>#REF!</v>
      </c>
      <c r="C32" s="175" t="e">
        <f>IF(ROUND(VALUE(SUBSTITUTE(#REF!,"▲", "-")), 2) &gt;= 0, ABS(ROUND(VALUE(SUBSTITUTE(#REF!,"▲", "-")), 2)), NA())</f>
        <v>#REF!</v>
      </c>
      <c r="D32" s="175" t="e">
        <f>IF(ROUND(VALUE(SUBSTITUTE(#REF!,"▲", "-")), 2) &lt; 0, ABS(ROUND(VALUE(SUBSTITUTE(#REF!,"▲", "-")), 2)), NA())</f>
        <v>#REF!</v>
      </c>
      <c r="E32" s="175" t="e">
        <f>IF(ROUND(VALUE(SUBSTITUTE(#REF!,"▲", "-")), 2) &gt;= 0, ABS(ROUND(VALUE(SUBSTITUTE(#REF!,"▲", "-")), 2)), NA())</f>
        <v>#REF!</v>
      </c>
      <c r="F32" s="175" t="e">
        <f>IF(ROUND(VALUE(SUBSTITUTE(#REF!,"▲", "-")), 2) &lt; 0, ABS(ROUND(VALUE(SUBSTITUTE(#REF!,"▲", "-")), 2)), NA())</f>
        <v>#REF!</v>
      </c>
      <c r="G32" s="175" t="e">
        <f>IF(ROUND(VALUE(SUBSTITUTE(#REF!,"▲", "-")), 2) &gt;= 0, ABS(ROUND(VALUE(SUBSTITUTE(#REF!,"▲", "-")), 2)), NA())</f>
        <v>#REF!</v>
      </c>
      <c r="H32" s="175" t="e">
        <f>IF(ROUND(VALUE(SUBSTITUTE(#REF!,"▲", "-")), 2) &lt; 0, ABS(ROUND(VALUE(SUBSTITUTE(#REF!,"▲", "-")), 2)), NA())</f>
        <v>#REF!</v>
      </c>
      <c r="I32" s="175" t="e">
        <f>IF(ROUND(VALUE(SUBSTITUTE(#REF!,"▲", "-")), 2) &gt;= 0, ABS(ROUND(VALUE(SUBSTITUTE(#REF!,"▲", "-")), 2)), NA())</f>
        <v>#REF!</v>
      </c>
      <c r="J32" s="175" t="e">
        <f>IF(ROUND(VALUE(SUBSTITUTE(#REF!,"▲", "-")), 2) &lt; 0, ABS(ROUND(VALUE(SUBSTITUTE(#REF!,"▲", "-")), 2)), NA())</f>
        <v>#REF!</v>
      </c>
      <c r="K32" s="175" t="e">
        <f>IF(ROUND(VALUE(SUBSTITUTE(#REF!,"▲", "-")), 2) &gt;= 0, ABS(ROUND(VALUE(SUBSTITUTE(#REF!,"▲", "-")), 2)), NA())</f>
        <v>#REF!</v>
      </c>
    </row>
    <row r="33" spans="1:16" x14ac:dyDescent="0.15">
      <c r="A33" s="175" t="e">
        <f>IF(#REF!="",NA(),#REF!)</f>
        <v>#REF!</v>
      </c>
      <c r="B33" s="175" t="e">
        <f>IF(ROUND(VALUE(SUBSTITUTE(#REF!,"▲", "-")), 2) &lt; 0, ABS(ROUND(VALUE(SUBSTITUTE(#REF!,"▲", "-")), 2)), NA())</f>
        <v>#REF!</v>
      </c>
      <c r="C33" s="175" t="e">
        <f>IF(ROUND(VALUE(SUBSTITUTE(#REF!,"▲", "-")), 2) &gt;= 0, ABS(ROUND(VALUE(SUBSTITUTE(#REF!,"▲", "-")), 2)), NA())</f>
        <v>#REF!</v>
      </c>
      <c r="D33" s="175" t="e">
        <f>IF(ROUND(VALUE(SUBSTITUTE(#REF!,"▲", "-")), 2) &lt; 0, ABS(ROUND(VALUE(SUBSTITUTE(#REF!,"▲", "-")), 2)), NA())</f>
        <v>#REF!</v>
      </c>
      <c r="E33" s="175" t="e">
        <f>IF(ROUND(VALUE(SUBSTITUTE(#REF!,"▲", "-")), 2) &gt;= 0, ABS(ROUND(VALUE(SUBSTITUTE(#REF!,"▲", "-")), 2)), NA())</f>
        <v>#REF!</v>
      </c>
      <c r="F33" s="175" t="e">
        <f>IF(ROUND(VALUE(SUBSTITUTE(#REF!,"▲", "-")), 2) &lt; 0, ABS(ROUND(VALUE(SUBSTITUTE(#REF!,"▲", "-")), 2)), NA())</f>
        <v>#REF!</v>
      </c>
      <c r="G33" s="175" t="e">
        <f>IF(ROUND(VALUE(SUBSTITUTE(#REF!,"▲", "-")), 2) &gt;= 0, ABS(ROUND(VALUE(SUBSTITUTE(#REF!,"▲", "-")), 2)), NA())</f>
        <v>#REF!</v>
      </c>
      <c r="H33" s="175" t="e">
        <f>IF(ROUND(VALUE(SUBSTITUTE(#REF!,"▲", "-")), 2) &lt; 0, ABS(ROUND(VALUE(SUBSTITUTE(#REF!,"▲", "-")), 2)), NA())</f>
        <v>#REF!</v>
      </c>
      <c r="I33" s="175" t="e">
        <f>IF(ROUND(VALUE(SUBSTITUTE(#REF!,"▲", "-")), 2) &gt;= 0, ABS(ROUND(VALUE(SUBSTITUTE(#REF!,"▲", "-")), 2)), NA())</f>
        <v>#REF!</v>
      </c>
      <c r="J33" s="175" t="e">
        <f>IF(ROUND(VALUE(SUBSTITUTE(#REF!,"▲", "-")), 2) &lt; 0, ABS(ROUND(VALUE(SUBSTITUTE(#REF!,"▲", "-")), 2)), NA())</f>
        <v>#REF!</v>
      </c>
      <c r="K33" s="175" t="e">
        <f>IF(ROUND(VALUE(SUBSTITUTE(#REF!,"▲", "-")), 2) &gt;= 0, ABS(ROUND(VALUE(SUBSTITUTE(#REF!,"▲", "-")), 2)), NA())</f>
        <v>#REF!</v>
      </c>
    </row>
    <row r="34" spans="1:16" x14ac:dyDescent="0.15">
      <c r="A34" s="175" t="e">
        <f>IF(#REF!="",NA(),#REF!)</f>
        <v>#REF!</v>
      </c>
      <c r="B34" s="175" t="e">
        <f>IF(ROUND(VALUE(SUBSTITUTE(#REF!,"▲", "-")), 2) &lt; 0, ABS(ROUND(VALUE(SUBSTITUTE(#REF!,"▲", "-")), 2)), NA())</f>
        <v>#REF!</v>
      </c>
      <c r="C34" s="175" t="e">
        <f>IF(ROUND(VALUE(SUBSTITUTE(#REF!,"▲", "-")), 2) &gt;= 0, ABS(ROUND(VALUE(SUBSTITUTE(#REF!,"▲", "-")), 2)), NA())</f>
        <v>#REF!</v>
      </c>
      <c r="D34" s="175" t="e">
        <f>IF(ROUND(VALUE(SUBSTITUTE(#REF!,"▲", "-")), 2) &lt; 0, ABS(ROUND(VALUE(SUBSTITUTE(#REF!,"▲", "-")), 2)), NA())</f>
        <v>#REF!</v>
      </c>
      <c r="E34" s="175" t="e">
        <f>IF(ROUND(VALUE(SUBSTITUTE(#REF!,"▲", "-")), 2) &gt;= 0, ABS(ROUND(VALUE(SUBSTITUTE(#REF!,"▲", "-")), 2)), NA())</f>
        <v>#REF!</v>
      </c>
      <c r="F34" s="175" t="e">
        <f>IF(ROUND(VALUE(SUBSTITUTE(#REF!,"▲", "-")), 2) &lt; 0, ABS(ROUND(VALUE(SUBSTITUTE(#REF!,"▲", "-")), 2)), NA())</f>
        <v>#REF!</v>
      </c>
      <c r="G34" s="175" t="e">
        <f>IF(ROUND(VALUE(SUBSTITUTE(#REF!,"▲", "-")), 2) &gt;= 0, ABS(ROUND(VALUE(SUBSTITUTE(#REF!,"▲", "-")), 2)), NA())</f>
        <v>#REF!</v>
      </c>
      <c r="H34" s="175" t="e">
        <f>IF(ROUND(VALUE(SUBSTITUTE(#REF!,"▲", "-")), 2) &lt; 0, ABS(ROUND(VALUE(SUBSTITUTE(#REF!,"▲", "-")), 2)), NA())</f>
        <v>#REF!</v>
      </c>
      <c r="I34" s="175" t="e">
        <f>IF(ROUND(VALUE(SUBSTITUTE(#REF!,"▲", "-")), 2) &gt;= 0, ABS(ROUND(VALUE(SUBSTITUTE(#REF!,"▲", "-")), 2)), NA())</f>
        <v>#REF!</v>
      </c>
      <c r="J34" s="175" t="e">
        <f>IF(ROUND(VALUE(SUBSTITUTE(#REF!,"▲", "-")), 2) &lt; 0, ABS(ROUND(VALUE(SUBSTITUTE(#REF!,"▲", "-")), 2)), NA())</f>
        <v>#REF!</v>
      </c>
      <c r="K34" s="175" t="e">
        <f>IF(ROUND(VALUE(SUBSTITUTE(#REF!,"▲", "-")), 2) &gt;= 0, ABS(ROUND(VALUE(SUBSTITUTE(#REF!,"▲", "-")), 2)), NA())</f>
        <v>#REF!</v>
      </c>
    </row>
    <row r="35" spans="1:16" x14ac:dyDescent="0.15">
      <c r="A35" s="175" t="e">
        <f>IF(#REF!="",NA(),#REF!)</f>
        <v>#REF!</v>
      </c>
      <c r="B35" s="175" t="e">
        <f>IF(ROUND(VALUE(SUBSTITUTE(#REF!,"▲", "-")), 2) &lt; 0, ABS(ROUND(VALUE(SUBSTITUTE(#REF!,"▲", "-")), 2)), NA())</f>
        <v>#REF!</v>
      </c>
      <c r="C35" s="175" t="e">
        <f>IF(ROUND(VALUE(SUBSTITUTE(#REF!,"▲", "-")), 2) &gt;= 0, ABS(ROUND(VALUE(SUBSTITUTE(#REF!,"▲", "-")), 2)), NA())</f>
        <v>#REF!</v>
      </c>
      <c r="D35" s="175" t="e">
        <f>IF(ROUND(VALUE(SUBSTITUTE(#REF!,"▲", "-")), 2) &lt; 0, ABS(ROUND(VALUE(SUBSTITUTE(#REF!,"▲", "-")), 2)), NA())</f>
        <v>#REF!</v>
      </c>
      <c r="E35" s="175" t="e">
        <f>IF(ROUND(VALUE(SUBSTITUTE(#REF!,"▲", "-")), 2) &gt;= 0, ABS(ROUND(VALUE(SUBSTITUTE(#REF!,"▲", "-")), 2)), NA())</f>
        <v>#REF!</v>
      </c>
      <c r="F35" s="175" t="e">
        <f>IF(ROUND(VALUE(SUBSTITUTE(#REF!,"▲", "-")), 2) &lt; 0, ABS(ROUND(VALUE(SUBSTITUTE(#REF!,"▲", "-")), 2)), NA())</f>
        <v>#REF!</v>
      </c>
      <c r="G35" s="175" t="e">
        <f>IF(ROUND(VALUE(SUBSTITUTE(#REF!,"▲", "-")), 2) &gt;= 0, ABS(ROUND(VALUE(SUBSTITUTE(#REF!,"▲", "-")), 2)), NA())</f>
        <v>#REF!</v>
      </c>
      <c r="H35" s="175" t="e">
        <f>IF(ROUND(VALUE(SUBSTITUTE(#REF!,"▲", "-")), 2) &lt; 0, ABS(ROUND(VALUE(SUBSTITUTE(#REF!,"▲", "-")), 2)), NA())</f>
        <v>#REF!</v>
      </c>
      <c r="I35" s="175" t="e">
        <f>IF(ROUND(VALUE(SUBSTITUTE(#REF!,"▲", "-")), 2) &gt;= 0, ABS(ROUND(VALUE(SUBSTITUTE(#REF!,"▲", "-")), 2)), NA())</f>
        <v>#REF!</v>
      </c>
      <c r="J35" s="175" t="e">
        <f>IF(ROUND(VALUE(SUBSTITUTE(#REF!,"▲", "-")), 2) &lt; 0, ABS(ROUND(VALUE(SUBSTITUTE(#REF!,"▲", "-")), 2)), NA())</f>
        <v>#REF!</v>
      </c>
      <c r="K35" s="175" t="e">
        <f>IF(ROUND(VALUE(SUBSTITUTE(#REF!,"▲", "-")), 2) &gt;= 0, ABS(ROUND(VALUE(SUBSTITUTE(#REF!,"▲", "-")), 2)), NA())</f>
        <v>#REF!</v>
      </c>
    </row>
    <row r="36" spans="1:16" x14ac:dyDescent="0.15">
      <c r="A36" s="175" t="e">
        <f>IF(#REF!="",NA(),#REF!)</f>
        <v>#REF!</v>
      </c>
      <c r="B36" s="175" t="e">
        <f>IF(ROUND(VALUE(SUBSTITUTE(#REF!,"▲", "-")), 2) &lt; 0, ABS(ROUND(VALUE(SUBSTITUTE(#REF!,"▲", "-")), 2)), NA())</f>
        <v>#REF!</v>
      </c>
      <c r="C36" s="175" t="e">
        <f>IF(ROUND(VALUE(SUBSTITUTE(#REF!,"▲", "-")), 2) &gt;= 0, ABS(ROUND(VALUE(SUBSTITUTE(#REF!,"▲", "-")), 2)), NA())</f>
        <v>#REF!</v>
      </c>
      <c r="D36" s="175" t="e">
        <f>IF(ROUND(VALUE(SUBSTITUTE(#REF!,"▲", "-")), 2) &lt; 0, ABS(ROUND(VALUE(SUBSTITUTE(#REF!,"▲", "-")), 2)), NA())</f>
        <v>#REF!</v>
      </c>
      <c r="E36" s="175" t="e">
        <f>IF(ROUND(VALUE(SUBSTITUTE(#REF!,"▲", "-")), 2) &gt;= 0, ABS(ROUND(VALUE(SUBSTITUTE(#REF!,"▲", "-")), 2)), NA())</f>
        <v>#REF!</v>
      </c>
      <c r="F36" s="175" t="e">
        <f>IF(ROUND(VALUE(SUBSTITUTE(#REF!,"▲", "-")), 2) &lt; 0, ABS(ROUND(VALUE(SUBSTITUTE(#REF!,"▲", "-")), 2)), NA())</f>
        <v>#REF!</v>
      </c>
      <c r="G36" s="175" t="e">
        <f>IF(ROUND(VALUE(SUBSTITUTE(#REF!,"▲", "-")), 2) &gt;= 0, ABS(ROUND(VALUE(SUBSTITUTE(#REF!,"▲", "-")), 2)), NA())</f>
        <v>#REF!</v>
      </c>
      <c r="H36" s="175" t="e">
        <f>IF(ROUND(VALUE(SUBSTITUTE(#REF!,"▲", "-")), 2) &lt; 0, ABS(ROUND(VALUE(SUBSTITUTE(#REF!,"▲", "-")), 2)), NA())</f>
        <v>#REF!</v>
      </c>
      <c r="I36" s="175" t="e">
        <f>IF(ROUND(VALUE(SUBSTITUTE(#REF!,"▲", "-")), 2) &gt;= 0, ABS(ROUND(VALUE(SUBSTITUTE(#REF!,"▲", "-")), 2)), NA())</f>
        <v>#REF!</v>
      </c>
      <c r="J36" s="175" t="e">
        <f>IF(ROUND(VALUE(SUBSTITUTE(#REF!,"▲", "-")), 2) &lt; 0, ABS(ROUND(VALUE(SUBSTITUTE(#REF!,"▲", "-")), 2)), NA())</f>
        <v>#REF!</v>
      </c>
      <c r="K36" s="175" t="e">
        <f>IF(ROUND(VALUE(SUBSTITUTE(#REF!,"▲", "-")), 2) &gt;= 0, ABS(ROUND(VALUE(SUBSTITUTE(#REF!,"▲", "-")), 2)), NA())</f>
        <v>#REF!</v>
      </c>
    </row>
    <row r="39" spans="1:16" x14ac:dyDescent="0.15">
      <c r="A39" s="144" t="s">
        <v>60</v>
      </c>
    </row>
    <row r="40" spans="1:16" x14ac:dyDescent="0.15">
      <c r="A40" s="176"/>
      <c r="B40" s="176" t="e">
        <f>#REF!</f>
        <v>#REF!</v>
      </c>
      <c r="C40" s="176"/>
      <c r="D40" s="176"/>
      <c r="E40" s="176" t="e">
        <f>#REF!</f>
        <v>#REF!</v>
      </c>
      <c r="F40" s="176"/>
      <c r="G40" s="176"/>
      <c r="H40" s="176" t="e">
        <f>#REF!</f>
        <v>#REF!</v>
      </c>
      <c r="I40" s="176"/>
      <c r="J40" s="176"/>
      <c r="K40" s="176" t="e">
        <f>#REF!</f>
        <v>#REF!</v>
      </c>
      <c r="L40" s="176"/>
      <c r="M40" s="176"/>
      <c r="N40" s="176" t="e">
        <f>#REF!</f>
        <v>#REF!</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t="e">
        <f>#REF!</f>
        <v>#REF!</v>
      </c>
      <c r="E42" s="176"/>
      <c r="F42" s="176"/>
      <c r="G42" s="176" t="e">
        <f>#REF!</f>
        <v>#REF!</v>
      </c>
      <c r="H42" s="176"/>
      <c r="I42" s="176"/>
      <c r="J42" s="176" t="e">
        <f>#REF!</f>
        <v>#REF!</v>
      </c>
      <c r="K42" s="176"/>
      <c r="L42" s="176"/>
      <c r="M42" s="176" t="e">
        <f>#REF!</f>
        <v>#REF!</v>
      </c>
      <c r="N42" s="176"/>
      <c r="O42" s="176"/>
      <c r="P42" s="176" t="e">
        <f>#REF!</f>
        <v>#REF!</v>
      </c>
    </row>
    <row r="43" spans="1:16" x14ac:dyDescent="0.15">
      <c r="A43" s="176" t="s">
        <v>64</v>
      </c>
      <c r="B43" s="176" t="e">
        <f>#REF!</f>
        <v>#REF!</v>
      </c>
      <c r="C43" s="176"/>
      <c r="D43" s="176"/>
      <c r="E43" s="176" t="e">
        <f>#REF!</f>
        <v>#REF!</v>
      </c>
      <c r="F43" s="176"/>
      <c r="G43" s="176"/>
      <c r="H43" s="176" t="e">
        <f>#REF!</f>
        <v>#REF!</v>
      </c>
      <c r="I43" s="176"/>
      <c r="J43" s="176"/>
      <c r="K43" s="176" t="e">
        <f>#REF!</f>
        <v>#REF!</v>
      </c>
      <c r="L43" s="176"/>
      <c r="M43" s="176"/>
      <c r="N43" s="176" t="e">
        <f>#REF!</f>
        <v>#REF!</v>
      </c>
      <c r="O43" s="176"/>
      <c r="P43" s="176"/>
    </row>
    <row r="44" spans="1:16" x14ac:dyDescent="0.15">
      <c r="A44" s="176" t="s">
        <v>65</v>
      </c>
      <c r="B44" s="176" t="e">
        <f>#REF!</f>
        <v>#REF!</v>
      </c>
      <c r="C44" s="176"/>
      <c r="D44" s="176"/>
      <c r="E44" s="176" t="e">
        <f>#REF!</f>
        <v>#REF!</v>
      </c>
      <c r="F44" s="176"/>
      <c r="G44" s="176"/>
      <c r="H44" s="176" t="e">
        <f>#REF!</f>
        <v>#REF!</v>
      </c>
      <c r="I44" s="176"/>
      <c r="J44" s="176"/>
      <c r="K44" s="176" t="e">
        <f>#REF!</f>
        <v>#REF!</v>
      </c>
      <c r="L44" s="176"/>
      <c r="M44" s="176"/>
      <c r="N44" s="176" t="e">
        <f>#REF!</f>
        <v>#REF!</v>
      </c>
      <c r="O44" s="176"/>
      <c r="P44" s="176"/>
    </row>
    <row r="45" spans="1:16" x14ac:dyDescent="0.15">
      <c r="A45" s="176" t="s">
        <v>66</v>
      </c>
      <c r="B45" s="176" t="e">
        <f>#REF!</f>
        <v>#REF!</v>
      </c>
      <c r="C45" s="176"/>
      <c r="D45" s="176"/>
      <c r="E45" s="176" t="e">
        <f>#REF!</f>
        <v>#REF!</v>
      </c>
      <c r="F45" s="176"/>
      <c r="G45" s="176"/>
      <c r="H45" s="176" t="e">
        <f>#REF!</f>
        <v>#REF!</v>
      </c>
      <c r="I45" s="176"/>
      <c r="J45" s="176"/>
      <c r="K45" s="176" t="e">
        <f>#REF!</f>
        <v>#REF!</v>
      </c>
      <c r="L45" s="176"/>
      <c r="M45" s="176"/>
      <c r="N45" s="176" t="e">
        <f>#REF!</f>
        <v>#REF!</v>
      </c>
      <c r="O45" s="176"/>
      <c r="P45" s="176"/>
    </row>
    <row r="46" spans="1:16" x14ac:dyDescent="0.15">
      <c r="A46" s="176" t="s">
        <v>67</v>
      </c>
      <c r="B46" s="176" t="e">
        <f>#REF!</f>
        <v>#REF!</v>
      </c>
      <c r="C46" s="176"/>
      <c r="D46" s="176"/>
      <c r="E46" s="176" t="e">
        <f>#REF!</f>
        <v>#REF!</v>
      </c>
      <c r="F46" s="176"/>
      <c r="G46" s="176"/>
      <c r="H46" s="176" t="e">
        <f>#REF!</f>
        <v>#REF!</v>
      </c>
      <c r="I46" s="176"/>
      <c r="J46" s="176"/>
      <c r="K46" s="176" t="e">
        <f>#REF!</f>
        <v>#REF!</v>
      </c>
      <c r="L46" s="176"/>
      <c r="M46" s="176"/>
      <c r="N46" s="176" t="e">
        <f>#REF!</f>
        <v>#REF!</v>
      </c>
      <c r="O46" s="176"/>
      <c r="P46" s="176"/>
    </row>
    <row r="47" spans="1:16" x14ac:dyDescent="0.15">
      <c r="A47" s="176" t="s">
        <v>68</v>
      </c>
      <c r="B47" s="176" t="e">
        <f>#REF!</f>
        <v>#REF!</v>
      </c>
      <c r="C47" s="176"/>
      <c r="D47" s="176"/>
      <c r="E47" s="176" t="e">
        <f>#REF!</f>
        <v>#REF!</v>
      </c>
      <c r="F47" s="176"/>
      <c r="G47" s="176"/>
      <c r="H47" s="176" t="e">
        <f>#REF!</f>
        <v>#REF!</v>
      </c>
      <c r="I47" s="176"/>
      <c r="J47" s="176"/>
      <c r="K47" s="176" t="e">
        <f>#REF!</f>
        <v>#REF!</v>
      </c>
      <c r="L47" s="176"/>
      <c r="M47" s="176"/>
      <c r="N47" s="176" t="e">
        <f>#REF!</f>
        <v>#REF!</v>
      </c>
      <c r="O47" s="176"/>
      <c r="P47" s="176"/>
    </row>
    <row r="48" spans="1:16" x14ac:dyDescent="0.15">
      <c r="A48" s="176" t="s">
        <v>69</v>
      </c>
      <c r="B48" s="176" t="e">
        <f>#REF!</f>
        <v>#REF!</v>
      </c>
      <c r="C48" s="176"/>
      <c r="D48" s="176"/>
      <c r="E48" s="176" t="e">
        <f>#REF!</f>
        <v>#REF!</v>
      </c>
      <c r="F48" s="176"/>
      <c r="G48" s="176"/>
      <c r="H48" s="176" t="e">
        <f>#REF!</f>
        <v>#REF!</v>
      </c>
      <c r="I48" s="176"/>
      <c r="J48" s="176"/>
      <c r="K48" s="176" t="e">
        <f>#REF!</f>
        <v>#REF!</v>
      </c>
      <c r="L48" s="176"/>
      <c r="M48" s="176"/>
      <c r="N48" s="176" t="e">
        <f>#REF!</f>
        <v>#REF!</v>
      </c>
      <c r="O48" s="176"/>
      <c r="P48" s="176"/>
    </row>
    <row r="49" spans="1:16" x14ac:dyDescent="0.15">
      <c r="A49" s="176" t="s">
        <v>70</v>
      </c>
      <c r="B49" s="176" t="e">
        <f>#REF!</f>
        <v>#REF!</v>
      </c>
      <c r="C49" s="176"/>
      <c r="D49" s="176"/>
      <c r="E49" s="176" t="e">
        <f>#REF!</f>
        <v>#REF!</v>
      </c>
      <c r="F49" s="176"/>
      <c r="G49" s="176"/>
      <c r="H49" s="176" t="e">
        <f>#REF!</f>
        <v>#REF!</v>
      </c>
      <c r="I49" s="176"/>
      <c r="J49" s="176"/>
      <c r="K49" s="176" t="e">
        <f>#REF!</f>
        <v>#REF!</v>
      </c>
      <c r="L49" s="176"/>
      <c r="M49" s="176"/>
      <c r="N49" s="176" t="e">
        <f>#REF!</f>
        <v>#REF!</v>
      </c>
      <c r="O49" s="176"/>
      <c r="P49" s="176"/>
    </row>
    <row r="50" spans="1:16" x14ac:dyDescent="0.15">
      <c r="A50" s="176" t="s">
        <v>71</v>
      </c>
      <c r="B50" s="176" t="e">
        <f>NA()</f>
        <v>#N/A</v>
      </c>
      <c r="C50" s="176" t="e">
        <f>IF(ISNUMBER(#REF!),#REF!,NA())</f>
        <v>#N/A</v>
      </c>
      <c r="D50" s="176" t="e">
        <f>NA()</f>
        <v>#N/A</v>
      </c>
      <c r="E50" s="176" t="e">
        <f>NA()</f>
        <v>#N/A</v>
      </c>
      <c r="F50" s="176" t="e">
        <f>IF(ISNUMBER(#REF!),#REF!,NA())</f>
        <v>#N/A</v>
      </c>
      <c r="G50" s="176" t="e">
        <f>NA()</f>
        <v>#N/A</v>
      </c>
      <c r="H50" s="176" t="e">
        <f>NA()</f>
        <v>#N/A</v>
      </c>
      <c r="I50" s="176" t="e">
        <f>IF(ISNUMBER(#REF!),#REF!,NA())</f>
        <v>#N/A</v>
      </c>
      <c r="J50" s="176" t="e">
        <f>NA()</f>
        <v>#N/A</v>
      </c>
      <c r="K50" s="176" t="e">
        <f>NA()</f>
        <v>#N/A</v>
      </c>
      <c r="L50" s="176" t="e">
        <f>IF(ISNUMBER(#REF!),#REF!,NA())</f>
        <v>#N/A</v>
      </c>
      <c r="M50" s="176" t="e">
        <f>NA()</f>
        <v>#N/A</v>
      </c>
      <c r="N50" s="176" t="e">
        <f>NA()</f>
        <v>#N/A</v>
      </c>
      <c r="O50" s="176" t="e">
        <f>IF(ISNUMBER(#REF!),#REF!,NA())</f>
        <v>#N/A</v>
      </c>
      <c r="P50" s="176" t="e">
        <f>NA()</f>
        <v>#N/A</v>
      </c>
    </row>
    <row r="53" spans="1:16" x14ac:dyDescent="0.15">
      <c r="A53" s="144" t="s">
        <v>72</v>
      </c>
    </row>
    <row r="54" spans="1:16" x14ac:dyDescent="0.15">
      <c r="A54" s="175"/>
      <c r="B54" s="175" t="e">
        <f>#REF!</f>
        <v>#REF!</v>
      </c>
      <c r="C54" s="175"/>
      <c r="D54" s="175"/>
      <c r="E54" s="175" t="e">
        <f>#REF!</f>
        <v>#REF!</v>
      </c>
      <c r="F54" s="175"/>
      <c r="G54" s="175"/>
      <c r="H54" s="175" t="e">
        <f>#REF!</f>
        <v>#REF!</v>
      </c>
      <c r="I54" s="175"/>
      <c r="J54" s="175"/>
      <c r="K54" s="175" t="e">
        <f>#REF!</f>
        <v>#REF!</v>
      </c>
      <c r="L54" s="175"/>
      <c r="M54" s="175"/>
      <c r="N54" s="175" t="e">
        <f>#REF!</f>
        <v>#REF!</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44</v>
      </c>
      <c r="B56" s="175"/>
      <c r="C56" s="175"/>
      <c r="D56" s="175" t="e">
        <f>#REF!</f>
        <v>#REF!</v>
      </c>
      <c r="E56" s="175"/>
      <c r="F56" s="175"/>
      <c r="G56" s="175" t="e">
        <f>#REF!</f>
        <v>#REF!</v>
      </c>
      <c r="H56" s="175"/>
      <c r="I56" s="175"/>
      <c r="J56" s="175" t="e">
        <f>#REF!</f>
        <v>#REF!</v>
      </c>
      <c r="K56" s="175"/>
      <c r="L56" s="175"/>
      <c r="M56" s="175" t="e">
        <f>#REF!</f>
        <v>#REF!</v>
      </c>
      <c r="N56" s="175"/>
      <c r="O56" s="175"/>
      <c r="P56" s="175" t="e">
        <f>#REF!</f>
        <v>#REF!</v>
      </c>
    </row>
    <row r="57" spans="1:16" x14ac:dyDescent="0.15">
      <c r="A57" s="175" t="s">
        <v>43</v>
      </c>
      <c r="B57" s="175"/>
      <c r="C57" s="175"/>
      <c r="D57" s="175" t="e">
        <f>#REF!</f>
        <v>#REF!</v>
      </c>
      <c r="E57" s="175"/>
      <c r="F57" s="175"/>
      <c r="G57" s="175" t="e">
        <f>#REF!</f>
        <v>#REF!</v>
      </c>
      <c r="H57" s="175"/>
      <c r="I57" s="175"/>
      <c r="J57" s="175" t="e">
        <f>#REF!</f>
        <v>#REF!</v>
      </c>
      <c r="K57" s="175"/>
      <c r="L57" s="175"/>
      <c r="M57" s="175" t="e">
        <f>#REF!</f>
        <v>#REF!</v>
      </c>
      <c r="N57" s="175"/>
      <c r="O57" s="175"/>
      <c r="P57" s="175" t="e">
        <f>#REF!</f>
        <v>#REF!</v>
      </c>
    </row>
    <row r="58" spans="1:16" x14ac:dyDescent="0.15">
      <c r="A58" s="175" t="s">
        <v>42</v>
      </c>
      <c r="B58" s="175"/>
      <c r="C58" s="175"/>
      <c r="D58" s="175" t="e">
        <f>#REF!</f>
        <v>#REF!</v>
      </c>
      <c r="E58" s="175"/>
      <c r="F58" s="175"/>
      <c r="G58" s="175" t="e">
        <f>#REF!</f>
        <v>#REF!</v>
      </c>
      <c r="H58" s="175"/>
      <c r="I58" s="175"/>
      <c r="J58" s="175" t="e">
        <f>#REF!</f>
        <v>#REF!</v>
      </c>
      <c r="K58" s="175"/>
      <c r="L58" s="175"/>
      <c r="M58" s="175" t="e">
        <f>#REF!</f>
        <v>#REF!</v>
      </c>
      <c r="N58" s="175"/>
      <c r="O58" s="175"/>
      <c r="P58" s="175" t="e">
        <f>#REF!</f>
        <v>#REF!</v>
      </c>
    </row>
    <row r="59" spans="1:16" x14ac:dyDescent="0.15">
      <c r="A59" s="175" t="s">
        <v>40</v>
      </c>
      <c r="B59" s="175" t="e">
        <f>#REF!</f>
        <v>#REF!</v>
      </c>
      <c r="C59" s="175"/>
      <c r="D59" s="175"/>
      <c r="E59" s="175" t="e">
        <f>#REF!</f>
        <v>#REF!</v>
      </c>
      <c r="F59" s="175"/>
      <c r="G59" s="175"/>
      <c r="H59" s="175" t="e">
        <f>#REF!</f>
        <v>#REF!</v>
      </c>
      <c r="I59" s="175"/>
      <c r="J59" s="175"/>
      <c r="K59" s="175" t="e">
        <f>#REF!</f>
        <v>#REF!</v>
      </c>
      <c r="L59" s="175"/>
      <c r="M59" s="175"/>
      <c r="N59" s="175" t="e">
        <f>#REF!</f>
        <v>#REF!</v>
      </c>
      <c r="O59" s="175"/>
      <c r="P59" s="175"/>
    </row>
    <row r="60" spans="1:16" x14ac:dyDescent="0.15">
      <c r="A60" s="175" t="s">
        <v>39</v>
      </c>
      <c r="B60" s="175" t="e">
        <f>#REF!</f>
        <v>#REF!</v>
      </c>
      <c r="C60" s="175"/>
      <c r="D60" s="175"/>
      <c r="E60" s="175" t="e">
        <f>#REF!</f>
        <v>#REF!</v>
      </c>
      <c r="F60" s="175"/>
      <c r="G60" s="175"/>
      <c r="H60" s="175" t="e">
        <f>#REF!</f>
        <v>#REF!</v>
      </c>
      <c r="I60" s="175"/>
      <c r="J60" s="175"/>
      <c r="K60" s="175" t="e">
        <f>#REF!</f>
        <v>#REF!</v>
      </c>
      <c r="L60" s="175"/>
      <c r="M60" s="175"/>
      <c r="N60" s="175" t="e">
        <f>#REF!</f>
        <v>#REF!</v>
      </c>
      <c r="O60" s="175"/>
      <c r="P60" s="175"/>
    </row>
    <row r="61" spans="1:16" x14ac:dyDescent="0.15">
      <c r="A61" s="175" t="s">
        <v>37</v>
      </c>
      <c r="B61" s="175" t="e">
        <f>#REF!</f>
        <v>#REF!</v>
      </c>
      <c r="C61" s="175"/>
      <c r="D61" s="175"/>
      <c r="E61" s="175" t="e">
        <f>#REF!</f>
        <v>#REF!</v>
      </c>
      <c r="F61" s="175"/>
      <c r="G61" s="175"/>
      <c r="H61" s="175" t="e">
        <f>#REF!</f>
        <v>#REF!</v>
      </c>
      <c r="I61" s="175"/>
      <c r="J61" s="175"/>
      <c r="K61" s="175" t="e">
        <f>#REF!</f>
        <v>#REF!</v>
      </c>
      <c r="L61" s="175"/>
      <c r="M61" s="175"/>
      <c r="N61" s="175" t="e">
        <f>#REF!</f>
        <v>#REF!</v>
      </c>
      <c r="O61" s="175"/>
      <c r="P61" s="175"/>
    </row>
    <row r="62" spans="1:16" x14ac:dyDescent="0.15">
      <c r="A62" s="175" t="s">
        <v>36</v>
      </c>
      <c r="B62" s="175" t="e">
        <f>#REF!</f>
        <v>#REF!</v>
      </c>
      <c r="C62" s="175"/>
      <c r="D62" s="175"/>
      <c r="E62" s="175" t="e">
        <f>#REF!</f>
        <v>#REF!</v>
      </c>
      <c r="F62" s="175"/>
      <c r="G62" s="175"/>
      <c r="H62" s="175" t="e">
        <f>#REF!</f>
        <v>#REF!</v>
      </c>
      <c r="I62" s="175"/>
      <c r="J62" s="175"/>
      <c r="K62" s="175" t="e">
        <f>#REF!</f>
        <v>#REF!</v>
      </c>
      <c r="L62" s="175"/>
      <c r="M62" s="175"/>
      <c r="N62" s="175" t="e">
        <f>#REF!</f>
        <v>#REF!</v>
      </c>
      <c r="O62" s="175"/>
      <c r="P62" s="175"/>
    </row>
    <row r="63" spans="1:16" x14ac:dyDescent="0.15">
      <c r="A63" s="175" t="s">
        <v>35</v>
      </c>
      <c r="B63" s="175" t="e">
        <f>#REF!</f>
        <v>#REF!</v>
      </c>
      <c r="C63" s="175"/>
      <c r="D63" s="175"/>
      <c r="E63" s="175" t="e">
        <f>#REF!</f>
        <v>#REF!</v>
      </c>
      <c r="F63" s="175"/>
      <c r="G63" s="175"/>
      <c r="H63" s="175" t="e">
        <f>#REF!</f>
        <v>#REF!</v>
      </c>
      <c r="I63" s="175"/>
      <c r="J63" s="175"/>
      <c r="K63" s="175" t="e">
        <f>#REF!</f>
        <v>#REF!</v>
      </c>
      <c r="L63" s="175"/>
      <c r="M63" s="175"/>
      <c r="N63" s="175" t="e">
        <f>#REF!</f>
        <v>#REF!</v>
      </c>
      <c r="O63" s="175"/>
      <c r="P63" s="175"/>
    </row>
    <row r="64" spans="1:16" x14ac:dyDescent="0.15">
      <c r="A64" s="175" t="s">
        <v>34</v>
      </c>
      <c r="B64" s="175" t="e">
        <f>#REF!</f>
        <v>#REF!</v>
      </c>
      <c r="C64" s="175"/>
      <c r="D64" s="175"/>
      <c r="E64" s="175" t="e">
        <f>#REF!</f>
        <v>#REF!</v>
      </c>
      <c r="F64" s="175"/>
      <c r="G64" s="175"/>
      <c r="H64" s="175" t="e">
        <f>#REF!</f>
        <v>#REF!</v>
      </c>
      <c r="I64" s="175"/>
      <c r="J64" s="175"/>
      <c r="K64" s="175" t="e">
        <f>#REF!</f>
        <v>#REF!</v>
      </c>
      <c r="L64" s="175"/>
      <c r="M64" s="175"/>
      <c r="N64" s="175" t="e">
        <f>#REF!</f>
        <v>#REF!</v>
      </c>
      <c r="O64" s="175"/>
      <c r="P64" s="175"/>
    </row>
    <row r="65" spans="1:16" x14ac:dyDescent="0.15">
      <c r="A65" s="175" t="s">
        <v>33</v>
      </c>
      <c r="B65" s="175" t="e">
        <f>#REF!</f>
        <v>#REF!</v>
      </c>
      <c r="C65" s="175"/>
      <c r="D65" s="175"/>
      <c r="E65" s="175" t="e">
        <f>#REF!</f>
        <v>#REF!</v>
      </c>
      <c r="F65" s="175"/>
      <c r="G65" s="175"/>
      <c r="H65" s="175" t="e">
        <f>#REF!</f>
        <v>#REF!</v>
      </c>
      <c r="I65" s="175"/>
      <c r="J65" s="175"/>
      <c r="K65" s="175" t="e">
        <f>#REF!</f>
        <v>#REF!</v>
      </c>
      <c r="L65" s="175"/>
      <c r="M65" s="175"/>
      <c r="N65" s="175" t="e">
        <f>#REF!</f>
        <v>#REF!</v>
      </c>
      <c r="O65" s="175"/>
      <c r="P65" s="175"/>
    </row>
    <row r="66" spans="1:16" x14ac:dyDescent="0.15">
      <c r="A66" s="175" t="s">
        <v>32</v>
      </c>
      <c r="B66" s="175" t="e">
        <f>#REF!</f>
        <v>#REF!</v>
      </c>
      <c r="C66" s="175"/>
      <c r="D66" s="175"/>
      <c r="E66" s="175" t="e">
        <f>#REF!</f>
        <v>#REF!</v>
      </c>
      <c r="F66" s="175"/>
      <c r="G66" s="175"/>
      <c r="H66" s="175" t="e">
        <f>#REF!</f>
        <v>#REF!</v>
      </c>
      <c r="I66" s="175"/>
      <c r="J66" s="175"/>
      <c r="K66" s="175" t="e">
        <f>#REF!</f>
        <v>#REF!</v>
      </c>
      <c r="L66" s="175"/>
      <c r="M66" s="175"/>
      <c r="N66" s="175" t="e">
        <f>#REF!</f>
        <v>#REF!</v>
      </c>
      <c r="O66" s="175"/>
      <c r="P66" s="175"/>
    </row>
    <row r="67" spans="1:16" x14ac:dyDescent="0.15">
      <c r="A67" s="175" t="s">
        <v>75</v>
      </c>
      <c r="B67" s="175" t="e">
        <f>NA()</f>
        <v>#N/A</v>
      </c>
      <c r="C67" s="175" t="e">
        <f>IF(ISNUMBER(#REF!), IF(#REF! &lt; 0, 0,#REF!), NA())</f>
        <v>#N/A</v>
      </c>
      <c r="D67" s="175" t="e">
        <f>NA()</f>
        <v>#N/A</v>
      </c>
      <c r="E67" s="175" t="e">
        <f>NA()</f>
        <v>#N/A</v>
      </c>
      <c r="F67" s="175" t="e">
        <f>IF(ISNUMBER(#REF!), IF(#REF! &lt; 0, 0,#REF!), NA())</f>
        <v>#N/A</v>
      </c>
      <c r="G67" s="175" t="e">
        <f>NA()</f>
        <v>#N/A</v>
      </c>
      <c r="H67" s="175" t="e">
        <f>NA()</f>
        <v>#N/A</v>
      </c>
      <c r="I67" s="175" t="e">
        <f>IF(ISNUMBER(#REF!), IF(#REF! &lt; 0, 0,#REF!), NA())</f>
        <v>#N/A</v>
      </c>
      <c r="J67" s="175" t="e">
        <f>NA()</f>
        <v>#N/A</v>
      </c>
      <c r="K67" s="175" t="e">
        <f>NA()</f>
        <v>#N/A</v>
      </c>
      <c r="L67" s="175" t="e">
        <f>IF(ISNUMBER(#REF!), IF(#REF! &lt; 0, 0,#REF!), NA())</f>
        <v>#N/A</v>
      </c>
      <c r="M67" s="175" t="e">
        <f>NA()</f>
        <v>#N/A</v>
      </c>
      <c r="N67" s="175" t="e">
        <f>NA()</f>
        <v>#N/A</v>
      </c>
      <c r="O67" s="175" t="e">
        <f>IF(ISNUMBER(#REF!), IF(#REF! &lt; 0, 0,#REF!), NA())</f>
        <v>#N/A</v>
      </c>
      <c r="P67" s="175" t="e">
        <f>NA()</f>
        <v>#N/A</v>
      </c>
    </row>
    <row r="70" spans="1:16" x14ac:dyDescent="0.15">
      <c r="A70" s="177" t="s">
        <v>76</v>
      </c>
      <c r="B70" s="177"/>
      <c r="C70" s="177"/>
      <c r="D70" s="177"/>
      <c r="E70" s="177"/>
      <c r="F70" s="177"/>
    </row>
    <row r="71" spans="1:16" x14ac:dyDescent="0.15">
      <c r="A71" s="178"/>
      <c r="B71" s="178" t="e">
        <f>#REF!</f>
        <v>#REF!</v>
      </c>
      <c r="C71" s="178" t="e">
        <f>#REF!</f>
        <v>#REF!</v>
      </c>
      <c r="D71" s="178" t="e">
        <f>#REF!</f>
        <v>#REF!</v>
      </c>
    </row>
    <row r="72" spans="1:16" x14ac:dyDescent="0.15">
      <c r="A72" s="178" t="s">
        <v>77</v>
      </c>
      <c r="B72" s="179" t="e">
        <f>#REF!</f>
        <v>#REF!</v>
      </c>
      <c r="C72" s="179" t="e">
        <f>#REF!</f>
        <v>#REF!</v>
      </c>
      <c r="D72" s="179" t="e">
        <f>#REF!</f>
        <v>#REF!</v>
      </c>
    </row>
    <row r="73" spans="1:16" x14ac:dyDescent="0.15">
      <c r="A73" s="178" t="s">
        <v>78</v>
      </c>
      <c r="B73" s="179" t="e">
        <f>#REF!</f>
        <v>#REF!</v>
      </c>
      <c r="C73" s="179" t="e">
        <f>#REF!</f>
        <v>#REF!</v>
      </c>
      <c r="D73" s="179" t="e">
        <f>#REF!</f>
        <v>#REF!</v>
      </c>
    </row>
    <row r="74" spans="1:16" x14ac:dyDescent="0.15">
      <c r="A74" s="178" t="s">
        <v>79</v>
      </c>
      <c r="B74" s="179" t="e">
        <f>#REF!</f>
        <v>#REF!</v>
      </c>
      <c r="C74" s="179" t="e">
        <f>#REF!</f>
        <v>#REF!</v>
      </c>
      <c r="D74" s="179" t="e">
        <f>#REF!</f>
        <v>#REF!</v>
      </c>
    </row>
  </sheetData>
  <sheetProtection algorithmName="SHA-512" hashValue="Bh7djU2KWUBqncTUc+2IaRwlzFkb5GRFCLX7FGrfTaQqi/HD8twM7FEf/0CYNTAiwT6PX26tH4hTxVxhxVKo9w==" saltValue="fz41Lw3FLGLsoaPjtitHP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5276760</v>
      </c>
      <c r="S5" s="613"/>
      <c r="T5" s="613"/>
      <c r="U5" s="613"/>
      <c r="V5" s="613"/>
      <c r="W5" s="613"/>
      <c r="X5" s="613"/>
      <c r="Y5" s="614"/>
      <c r="Z5" s="615">
        <v>23.3</v>
      </c>
      <c r="AA5" s="615"/>
      <c r="AB5" s="615"/>
      <c r="AC5" s="615"/>
      <c r="AD5" s="616">
        <v>5276760</v>
      </c>
      <c r="AE5" s="616"/>
      <c r="AF5" s="616"/>
      <c r="AG5" s="616"/>
      <c r="AH5" s="616"/>
      <c r="AI5" s="616"/>
      <c r="AJ5" s="616"/>
      <c r="AK5" s="616"/>
      <c r="AL5" s="617">
        <v>47.4</v>
      </c>
      <c r="AM5" s="618"/>
      <c r="AN5" s="618"/>
      <c r="AO5" s="619"/>
      <c r="AP5" s="609" t="s">
        <v>228</v>
      </c>
      <c r="AQ5" s="610"/>
      <c r="AR5" s="610"/>
      <c r="AS5" s="610"/>
      <c r="AT5" s="610"/>
      <c r="AU5" s="610"/>
      <c r="AV5" s="610"/>
      <c r="AW5" s="610"/>
      <c r="AX5" s="610"/>
      <c r="AY5" s="610"/>
      <c r="AZ5" s="610"/>
      <c r="BA5" s="610"/>
      <c r="BB5" s="610"/>
      <c r="BC5" s="610"/>
      <c r="BD5" s="610"/>
      <c r="BE5" s="610"/>
      <c r="BF5" s="611"/>
      <c r="BG5" s="623">
        <v>5248204</v>
      </c>
      <c r="BH5" s="624"/>
      <c r="BI5" s="624"/>
      <c r="BJ5" s="624"/>
      <c r="BK5" s="624"/>
      <c r="BL5" s="624"/>
      <c r="BM5" s="624"/>
      <c r="BN5" s="625"/>
      <c r="BO5" s="626">
        <v>99.5</v>
      </c>
      <c r="BP5" s="626"/>
      <c r="BQ5" s="626"/>
      <c r="BR5" s="626"/>
      <c r="BS5" s="627" t="s">
        <v>229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221</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238970</v>
      </c>
      <c r="S6" s="624"/>
      <c r="T6" s="624"/>
      <c r="U6" s="624"/>
      <c r="V6" s="624"/>
      <c r="W6" s="624"/>
      <c r="X6" s="624"/>
      <c r="Y6" s="625"/>
      <c r="Z6" s="626">
        <v>1.1000000000000001</v>
      </c>
      <c r="AA6" s="626"/>
      <c r="AB6" s="626"/>
      <c r="AC6" s="626"/>
      <c r="AD6" s="627">
        <v>238970</v>
      </c>
      <c r="AE6" s="627"/>
      <c r="AF6" s="627"/>
      <c r="AG6" s="627"/>
      <c r="AH6" s="627"/>
      <c r="AI6" s="627"/>
      <c r="AJ6" s="627"/>
      <c r="AK6" s="627"/>
      <c r="AL6" s="628">
        <v>2.1</v>
      </c>
      <c r="AM6" s="629"/>
      <c r="AN6" s="629"/>
      <c r="AO6" s="630"/>
      <c r="AP6" s="620" t="s">
        <v>234</v>
      </c>
      <c r="AQ6" s="621"/>
      <c r="AR6" s="621"/>
      <c r="AS6" s="621"/>
      <c r="AT6" s="621"/>
      <c r="AU6" s="621"/>
      <c r="AV6" s="621"/>
      <c r="AW6" s="621"/>
      <c r="AX6" s="621"/>
      <c r="AY6" s="621"/>
      <c r="AZ6" s="621"/>
      <c r="BA6" s="621"/>
      <c r="BB6" s="621"/>
      <c r="BC6" s="621"/>
      <c r="BD6" s="621"/>
      <c r="BE6" s="621"/>
      <c r="BF6" s="622"/>
      <c r="BG6" s="623">
        <v>5248204</v>
      </c>
      <c r="BH6" s="624"/>
      <c r="BI6" s="624"/>
      <c r="BJ6" s="624"/>
      <c r="BK6" s="624"/>
      <c r="BL6" s="624"/>
      <c r="BM6" s="624"/>
      <c r="BN6" s="625"/>
      <c r="BO6" s="626">
        <v>99.5</v>
      </c>
      <c r="BP6" s="626"/>
      <c r="BQ6" s="626"/>
      <c r="BR6" s="626"/>
      <c r="BS6" s="627" t="s">
        <v>129</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141236</v>
      </c>
      <c r="CS6" s="624"/>
      <c r="CT6" s="624"/>
      <c r="CU6" s="624"/>
      <c r="CV6" s="624"/>
      <c r="CW6" s="624"/>
      <c r="CX6" s="624"/>
      <c r="CY6" s="625"/>
      <c r="CZ6" s="617">
        <v>0.7</v>
      </c>
      <c r="DA6" s="618"/>
      <c r="DB6" s="618"/>
      <c r="DC6" s="634"/>
      <c r="DD6" s="632" t="s">
        <v>229</v>
      </c>
      <c r="DE6" s="624"/>
      <c r="DF6" s="624"/>
      <c r="DG6" s="624"/>
      <c r="DH6" s="624"/>
      <c r="DI6" s="624"/>
      <c r="DJ6" s="624"/>
      <c r="DK6" s="624"/>
      <c r="DL6" s="624"/>
      <c r="DM6" s="624"/>
      <c r="DN6" s="624"/>
      <c r="DO6" s="624"/>
      <c r="DP6" s="625"/>
      <c r="DQ6" s="632">
        <v>141236</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1615</v>
      </c>
      <c r="S7" s="624"/>
      <c r="T7" s="624"/>
      <c r="U7" s="624"/>
      <c r="V7" s="624"/>
      <c r="W7" s="624"/>
      <c r="X7" s="624"/>
      <c r="Y7" s="625"/>
      <c r="Z7" s="626">
        <v>0</v>
      </c>
      <c r="AA7" s="626"/>
      <c r="AB7" s="626"/>
      <c r="AC7" s="626"/>
      <c r="AD7" s="627">
        <v>1615</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1861228</v>
      </c>
      <c r="BH7" s="624"/>
      <c r="BI7" s="624"/>
      <c r="BJ7" s="624"/>
      <c r="BK7" s="624"/>
      <c r="BL7" s="624"/>
      <c r="BM7" s="624"/>
      <c r="BN7" s="625"/>
      <c r="BO7" s="626">
        <v>35.299999999999997</v>
      </c>
      <c r="BP7" s="626"/>
      <c r="BQ7" s="626"/>
      <c r="BR7" s="626"/>
      <c r="BS7" s="627" t="s">
        <v>129</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4919268</v>
      </c>
      <c r="CS7" s="624"/>
      <c r="CT7" s="624"/>
      <c r="CU7" s="624"/>
      <c r="CV7" s="624"/>
      <c r="CW7" s="624"/>
      <c r="CX7" s="624"/>
      <c r="CY7" s="625"/>
      <c r="CZ7" s="626">
        <v>23</v>
      </c>
      <c r="DA7" s="626"/>
      <c r="DB7" s="626"/>
      <c r="DC7" s="626"/>
      <c r="DD7" s="632">
        <v>2367870</v>
      </c>
      <c r="DE7" s="624"/>
      <c r="DF7" s="624"/>
      <c r="DG7" s="624"/>
      <c r="DH7" s="624"/>
      <c r="DI7" s="624"/>
      <c r="DJ7" s="624"/>
      <c r="DK7" s="624"/>
      <c r="DL7" s="624"/>
      <c r="DM7" s="624"/>
      <c r="DN7" s="624"/>
      <c r="DO7" s="624"/>
      <c r="DP7" s="625"/>
      <c r="DQ7" s="632">
        <v>2000186</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23854</v>
      </c>
      <c r="S8" s="624"/>
      <c r="T8" s="624"/>
      <c r="U8" s="624"/>
      <c r="V8" s="624"/>
      <c r="W8" s="624"/>
      <c r="X8" s="624"/>
      <c r="Y8" s="625"/>
      <c r="Z8" s="626">
        <v>0.1</v>
      </c>
      <c r="AA8" s="626"/>
      <c r="AB8" s="626"/>
      <c r="AC8" s="626"/>
      <c r="AD8" s="627">
        <v>23854</v>
      </c>
      <c r="AE8" s="627"/>
      <c r="AF8" s="627"/>
      <c r="AG8" s="627"/>
      <c r="AH8" s="627"/>
      <c r="AI8" s="627"/>
      <c r="AJ8" s="627"/>
      <c r="AK8" s="627"/>
      <c r="AL8" s="628">
        <v>0.2</v>
      </c>
      <c r="AM8" s="629"/>
      <c r="AN8" s="629"/>
      <c r="AO8" s="630"/>
      <c r="AP8" s="620" t="s">
        <v>240</v>
      </c>
      <c r="AQ8" s="621"/>
      <c r="AR8" s="621"/>
      <c r="AS8" s="621"/>
      <c r="AT8" s="621"/>
      <c r="AU8" s="621"/>
      <c r="AV8" s="621"/>
      <c r="AW8" s="621"/>
      <c r="AX8" s="621"/>
      <c r="AY8" s="621"/>
      <c r="AZ8" s="621"/>
      <c r="BA8" s="621"/>
      <c r="BB8" s="621"/>
      <c r="BC8" s="621"/>
      <c r="BD8" s="621"/>
      <c r="BE8" s="621"/>
      <c r="BF8" s="622"/>
      <c r="BG8" s="623">
        <v>58703</v>
      </c>
      <c r="BH8" s="624"/>
      <c r="BI8" s="624"/>
      <c r="BJ8" s="624"/>
      <c r="BK8" s="624"/>
      <c r="BL8" s="624"/>
      <c r="BM8" s="624"/>
      <c r="BN8" s="625"/>
      <c r="BO8" s="626">
        <v>1.1000000000000001</v>
      </c>
      <c r="BP8" s="626"/>
      <c r="BQ8" s="626"/>
      <c r="BR8" s="626"/>
      <c r="BS8" s="627" t="s">
        <v>129</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4598870</v>
      </c>
      <c r="CS8" s="624"/>
      <c r="CT8" s="624"/>
      <c r="CU8" s="624"/>
      <c r="CV8" s="624"/>
      <c r="CW8" s="624"/>
      <c r="CX8" s="624"/>
      <c r="CY8" s="625"/>
      <c r="CZ8" s="626">
        <v>21.5</v>
      </c>
      <c r="DA8" s="626"/>
      <c r="DB8" s="626"/>
      <c r="DC8" s="626"/>
      <c r="DD8" s="632">
        <v>9097</v>
      </c>
      <c r="DE8" s="624"/>
      <c r="DF8" s="624"/>
      <c r="DG8" s="624"/>
      <c r="DH8" s="624"/>
      <c r="DI8" s="624"/>
      <c r="DJ8" s="624"/>
      <c r="DK8" s="624"/>
      <c r="DL8" s="624"/>
      <c r="DM8" s="624"/>
      <c r="DN8" s="624"/>
      <c r="DO8" s="624"/>
      <c r="DP8" s="625"/>
      <c r="DQ8" s="632">
        <v>2607777</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17662</v>
      </c>
      <c r="S9" s="624"/>
      <c r="T9" s="624"/>
      <c r="U9" s="624"/>
      <c r="V9" s="624"/>
      <c r="W9" s="624"/>
      <c r="X9" s="624"/>
      <c r="Y9" s="625"/>
      <c r="Z9" s="626">
        <v>0.1</v>
      </c>
      <c r="AA9" s="626"/>
      <c r="AB9" s="626"/>
      <c r="AC9" s="626"/>
      <c r="AD9" s="627">
        <v>17662</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1542070</v>
      </c>
      <c r="BH9" s="624"/>
      <c r="BI9" s="624"/>
      <c r="BJ9" s="624"/>
      <c r="BK9" s="624"/>
      <c r="BL9" s="624"/>
      <c r="BM9" s="624"/>
      <c r="BN9" s="625"/>
      <c r="BO9" s="626">
        <v>29.2</v>
      </c>
      <c r="BP9" s="626"/>
      <c r="BQ9" s="626"/>
      <c r="BR9" s="626"/>
      <c r="BS9" s="627" t="s">
        <v>229</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1798513</v>
      </c>
      <c r="CS9" s="624"/>
      <c r="CT9" s="624"/>
      <c r="CU9" s="624"/>
      <c r="CV9" s="624"/>
      <c r="CW9" s="624"/>
      <c r="CX9" s="624"/>
      <c r="CY9" s="625"/>
      <c r="CZ9" s="626">
        <v>8.4</v>
      </c>
      <c r="DA9" s="626"/>
      <c r="DB9" s="626"/>
      <c r="DC9" s="626"/>
      <c r="DD9" s="632">
        <v>80694</v>
      </c>
      <c r="DE9" s="624"/>
      <c r="DF9" s="624"/>
      <c r="DG9" s="624"/>
      <c r="DH9" s="624"/>
      <c r="DI9" s="624"/>
      <c r="DJ9" s="624"/>
      <c r="DK9" s="624"/>
      <c r="DL9" s="624"/>
      <c r="DM9" s="624"/>
      <c r="DN9" s="624"/>
      <c r="DO9" s="624"/>
      <c r="DP9" s="625"/>
      <c r="DQ9" s="632">
        <v>1220938</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229</v>
      </c>
      <c r="S10" s="624"/>
      <c r="T10" s="624"/>
      <c r="U10" s="624"/>
      <c r="V10" s="624"/>
      <c r="W10" s="624"/>
      <c r="X10" s="624"/>
      <c r="Y10" s="625"/>
      <c r="Z10" s="626" t="s">
        <v>229</v>
      </c>
      <c r="AA10" s="626"/>
      <c r="AB10" s="626"/>
      <c r="AC10" s="626"/>
      <c r="AD10" s="627" t="s">
        <v>129</v>
      </c>
      <c r="AE10" s="627"/>
      <c r="AF10" s="627"/>
      <c r="AG10" s="627"/>
      <c r="AH10" s="627"/>
      <c r="AI10" s="627"/>
      <c r="AJ10" s="627"/>
      <c r="AK10" s="627"/>
      <c r="AL10" s="628" t="s">
        <v>129</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122393</v>
      </c>
      <c r="BH10" s="624"/>
      <c r="BI10" s="624"/>
      <c r="BJ10" s="624"/>
      <c r="BK10" s="624"/>
      <c r="BL10" s="624"/>
      <c r="BM10" s="624"/>
      <c r="BN10" s="625"/>
      <c r="BO10" s="626">
        <v>2.2999999999999998</v>
      </c>
      <c r="BP10" s="626"/>
      <c r="BQ10" s="626"/>
      <c r="BR10" s="626"/>
      <c r="BS10" s="627" t="s">
        <v>174</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3050</v>
      </c>
      <c r="CS10" s="624"/>
      <c r="CT10" s="624"/>
      <c r="CU10" s="624"/>
      <c r="CV10" s="624"/>
      <c r="CW10" s="624"/>
      <c r="CX10" s="624"/>
      <c r="CY10" s="625"/>
      <c r="CZ10" s="626">
        <v>0</v>
      </c>
      <c r="DA10" s="626"/>
      <c r="DB10" s="626"/>
      <c r="DC10" s="626"/>
      <c r="DD10" s="632" t="s">
        <v>129</v>
      </c>
      <c r="DE10" s="624"/>
      <c r="DF10" s="624"/>
      <c r="DG10" s="624"/>
      <c r="DH10" s="624"/>
      <c r="DI10" s="624"/>
      <c r="DJ10" s="624"/>
      <c r="DK10" s="624"/>
      <c r="DL10" s="624"/>
      <c r="DM10" s="624"/>
      <c r="DN10" s="624"/>
      <c r="DO10" s="624"/>
      <c r="DP10" s="625"/>
      <c r="DQ10" s="632">
        <v>50</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824367</v>
      </c>
      <c r="S11" s="624"/>
      <c r="T11" s="624"/>
      <c r="U11" s="624"/>
      <c r="V11" s="624"/>
      <c r="W11" s="624"/>
      <c r="X11" s="624"/>
      <c r="Y11" s="625"/>
      <c r="Z11" s="628">
        <v>3.6</v>
      </c>
      <c r="AA11" s="629"/>
      <c r="AB11" s="629"/>
      <c r="AC11" s="635"/>
      <c r="AD11" s="632">
        <v>824367</v>
      </c>
      <c r="AE11" s="624"/>
      <c r="AF11" s="624"/>
      <c r="AG11" s="624"/>
      <c r="AH11" s="624"/>
      <c r="AI11" s="624"/>
      <c r="AJ11" s="624"/>
      <c r="AK11" s="625"/>
      <c r="AL11" s="628">
        <v>7.4</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138062</v>
      </c>
      <c r="BH11" s="624"/>
      <c r="BI11" s="624"/>
      <c r="BJ11" s="624"/>
      <c r="BK11" s="624"/>
      <c r="BL11" s="624"/>
      <c r="BM11" s="624"/>
      <c r="BN11" s="625"/>
      <c r="BO11" s="626">
        <v>2.6</v>
      </c>
      <c r="BP11" s="626"/>
      <c r="BQ11" s="626"/>
      <c r="BR11" s="626"/>
      <c r="BS11" s="627" t="s">
        <v>229</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938693</v>
      </c>
      <c r="CS11" s="624"/>
      <c r="CT11" s="624"/>
      <c r="CU11" s="624"/>
      <c r="CV11" s="624"/>
      <c r="CW11" s="624"/>
      <c r="CX11" s="624"/>
      <c r="CY11" s="625"/>
      <c r="CZ11" s="626">
        <v>4.4000000000000004</v>
      </c>
      <c r="DA11" s="626"/>
      <c r="DB11" s="626"/>
      <c r="DC11" s="626"/>
      <c r="DD11" s="632">
        <v>108972</v>
      </c>
      <c r="DE11" s="624"/>
      <c r="DF11" s="624"/>
      <c r="DG11" s="624"/>
      <c r="DH11" s="624"/>
      <c r="DI11" s="624"/>
      <c r="DJ11" s="624"/>
      <c r="DK11" s="624"/>
      <c r="DL11" s="624"/>
      <c r="DM11" s="624"/>
      <c r="DN11" s="624"/>
      <c r="DO11" s="624"/>
      <c r="DP11" s="625"/>
      <c r="DQ11" s="632">
        <v>730655</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15845</v>
      </c>
      <c r="S12" s="624"/>
      <c r="T12" s="624"/>
      <c r="U12" s="624"/>
      <c r="V12" s="624"/>
      <c r="W12" s="624"/>
      <c r="X12" s="624"/>
      <c r="Y12" s="625"/>
      <c r="Z12" s="626">
        <v>0.1</v>
      </c>
      <c r="AA12" s="626"/>
      <c r="AB12" s="626"/>
      <c r="AC12" s="626"/>
      <c r="AD12" s="627">
        <v>15845</v>
      </c>
      <c r="AE12" s="627"/>
      <c r="AF12" s="627"/>
      <c r="AG12" s="627"/>
      <c r="AH12" s="627"/>
      <c r="AI12" s="627"/>
      <c r="AJ12" s="627"/>
      <c r="AK12" s="627"/>
      <c r="AL12" s="628">
        <v>0.1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3010241</v>
      </c>
      <c r="BH12" s="624"/>
      <c r="BI12" s="624"/>
      <c r="BJ12" s="624"/>
      <c r="BK12" s="624"/>
      <c r="BL12" s="624"/>
      <c r="BM12" s="624"/>
      <c r="BN12" s="625"/>
      <c r="BO12" s="626">
        <v>57</v>
      </c>
      <c r="BP12" s="626"/>
      <c r="BQ12" s="626"/>
      <c r="BR12" s="626"/>
      <c r="BS12" s="627" t="s">
        <v>229</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808804</v>
      </c>
      <c r="CS12" s="624"/>
      <c r="CT12" s="624"/>
      <c r="CU12" s="624"/>
      <c r="CV12" s="624"/>
      <c r="CW12" s="624"/>
      <c r="CX12" s="624"/>
      <c r="CY12" s="625"/>
      <c r="CZ12" s="626">
        <v>3.8</v>
      </c>
      <c r="DA12" s="626"/>
      <c r="DB12" s="626"/>
      <c r="DC12" s="626"/>
      <c r="DD12" s="632">
        <v>11460</v>
      </c>
      <c r="DE12" s="624"/>
      <c r="DF12" s="624"/>
      <c r="DG12" s="624"/>
      <c r="DH12" s="624"/>
      <c r="DI12" s="624"/>
      <c r="DJ12" s="624"/>
      <c r="DK12" s="624"/>
      <c r="DL12" s="624"/>
      <c r="DM12" s="624"/>
      <c r="DN12" s="624"/>
      <c r="DO12" s="624"/>
      <c r="DP12" s="625"/>
      <c r="DQ12" s="632">
        <v>722861</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229</v>
      </c>
      <c r="AA13" s="626"/>
      <c r="AB13" s="626"/>
      <c r="AC13" s="626"/>
      <c r="AD13" s="627" t="s">
        <v>174</v>
      </c>
      <c r="AE13" s="627"/>
      <c r="AF13" s="627"/>
      <c r="AG13" s="627"/>
      <c r="AH13" s="627"/>
      <c r="AI13" s="627"/>
      <c r="AJ13" s="627"/>
      <c r="AK13" s="627"/>
      <c r="AL13" s="628" t="s">
        <v>229</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3009011</v>
      </c>
      <c r="BH13" s="624"/>
      <c r="BI13" s="624"/>
      <c r="BJ13" s="624"/>
      <c r="BK13" s="624"/>
      <c r="BL13" s="624"/>
      <c r="BM13" s="624"/>
      <c r="BN13" s="625"/>
      <c r="BO13" s="626">
        <v>57</v>
      </c>
      <c r="BP13" s="626"/>
      <c r="BQ13" s="626"/>
      <c r="BR13" s="626"/>
      <c r="BS13" s="627" t="s">
        <v>129</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2749415</v>
      </c>
      <c r="CS13" s="624"/>
      <c r="CT13" s="624"/>
      <c r="CU13" s="624"/>
      <c r="CV13" s="624"/>
      <c r="CW13" s="624"/>
      <c r="CX13" s="624"/>
      <c r="CY13" s="625"/>
      <c r="CZ13" s="626">
        <v>12.8</v>
      </c>
      <c r="DA13" s="626"/>
      <c r="DB13" s="626"/>
      <c r="DC13" s="626"/>
      <c r="DD13" s="632">
        <v>2058839</v>
      </c>
      <c r="DE13" s="624"/>
      <c r="DF13" s="624"/>
      <c r="DG13" s="624"/>
      <c r="DH13" s="624"/>
      <c r="DI13" s="624"/>
      <c r="DJ13" s="624"/>
      <c r="DK13" s="624"/>
      <c r="DL13" s="624"/>
      <c r="DM13" s="624"/>
      <c r="DN13" s="624"/>
      <c r="DO13" s="624"/>
      <c r="DP13" s="625"/>
      <c r="DQ13" s="632">
        <v>898645</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26" t="s">
        <v>129</v>
      </c>
      <c r="AA14" s="626"/>
      <c r="AB14" s="626"/>
      <c r="AC14" s="626"/>
      <c r="AD14" s="627" t="s">
        <v>129</v>
      </c>
      <c r="AE14" s="627"/>
      <c r="AF14" s="627"/>
      <c r="AG14" s="627"/>
      <c r="AH14" s="627"/>
      <c r="AI14" s="627"/>
      <c r="AJ14" s="627"/>
      <c r="AK14" s="627"/>
      <c r="AL14" s="628" t="s">
        <v>229</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123364</v>
      </c>
      <c r="BH14" s="624"/>
      <c r="BI14" s="624"/>
      <c r="BJ14" s="624"/>
      <c r="BK14" s="624"/>
      <c r="BL14" s="624"/>
      <c r="BM14" s="624"/>
      <c r="BN14" s="625"/>
      <c r="BO14" s="626">
        <v>2.2999999999999998</v>
      </c>
      <c r="BP14" s="626"/>
      <c r="BQ14" s="626"/>
      <c r="BR14" s="626"/>
      <c r="BS14" s="627" t="s">
        <v>174</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833572</v>
      </c>
      <c r="CS14" s="624"/>
      <c r="CT14" s="624"/>
      <c r="CU14" s="624"/>
      <c r="CV14" s="624"/>
      <c r="CW14" s="624"/>
      <c r="CX14" s="624"/>
      <c r="CY14" s="625"/>
      <c r="CZ14" s="626">
        <v>3.9</v>
      </c>
      <c r="DA14" s="626"/>
      <c r="DB14" s="626"/>
      <c r="DC14" s="626"/>
      <c r="DD14" s="632">
        <v>114659</v>
      </c>
      <c r="DE14" s="624"/>
      <c r="DF14" s="624"/>
      <c r="DG14" s="624"/>
      <c r="DH14" s="624"/>
      <c r="DI14" s="624"/>
      <c r="DJ14" s="624"/>
      <c r="DK14" s="624"/>
      <c r="DL14" s="624"/>
      <c r="DM14" s="624"/>
      <c r="DN14" s="624"/>
      <c r="DO14" s="624"/>
      <c r="DP14" s="625"/>
      <c r="DQ14" s="632">
        <v>674125</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229</v>
      </c>
      <c r="AA15" s="626"/>
      <c r="AB15" s="626"/>
      <c r="AC15" s="626"/>
      <c r="AD15" s="627" t="s">
        <v>229</v>
      </c>
      <c r="AE15" s="627"/>
      <c r="AF15" s="627"/>
      <c r="AG15" s="627"/>
      <c r="AH15" s="627"/>
      <c r="AI15" s="627"/>
      <c r="AJ15" s="627"/>
      <c r="AK15" s="627"/>
      <c r="AL15" s="628" t="s">
        <v>129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253371</v>
      </c>
      <c r="BH15" s="624"/>
      <c r="BI15" s="624"/>
      <c r="BJ15" s="624"/>
      <c r="BK15" s="624"/>
      <c r="BL15" s="624"/>
      <c r="BM15" s="624"/>
      <c r="BN15" s="625"/>
      <c r="BO15" s="626">
        <v>4.8</v>
      </c>
      <c r="BP15" s="626"/>
      <c r="BQ15" s="626"/>
      <c r="BR15" s="626"/>
      <c r="BS15" s="627" t="s">
        <v>129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2884073</v>
      </c>
      <c r="CS15" s="624"/>
      <c r="CT15" s="624"/>
      <c r="CU15" s="624"/>
      <c r="CV15" s="624"/>
      <c r="CW15" s="624"/>
      <c r="CX15" s="624"/>
      <c r="CY15" s="625"/>
      <c r="CZ15" s="626">
        <v>13.5</v>
      </c>
      <c r="DA15" s="626"/>
      <c r="DB15" s="626"/>
      <c r="DC15" s="626"/>
      <c r="DD15" s="632">
        <v>665174</v>
      </c>
      <c r="DE15" s="624"/>
      <c r="DF15" s="624"/>
      <c r="DG15" s="624"/>
      <c r="DH15" s="624"/>
      <c r="DI15" s="624"/>
      <c r="DJ15" s="624"/>
      <c r="DK15" s="624"/>
      <c r="DL15" s="624"/>
      <c r="DM15" s="624"/>
      <c r="DN15" s="624"/>
      <c r="DO15" s="624"/>
      <c r="DP15" s="625"/>
      <c r="DQ15" s="632">
        <v>2043754</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22780</v>
      </c>
      <c r="S16" s="624"/>
      <c r="T16" s="624"/>
      <c r="U16" s="624"/>
      <c r="V16" s="624"/>
      <c r="W16" s="624"/>
      <c r="X16" s="624"/>
      <c r="Y16" s="625"/>
      <c r="Z16" s="626">
        <v>0.1</v>
      </c>
      <c r="AA16" s="626"/>
      <c r="AB16" s="626"/>
      <c r="AC16" s="626"/>
      <c r="AD16" s="627">
        <v>22780</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229</v>
      </c>
      <c r="BP16" s="626"/>
      <c r="BQ16" s="626"/>
      <c r="BR16" s="626"/>
      <c r="BS16" s="627" t="s">
        <v>129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34063</v>
      </c>
      <c r="CS16" s="624"/>
      <c r="CT16" s="624"/>
      <c r="CU16" s="624"/>
      <c r="CV16" s="624"/>
      <c r="CW16" s="624"/>
      <c r="CX16" s="624"/>
      <c r="CY16" s="625"/>
      <c r="CZ16" s="626">
        <v>0.2</v>
      </c>
      <c r="DA16" s="626"/>
      <c r="DB16" s="626"/>
      <c r="DC16" s="626"/>
      <c r="DD16" s="632" t="s">
        <v>229</v>
      </c>
      <c r="DE16" s="624"/>
      <c r="DF16" s="624"/>
      <c r="DG16" s="624"/>
      <c r="DH16" s="624"/>
      <c r="DI16" s="624"/>
      <c r="DJ16" s="624"/>
      <c r="DK16" s="624"/>
      <c r="DL16" s="624"/>
      <c r="DM16" s="624"/>
      <c r="DN16" s="624"/>
      <c r="DO16" s="624"/>
      <c r="DP16" s="625"/>
      <c r="DQ16" s="632">
        <v>12812</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69752</v>
      </c>
      <c r="S17" s="624"/>
      <c r="T17" s="624"/>
      <c r="U17" s="624"/>
      <c r="V17" s="624"/>
      <c r="W17" s="624"/>
      <c r="X17" s="624"/>
      <c r="Y17" s="625"/>
      <c r="Z17" s="626">
        <v>0.3</v>
      </c>
      <c r="AA17" s="626"/>
      <c r="AB17" s="626"/>
      <c r="AC17" s="626"/>
      <c r="AD17" s="627">
        <v>69752</v>
      </c>
      <c r="AE17" s="627"/>
      <c r="AF17" s="627"/>
      <c r="AG17" s="627"/>
      <c r="AH17" s="627"/>
      <c r="AI17" s="627"/>
      <c r="AJ17" s="627"/>
      <c r="AK17" s="627"/>
      <c r="AL17" s="628">
        <v>0.6</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1720695</v>
      </c>
      <c r="CS17" s="624"/>
      <c r="CT17" s="624"/>
      <c r="CU17" s="624"/>
      <c r="CV17" s="624"/>
      <c r="CW17" s="624"/>
      <c r="CX17" s="624"/>
      <c r="CY17" s="625"/>
      <c r="CZ17" s="626">
        <v>8</v>
      </c>
      <c r="DA17" s="626"/>
      <c r="DB17" s="626"/>
      <c r="DC17" s="626"/>
      <c r="DD17" s="632" t="s">
        <v>229</v>
      </c>
      <c r="DE17" s="624"/>
      <c r="DF17" s="624"/>
      <c r="DG17" s="624"/>
      <c r="DH17" s="624"/>
      <c r="DI17" s="624"/>
      <c r="DJ17" s="624"/>
      <c r="DK17" s="624"/>
      <c r="DL17" s="624"/>
      <c r="DM17" s="624"/>
      <c r="DN17" s="624"/>
      <c r="DO17" s="624"/>
      <c r="DP17" s="625"/>
      <c r="DQ17" s="632">
        <v>1715350</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46284</v>
      </c>
      <c r="S18" s="624"/>
      <c r="T18" s="624"/>
      <c r="U18" s="624"/>
      <c r="V18" s="624"/>
      <c r="W18" s="624"/>
      <c r="X18" s="624"/>
      <c r="Y18" s="625"/>
      <c r="Z18" s="626">
        <v>0.2</v>
      </c>
      <c r="AA18" s="626"/>
      <c r="AB18" s="626"/>
      <c r="AC18" s="626"/>
      <c r="AD18" s="627">
        <v>46284</v>
      </c>
      <c r="AE18" s="627"/>
      <c r="AF18" s="627"/>
      <c r="AG18" s="627"/>
      <c r="AH18" s="627"/>
      <c r="AI18" s="627"/>
      <c r="AJ18" s="627"/>
      <c r="AK18" s="627"/>
      <c r="AL18" s="628">
        <v>0.4</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229</v>
      </c>
      <c r="BH18" s="624"/>
      <c r="BI18" s="624"/>
      <c r="BJ18" s="624"/>
      <c r="BK18" s="624"/>
      <c r="BL18" s="624"/>
      <c r="BM18" s="624"/>
      <c r="BN18" s="625"/>
      <c r="BO18" s="626" t="s">
        <v>229</v>
      </c>
      <c r="BP18" s="626"/>
      <c r="BQ18" s="626"/>
      <c r="BR18" s="626"/>
      <c r="BS18" s="627" t="s">
        <v>129</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229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36137</v>
      </c>
      <c r="S19" s="624"/>
      <c r="T19" s="624"/>
      <c r="U19" s="624"/>
      <c r="V19" s="624"/>
      <c r="W19" s="624"/>
      <c r="X19" s="624"/>
      <c r="Y19" s="625"/>
      <c r="Z19" s="626">
        <v>0.2</v>
      </c>
      <c r="AA19" s="626"/>
      <c r="AB19" s="626"/>
      <c r="AC19" s="626"/>
      <c r="AD19" s="627">
        <v>36137</v>
      </c>
      <c r="AE19" s="627"/>
      <c r="AF19" s="627"/>
      <c r="AG19" s="627"/>
      <c r="AH19" s="627"/>
      <c r="AI19" s="627"/>
      <c r="AJ19" s="627"/>
      <c r="AK19" s="627"/>
      <c r="AL19" s="628">
        <v>0.3</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28556</v>
      </c>
      <c r="BH19" s="624"/>
      <c r="BI19" s="624"/>
      <c r="BJ19" s="624"/>
      <c r="BK19" s="624"/>
      <c r="BL19" s="624"/>
      <c r="BM19" s="624"/>
      <c r="BN19" s="625"/>
      <c r="BO19" s="626">
        <v>0.5</v>
      </c>
      <c r="BP19" s="626"/>
      <c r="BQ19" s="626"/>
      <c r="BR19" s="626"/>
      <c r="BS19" s="627" t="s">
        <v>129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229</v>
      </c>
      <c r="DE19" s="624"/>
      <c r="DF19" s="624"/>
      <c r="DG19" s="624"/>
      <c r="DH19" s="624"/>
      <c r="DI19" s="624"/>
      <c r="DJ19" s="624"/>
      <c r="DK19" s="624"/>
      <c r="DL19" s="624"/>
      <c r="DM19" s="624"/>
      <c r="DN19" s="624"/>
      <c r="DO19" s="624"/>
      <c r="DP19" s="625"/>
      <c r="DQ19" s="632" t="s">
        <v>229</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10147</v>
      </c>
      <c r="S20" s="624"/>
      <c r="T20" s="624"/>
      <c r="U20" s="624"/>
      <c r="V20" s="624"/>
      <c r="W20" s="624"/>
      <c r="X20" s="624"/>
      <c r="Y20" s="625"/>
      <c r="Z20" s="626">
        <v>0</v>
      </c>
      <c r="AA20" s="626"/>
      <c r="AB20" s="626"/>
      <c r="AC20" s="626"/>
      <c r="AD20" s="627">
        <v>10147</v>
      </c>
      <c r="AE20" s="627"/>
      <c r="AF20" s="627"/>
      <c r="AG20" s="627"/>
      <c r="AH20" s="627"/>
      <c r="AI20" s="627"/>
      <c r="AJ20" s="627"/>
      <c r="AK20" s="627"/>
      <c r="AL20" s="628">
        <v>0.1</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28556</v>
      </c>
      <c r="BH20" s="624"/>
      <c r="BI20" s="624"/>
      <c r="BJ20" s="624"/>
      <c r="BK20" s="624"/>
      <c r="BL20" s="624"/>
      <c r="BM20" s="624"/>
      <c r="BN20" s="625"/>
      <c r="BO20" s="626">
        <v>0.5</v>
      </c>
      <c r="BP20" s="626"/>
      <c r="BQ20" s="626"/>
      <c r="BR20" s="626"/>
      <c r="BS20" s="627" t="s">
        <v>229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21430252</v>
      </c>
      <c r="CS20" s="624"/>
      <c r="CT20" s="624"/>
      <c r="CU20" s="624"/>
      <c r="CV20" s="624"/>
      <c r="CW20" s="624"/>
      <c r="CX20" s="624"/>
      <c r="CY20" s="625"/>
      <c r="CZ20" s="626">
        <v>100</v>
      </c>
      <c r="DA20" s="626"/>
      <c r="DB20" s="626"/>
      <c r="DC20" s="626"/>
      <c r="DD20" s="632">
        <v>5416765</v>
      </c>
      <c r="DE20" s="624"/>
      <c r="DF20" s="624"/>
      <c r="DG20" s="624"/>
      <c r="DH20" s="624"/>
      <c r="DI20" s="624"/>
      <c r="DJ20" s="624"/>
      <c r="DK20" s="624"/>
      <c r="DL20" s="624"/>
      <c r="DM20" s="624"/>
      <c r="DN20" s="624"/>
      <c r="DO20" s="624"/>
      <c r="DP20" s="625"/>
      <c r="DQ20" s="632">
        <v>12768389</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4881449</v>
      </c>
      <c r="S21" s="624"/>
      <c r="T21" s="624"/>
      <c r="U21" s="624"/>
      <c r="V21" s="624"/>
      <c r="W21" s="624"/>
      <c r="X21" s="624"/>
      <c r="Y21" s="625"/>
      <c r="Z21" s="626">
        <v>21.5</v>
      </c>
      <c r="AA21" s="626"/>
      <c r="AB21" s="626"/>
      <c r="AC21" s="626"/>
      <c r="AD21" s="627">
        <v>4533553</v>
      </c>
      <c r="AE21" s="627"/>
      <c r="AF21" s="627"/>
      <c r="AG21" s="627"/>
      <c r="AH21" s="627"/>
      <c r="AI21" s="627"/>
      <c r="AJ21" s="627"/>
      <c r="AK21" s="627"/>
      <c r="AL21" s="628">
        <v>40.700000000000003</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28556</v>
      </c>
      <c r="BH21" s="624"/>
      <c r="BI21" s="624"/>
      <c r="BJ21" s="624"/>
      <c r="BK21" s="624"/>
      <c r="BL21" s="624"/>
      <c r="BM21" s="624"/>
      <c r="BN21" s="625"/>
      <c r="BO21" s="626">
        <v>0.5</v>
      </c>
      <c r="BP21" s="626"/>
      <c r="BQ21" s="626"/>
      <c r="BR21" s="626"/>
      <c r="BS21" s="627" t="s">
        <v>174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4533553</v>
      </c>
      <c r="S22" s="624"/>
      <c r="T22" s="624"/>
      <c r="U22" s="624"/>
      <c r="V22" s="624"/>
      <c r="W22" s="624"/>
      <c r="X22" s="624"/>
      <c r="Y22" s="625"/>
      <c r="Z22" s="626">
        <v>20</v>
      </c>
      <c r="AA22" s="626"/>
      <c r="AB22" s="626"/>
      <c r="AC22" s="626"/>
      <c r="AD22" s="627">
        <v>4533553</v>
      </c>
      <c r="AE22" s="627"/>
      <c r="AF22" s="627"/>
      <c r="AG22" s="627"/>
      <c r="AH22" s="627"/>
      <c r="AI22" s="627"/>
      <c r="AJ22" s="627"/>
      <c r="AK22" s="627"/>
      <c r="AL22" s="628">
        <v>40.700000000000003</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229</v>
      </c>
      <c r="BP22" s="626"/>
      <c r="BQ22" s="626"/>
      <c r="BR22" s="626"/>
      <c r="BS22" s="627" t="s">
        <v>229</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347896</v>
      </c>
      <c r="S23" s="624"/>
      <c r="T23" s="624"/>
      <c r="U23" s="624"/>
      <c r="V23" s="624"/>
      <c r="W23" s="624"/>
      <c r="X23" s="624"/>
      <c r="Y23" s="625"/>
      <c r="Z23" s="626">
        <v>1.5</v>
      </c>
      <c r="AA23" s="626"/>
      <c r="AB23" s="626"/>
      <c r="AC23" s="626"/>
      <c r="AD23" s="627" t="s">
        <v>174</v>
      </c>
      <c r="AE23" s="627"/>
      <c r="AF23" s="627"/>
      <c r="AG23" s="627"/>
      <c r="AH23" s="627"/>
      <c r="AI23" s="627"/>
      <c r="AJ23" s="627"/>
      <c r="AK23" s="627"/>
      <c r="AL23" s="628" t="s">
        <v>229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229</v>
      </c>
      <c r="S24" s="624"/>
      <c r="T24" s="624"/>
      <c r="U24" s="624"/>
      <c r="V24" s="624"/>
      <c r="W24" s="624"/>
      <c r="X24" s="624"/>
      <c r="Y24" s="625"/>
      <c r="Z24" s="626" t="s">
        <v>129</v>
      </c>
      <c r="AA24" s="626"/>
      <c r="AB24" s="626"/>
      <c r="AC24" s="626"/>
      <c r="AD24" s="627" t="s">
        <v>174</v>
      </c>
      <c r="AE24" s="627"/>
      <c r="AF24" s="627"/>
      <c r="AG24" s="627"/>
      <c r="AH24" s="627"/>
      <c r="AI24" s="627"/>
      <c r="AJ24" s="627"/>
      <c r="AK24" s="627"/>
      <c r="AL24" s="628" t="s">
        <v>229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229</v>
      </c>
      <c r="BH24" s="624"/>
      <c r="BI24" s="624"/>
      <c r="BJ24" s="624"/>
      <c r="BK24" s="624"/>
      <c r="BL24" s="624"/>
      <c r="BM24" s="624"/>
      <c r="BN24" s="625"/>
      <c r="BO24" s="626" t="s">
        <v>229</v>
      </c>
      <c r="BP24" s="626"/>
      <c r="BQ24" s="626"/>
      <c r="BR24" s="626"/>
      <c r="BS24" s="627" t="s">
        <v>229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7062033</v>
      </c>
      <c r="CS24" s="613"/>
      <c r="CT24" s="613"/>
      <c r="CU24" s="613"/>
      <c r="CV24" s="613"/>
      <c r="CW24" s="613"/>
      <c r="CX24" s="613"/>
      <c r="CY24" s="614"/>
      <c r="CZ24" s="617">
        <v>33</v>
      </c>
      <c r="DA24" s="618"/>
      <c r="DB24" s="618"/>
      <c r="DC24" s="634"/>
      <c r="DD24" s="658">
        <v>5214885</v>
      </c>
      <c r="DE24" s="613"/>
      <c r="DF24" s="613"/>
      <c r="DG24" s="613"/>
      <c r="DH24" s="613"/>
      <c r="DI24" s="613"/>
      <c r="DJ24" s="613"/>
      <c r="DK24" s="614"/>
      <c r="DL24" s="658">
        <v>4984970</v>
      </c>
      <c r="DM24" s="613"/>
      <c r="DN24" s="613"/>
      <c r="DO24" s="613"/>
      <c r="DP24" s="613"/>
      <c r="DQ24" s="613"/>
      <c r="DR24" s="613"/>
      <c r="DS24" s="613"/>
      <c r="DT24" s="613"/>
      <c r="DU24" s="613"/>
      <c r="DV24" s="614"/>
      <c r="DW24" s="617">
        <v>44</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11419338</v>
      </c>
      <c r="S25" s="624"/>
      <c r="T25" s="624"/>
      <c r="U25" s="624"/>
      <c r="V25" s="624"/>
      <c r="W25" s="624"/>
      <c r="X25" s="624"/>
      <c r="Y25" s="625"/>
      <c r="Z25" s="626">
        <v>50.3</v>
      </c>
      <c r="AA25" s="626"/>
      <c r="AB25" s="626"/>
      <c r="AC25" s="626"/>
      <c r="AD25" s="627">
        <v>11071442</v>
      </c>
      <c r="AE25" s="627"/>
      <c r="AF25" s="627"/>
      <c r="AG25" s="627"/>
      <c r="AH25" s="627"/>
      <c r="AI25" s="627"/>
      <c r="AJ25" s="627"/>
      <c r="AK25" s="627"/>
      <c r="AL25" s="628">
        <v>99.5</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229</v>
      </c>
      <c r="BH25" s="624"/>
      <c r="BI25" s="624"/>
      <c r="BJ25" s="624"/>
      <c r="BK25" s="624"/>
      <c r="BL25" s="624"/>
      <c r="BM25" s="624"/>
      <c r="BN25" s="625"/>
      <c r="BO25" s="626" t="s">
        <v>229</v>
      </c>
      <c r="BP25" s="626"/>
      <c r="BQ25" s="626"/>
      <c r="BR25" s="626"/>
      <c r="BS25" s="627" t="s">
        <v>129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2960160</v>
      </c>
      <c r="CS25" s="655"/>
      <c r="CT25" s="655"/>
      <c r="CU25" s="655"/>
      <c r="CV25" s="655"/>
      <c r="CW25" s="655"/>
      <c r="CX25" s="655"/>
      <c r="CY25" s="656"/>
      <c r="CZ25" s="628">
        <v>13.8</v>
      </c>
      <c r="DA25" s="653"/>
      <c r="DB25" s="653"/>
      <c r="DC25" s="657"/>
      <c r="DD25" s="632">
        <v>2639000</v>
      </c>
      <c r="DE25" s="655"/>
      <c r="DF25" s="655"/>
      <c r="DG25" s="655"/>
      <c r="DH25" s="655"/>
      <c r="DI25" s="655"/>
      <c r="DJ25" s="655"/>
      <c r="DK25" s="656"/>
      <c r="DL25" s="632">
        <v>2633104</v>
      </c>
      <c r="DM25" s="655"/>
      <c r="DN25" s="655"/>
      <c r="DO25" s="655"/>
      <c r="DP25" s="655"/>
      <c r="DQ25" s="655"/>
      <c r="DR25" s="655"/>
      <c r="DS25" s="655"/>
      <c r="DT25" s="655"/>
      <c r="DU25" s="655"/>
      <c r="DV25" s="656"/>
      <c r="DW25" s="628">
        <v>23.2</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3561</v>
      </c>
      <c r="S26" s="624"/>
      <c r="T26" s="624"/>
      <c r="U26" s="624"/>
      <c r="V26" s="624"/>
      <c r="W26" s="624"/>
      <c r="X26" s="624"/>
      <c r="Y26" s="625"/>
      <c r="Z26" s="626">
        <v>0</v>
      </c>
      <c r="AA26" s="626"/>
      <c r="AB26" s="626"/>
      <c r="AC26" s="626"/>
      <c r="AD26" s="627">
        <v>3561</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229</v>
      </c>
      <c r="BH26" s="624"/>
      <c r="BI26" s="624"/>
      <c r="BJ26" s="624"/>
      <c r="BK26" s="624"/>
      <c r="BL26" s="624"/>
      <c r="BM26" s="624"/>
      <c r="BN26" s="625"/>
      <c r="BO26" s="626" t="s">
        <v>129</v>
      </c>
      <c r="BP26" s="626"/>
      <c r="BQ26" s="626"/>
      <c r="BR26" s="626"/>
      <c r="BS26" s="627" t="s">
        <v>229</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1416097</v>
      </c>
      <c r="CS26" s="624"/>
      <c r="CT26" s="624"/>
      <c r="CU26" s="624"/>
      <c r="CV26" s="624"/>
      <c r="CW26" s="624"/>
      <c r="CX26" s="624"/>
      <c r="CY26" s="625"/>
      <c r="CZ26" s="628">
        <v>6.6</v>
      </c>
      <c r="DA26" s="653"/>
      <c r="DB26" s="653"/>
      <c r="DC26" s="657"/>
      <c r="DD26" s="632">
        <v>1274646</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19384</v>
      </c>
      <c r="S27" s="624"/>
      <c r="T27" s="624"/>
      <c r="U27" s="624"/>
      <c r="V27" s="624"/>
      <c r="W27" s="624"/>
      <c r="X27" s="624"/>
      <c r="Y27" s="625"/>
      <c r="Z27" s="626">
        <v>0.1</v>
      </c>
      <c r="AA27" s="626"/>
      <c r="AB27" s="626"/>
      <c r="AC27" s="626"/>
      <c r="AD27" s="627" t="s">
        <v>129</v>
      </c>
      <c r="AE27" s="627"/>
      <c r="AF27" s="627"/>
      <c r="AG27" s="627"/>
      <c r="AH27" s="627"/>
      <c r="AI27" s="627"/>
      <c r="AJ27" s="627"/>
      <c r="AK27" s="627"/>
      <c r="AL27" s="628" t="s">
        <v>129</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5276760</v>
      </c>
      <c r="BH27" s="624"/>
      <c r="BI27" s="624"/>
      <c r="BJ27" s="624"/>
      <c r="BK27" s="624"/>
      <c r="BL27" s="624"/>
      <c r="BM27" s="624"/>
      <c r="BN27" s="625"/>
      <c r="BO27" s="626">
        <v>100</v>
      </c>
      <c r="BP27" s="626"/>
      <c r="BQ27" s="626"/>
      <c r="BR27" s="626"/>
      <c r="BS27" s="627" t="s">
        <v>229</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2381178</v>
      </c>
      <c r="CS27" s="655"/>
      <c r="CT27" s="655"/>
      <c r="CU27" s="655"/>
      <c r="CV27" s="655"/>
      <c r="CW27" s="655"/>
      <c r="CX27" s="655"/>
      <c r="CY27" s="656"/>
      <c r="CZ27" s="628">
        <v>11.1</v>
      </c>
      <c r="DA27" s="653"/>
      <c r="DB27" s="653"/>
      <c r="DC27" s="657"/>
      <c r="DD27" s="632">
        <v>860535</v>
      </c>
      <c r="DE27" s="655"/>
      <c r="DF27" s="655"/>
      <c r="DG27" s="655"/>
      <c r="DH27" s="655"/>
      <c r="DI27" s="655"/>
      <c r="DJ27" s="655"/>
      <c r="DK27" s="656"/>
      <c r="DL27" s="632">
        <v>636516</v>
      </c>
      <c r="DM27" s="655"/>
      <c r="DN27" s="655"/>
      <c r="DO27" s="655"/>
      <c r="DP27" s="655"/>
      <c r="DQ27" s="655"/>
      <c r="DR27" s="655"/>
      <c r="DS27" s="655"/>
      <c r="DT27" s="655"/>
      <c r="DU27" s="655"/>
      <c r="DV27" s="656"/>
      <c r="DW27" s="628">
        <v>5.6</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112209</v>
      </c>
      <c r="S28" s="624"/>
      <c r="T28" s="624"/>
      <c r="U28" s="624"/>
      <c r="V28" s="624"/>
      <c r="W28" s="624"/>
      <c r="X28" s="624"/>
      <c r="Y28" s="625"/>
      <c r="Z28" s="626">
        <v>0.5</v>
      </c>
      <c r="AA28" s="626"/>
      <c r="AB28" s="626"/>
      <c r="AC28" s="626"/>
      <c r="AD28" s="627">
        <v>23656</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1720695</v>
      </c>
      <c r="CS28" s="624"/>
      <c r="CT28" s="624"/>
      <c r="CU28" s="624"/>
      <c r="CV28" s="624"/>
      <c r="CW28" s="624"/>
      <c r="CX28" s="624"/>
      <c r="CY28" s="625"/>
      <c r="CZ28" s="628">
        <v>8</v>
      </c>
      <c r="DA28" s="653"/>
      <c r="DB28" s="653"/>
      <c r="DC28" s="657"/>
      <c r="DD28" s="632">
        <v>1715350</v>
      </c>
      <c r="DE28" s="624"/>
      <c r="DF28" s="624"/>
      <c r="DG28" s="624"/>
      <c r="DH28" s="624"/>
      <c r="DI28" s="624"/>
      <c r="DJ28" s="624"/>
      <c r="DK28" s="625"/>
      <c r="DL28" s="632">
        <v>1715350</v>
      </c>
      <c r="DM28" s="624"/>
      <c r="DN28" s="624"/>
      <c r="DO28" s="624"/>
      <c r="DP28" s="624"/>
      <c r="DQ28" s="624"/>
      <c r="DR28" s="624"/>
      <c r="DS28" s="624"/>
      <c r="DT28" s="624"/>
      <c r="DU28" s="624"/>
      <c r="DV28" s="625"/>
      <c r="DW28" s="628">
        <v>15.1</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76430</v>
      </c>
      <c r="S29" s="624"/>
      <c r="T29" s="624"/>
      <c r="U29" s="624"/>
      <c r="V29" s="624"/>
      <c r="W29" s="624"/>
      <c r="X29" s="624"/>
      <c r="Y29" s="625"/>
      <c r="Z29" s="626">
        <v>0.3</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306</v>
      </c>
      <c r="CG29" s="621"/>
      <c r="CH29" s="621"/>
      <c r="CI29" s="621"/>
      <c r="CJ29" s="621"/>
      <c r="CK29" s="621"/>
      <c r="CL29" s="621"/>
      <c r="CM29" s="621"/>
      <c r="CN29" s="621"/>
      <c r="CO29" s="621"/>
      <c r="CP29" s="621"/>
      <c r="CQ29" s="622"/>
      <c r="CR29" s="623">
        <v>1720242</v>
      </c>
      <c r="CS29" s="655"/>
      <c r="CT29" s="655"/>
      <c r="CU29" s="655"/>
      <c r="CV29" s="655"/>
      <c r="CW29" s="655"/>
      <c r="CX29" s="655"/>
      <c r="CY29" s="656"/>
      <c r="CZ29" s="628">
        <v>8</v>
      </c>
      <c r="DA29" s="653"/>
      <c r="DB29" s="653"/>
      <c r="DC29" s="657"/>
      <c r="DD29" s="632">
        <v>1714897</v>
      </c>
      <c r="DE29" s="655"/>
      <c r="DF29" s="655"/>
      <c r="DG29" s="655"/>
      <c r="DH29" s="655"/>
      <c r="DI29" s="655"/>
      <c r="DJ29" s="655"/>
      <c r="DK29" s="656"/>
      <c r="DL29" s="632">
        <v>1714897</v>
      </c>
      <c r="DM29" s="655"/>
      <c r="DN29" s="655"/>
      <c r="DO29" s="655"/>
      <c r="DP29" s="655"/>
      <c r="DQ29" s="655"/>
      <c r="DR29" s="655"/>
      <c r="DS29" s="655"/>
      <c r="DT29" s="655"/>
      <c r="DU29" s="655"/>
      <c r="DV29" s="656"/>
      <c r="DW29" s="628">
        <v>15.1</v>
      </c>
      <c r="DX29" s="653"/>
      <c r="DY29" s="653"/>
      <c r="DZ29" s="653"/>
      <c r="EA29" s="653"/>
      <c r="EB29" s="653"/>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2885141</v>
      </c>
      <c r="S30" s="624"/>
      <c r="T30" s="624"/>
      <c r="U30" s="624"/>
      <c r="V30" s="624"/>
      <c r="W30" s="624"/>
      <c r="X30" s="624"/>
      <c r="Y30" s="625"/>
      <c r="Z30" s="626">
        <v>12.7</v>
      </c>
      <c r="AA30" s="626"/>
      <c r="AB30" s="626"/>
      <c r="AC30" s="626"/>
      <c r="AD30" s="627" t="s">
        <v>129</v>
      </c>
      <c r="AE30" s="627"/>
      <c r="AF30" s="627"/>
      <c r="AG30" s="627"/>
      <c r="AH30" s="627"/>
      <c r="AI30" s="627"/>
      <c r="AJ30" s="627"/>
      <c r="AK30" s="627"/>
      <c r="AL30" s="628" t="s">
        <v>129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1664492</v>
      </c>
      <c r="CS30" s="624"/>
      <c r="CT30" s="624"/>
      <c r="CU30" s="624"/>
      <c r="CV30" s="624"/>
      <c r="CW30" s="624"/>
      <c r="CX30" s="624"/>
      <c r="CY30" s="625"/>
      <c r="CZ30" s="628">
        <v>7.8</v>
      </c>
      <c r="DA30" s="653"/>
      <c r="DB30" s="653"/>
      <c r="DC30" s="657"/>
      <c r="DD30" s="632">
        <v>1659579</v>
      </c>
      <c r="DE30" s="624"/>
      <c r="DF30" s="624"/>
      <c r="DG30" s="624"/>
      <c r="DH30" s="624"/>
      <c r="DI30" s="624"/>
      <c r="DJ30" s="624"/>
      <c r="DK30" s="625"/>
      <c r="DL30" s="632">
        <v>1659579</v>
      </c>
      <c r="DM30" s="624"/>
      <c r="DN30" s="624"/>
      <c r="DO30" s="624"/>
      <c r="DP30" s="624"/>
      <c r="DQ30" s="624"/>
      <c r="DR30" s="624"/>
      <c r="DS30" s="624"/>
      <c r="DT30" s="624"/>
      <c r="DU30" s="624"/>
      <c r="DV30" s="625"/>
      <c r="DW30" s="628">
        <v>14.6</v>
      </c>
      <c r="DX30" s="653"/>
      <c r="DY30" s="653"/>
      <c r="DZ30" s="653"/>
      <c r="EA30" s="653"/>
      <c r="EB30" s="653"/>
      <c r="EC30" s="654"/>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229</v>
      </c>
      <c r="S31" s="624"/>
      <c r="T31" s="624"/>
      <c r="U31" s="624"/>
      <c r="V31" s="624"/>
      <c r="W31" s="624"/>
      <c r="X31" s="624"/>
      <c r="Y31" s="625"/>
      <c r="Z31" s="626" t="s">
        <v>229</v>
      </c>
      <c r="AA31" s="626"/>
      <c r="AB31" s="626"/>
      <c r="AC31" s="626"/>
      <c r="AD31" s="627" t="s">
        <v>129</v>
      </c>
      <c r="AE31" s="627"/>
      <c r="AF31" s="627"/>
      <c r="AG31" s="627"/>
      <c r="AH31" s="627"/>
      <c r="AI31" s="627"/>
      <c r="AJ31" s="627"/>
      <c r="AK31" s="627"/>
      <c r="AL31" s="628" t="s">
        <v>129</v>
      </c>
      <c r="AM31" s="629"/>
      <c r="AN31" s="629"/>
      <c r="AO31" s="630"/>
      <c r="AP31" s="669" t="s">
        <v>312</v>
      </c>
      <c r="AQ31" s="670"/>
      <c r="AR31" s="670"/>
      <c r="AS31" s="670"/>
      <c r="AT31" s="675" t="s">
        <v>313</v>
      </c>
      <c r="AU31" s="218"/>
      <c r="AV31" s="218"/>
      <c r="AW31" s="218"/>
      <c r="AX31" s="609" t="s">
        <v>186</v>
      </c>
      <c r="AY31" s="610"/>
      <c r="AZ31" s="610"/>
      <c r="BA31" s="610"/>
      <c r="BB31" s="610"/>
      <c r="BC31" s="610"/>
      <c r="BD31" s="610"/>
      <c r="BE31" s="610"/>
      <c r="BF31" s="611"/>
      <c r="BG31" s="679">
        <v>99.4</v>
      </c>
      <c r="BH31" s="667"/>
      <c r="BI31" s="667"/>
      <c r="BJ31" s="667"/>
      <c r="BK31" s="667"/>
      <c r="BL31" s="667"/>
      <c r="BM31" s="618">
        <v>98.1</v>
      </c>
      <c r="BN31" s="667"/>
      <c r="BO31" s="667"/>
      <c r="BP31" s="667"/>
      <c r="BQ31" s="668"/>
      <c r="BR31" s="679">
        <v>99.4</v>
      </c>
      <c r="BS31" s="667"/>
      <c r="BT31" s="667"/>
      <c r="BU31" s="667"/>
      <c r="BV31" s="667"/>
      <c r="BW31" s="667"/>
      <c r="BX31" s="618">
        <v>98.1</v>
      </c>
      <c r="BY31" s="667"/>
      <c r="BZ31" s="667"/>
      <c r="CA31" s="667"/>
      <c r="CB31" s="668"/>
      <c r="CD31" s="661"/>
      <c r="CE31" s="662"/>
      <c r="CF31" s="620" t="s">
        <v>314</v>
      </c>
      <c r="CG31" s="621"/>
      <c r="CH31" s="621"/>
      <c r="CI31" s="621"/>
      <c r="CJ31" s="621"/>
      <c r="CK31" s="621"/>
      <c r="CL31" s="621"/>
      <c r="CM31" s="621"/>
      <c r="CN31" s="621"/>
      <c r="CO31" s="621"/>
      <c r="CP31" s="621"/>
      <c r="CQ31" s="622"/>
      <c r="CR31" s="623">
        <v>55750</v>
      </c>
      <c r="CS31" s="655"/>
      <c r="CT31" s="655"/>
      <c r="CU31" s="655"/>
      <c r="CV31" s="655"/>
      <c r="CW31" s="655"/>
      <c r="CX31" s="655"/>
      <c r="CY31" s="656"/>
      <c r="CZ31" s="628">
        <v>0.3</v>
      </c>
      <c r="DA31" s="653"/>
      <c r="DB31" s="653"/>
      <c r="DC31" s="657"/>
      <c r="DD31" s="632">
        <v>55318</v>
      </c>
      <c r="DE31" s="655"/>
      <c r="DF31" s="655"/>
      <c r="DG31" s="655"/>
      <c r="DH31" s="655"/>
      <c r="DI31" s="655"/>
      <c r="DJ31" s="655"/>
      <c r="DK31" s="656"/>
      <c r="DL31" s="632">
        <v>55318</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952285</v>
      </c>
      <c r="S32" s="624"/>
      <c r="T32" s="624"/>
      <c r="U32" s="624"/>
      <c r="V32" s="624"/>
      <c r="W32" s="624"/>
      <c r="X32" s="624"/>
      <c r="Y32" s="625"/>
      <c r="Z32" s="626">
        <v>4.2</v>
      </c>
      <c r="AA32" s="626"/>
      <c r="AB32" s="626"/>
      <c r="AC32" s="626"/>
      <c r="AD32" s="627" t="s">
        <v>129</v>
      </c>
      <c r="AE32" s="627"/>
      <c r="AF32" s="627"/>
      <c r="AG32" s="627"/>
      <c r="AH32" s="627"/>
      <c r="AI32" s="627"/>
      <c r="AJ32" s="627"/>
      <c r="AK32" s="627"/>
      <c r="AL32" s="628" t="s">
        <v>229</v>
      </c>
      <c r="AM32" s="629"/>
      <c r="AN32" s="629"/>
      <c r="AO32" s="630"/>
      <c r="AP32" s="671"/>
      <c r="AQ32" s="672"/>
      <c r="AR32" s="672"/>
      <c r="AS32" s="672"/>
      <c r="AT32" s="676"/>
      <c r="AU32" s="214" t="s">
        <v>316</v>
      </c>
      <c r="AX32" s="620" t="s">
        <v>317</v>
      </c>
      <c r="AY32" s="621"/>
      <c r="AZ32" s="621"/>
      <c r="BA32" s="621"/>
      <c r="BB32" s="621"/>
      <c r="BC32" s="621"/>
      <c r="BD32" s="621"/>
      <c r="BE32" s="621"/>
      <c r="BF32" s="622"/>
      <c r="BG32" s="680">
        <v>99.1</v>
      </c>
      <c r="BH32" s="655"/>
      <c r="BI32" s="655"/>
      <c r="BJ32" s="655"/>
      <c r="BK32" s="655"/>
      <c r="BL32" s="655"/>
      <c r="BM32" s="629">
        <v>97.8</v>
      </c>
      <c r="BN32" s="655"/>
      <c r="BO32" s="655"/>
      <c r="BP32" s="655"/>
      <c r="BQ32" s="678"/>
      <c r="BR32" s="680">
        <v>99.3</v>
      </c>
      <c r="BS32" s="655"/>
      <c r="BT32" s="655"/>
      <c r="BU32" s="655"/>
      <c r="BV32" s="655"/>
      <c r="BW32" s="655"/>
      <c r="BX32" s="629">
        <v>98</v>
      </c>
      <c r="BY32" s="655"/>
      <c r="BZ32" s="655"/>
      <c r="CA32" s="655"/>
      <c r="CB32" s="678"/>
      <c r="CD32" s="663"/>
      <c r="CE32" s="664"/>
      <c r="CF32" s="620" t="s">
        <v>318</v>
      </c>
      <c r="CG32" s="621"/>
      <c r="CH32" s="621"/>
      <c r="CI32" s="621"/>
      <c r="CJ32" s="621"/>
      <c r="CK32" s="621"/>
      <c r="CL32" s="621"/>
      <c r="CM32" s="621"/>
      <c r="CN32" s="621"/>
      <c r="CO32" s="621"/>
      <c r="CP32" s="621"/>
      <c r="CQ32" s="622"/>
      <c r="CR32" s="623">
        <v>453</v>
      </c>
      <c r="CS32" s="624"/>
      <c r="CT32" s="624"/>
      <c r="CU32" s="624"/>
      <c r="CV32" s="624"/>
      <c r="CW32" s="624"/>
      <c r="CX32" s="624"/>
      <c r="CY32" s="625"/>
      <c r="CZ32" s="628">
        <v>0</v>
      </c>
      <c r="DA32" s="653"/>
      <c r="DB32" s="653"/>
      <c r="DC32" s="657"/>
      <c r="DD32" s="632">
        <v>453</v>
      </c>
      <c r="DE32" s="624"/>
      <c r="DF32" s="624"/>
      <c r="DG32" s="624"/>
      <c r="DH32" s="624"/>
      <c r="DI32" s="624"/>
      <c r="DJ32" s="624"/>
      <c r="DK32" s="625"/>
      <c r="DL32" s="632">
        <v>453</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319</v>
      </c>
      <c r="C33" s="621"/>
      <c r="D33" s="621"/>
      <c r="E33" s="621"/>
      <c r="F33" s="621"/>
      <c r="G33" s="621"/>
      <c r="H33" s="621"/>
      <c r="I33" s="621"/>
      <c r="J33" s="621"/>
      <c r="K33" s="621"/>
      <c r="L33" s="621"/>
      <c r="M33" s="621"/>
      <c r="N33" s="621"/>
      <c r="O33" s="621"/>
      <c r="P33" s="621"/>
      <c r="Q33" s="622"/>
      <c r="R33" s="623">
        <v>121207</v>
      </c>
      <c r="S33" s="624"/>
      <c r="T33" s="624"/>
      <c r="U33" s="624"/>
      <c r="V33" s="624"/>
      <c r="W33" s="624"/>
      <c r="X33" s="624"/>
      <c r="Y33" s="625"/>
      <c r="Z33" s="626">
        <v>0.5</v>
      </c>
      <c r="AA33" s="626"/>
      <c r="AB33" s="626"/>
      <c r="AC33" s="626"/>
      <c r="AD33" s="627">
        <v>30645</v>
      </c>
      <c r="AE33" s="627"/>
      <c r="AF33" s="627"/>
      <c r="AG33" s="627"/>
      <c r="AH33" s="627"/>
      <c r="AI33" s="627"/>
      <c r="AJ33" s="627"/>
      <c r="AK33" s="627"/>
      <c r="AL33" s="628">
        <v>0.3</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99.4</v>
      </c>
      <c r="BH33" s="682"/>
      <c r="BI33" s="682"/>
      <c r="BJ33" s="682"/>
      <c r="BK33" s="682"/>
      <c r="BL33" s="682"/>
      <c r="BM33" s="683">
        <v>98.2</v>
      </c>
      <c r="BN33" s="682"/>
      <c r="BO33" s="682"/>
      <c r="BP33" s="682"/>
      <c r="BQ33" s="684"/>
      <c r="BR33" s="681">
        <v>99.5</v>
      </c>
      <c r="BS33" s="682"/>
      <c r="BT33" s="682"/>
      <c r="BU33" s="682"/>
      <c r="BV33" s="682"/>
      <c r="BW33" s="682"/>
      <c r="BX33" s="683">
        <v>98.1</v>
      </c>
      <c r="BY33" s="682"/>
      <c r="BZ33" s="682"/>
      <c r="CA33" s="682"/>
      <c r="CB33" s="684"/>
      <c r="CD33" s="620" t="s">
        <v>321</v>
      </c>
      <c r="CE33" s="621"/>
      <c r="CF33" s="621"/>
      <c r="CG33" s="621"/>
      <c r="CH33" s="621"/>
      <c r="CI33" s="621"/>
      <c r="CJ33" s="621"/>
      <c r="CK33" s="621"/>
      <c r="CL33" s="621"/>
      <c r="CM33" s="621"/>
      <c r="CN33" s="621"/>
      <c r="CO33" s="621"/>
      <c r="CP33" s="621"/>
      <c r="CQ33" s="622"/>
      <c r="CR33" s="623">
        <v>8917391</v>
      </c>
      <c r="CS33" s="655"/>
      <c r="CT33" s="655"/>
      <c r="CU33" s="655"/>
      <c r="CV33" s="655"/>
      <c r="CW33" s="655"/>
      <c r="CX33" s="655"/>
      <c r="CY33" s="656"/>
      <c r="CZ33" s="628">
        <v>41.6</v>
      </c>
      <c r="DA33" s="653"/>
      <c r="DB33" s="653"/>
      <c r="DC33" s="657"/>
      <c r="DD33" s="632">
        <v>7092192</v>
      </c>
      <c r="DE33" s="655"/>
      <c r="DF33" s="655"/>
      <c r="DG33" s="655"/>
      <c r="DH33" s="655"/>
      <c r="DI33" s="655"/>
      <c r="DJ33" s="655"/>
      <c r="DK33" s="656"/>
      <c r="DL33" s="632">
        <v>5018202</v>
      </c>
      <c r="DM33" s="655"/>
      <c r="DN33" s="655"/>
      <c r="DO33" s="655"/>
      <c r="DP33" s="655"/>
      <c r="DQ33" s="655"/>
      <c r="DR33" s="655"/>
      <c r="DS33" s="655"/>
      <c r="DT33" s="655"/>
      <c r="DU33" s="655"/>
      <c r="DV33" s="656"/>
      <c r="DW33" s="628">
        <v>44.3</v>
      </c>
      <c r="DX33" s="653"/>
      <c r="DY33" s="653"/>
      <c r="DZ33" s="653"/>
      <c r="EA33" s="653"/>
      <c r="EB33" s="653"/>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713698</v>
      </c>
      <c r="S34" s="624"/>
      <c r="T34" s="624"/>
      <c r="U34" s="624"/>
      <c r="V34" s="624"/>
      <c r="W34" s="624"/>
      <c r="X34" s="624"/>
      <c r="Y34" s="625"/>
      <c r="Z34" s="626">
        <v>3.1</v>
      </c>
      <c r="AA34" s="626"/>
      <c r="AB34" s="626"/>
      <c r="AC34" s="626"/>
      <c r="AD34" s="627" t="s">
        <v>229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3370311</v>
      </c>
      <c r="CS34" s="624"/>
      <c r="CT34" s="624"/>
      <c r="CU34" s="624"/>
      <c r="CV34" s="624"/>
      <c r="CW34" s="624"/>
      <c r="CX34" s="624"/>
      <c r="CY34" s="625"/>
      <c r="CZ34" s="628">
        <v>15.7</v>
      </c>
      <c r="DA34" s="653"/>
      <c r="DB34" s="653"/>
      <c r="DC34" s="657"/>
      <c r="DD34" s="632">
        <v>2423610</v>
      </c>
      <c r="DE34" s="624"/>
      <c r="DF34" s="624"/>
      <c r="DG34" s="624"/>
      <c r="DH34" s="624"/>
      <c r="DI34" s="624"/>
      <c r="DJ34" s="624"/>
      <c r="DK34" s="625"/>
      <c r="DL34" s="632">
        <v>2152509</v>
      </c>
      <c r="DM34" s="624"/>
      <c r="DN34" s="624"/>
      <c r="DO34" s="624"/>
      <c r="DP34" s="624"/>
      <c r="DQ34" s="624"/>
      <c r="DR34" s="624"/>
      <c r="DS34" s="624"/>
      <c r="DT34" s="624"/>
      <c r="DU34" s="624"/>
      <c r="DV34" s="625"/>
      <c r="DW34" s="628">
        <v>19</v>
      </c>
      <c r="DX34" s="653"/>
      <c r="DY34" s="653"/>
      <c r="DZ34" s="653"/>
      <c r="EA34" s="653"/>
      <c r="EB34" s="653"/>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1170683</v>
      </c>
      <c r="S35" s="624"/>
      <c r="T35" s="624"/>
      <c r="U35" s="624"/>
      <c r="V35" s="624"/>
      <c r="W35" s="624"/>
      <c r="X35" s="624"/>
      <c r="Y35" s="625"/>
      <c r="Z35" s="626">
        <v>5.2</v>
      </c>
      <c r="AA35" s="626"/>
      <c r="AB35" s="626"/>
      <c r="AC35" s="626"/>
      <c r="AD35" s="627" t="s">
        <v>229</v>
      </c>
      <c r="AE35" s="627"/>
      <c r="AF35" s="627"/>
      <c r="AG35" s="627"/>
      <c r="AH35" s="627"/>
      <c r="AI35" s="627"/>
      <c r="AJ35" s="627"/>
      <c r="AK35" s="627"/>
      <c r="AL35" s="628" t="s">
        <v>229</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236732</v>
      </c>
      <c r="CS35" s="655"/>
      <c r="CT35" s="655"/>
      <c r="CU35" s="655"/>
      <c r="CV35" s="655"/>
      <c r="CW35" s="655"/>
      <c r="CX35" s="655"/>
      <c r="CY35" s="656"/>
      <c r="CZ35" s="628">
        <v>1.1000000000000001</v>
      </c>
      <c r="DA35" s="653"/>
      <c r="DB35" s="653"/>
      <c r="DC35" s="657"/>
      <c r="DD35" s="632">
        <v>229698</v>
      </c>
      <c r="DE35" s="655"/>
      <c r="DF35" s="655"/>
      <c r="DG35" s="655"/>
      <c r="DH35" s="655"/>
      <c r="DI35" s="655"/>
      <c r="DJ35" s="655"/>
      <c r="DK35" s="656"/>
      <c r="DL35" s="632">
        <v>190937</v>
      </c>
      <c r="DM35" s="655"/>
      <c r="DN35" s="655"/>
      <c r="DO35" s="655"/>
      <c r="DP35" s="655"/>
      <c r="DQ35" s="655"/>
      <c r="DR35" s="655"/>
      <c r="DS35" s="655"/>
      <c r="DT35" s="655"/>
      <c r="DU35" s="655"/>
      <c r="DV35" s="656"/>
      <c r="DW35" s="628">
        <v>1.7</v>
      </c>
      <c r="DX35" s="653"/>
      <c r="DY35" s="653"/>
      <c r="DZ35" s="653"/>
      <c r="EA35" s="653"/>
      <c r="EB35" s="653"/>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1275949</v>
      </c>
      <c r="S36" s="624"/>
      <c r="T36" s="624"/>
      <c r="U36" s="624"/>
      <c r="V36" s="624"/>
      <c r="W36" s="624"/>
      <c r="X36" s="624"/>
      <c r="Y36" s="625"/>
      <c r="Z36" s="626">
        <v>5.6</v>
      </c>
      <c r="AA36" s="626"/>
      <c r="AB36" s="626"/>
      <c r="AC36" s="626"/>
      <c r="AD36" s="627" t="s">
        <v>129</v>
      </c>
      <c r="AE36" s="627"/>
      <c r="AF36" s="627"/>
      <c r="AG36" s="627"/>
      <c r="AH36" s="627"/>
      <c r="AI36" s="627"/>
      <c r="AJ36" s="627"/>
      <c r="AK36" s="627"/>
      <c r="AL36" s="628" t="s">
        <v>129</v>
      </c>
      <c r="AM36" s="629"/>
      <c r="AN36" s="629"/>
      <c r="AO36" s="630"/>
      <c r="AP36" s="222"/>
      <c r="AQ36" s="689" t="s">
        <v>329</v>
      </c>
      <c r="AR36" s="690"/>
      <c r="AS36" s="690"/>
      <c r="AT36" s="690"/>
      <c r="AU36" s="690"/>
      <c r="AV36" s="690"/>
      <c r="AW36" s="690"/>
      <c r="AX36" s="690"/>
      <c r="AY36" s="691"/>
      <c r="AZ36" s="612">
        <v>2844224</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104108</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2577206</v>
      </c>
      <c r="CS36" s="624"/>
      <c r="CT36" s="624"/>
      <c r="CU36" s="624"/>
      <c r="CV36" s="624"/>
      <c r="CW36" s="624"/>
      <c r="CX36" s="624"/>
      <c r="CY36" s="625"/>
      <c r="CZ36" s="628">
        <v>12</v>
      </c>
      <c r="DA36" s="653"/>
      <c r="DB36" s="653"/>
      <c r="DC36" s="657"/>
      <c r="DD36" s="632">
        <v>2262237</v>
      </c>
      <c r="DE36" s="624"/>
      <c r="DF36" s="624"/>
      <c r="DG36" s="624"/>
      <c r="DH36" s="624"/>
      <c r="DI36" s="624"/>
      <c r="DJ36" s="624"/>
      <c r="DK36" s="625"/>
      <c r="DL36" s="632">
        <v>1299875</v>
      </c>
      <c r="DM36" s="624"/>
      <c r="DN36" s="624"/>
      <c r="DO36" s="624"/>
      <c r="DP36" s="624"/>
      <c r="DQ36" s="624"/>
      <c r="DR36" s="624"/>
      <c r="DS36" s="624"/>
      <c r="DT36" s="624"/>
      <c r="DU36" s="624"/>
      <c r="DV36" s="625"/>
      <c r="DW36" s="628">
        <v>11.5</v>
      </c>
      <c r="DX36" s="653"/>
      <c r="DY36" s="653"/>
      <c r="DZ36" s="653"/>
      <c r="EA36" s="653"/>
      <c r="EB36" s="653"/>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328889</v>
      </c>
      <c r="S37" s="624"/>
      <c r="T37" s="624"/>
      <c r="U37" s="624"/>
      <c r="V37" s="624"/>
      <c r="W37" s="624"/>
      <c r="X37" s="624"/>
      <c r="Y37" s="625"/>
      <c r="Z37" s="626">
        <v>1.4</v>
      </c>
      <c r="AA37" s="626"/>
      <c r="AB37" s="626"/>
      <c r="AC37" s="626"/>
      <c r="AD37" s="627">
        <v>12</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715904</v>
      </c>
      <c r="BA37" s="624"/>
      <c r="BB37" s="624"/>
      <c r="BC37" s="624"/>
      <c r="BD37" s="655"/>
      <c r="BE37" s="655"/>
      <c r="BF37" s="678"/>
      <c r="BG37" s="620" t="s">
        <v>334</v>
      </c>
      <c r="BH37" s="621"/>
      <c r="BI37" s="621"/>
      <c r="BJ37" s="621"/>
      <c r="BK37" s="621"/>
      <c r="BL37" s="621"/>
      <c r="BM37" s="621"/>
      <c r="BN37" s="621"/>
      <c r="BO37" s="621"/>
      <c r="BP37" s="621"/>
      <c r="BQ37" s="621"/>
      <c r="BR37" s="621"/>
      <c r="BS37" s="621"/>
      <c r="BT37" s="621"/>
      <c r="BU37" s="622"/>
      <c r="BV37" s="623">
        <v>82715</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288901</v>
      </c>
      <c r="CS37" s="655"/>
      <c r="CT37" s="655"/>
      <c r="CU37" s="655"/>
      <c r="CV37" s="655"/>
      <c r="CW37" s="655"/>
      <c r="CX37" s="655"/>
      <c r="CY37" s="656"/>
      <c r="CZ37" s="628">
        <v>1.3</v>
      </c>
      <c r="DA37" s="653"/>
      <c r="DB37" s="653"/>
      <c r="DC37" s="657"/>
      <c r="DD37" s="632">
        <v>286792</v>
      </c>
      <c r="DE37" s="655"/>
      <c r="DF37" s="655"/>
      <c r="DG37" s="655"/>
      <c r="DH37" s="655"/>
      <c r="DI37" s="655"/>
      <c r="DJ37" s="655"/>
      <c r="DK37" s="656"/>
      <c r="DL37" s="632">
        <v>226387</v>
      </c>
      <c r="DM37" s="655"/>
      <c r="DN37" s="655"/>
      <c r="DO37" s="655"/>
      <c r="DP37" s="655"/>
      <c r="DQ37" s="655"/>
      <c r="DR37" s="655"/>
      <c r="DS37" s="655"/>
      <c r="DT37" s="655"/>
      <c r="DU37" s="655"/>
      <c r="DV37" s="656"/>
      <c r="DW37" s="628">
        <v>2</v>
      </c>
      <c r="DX37" s="653"/>
      <c r="DY37" s="653"/>
      <c r="DZ37" s="653"/>
      <c r="EA37" s="653"/>
      <c r="EB37" s="653"/>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3615322</v>
      </c>
      <c r="S38" s="624"/>
      <c r="T38" s="624"/>
      <c r="U38" s="624"/>
      <c r="V38" s="624"/>
      <c r="W38" s="624"/>
      <c r="X38" s="624"/>
      <c r="Y38" s="625"/>
      <c r="Z38" s="626">
        <v>15.9</v>
      </c>
      <c r="AA38" s="626"/>
      <c r="AB38" s="626"/>
      <c r="AC38" s="626"/>
      <c r="AD38" s="627" t="s">
        <v>229</v>
      </c>
      <c r="AE38" s="627"/>
      <c r="AF38" s="627"/>
      <c r="AG38" s="627"/>
      <c r="AH38" s="627"/>
      <c r="AI38" s="627"/>
      <c r="AJ38" s="627"/>
      <c r="AK38" s="627"/>
      <c r="AL38" s="628" t="s">
        <v>129</v>
      </c>
      <c r="AM38" s="629"/>
      <c r="AN38" s="629"/>
      <c r="AO38" s="630"/>
      <c r="AQ38" s="686" t="s">
        <v>337</v>
      </c>
      <c r="AR38" s="687"/>
      <c r="AS38" s="687"/>
      <c r="AT38" s="687"/>
      <c r="AU38" s="687"/>
      <c r="AV38" s="687"/>
      <c r="AW38" s="687"/>
      <c r="AX38" s="687"/>
      <c r="AY38" s="688"/>
      <c r="AZ38" s="623">
        <v>524767</v>
      </c>
      <c r="BA38" s="624"/>
      <c r="BB38" s="624"/>
      <c r="BC38" s="624"/>
      <c r="BD38" s="655"/>
      <c r="BE38" s="655"/>
      <c r="BF38" s="678"/>
      <c r="BG38" s="620" t="s">
        <v>338</v>
      </c>
      <c r="BH38" s="621"/>
      <c r="BI38" s="621"/>
      <c r="BJ38" s="621"/>
      <c r="BK38" s="621"/>
      <c r="BL38" s="621"/>
      <c r="BM38" s="621"/>
      <c r="BN38" s="621"/>
      <c r="BO38" s="621"/>
      <c r="BP38" s="621"/>
      <c r="BQ38" s="621"/>
      <c r="BR38" s="621"/>
      <c r="BS38" s="621"/>
      <c r="BT38" s="621"/>
      <c r="BU38" s="622"/>
      <c r="BV38" s="623">
        <v>4113</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2281674</v>
      </c>
      <c r="CS38" s="624"/>
      <c r="CT38" s="624"/>
      <c r="CU38" s="624"/>
      <c r="CV38" s="624"/>
      <c r="CW38" s="624"/>
      <c r="CX38" s="624"/>
      <c r="CY38" s="625"/>
      <c r="CZ38" s="628">
        <v>10.6</v>
      </c>
      <c r="DA38" s="653"/>
      <c r="DB38" s="653"/>
      <c r="DC38" s="657"/>
      <c r="DD38" s="632">
        <v>2068773</v>
      </c>
      <c r="DE38" s="624"/>
      <c r="DF38" s="624"/>
      <c r="DG38" s="624"/>
      <c r="DH38" s="624"/>
      <c r="DI38" s="624"/>
      <c r="DJ38" s="624"/>
      <c r="DK38" s="625"/>
      <c r="DL38" s="632">
        <v>1374881</v>
      </c>
      <c r="DM38" s="624"/>
      <c r="DN38" s="624"/>
      <c r="DO38" s="624"/>
      <c r="DP38" s="624"/>
      <c r="DQ38" s="624"/>
      <c r="DR38" s="624"/>
      <c r="DS38" s="624"/>
      <c r="DT38" s="624"/>
      <c r="DU38" s="624"/>
      <c r="DV38" s="625"/>
      <c r="DW38" s="628">
        <v>12.1</v>
      </c>
      <c r="DX38" s="653"/>
      <c r="DY38" s="653"/>
      <c r="DZ38" s="653"/>
      <c r="EA38" s="653"/>
      <c r="EB38" s="653"/>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229</v>
      </c>
      <c r="AA39" s="626"/>
      <c r="AB39" s="626"/>
      <c r="AC39" s="626"/>
      <c r="AD39" s="627" t="s">
        <v>229</v>
      </c>
      <c r="AE39" s="627"/>
      <c r="AF39" s="627"/>
      <c r="AG39" s="627"/>
      <c r="AH39" s="627"/>
      <c r="AI39" s="627"/>
      <c r="AJ39" s="627"/>
      <c r="AK39" s="627"/>
      <c r="AL39" s="628" t="s">
        <v>129</v>
      </c>
      <c r="AM39" s="629"/>
      <c r="AN39" s="629"/>
      <c r="AO39" s="630"/>
      <c r="AQ39" s="686" t="s">
        <v>341</v>
      </c>
      <c r="AR39" s="687"/>
      <c r="AS39" s="687"/>
      <c r="AT39" s="687"/>
      <c r="AU39" s="687"/>
      <c r="AV39" s="687"/>
      <c r="AW39" s="687"/>
      <c r="AX39" s="687"/>
      <c r="AY39" s="688"/>
      <c r="AZ39" s="623">
        <v>292925</v>
      </c>
      <c r="BA39" s="624"/>
      <c r="BB39" s="624"/>
      <c r="BC39" s="624"/>
      <c r="BD39" s="655"/>
      <c r="BE39" s="655"/>
      <c r="BF39" s="678"/>
      <c r="BG39" s="620" t="s">
        <v>342</v>
      </c>
      <c r="BH39" s="621"/>
      <c r="BI39" s="621"/>
      <c r="BJ39" s="621"/>
      <c r="BK39" s="621"/>
      <c r="BL39" s="621"/>
      <c r="BM39" s="621"/>
      <c r="BN39" s="621"/>
      <c r="BO39" s="621"/>
      <c r="BP39" s="621"/>
      <c r="BQ39" s="621"/>
      <c r="BR39" s="621"/>
      <c r="BS39" s="621"/>
      <c r="BT39" s="621"/>
      <c r="BU39" s="622"/>
      <c r="BV39" s="623">
        <v>6542</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428468</v>
      </c>
      <c r="CS39" s="655"/>
      <c r="CT39" s="655"/>
      <c r="CU39" s="655"/>
      <c r="CV39" s="655"/>
      <c r="CW39" s="655"/>
      <c r="CX39" s="655"/>
      <c r="CY39" s="656"/>
      <c r="CZ39" s="628">
        <v>2</v>
      </c>
      <c r="DA39" s="653"/>
      <c r="DB39" s="653"/>
      <c r="DC39" s="657"/>
      <c r="DD39" s="632">
        <v>107874</v>
      </c>
      <c r="DE39" s="655"/>
      <c r="DF39" s="655"/>
      <c r="DG39" s="655"/>
      <c r="DH39" s="655"/>
      <c r="DI39" s="655"/>
      <c r="DJ39" s="655"/>
      <c r="DK39" s="656"/>
      <c r="DL39" s="632" t="s">
        <v>229</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v>210122</v>
      </c>
      <c r="S40" s="624"/>
      <c r="T40" s="624"/>
      <c r="U40" s="624"/>
      <c r="V40" s="624"/>
      <c r="W40" s="624"/>
      <c r="X40" s="624"/>
      <c r="Y40" s="625"/>
      <c r="Z40" s="626">
        <v>0.9</v>
      </c>
      <c r="AA40" s="626"/>
      <c r="AB40" s="626"/>
      <c r="AC40" s="626"/>
      <c r="AD40" s="627" t="s">
        <v>229</v>
      </c>
      <c r="AE40" s="627"/>
      <c r="AF40" s="627"/>
      <c r="AG40" s="627"/>
      <c r="AH40" s="627"/>
      <c r="AI40" s="627"/>
      <c r="AJ40" s="627"/>
      <c r="AK40" s="627"/>
      <c r="AL40" s="628" t="s">
        <v>229</v>
      </c>
      <c r="AM40" s="629"/>
      <c r="AN40" s="629"/>
      <c r="AO40" s="630"/>
      <c r="AQ40" s="686" t="s">
        <v>345</v>
      </c>
      <c r="AR40" s="687"/>
      <c r="AS40" s="687"/>
      <c r="AT40" s="687"/>
      <c r="AU40" s="687"/>
      <c r="AV40" s="687"/>
      <c r="AW40" s="687"/>
      <c r="AX40" s="687"/>
      <c r="AY40" s="688"/>
      <c r="AZ40" s="623">
        <v>617</v>
      </c>
      <c r="BA40" s="624"/>
      <c r="BB40" s="624"/>
      <c r="BC40" s="624"/>
      <c r="BD40" s="655"/>
      <c r="BE40" s="655"/>
      <c r="BF40" s="678"/>
      <c r="BG40" s="671" t="s">
        <v>346</v>
      </c>
      <c r="BH40" s="672"/>
      <c r="BI40" s="672"/>
      <c r="BJ40" s="672"/>
      <c r="BK40" s="672"/>
      <c r="BL40" s="223"/>
      <c r="BM40" s="621" t="s">
        <v>347</v>
      </c>
      <c r="BN40" s="621"/>
      <c r="BO40" s="621"/>
      <c r="BP40" s="621"/>
      <c r="BQ40" s="621"/>
      <c r="BR40" s="621"/>
      <c r="BS40" s="621"/>
      <c r="BT40" s="621"/>
      <c r="BU40" s="622"/>
      <c r="BV40" s="623">
        <v>98</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23000</v>
      </c>
      <c r="CS40" s="624"/>
      <c r="CT40" s="624"/>
      <c r="CU40" s="624"/>
      <c r="CV40" s="624"/>
      <c r="CW40" s="624"/>
      <c r="CX40" s="624"/>
      <c r="CY40" s="625"/>
      <c r="CZ40" s="628">
        <v>0.1</v>
      </c>
      <c r="DA40" s="653"/>
      <c r="DB40" s="653"/>
      <c r="DC40" s="657"/>
      <c r="DD40" s="632" t="s">
        <v>129</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3"/>
      <c r="DY40" s="653"/>
      <c r="DZ40" s="653"/>
      <c r="EA40" s="653"/>
      <c r="EB40" s="653"/>
      <c r="EC40" s="654"/>
    </row>
    <row r="41" spans="2:133" ht="11.25" customHeight="1" x14ac:dyDescent="0.15">
      <c r="B41" s="644" t="s">
        <v>349</v>
      </c>
      <c r="C41" s="645"/>
      <c r="D41" s="645"/>
      <c r="E41" s="645"/>
      <c r="F41" s="645"/>
      <c r="G41" s="645"/>
      <c r="H41" s="645"/>
      <c r="I41" s="645"/>
      <c r="J41" s="645"/>
      <c r="K41" s="645"/>
      <c r="L41" s="645"/>
      <c r="M41" s="645"/>
      <c r="N41" s="645"/>
      <c r="O41" s="645"/>
      <c r="P41" s="645"/>
      <c r="Q41" s="646"/>
      <c r="R41" s="695">
        <v>22694096</v>
      </c>
      <c r="S41" s="696"/>
      <c r="T41" s="696"/>
      <c r="U41" s="696"/>
      <c r="V41" s="696"/>
      <c r="W41" s="696"/>
      <c r="X41" s="696"/>
      <c r="Y41" s="700"/>
      <c r="Z41" s="701">
        <v>100</v>
      </c>
      <c r="AA41" s="701"/>
      <c r="AB41" s="701"/>
      <c r="AC41" s="701"/>
      <c r="AD41" s="702">
        <v>11129316</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307612</v>
      </c>
      <c r="BA41" s="624"/>
      <c r="BB41" s="624"/>
      <c r="BC41" s="624"/>
      <c r="BD41" s="655"/>
      <c r="BE41" s="655"/>
      <c r="BF41" s="678"/>
      <c r="BG41" s="671"/>
      <c r="BH41" s="672"/>
      <c r="BI41" s="672"/>
      <c r="BJ41" s="672"/>
      <c r="BK41" s="672"/>
      <c r="BL41" s="223"/>
      <c r="BM41" s="621" t="s">
        <v>351</v>
      </c>
      <c r="BN41" s="621"/>
      <c r="BO41" s="621"/>
      <c r="BP41" s="621"/>
      <c r="BQ41" s="621"/>
      <c r="BR41" s="621"/>
      <c r="BS41" s="621"/>
      <c r="BT41" s="621"/>
      <c r="BU41" s="622"/>
      <c r="BV41" s="623" t="s">
        <v>129</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229</v>
      </c>
      <c r="CS41" s="655"/>
      <c r="CT41" s="655"/>
      <c r="CU41" s="655"/>
      <c r="CV41" s="655"/>
      <c r="CW41" s="655"/>
      <c r="CX41" s="655"/>
      <c r="CY41" s="656"/>
      <c r="CZ41" s="628" t="s">
        <v>129</v>
      </c>
      <c r="DA41" s="653"/>
      <c r="DB41" s="653"/>
      <c r="DC41" s="657"/>
      <c r="DD41" s="632" t="s">
        <v>229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1002399</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374</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5450828</v>
      </c>
      <c r="CS42" s="655"/>
      <c r="CT42" s="655"/>
      <c r="CU42" s="655"/>
      <c r="CV42" s="655"/>
      <c r="CW42" s="655"/>
      <c r="CX42" s="655"/>
      <c r="CY42" s="656"/>
      <c r="CZ42" s="628">
        <v>25.4</v>
      </c>
      <c r="DA42" s="653"/>
      <c r="DB42" s="653"/>
      <c r="DC42" s="657"/>
      <c r="DD42" s="632">
        <v>461312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135803</v>
      </c>
      <c r="CS43" s="655"/>
      <c r="CT43" s="655"/>
      <c r="CU43" s="655"/>
      <c r="CV43" s="655"/>
      <c r="CW43" s="655"/>
      <c r="CX43" s="655"/>
      <c r="CY43" s="656"/>
      <c r="CZ43" s="628">
        <v>0.6</v>
      </c>
      <c r="DA43" s="653"/>
      <c r="DB43" s="653"/>
      <c r="DC43" s="657"/>
      <c r="DD43" s="632">
        <v>135803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359</v>
      </c>
      <c r="CG44" s="621"/>
      <c r="CH44" s="621"/>
      <c r="CI44" s="621"/>
      <c r="CJ44" s="621"/>
      <c r="CK44" s="621"/>
      <c r="CL44" s="621"/>
      <c r="CM44" s="621"/>
      <c r="CN44" s="621"/>
      <c r="CO44" s="621"/>
      <c r="CP44" s="621"/>
      <c r="CQ44" s="622"/>
      <c r="CR44" s="623">
        <v>5416765</v>
      </c>
      <c r="CS44" s="624"/>
      <c r="CT44" s="624"/>
      <c r="CU44" s="624"/>
      <c r="CV44" s="624"/>
      <c r="CW44" s="624"/>
      <c r="CX44" s="624"/>
      <c r="CY44" s="625"/>
      <c r="CZ44" s="628">
        <v>25.3</v>
      </c>
      <c r="DA44" s="629"/>
      <c r="DB44" s="629"/>
      <c r="DC44" s="635"/>
      <c r="DD44" s="632">
        <v>448500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1369449</v>
      </c>
      <c r="CS45" s="655"/>
      <c r="CT45" s="655"/>
      <c r="CU45" s="655"/>
      <c r="CV45" s="655"/>
      <c r="CW45" s="655"/>
      <c r="CX45" s="655"/>
      <c r="CY45" s="656"/>
      <c r="CZ45" s="628">
        <v>6.4</v>
      </c>
      <c r="DA45" s="653"/>
      <c r="DB45" s="653"/>
      <c r="DC45" s="657"/>
      <c r="DD45" s="632">
        <v>109203</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362</v>
      </c>
      <c r="CG46" s="621"/>
      <c r="CH46" s="621"/>
      <c r="CI46" s="621"/>
      <c r="CJ46" s="621"/>
      <c r="CK46" s="621"/>
      <c r="CL46" s="621"/>
      <c r="CM46" s="621"/>
      <c r="CN46" s="621"/>
      <c r="CO46" s="621"/>
      <c r="CP46" s="621"/>
      <c r="CQ46" s="622"/>
      <c r="CR46" s="623">
        <v>4041583</v>
      </c>
      <c r="CS46" s="624"/>
      <c r="CT46" s="624"/>
      <c r="CU46" s="624"/>
      <c r="CV46" s="624"/>
      <c r="CW46" s="624"/>
      <c r="CX46" s="624"/>
      <c r="CY46" s="625"/>
      <c r="CZ46" s="628">
        <v>18.899999999999999</v>
      </c>
      <c r="DA46" s="629"/>
      <c r="DB46" s="629"/>
      <c r="DC46" s="635"/>
      <c r="DD46" s="632">
        <v>333564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363</v>
      </c>
      <c r="CG47" s="621"/>
      <c r="CH47" s="621"/>
      <c r="CI47" s="621"/>
      <c r="CJ47" s="621"/>
      <c r="CK47" s="621"/>
      <c r="CL47" s="621"/>
      <c r="CM47" s="621"/>
      <c r="CN47" s="621"/>
      <c r="CO47" s="621"/>
      <c r="CP47" s="621"/>
      <c r="CQ47" s="622"/>
      <c r="CR47" s="623">
        <v>34063</v>
      </c>
      <c r="CS47" s="655"/>
      <c r="CT47" s="655"/>
      <c r="CU47" s="655"/>
      <c r="CV47" s="655"/>
      <c r="CW47" s="655"/>
      <c r="CX47" s="655"/>
      <c r="CY47" s="656"/>
      <c r="CZ47" s="628">
        <v>0.2</v>
      </c>
      <c r="DA47" s="653"/>
      <c r="DB47" s="653"/>
      <c r="DC47" s="657"/>
      <c r="DD47" s="632">
        <v>12812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364</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174</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365</v>
      </c>
      <c r="CE49" s="645"/>
      <c r="CF49" s="645"/>
      <c r="CG49" s="645"/>
      <c r="CH49" s="645"/>
      <c r="CI49" s="645"/>
      <c r="CJ49" s="645"/>
      <c r="CK49" s="645"/>
      <c r="CL49" s="645"/>
      <c r="CM49" s="645"/>
      <c r="CN49" s="645"/>
      <c r="CO49" s="645"/>
      <c r="CP49" s="645"/>
      <c r="CQ49" s="646"/>
      <c r="CR49" s="695">
        <v>21430252</v>
      </c>
      <c r="CS49" s="682"/>
      <c r="CT49" s="682"/>
      <c r="CU49" s="682"/>
      <c r="CV49" s="682"/>
      <c r="CW49" s="682"/>
      <c r="CX49" s="682"/>
      <c r="CY49" s="711"/>
      <c r="CZ49" s="703">
        <v>100</v>
      </c>
      <c r="DA49" s="712"/>
      <c r="DB49" s="712"/>
      <c r="DC49" s="713"/>
      <c r="DD49" s="714">
        <v>12768389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n/C08vEgqT82mG8tpJvdgpIoeBfKuDjwhSaV7WjdARM2jPhpYO/j1uwttzA4uiVrNQYgcVV2j0DSJDk+Vt8cg==" saltValue="0Tjo2/Gxty1aKvP92ZgpQ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22708</v>
      </c>
      <c r="R7" s="753"/>
      <c r="S7" s="753"/>
      <c r="T7" s="753"/>
      <c r="U7" s="753"/>
      <c r="V7" s="753">
        <v>21444</v>
      </c>
      <c r="W7" s="753"/>
      <c r="X7" s="753"/>
      <c r="Y7" s="753"/>
      <c r="Z7" s="753"/>
      <c r="AA7" s="753">
        <v>1264</v>
      </c>
      <c r="AB7" s="753"/>
      <c r="AC7" s="753"/>
      <c r="AD7" s="753"/>
      <c r="AE7" s="754"/>
      <c r="AF7" s="755">
        <v>885</v>
      </c>
      <c r="AG7" s="756"/>
      <c r="AH7" s="756"/>
      <c r="AI7" s="756"/>
      <c r="AJ7" s="757"/>
      <c r="AK7" s="758">
        <v>1171</v>
      </c>
      <c r="AL7" s="759"/>
      <c r="AM7" s="759"/>
      <c r="AN7" s="759"/>
      <c r="AO7" s="759"/>
      <c r="AP7" s="759">
        <v>20020</v>
      </c>
      <c r="AQ7" s="759"/>
      <c r="AR7" s="759"/>
      <c r="AS7" s="759"/>
      <c r="AT7" s="759"/>
      <c r="AU7" s="760" t="s">
        <v>580</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62"/>
      <c r="CH7" s="743">
        <v>-69</v>
      </c>
      <c r="CI7" s="744"/>
      <c r="CJ7" s="744"/>
      <c r="CK7" s="744"/>
      <c r="CL7" s="745"/>
      <c r="CM7" s="743">
        <v>62</v>
      </c>
      <c r="CN7" s="744"/>
      <c r="CO7" s="744"/>
      <c r="CP7" s="744"/>
      <c r="CQ7" s="745"/>
      <c r="CR7" s="743">
        <v>5</v>
      </c>
      <c r="CS7" s="744"/>
      <c r="CT7" s="744"/>
      <c r="CU7" s="744"/>
      <c r="CV7" s="745"/>
      <c r="CW7" s="743">
        <v>67</v>
      </c>
      <c r="CX7" s="744"/>
      <c r="CY7" s="744"/>
      <c r="CZ7" s="744"/>
      <c r="DA7" s="745"/>
      <c r="DB7" s="743">
        <v>191</v>
      </c>
      <c r="DC7" s="744"/>
      <c r="DD7" s="744"/>
      <c r="DE7" s="744"/>
      <c r="DF7" s="745"/>
      <c r="DG7" s="743" t="s">
        <v>581</v>
      </c>
      <c r="DH7" s="744"/>
      <c r="DI7" s="744"/>
      <c r="DJ7" s="744"/>
      <c r="DK7" s="745"/>
      <c r="DL7" s="743" t="s">
        <v>581</v>
      </c>
      <c r="DM7" s="744"/>
      <c r="DN7" s="744"/>
      <c r="DO7" s="744"/>
      <c r="DP7" s="745"/>
      <c r="DQ7" s="743" t="s">
        <v>581</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885</v>
      </c>
      <c r="AG23" s="793"/>
      <c r="AH23" s="793"/>
      <c r="AI23" s="793"/>
      <c r="AJ23" s="796"/>
      <c r="AK23" s="797"/>
      <c r="AL23" s="798"/>
      <c r="AM23" s="798"/>
      <c r="AN23" s="798"/>
      <c r="AO23" s="798"/>
      <c r="AP23" s="793">
        <v>20020</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3608</v>
      </c>
      <c r="R28" s="823"/>
      <c r="S28" s="823"/>
      <c r="T28" s="823"/>
      <c r="U28" s="823"/>
      <c r="V28" s="823">
        <v>3504</v>
      </c>
      <c r="W28" s="823"/>
      <c r="X28" s="823"/>
      <c r="Y28" s="823"/>
      <c r="Z28" s="823"/>
      <c r="AA28" s="823">
        <v>104</v>
      </c>
      <c r="AB28" s="823"/>
      <c r="AC28" s="823"/>
      <c r="AD28" s="823"/>
      <c r="AE28" s="824"/>
      <c r="AF28" s="825">
        <v>104</v>
      </c>
      <c r="AG28" s="823"/>
      <c r="AH28" s="823"/>
      <c r="AI28" s="823"/>
      <c r="AJ28" s="826"/>
      <c r="AK28" s="827">
        <v>246</v>
      </c>
      <c r="AL28" s="828"/>
      <c r="AM28" s="828"/>
      <c r="AN28" s="828"/>
      <c r="AO28" s="828"/>
      <c r="AP28" s="828" t="s">
        <v>581</v>
      </c>
      <c r="AQ28" s="828"/>
      <c r="AR28" s="828"/>
      <c r="AS28" s="828"/>
      <c r="AT28" s="828"/>
      <c r="AU28" s="828" t="s">
        <v>581</v>
      </c>
      <c r="AV28" s="828"/>
      <c r="AW28" s="828"/>
      <c r="AX28" s="828"/>
      <c r="AY28" s="828"/>
      <c r="AZ28" s="829" t="s">
        <v>581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240</v>
      </c>
      <c r="R29" s="784"/>
      <c r="S29" s="784"/>
      <c r="T29" s="784"/>
      <c r="U29" s="784"/>
      <c r="V29" s="784">
        <v>236</v>
      </c>
      <c r="W29" s="784"/>
      <c r="X29" s="784"/>
      <c r="Y29" s="784"/>
      <c r="Z29" s="784"/>
      <c r="AA29" s="784">
        <v>4</v>
      </c>
      <c r="AB29" s="784"/>
      <c r="AC29" s="784"/>
      <c r="AD29" s="784"/>
      <c r="AE29" s="785"/>
      <c r="AF29" s="786">
        <v>4</v>
      </c>
      <c r="AG29" s="787"/>
      <c r="AH29" s="787"/>
      <c r="AI29" s="787"/>
      <c r="AJ29" s="788"/>
      <c r="AK29" s="834">
        <v>62</v>
      </c>
      <c r="AL29" s="830"/>
      <c r="AM29" s="830"/>
      <c r="AN29" s="830"/>
      <c r="AO29" s="830"/>
      <c r="AP29" s="830">
        <v>62</v>
      </c>
      <c r="AQ29" s="830"/>
      <c r="AR29" s="830"/>
      <c r="AS29" s="830"/>
      <c r="AT29" s="830"/>
      <c r="AU29" s="830">
        <v>19</v>
      </c>
      <c r="AV29" s="830"/>
      <c r="AW29" s="830"/>
      <c r="AX29" s="830"/>
      <c r="AY29" s="830"/>
      <c r="AZ29" s="831" t="s">
        <v>581</v>
      </c>
      <c r="BA29" s="831"/>
      <c r="BB29" s="831"/>
      <c r="BC29" s="831"/>
      <c r="BD29" s="831"/>
      <c r="BE29" s="832" t="s">
        <v>582</v>
      </c>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497</v>
      </c>
      <c r="R30" s="784"/>
      <c r="S30" s="784"/>
      <c r="T30" s="784"/>
      <c r="U30" s="784"/>
      <c r="V30" s="784">
        <v>492</v>
      </c>
      <c r="W30" s="784"/>
      <c r="X30" s="784"/>
      <c r="Y30" s="784"/>
      <c r="Z30" s="784"/>
      <c r="AA30" s="784">
        <v>5</v>
      </c>
      <c r="AB30" s="784"/>
      <c r="AC30" s="784"/>
      <c r="AD30" s="784"/>
      <c r="AE30" s="785"/>
      <c r="AF30" s="786">
        <v>5</v>
      </c>
      <c r="AG30" s="787"/>
      <c r="AH30" s="787"/>
      <c r="AI30" s="787"/>
      <c r="AJ30" s="788"/>
      <c r="AK30" s="834">
        <v>102</v>
      </c>
      <c r="AL30" s="830"/>
      <c r="AM30" s="830"/>
      <c r="AN30" s="830"/>
      <c r="AO30" s="830"/>
      <c r="AP30" s="830" t="s">
        <v>581</v>
      </c>
      <c r="AQ30" s="830"/>
      <c r="AR30" s="830"/>
      <c r="AS30" s="830"/>
      <c r="AT30" s="830"/>
      <c r="AU30" s="830" t="s">
        <v>581</v>
      </c>
      <c r="AV30" s="830"/>
      <c r="AW30" s="830"/>
      <c r="AX30" s="830"/>
      <c r="AY30" s="830"/>
      <c r="AZ30" s="831" t="s">
        <v>581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801</v>
      </c>
      <c r="R31" s="784"/>
      <c r="S31" s="784"/>
      <c r="T31" s="784"/>
      <c r="U31" s="784"/>
      <c r="V31" s="784">
        <v>777</v>
      </c>
      <c r="W31" s="784"/>
      <c r="X31" s="784"/>
      <c r="Y31" s="784"/>
      <c r="Z31" s="784"/>
      <c r="AA31" s="784">
        <v>24</v>
      </c>
      <c r="AB31" s="784"/>
      <c r="AC31" s="784"/>
      <c r="AD31" s="784"/>
      <c r="AE31" s="785"/>
      <c r="AF31" s="786">
        <v>428</v>
      </c>
      <c r="AG31" s="787"/>
      <c r="AH31" s="787"/>
      <c r="AI31" s="787"/>
      <c r="AJ31" s="788"/>
      <c r="AK31" s="834">
        <v>293</v>
      </c>
      <c r="AL31" s="830"/>
      <c r="AM31" s="830"/>
      <c r="AN31" s="830"/>
      <c r="AO31" s="830"/>
      <c r="AP31" s="830">
        <v>5076</v>
      </c>
      <c r="AQ31" s="830"/>
      <c r="AR31" s="830"/>
      <c r="AS31" s="830"/>
      <c r="AT31" s="830"/>
      <c r="AU31" s="830">
        <v>2487</v>
      </c>
      <c r="AV31" s="830"/>
      <c r="AW31" s="830"/>
      <c r="AX31" s="830"/>
      <c r="AY31" s="830"/>
      <c r="AZ31" s="831" t="s">
        <v>581</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360</v>
      </c>
      <c r="R32" s="784"/>
      <c r="S32" s="784"/>
      <c r="T32" s="784"/>
      <c r="U32" s="784"/>
      <c r="V32" s="784">
        <v>350</v>
      </c>
      <c r="W32" s="784"/>
      <c r="X32" s="784"/>
      <c r="Y32" s="784"/>
      <c r="Z32" s="784"/>
      <c r="AA32" s="784">
        <v>10</v>
      </c>
      <c r="AB32" s="784"/>
      <c r="AC32" s="784"/>
      <c r="AD32" s="784"/>
      <c r="AE32" s="785"/>
      <c r="AF32" s="786">
        <v>130</v>
      </c>
      <c r="AG32" s="787"/>
      <c r="AH32" s="787"/>
      <c r="AI32" s="787"/>
      <c r="AJ32" s="788"/>
      <c r="AK32" s="834">
        <v>270</v>
      </c>
      <c r="AL32" s="830"/>
      <c r="AM32" s="830"/>
      <c r="AN32" s="830"/>
      <c r="AO32" s="830"/>
      <c r="AP32" s="830">
        <v>1939</v>
      </c>
      <c r="AQ32" s="830"/>
      <c r="AR32" s="830"/>
      <c r="AS32" s="830"/>
      <c r="AT32" s="830"/>
      <c r="AU32" s="830">
        <v>1757</v>
      </c>
      <c r="AV32" s="830"/>
      <c r="AW32" s="830"/>
      <c r="AX32" s="830"/>
      <c r="AY32" s="830"/>
      <c r="AZ32" s="831" t="s">
        <v>581</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410</v>
      </c>
      <c r="C33" s="781"/>
      <c r="D33" s="781"/>
      <c r="E33" s="781"/>
      <c r="F33" s="781"/>
      <c r="G33" s="781"/>
      <c r="H33" s="781"/>
      <c r="I33" s="781"/>
      <c r="J33" s="781"/>
      <c r="K33" s="781"/>
      <c r="L33" s="781"/>
      <c r="M33" s="781"/>
      <c r="N33" s="781"/>
      <c r="O33" s="781"/>
      <c r="P33" s="782"/>
      <c r="Q33" s="783">
        <v>688</v>
      </c>
      <c r="R33" s="784"/>
      <c r="S33" s="784"/>
      <c r="T33" s="784"/>
      <c r="U33" s="784"/>
      <c r="V33" s="784">
        <v>666</v>
      </c>
      <c r="W33" s="784"/>
      <c r="X33" s="784"/>
      <c r="Y33" s="784"/>
      <c r="Z33" s="784"/>
      <c r="AA33" s="784">
        <v>23</v>
      </c>
      <c r="AB33" s="784"/>
      <c r="AC33" s="784"/>
      <c r="AD33" s="784"/>
      <c r="AE33" s="785"/>
      <c r="AF33" s="786">
        <v>23</v>
      </c>
      <c r="AG33" s="787"/>
      <c r="AH33" s="787"/>
      <c r="AI33" s="787"/>
      <c r="AJ33" s="788"/>
      <c r="AK33" s="834">
        <v>446</v>
      </c>
      <c r="AL33" s="830"/>
      <c r="AM33" s="830"/>
      <c r="AN33" s="830"/>
      <c r="AO33" s="830"/>
      <c r="AP33" s="830">
        <v>2507</v>
      </c>
      <c r="AQ33" s="830"/>
      <c r="AR33" s="830"/>
      <c r="AS33" s="830"/>
      <c r="AT33" s="830"/>
      <c r="AU33" s="830">
        <v>2507</v>
      </c>
      <c r="AV33" s="830"/>
      <c r="AW33" s="830"/>
      <c r="AX33" s="830"/>
      <c r="AY33" s="830"/>
      <c r="AZ33" s="831" t="s">
        <v>581</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412</v>
      </c>
      <c r="C34" s="781"/>
      <c r="D34" s="781"/>
      <c r="E34" s="781"/>
      <c r="F34" s="781"/>
      <c r="G34" s="781"/>
      <c r="H34" s="781"/>
      <c r="I34" s="781"/>
      <c r="J34" s="781"/>
      <c r="K34" s="781"/>
      <c r="L34" s="781"/>
      <c r="M34" s="781"/>
      <c r="N34" s="781"/>
      <c r="O34" s="781"/>
      <c r="P34" s="782"/>
      <c r="Q34" s="783">
        <v>854</v>
      </c>
      <c r="R34" s="784"/>
      <c r="S34" s="784"/>
      <c r="T34" s="784"/>
      <c r="U34" s="784"/>
      <c r="V34" s="784">
        <v>660</v>
      </c>
      <c r="W34" s="784"/>
      <c r="X34" s="784"/>
      <c r="Y34" s="784"/>
      <c r="Z34" s="784"/>
      <c r="AA34" s="784">
        <v>194</v>
      </c>
      <c r="AB34" s="784"/>
      <c r="AC34" s="784"/>
      <c r="AD34" s="784"/>
      <c r="AE34" s="785"/>
      <c r="AF34" s="786">
        <v>0</v>
      </c>
      <c r="AG34" s="787"/>
      <c r="AH34" s="787"/>
      <c r="AI34" s="787"/>
      <c r="AJ34" s="788"/>
      <c r="AK34" s="834">
        <v>418</v>
      </c>
      <c r="AL34" s="830"/>
      <c r="AM34" s="830"/>
      <c r="AN34" s="830"/>
      <c r="AO34" s="830"/>
      <c r="AP34" s="830" t="s">
        <v>581</v>
      </c>
      <c r="AQ34" s="830"/>
      <c r="AR34" s="830"/>
      <c r="AS34" s="830"/>
      <c r="AT34" s="830"/>
      <c r="AU34" s="830" t="s">
        <v>581</v>
      </c>
      <c r="AV34" s="830"/>
      <c r="AW34" s="830"/>
      <c r="AX34" s="830"/>
      <c r="AY34" s="830"/>
      <c r="AZ34" s="831" t="s">
        <v>581</v>
      </c>
      <c r="BA34" s="831"/>
      <c r="BB34" s="831"/>
      <c r="BC34" s="831"/>
      <c r="BD34" s="831"/>
      <c r="BE34" s="832" t="s">
        <v>413</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693</v>
      </c>
      <c r="AG63" s="844"/>
      <c r="AH63" s="844"/>
      <c r="AI63" s="844"/>
      <c r="AJ63" s="845"/>
      <c r="AK63" s="846"/>
      <c r="AL63" s="841"/>
      <c r="AM63" s="841"/>
      <c r="AN63" s="841"/>
      <c r="AO63" s="841"/>
      <c r="AP63" s="844">
        <v>9585</v>
      </c>
      <c r="AQ63" s="844"/>
      <c r="AR63" s="844"/>
      <c r="AS63" s="844"/>
      <c r="AT63" s="844"/>
      <c r="AU63" s="844">
        <v>6771</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396</v>
      </c>
      <c r="W66" s="734"/>
      <c r="X66" s="734"/>
      <c r="Y66" s="734"/>
      <c r="Z66" s="735"/>
      <c r="AA66" s="733" t="s">
        <v>397</v>
      </c>
      <c r="AB66" s="734"/>
      <c r="AC66" s="734"/>
      <c r="AD66" s="734"/>
      <c r="AE66" s="735"/>
      <c r="AF66" s="854" t="s">
        <v>398</v>
      </c>
      <c r="AG66" s="815"/>
      <c r="AH66" s="815"/>
      <c r="AI66" s="815"/>
      <c r="AJ66" s="855"/>
      <c r="AK66" s="733" t="s">
        <v>399</v>
      </c>
      <c r="AL66" s="728"/>
      <c r="AM66" s="728"/>
      <c r="AN66" s="728"/>
      <c r="AO66" s="729"/>
      <c r="AP66" s="733" t="s">
        <v>419</v>
      </c>
      <c r="AQ66" s="734"/>
      <c r="AR66" s="734"/>
      <c r="AS66" s="734"/>
      <c r="AT66" s="735"/>
      <c r="AU66" s="733" t="s">
        <v>420</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584</v>
      </c>
      <c r="C68" s="870"/>
      <c r="D68" s="870"/>
      <c r="E68" s="870"/>
      <c r="F68" s="870"/>
      <c r="G68" s="870"/>
      <c r="H68" s="870"/>
      <c r="I68" s="870"/>
      <c r="J68" s="870"/>
      <c r="K68" s="870"/>
      <c r="L68" s="870"/>
      <c r="M68" s="870"/>
      <c r="N68" s="870"/>
      <c r="O68" s="870"/>
      <c r="P68" s="871"/>
      <c r="Q68" s="872">
        <v>1533</v>
      </c>
      <c r="R68" s="866"/>
      <c r="S68" s="866"/>
      <c r="T68" s="866"/>
      <c r="U68" s="866"/>
      <c r="V68" s="866">
        <v>1517</v>
      </c>
      <c r="W68" s="866"/>
      <c r="X68" s="866"/>
      <c r="Y68" s="866"/>
      <c r="Z68" s="866"/>
      <c r="AA68" s="866">
        <v>16</v>
      </c>
      <c r="AB68" s="866"/>
      <c r="AC68" s="866"/>
      <c r="AD68" s="866"/>
      <c r="AE68" s="866"/>
      <c r="AF68" s="866">
        <v>16</v>
      </c>
      <c r="AG68" s="866"/>
      <c r="AH68" s="866"/>
      <c r="AI68" s="866"/>
      <c r="AJ68" s="866"/>
      <c r="AK68" s="866">
        <v>287</v>
      </c>
      <c r="AL68" s="866"/>
      <c r="AM68" s="866"/>
      <c r="AN68" s="866"/>
      <c r="AO68" s="866"/>
      <c r="AP68" s="866">
        <v>1599</v>
      </c>
      <c r="AQ68" s="866"/>
      <c r="AR68" s="866"/>
      <c r="AS68" s="866"/>
      <c r="AT68" s="866"/>
      <c r="AU68" s="866">
        <v>246</v>
      </c>
      <c r="AV68" s="866"/>
      <c r="AW68" s="866"/>
      <c r="AX68" s="866"/>
      <c r="AY68" s="866"/>
      <c r="AZ68" s="867" t="s">
        <v>593</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585</v>
      </c>
      <c r="C69" s="874"/>
      <c r="D69" s="874"/>
      <c r="E69" s="874"/>
      <c r="F69" s="874"/>
      <c r="G69" s="874"/>
      <c r="H69" s="874"/>
      <c r="I69" s="874"/>
      <c r="J69" s="874"/>
      <c r="K69" s="874"/>
      <c r="L69" s="874"/>
      <c r="M69" s="874"/>
      <c r="N69" s="874"/>
      <c r="O69" s="874"/>
      <c r="P69" s="875"/>
      <c r="Q69" s="876">
        <v>543</v>
      </c>
      <c r="R69" s="830"/>
      <c r="S69" s="830"/>
      <c r="T69" s="830"/>
      <c r="U69" s="830"/>
      <c r="V69" s="830">
        <v>494</v>
      </c>
      <c r="W69" s="830"/>
      <c r="X69" s="830"/>
      <c r="Y69" s="830"/>
      <c r="Z69" s="830"/>
      <c r="AA69" s="830">
        <v>49</v>
      </c>
      <c r="AB69" s="830"/>
      <c r="AC69" s="830"/>
      <c r="AD69" s="830"/>
      <c r="AE69" s="830"/>
      <c r="AF69" s="830">
        <v>48</v>
      </c>
      <c r="AG69" s="830"/>
      <c r="AH69" s="830"/>
      <c r="AI69" s="830"/>
      <c r="AJ69" s="830"/>
      <c r="AK69" s="830">
        <v>54</v>
      </c>
      <c r="AL69" s="830"/>
      <c r="AM69" s="830"/>
      <c r="AN69" s="830"/>
      <c r="AO69" s="830"/>
      <c r="AP69" s="830">
        <v>516</v>
      </c>
      <c r="AQ69" s="830"/>
      <c r="AR69" s="830"/>
      <c r="AS69" s="830"/>
      <c r="AT69" s="830"/>
      <c r="AU69" s="830">
        <v>195</v>
      </c>
      <c r="AV69" s="830"/>
      <c r="AW69" s="830"/>
      <c r="AX69" s="830"/>
      <c r="AY69" s="830"/>
      <c r="AZ69" s="832" t="s">
        <v>596</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586</v>
      </c>
      <c r="C70" s="874"/>
      <c r="D70" s="874"/>
      <c r="E70" s="874"/>
      <c r="F70" s="874"/>
      <c r="G70" s="874"/>
      <c r="H70" s="874"/>
      <c r="I70" s="874"/>
      <c r="J70" s="874"/>
      <c r="K70" s="874"/>
      <c r="L70" s="874"/>
      <c r="M70" s="874"/>
      <c r="N70" s="874"/>
      <c r="O70" s="874"/>
      <c r="P70" s="875"/>
      <c r="Q70" s="876">
        <v>872</v>
      </c>
      <c r="R70" s="830"/>
      <c r="S70" s="830"/>
      <c r="T70" s="830"/>
      <c r="U70" s="830"/>
      <c r="V70" s="830">
        <v>796</v>
      </c>
      <c r="W70" s="830"/>
      <c r="X70" s="830"/>
      <c r="Y70" s="830"/>
      <c r="Z70" s="830"/>
      <c r="AA70" s="830">
        <v>77</v>
      </c>
      <c r="AB70" s="830"/>
      <c r="AC70" s="830"/>
      <c r="AD70" s="830"/>
      <c r="AE70" s="830"/>
      <c r="AF70" s="830">
        <v>77</v>
      </c>
      <c r="AG70" s="830"/>
      <c r="AH70" s="830"/>
      <c r="AI70" s="830"/>
      <c r="AJ70" s="830"/>
      <c r="AK70" s="830">
        <v>80</v>
      </c>
      <c r="AL70" s="830"/>
      <c r="AM70" s="830"/>
      <c r="AN70" s="830"/>
      <c r="AO70" s="830"/>
      <c r="AP70" s="830">
        <v>8</v>
      </c>
      <c r="AQ70" s="830"/>
      <c r="AR70" s="830"/>
      <c r="AS70" s="830"/>
      <c r="AT70" s="830"/>
      <c r="AU70" s="830" t="s">
        <v>595</v>
      </c>
      <c r="AV70" s="830"/>
      <c r="AW70" s="830"/>
      <c r="AX70" s="830"/>
      <c r="AY70" s="830"/>
      <c r="AZ70" s="832" t="s">
        <v>597</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587</v>
      </c>
      <c r="C71" s="874"/>
      <c r="D71" s="874"/>
      <c r="E71" s="874"/>
      <c r="F71" s="874"/>
      <c r="G71" s="874"/>
      <c r="H71" s="874"/>
      <c r="I71" s="874"/>
      <c r="J71" s="874"/>
      <c r="K71" s="874"/>
      <c r="L71" s="874"/>
      <c r="M71" s="874"/>
      <c r="N71" s="874"/>
      <c r="O71" s="874"/>
      <c r="P71" s="875"/>
      <c r="Q71" s="876">
        <v>8355</v>
      </c>
      <c r="R71" s="830"/>
      <c r="S71" s="830"/>
      <c r="T71" s="830"/>
      <c r="U71" s="830"/>
      <c r="V71" s="830">
        <v>7788</v>
      </c>
      <c r="W71" s="830"/>
      <c r="X71" s="830"/>
      <c r="Y71" s="830"/>
      <c r="Z71" s="830"/>
      <c r="AA71" s="830">
        <v>567</v>
      </c>
      <c r="AB71" s="830"/>
      <c r="AC71" s="830"/>
      <c r="AD71" s="830"/>
      <c r="AE71" s="830"/>
      <c r="AF71" s="830">
        <v>567</v>
      </c>
      <c r="AG71" s="830"/>
      <c r="AH71" s="830"/>
      <c r="AI71" s="830"/>
      <c r="AJ71" s="830"/>
      <c r="AK71" s="830" t="s">
        <v>595</v>
      </c>
      <c r="AL71" s="830"/>
      <c r="AM71" s="830"/>
      <c r="AN71" s="830"/>
      <c r="AO71" s="830"/>
      <c r="AP71" s="830" t="s">
        <v>595</v>
      </c>
      <c r="AQ71" s="830"/>
      <c r="AR71" s="830"/>
      <c r="AS71" s="830"/>
      <c r="AT71" s="830"/>
      <c r="AU71" s="830" t="s">
        <v>595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588</v>
      </c>
      <c r="C72" s="874"/>
      <c r="D72" s="874"/>
      <c r="E72" s="874"/>
      <c r="F72" s="874"/>
      <c r="G72" s="874"/>
      <c r="H72" s="874"/>
      <c r="I72" s="874"/>
      <c r="J72" s="874"/>
      <c r="K72" s="874"/>
      <c r="L72" s="874"/>
      <c r="M72" s="874"/>
      <c r="N72" s="874"/>
      <c r="O72" s="874"/>
      <c r="P72" s="875"/>
      <c r="Q72" s="876">
        <v>61</v>
      </c>
      <c r="R72" s="830"/>
      <c r="S72" s="830"/>
      <c r="T72" s="830"/>
      <c r="U72" s="830"/>
      <c r="V72" s="830">
        <v>56</v>
      </c>
      <c r="W72" s="830"/>
      <c r="X72" s="830"/>
      <c r="Y72" s="830"/>
      <c r="Z72" s="830"/>
      <c r="AA72" s="830">
        <v>5</v>
      </c>
      <c r="AB72" s="830"/>
      <c r="AC72" s="830"/>
      <c r="AD72" s="830"/>
      <c r="AE72" s="830"/>
      <c r="AF72" s="830">
        <v>5</v>
      </c>
      <c r="AG72" s="830"/>
      <c r="AH72" s="830"/>
      <c r="AI72" s="830"/>
      <c r="AJ72" s="830"/>
      <c r="AK72" s="830" t="s">
        <v>598</v>
      </c>
      <c r="AL72" s="830"/>
      <c r="AM72" s="830"/>
      <c r="AN72" s="830"/>
      <c r="AO72" s="830"/>
      <c r="AP72" s="830" t="s">
        <v>595</v>
      </c>
      <c r="AQ72" s="830"/>
      <c r="AR72" s="830"/>
      <c r="AS72" s="830"/>
      <c r="AT72" s="830"/>
      <c r="AU72" s="830" t="s">
        <v>595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589</v>
      </c>
      <c r="C73" s="874"/>
      <c r="D73" s="874"/>
      <c r="E73" s="874"/>
      <c r="F73" s="874"/>
      <c r="G73" s="874"/>
      <c r="H73" s="874"/>
      <c r="I73" s="874"/>
      <c r="J73" s="874"/>
      <c r="K73" s="874"/>
      <c r="L73" s="874"/>
      <c r="M73" s="874"/>
      <c r="N73" s="874"/>
      <c r="O73" s="874"/>
      <c r="P73" s="875"/>
      <c r="Q73" s="876">
        <v>146</v>
      </c>
      <c r="R73" s="830"/>
      <c r="S73" s="830"/>
      <c r="T73" s="830"/>
      <c r="U73" s="830"/>
      <c r="V73" s="830">
        <v>141</v>
      </c>
      <c r="W73" s="830"/>
      <c r="X73" s="830"/>
      <c r="Y73" s="830"/>
      <c r="Z73" s="830"/>
      <c r="AA73" s="830">
        <v>5</v>
      </c>
      <c r="AB73" s="830"/>
      <c r="AC73" s="830"/>
      <c r="AD73" s="830"/>
      <c r="AE73" s="830"/>
      <c r="AF73" s="830">
        <v>5</v>
      </c>
      <c r="AG73" s="830"/>
      <c r="AH73" s="830"/>
      <c r="AI73" s="830"/>
      <c r="AJ73" s="830"/>
      <c r="AK73" s="830" t="s">
        <v>594</v>
      </c>
      <c r="AL73" s="830"/>
      <c r="AM73" s="830"/>
      <c r="AN73" s="830"/>
      <c r="AO73" s="830"/>
      <c r="AP73" s="830">
        <v>106</v>
      </c>
      <c r="AQ73" s="830"/>
      <c r="AR73" s="830"/>
      <c r="AS73" s="830"/>
      <c r="AT73" s="830"/>
      <c r="AU73" s="830">
        <v>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590</v>
      </c>
      <c r="C74" s="874"/>
      <c r="D74" s="874"/>
      <c r="E74" s="874"/>
      <c r="F74" s="874"/>
      <c r="G74" s="874"/>
      <c r="H74" s="874"/>
      <c r="I74" s="874"/>
      <c r="J74" s="874"/>
      <c r="K74" s="874"/>
      <c r="L74" s="874"/>
      <c r="M74" s="874"/>
      <c r="N74" s="874"/>
      <c r="O74" s="874"/>
      <c r="P74" s="875"/>
      <c r="Q74" s="876">
        <v>6958</v>
      </c>
      <c r="R74" s="830"/>
      <c r="S74" s="830"/>
      <c r="T74" s="830"/>
      <c r="U74" s="830"/>
      <c r="V74" s="830">
        <v>6929</v>
      </c>
      <c r="W74" s="830"/>
      <c r="X74" s="830"/>
      <c r="Y74" s="830"/>
      <c r="Z74" s="830"/>
      <c r="AA74" s="830">
        <v>29</v>
      </c>
      <c r="AB74" s="830"/>
      <c r="AC74" s="830"/>
      <c r="AD74" s="830"/>
      <c r="AE74" s="830"/>
      <c r="AF74" s="830">
        <v>29</v>
      </c>
      <c r="AG74" s="830"/>
      <c r="AH74" s="830"/>
      <c r="AI74" s="830"/>
      <c r="AJ74" s="830"/>
      <c r="AK74" s="830">
        <v>90</v>
      </c>
      <c r="AL74" s="830"/>
      <c r="AM74" s="830"/>
      <c r="AN74" s="830"/>
      <c r="AO74" s="830"/>
      <c r="AP74" s="830" t="s">
        <v>595</v>
      </c>
      <c r="AQ74" s="830"/>
      <c r="AR74" s="830"/>
      <c r="AS74" s="830"/>
      <c r="AT74" s="830"/>
      <c r="AU74" s="830" t="s">
        <v>595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591</v>
      </c>
      <c r="C75" s="874"/>
      <c r="D75" s="874"/>
      <c r="E75" s="874"/>
      <c r="F75" s="874"/>
      <c r="G75" s="874"/>
      <c r="H75" s="874"/>
      <c r="I75" s="874"/>
      <c r="J75" s="874"/>
      <c r="K75" s="874"/>
      <c r="L75" s="874"/>
      <c r="M75" s="874"/>
      <c r="N75" s="874"/>
      <c r="O75" s="874"/>
      <c r="P75" s="875"/>
      <c r="Q75" s="877">
        <v>267</v>
      </c>
      <c r="R75" s="878"/>
      <c r="S75" s="878"/>
      <c r="T75" s="878"/>
      <c r="U75" s="834"/>
      <c r="V75" s="879">
        <v>235</v>
      </c>
      <c r="W75" s="878"/>
      <c r="X75" s="878"/>
      <c r="Y75" s="878"/>
      <c r="Z75" s="834"/>
      <c r="AA75" s="879">
        <v>32</v>
      </c>
      <c r="AB75" s="878"/>
      <c r="AC75" s="878"/>
      <c r="AD75" s="878"/>
      <c r="AE75" s="834"/>
      <c r="AF75" s="879">
        <v>32</v>
      </c>
      <c r="AG75" s="878"/>
      <c r="AH75" s="878"/>
      <c r="AI75" s="878"/>
      <c r="AJ75" s="834"/>
      <c r="AK75" s="879" t="s">
        <v>594</v>
      </c>
      <c r="AL75" s="878"/>
      <c r="AM75" s="878"/>
      <c r="AN75" s="878"/>
      <c r="AO75" s="834"/>
      <c r="AP75" s="879" t="s">
        <v>594</v>
      </c>
      <c r="AQ75" s="878"/>
      <c r="AR75" s="878"/>
      <c r="AS75" s="878"/>
      <c r="AT75" s="834"/>
      <c r="AU75" s="879" t="s">
        <v>594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592</v>
      </c>
      <c r="C76" s="874"/>
      <c r="D76" s="874"/>
      <c r="E76" s="874"/>
      <c r="F76" s="874"/>
      <c r="G76" s="874"/>
      <c r="H76" s="874"/>
      <c r="I76" s="874"/>
      <c r="J76" s="874"/>
      <c r="K76" s="874"/>
      <c r="L76" s="874"/>
      <c r="M76" s="874"/>
      <c r="N76" s="874"/>
      <c r="O76" s="874"/>
      <c r="P76" s="875"/>
      <c r="Q76" s="877">
        <v>279696</v>
      </c>
      <c r="R76" s="878"/>
      <c r="S76" s="878"/>
      <c r="T76" s="878"/>
      <c r="U76" s="834"/>
      <c r="V76" s="879">
        <v>267445</v>
      </c>
      <c r="W76" s="878"/>
      <c r="X76" s="878"/>
      <c r="Y76" s="878"/>
      <c r="Z76" s="834"/>
      <c r="AA76" s="879">
        <v>12251</v>
      </c>
      <c r="AB76" s="878"/>
      <c r="AC76" s="878"/>
      <c r="AD76" s="878"/>
      <c r="AE76" s="834"/>
      <c r="AF76" s="879">
        <v>12251</v>
      </c>
      <c r="AG76" s="878"/>
      <c r="AH76" s="878"/>
      <c r="AI76" s="878"/>
      <c r="AJ76" s="834"/>
      <c r="AK76" s="879" t="s">
        <v>594</v>
      </c>
      <c r="AL76" s="878"/>
      <c r="AM76" s="878"/>
      <c r="AN76" s="878"/>
      <c r="AO76" s="834"/>
      <c r="AP76" s="879" t="s">
        <v>594</v>
      </c>
      <c r="AQ76" s="878"/>
      <c r="AR76" s="878"/>
      <c r="AS76" s="878"/>
      <c r="AT76" s="834"/>
      <c r="AU76" s="879" t="s">
        <v>594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13030</v>
      </c>
      <c r="AG88" s="844"/>
      <c r="AH88" s="844"/>
      <c r="AI88" s="844"/>
      <c r="AJ88" s="844"/>
      <c r="AK88" s="841"/>
      <c r="AL88" s="841"/>
      <c r="AM88" s="841"/>
      <c r="AN88" s="841"/>
      <c r="AO88" s="841"/>
      <c r="AP88" s="844">
        <v>2222</v>
      </c>
      <c r="AQ88" s="844"/>
      <c r="AR88" s="844"/>
      <c r="AS88" s="844"/>
      <c r="AT88" s="844"/>
      <c r="AU88" s="844">
        <v>446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v>67</v>
      </c>
      <c r="CX102" s="852"/>
      <c r="CY102" s="852"/>
      <c r="CZ102" s="852"/>
      <c r="DA102" s="891"/>
      <c r="DB102" s="890">
        <v>191</v>
      </c>
      <c r="DC102" s="852"/>
      <c r="DD102" s="852"/>
      <c r="DE102" s="852"/>
      <c r="DF102" s="891"/>
      <c r="DG102" s="890" t="s">
        <v>595</v>
      </c>
      <c r="DH102" s="852"/>
      <c r="DI102" s="852"/>
      <c r="DJ102" s="852"/>
      <c r="DK102" s="891"/>
      <c r="DL102" s="890" t="s">
        <v>595</v>
      </c>
      <c r="DM102" s="852"/>
      <c r="DN102" s="852"/>
      <c r="DO102" s="852"/>
      <c r="DP102" s="891"/>
      <c r="DQ102" s="890" t="s">
        <v>595</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308</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308</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308</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1544439</v>
      </c>
      <c r="AB110" s="900"/>
      <c r="AC110" s="900"/>
      <c r="AD110" s="900"/>
      <c r="AE110" s="901"/>
      <c r="AF110" s="902">
        <v>1629831</v>
      </c>
      <c r="AG110" s="900"/>
      <c r="AH110" s="900"/>
      <c r="AI110" s="900"/>
      <c r="AJ110" s="901"/>
      <c r="AK110" s="902">
        <v>1720242</v>
      </c>
      <c r="AL110" s="900"/>
      <c r="AM110" s="900"/>
      <c r="AN110" s="900"/>
      <c r="AO110" s="901"/>
      <c r="AP110" s="903">
        <v>18</v>
      </c>
      <c r="AQ110" s="904"/>
      <c r="AR110" s="904"/>
      <c r="AS110" s="904"/>
      <c r="AT110" s="905"/>
      <c r="AU110" s="906" t="s">
        <v>73</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17196523</v>
      </c>
      <c r="BR110" s="931"/>
      <c r="BS110" s="931"/>
      <c r="BT110" s="931"/>
      <c r="BU110" s="931"/>
      <c r="BV110" s="931">
        <v>18068698</v>
      </c>
      <c r="BW110" s="931"/>
      <c r="BX110" s="931"/>
      <c r="BY110" s="931"/>
      <c r="BZ110" s="931"/>
      <c r="CA110" s="931">
        <v>20019528</v>
      </c>
      <c r="CB110" s="931"/>
      <c r="CC110" s="931"/>
      <c r="CD110" s="931"/>
      <c r="CE110" s="931"/>
      <c r="CF110" s="944">
        <v>208.9</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438</v>
      </c>
      <c r="DM110" s="931"/>
      <c r="DN110" s="931"/>
      <c r="DO110" s="931"/>
      <c r="DP110" s="931"/>
      <c r="DQ110" s="931" t="s">
        <v>438</v>
      </c>
      <c r="DR110" s="931"/>
      <c r="DS110" s="931"/>
      <c r="DT110" s="931"/>
      <c r="DU110" s="931"/>
      <c r="DV110" s="932" t="s">
        <v>438</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129</v>
      </c>
      <c r="AB111" s="938"/>
      <c r="AC111" s="938"/>
      <c r="AD111" s="938"/>
      <c r="AE111" s="939"/>
      <c r="AF111" s="940" t="s">
        <v>129</v>
      </c>
      <c r="AG111" s="938"/>
      <c r="AH111" s="938"/>
      <c r="AI111" s="938"/>
      <c r="AJ111" s="939"/>
      <c r="AK111" s="940" t="s">
        <v>129</v>
      </c>
      <c r="AL111" s="938"/>
      <c r="AM111" s="938"/>
      <c r="AN111" s="938"/>
      <c r="AO111" s="939"/>
      <c r="AP111" s="941" t="s">
        <v>438</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129</v>
      </c>
      <c r="BR111" s="926"/>
      <c r="BS111" s="926"/>
      <c r="BT111" s="926"/>
      <c r="BU111" s="926"/>
      <c r="BV111" s="926" t="s">
        <v>129</v>
      </c>
      <c r="BW111" s="926"/>
      <c r="BX111" s="926"/>
      <c r="BY111" s="926"/>
      <c r="BZ111" s="926"/>
      <c r="CA111" s="926" t="s">
        <v>129</v>
      </c>
      <c r="CB111" s="926"/>
      <c r="CC111" s="926"/>
      <c r="CD111" s="926"/>
      <c r="CE111" s="926"/>
      <c r="CF111" s="920" t="s">
        <v>129</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129</v>
      </c>
      <c r="AL112" s="959"/>
      <c r="AM112" s="959"/>
      <c r="AN112" s="959"/>
      <c r="AO112" s="960"/>
      <c r="AP112" s="962" t="s">
        <v>129</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8137215</v>
      </c>
      <c r="BR112" s="926"/>
      <c r="BS112" s="926"/>
      <c r="BT112" s="926"/>
      <c r="BU112" s="926"/>
      <c r="BV112" s="926">
        <v>7401322</v>
      </c>
      <c r="BW112" s="926"/>
      <c r="BX112" s="926"/>
      <c r="BY112" s="926"/>
      <c r="BZ112" s="926"/>
      <c r="CA112" s="926">
        <v>6771094</v>
      </c>
      <c r="CB112" s="926"/>
      <c r="CC112" s="926"/>
      <c r="CD112" s="926"/>
      <c r="CE112" s="926"/>
      <c r="CF112" s="920">
        <v>70.7</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129</v>
      </c>
      <c r="DM112" s="926"/>
      <c r="DN112" s="926"/>
      <c r="DO112" s="926"/>
      <c r="DP112" s="926"/>
      <c r="DQ112" s="926" t="s">
        <v>129</v>
      </c>
      <c r="DR112" s="926"/>
      <c r="DS112" s="926"/>
      <c r="DT112" s="926"/>
      <c r="DU112" s="926"/>
      <c r="DV112" s="927" t="s">
        <v>446</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669420</v>
      </c>
      <c r="AB113" s="938"/>
      <c r="AC113" s="938"/>
      <c r="AD113" s="938"/>
      <c r="AE113" s="939"/>
      <c r="AF113" s="940">
        <v>685818</v>
      </c>
      <c r="AG113" s="938"/>
      <c r="AH113" s="938"/>
      <c r="AI113" s="938"/>
      <c r="AJ113" s="939"/>
      <c r="AK113" s="940">
        <v>671229</v>
      </c>
      <c r="AL113" s="938"/>
      <c r="AM113" s="938"/>
      <c r="AN113" s="938"/>
      <c r="AO113" s="939"/>
      <c r="AP113" s="941">
        <v>7</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407070</v>
      </c>
      <c r="BR113" s="926"/>
      <c r="BS113" s="926"/>
      <c r="BT113" s="926"/>
      <c r="BU113" s="926"/>
      <c r="BV113" s="926">
        <v>482683</v>
      </c>
      <c r="BW113" s="926"/>
      <c r="BX113" s="926"/>
      <c r="BY113" s="926"/>
      <c r="BZ113" s="926"/>
      <c r="CA113" s="926">
        <v>446036</v>
      </c>
      <c r="CB113" s="926"/>
      <c r="CC113" s="926"/>
      <c r="CD113" s="926"/>
      <c r="CE113" s="926"/>
      <c r="CF113" s="920">
        <v>4.7</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129</v>
      </c>
      <c r="DH113" s="959"/>
      <c r="DI113" s="959"/>
      <c r="DJ113" s="959"/>
      <c r="DK113" s="960"/>
      <c r="DL113" s="961" t="s">
        <v>129</v>
      </c>
      <c r="DM113" s="959"/>
      <c r="DN113" s="959"/>
      <c r="DO113" s="959"/>
      <c r="DP113" s="960"/>
      <c r="DQ113" s="961" t="s">
        <v>129</v>
      </c>
      <c r="DR113" s="959"/>
      <c r="DS113" s="959"/>
      <c r="DT113" s="959"/>
      <c r="DU113" s="960"/>
      <c r="DV113" s="962" t="s">
        <v>450</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32429</v>
      </c>
      <c r="AB114" s="959"/>
      <c r="AC114" s="959"/>
      <c r="AD114" s="959"/>
      <c r="AE114" s="960"/>
      <c r="AF114" s="961">
        <v>32753</v>
      </c>
      <c r="AG114" s="959"/>
      <c r="AH114" s="959"/>
      <c r="AI114" s="959"/>
      <c r="AJ114" s="960"/>
      <c r="AK114" s="961">
        <v>32576</v>
      </c>
      <c r="AL114" s="959"/>
      <c r="AM114" s="959"/>
      <c r="AN114" s="959"/>
      <c r="AO114" s="960"/>
      <c r="AP114" s="962">
        <v>0.3</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1870207</v>
      </c>
      <c r="BR114" s="926"/>
      <c r="BS114" s="926"/>
      <c r="BT114" s="926"/>
      <c r="BU114" s="926"/>
      <c r="BV114" s="926">
        <v>1858060</v>
      </c>
      <c r="BW114" s="926"/>
      <c r="BX114" s="926"/>
      <c r="BY114" s="926"/>
      <c r="BZ114" s="926"/>
      <c r="CA114" s="926">
        <v>1957439</v>
      </c>
      <c r="CB114" s="926"/>
      <c r="CC114" s="926"/>
      <c r="CD114" s="926"/>
      <c r="CE114" s="926"/>
      <c r="CF114" s="920">
        <v>20.399999999999999</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129</v>
      </c>
      <c r="DM114" s="959"/>
      <c r="DN114" s="959"/>
      <c r="DO114" s="959"/>
      <c r="DP114" s="960"/>
      <c r="DQ114" s="961" t="s">
        <v>129</v>
      </c>
      <c r="DR114" s="959"/>
      <c r="DS114" s="959"/>
      <c r="DT114" s="959"/>
      <c r="DU114" s="960"/>
      <c r="DV114" s="962" t="s">
        <v>129</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52</v>
      </c>
      <c r="AB115" s="938"/>
      <c r="AC115" s="938"/>
      <c r="AD115" s="938"/>
      <c r="AE115" s="939"/>
      <c r="AF115" s="940">
        <v>46</v>
      </c>
      <c r="AG115" s="938"/>
      <c r="AH115" s="938"/>
      <c r="AI115" s="938"/>
      <c r="AJ115" s="939"/>
      <c r="AK115" s="940">
        <v>40</v>
      </c>
      <c r="AL115" s="938"/>
      <c r="AM115" s="938"/>
      <c r="AN115" s="938"/>
      <c r="AO115" s="939"/>
      <c r="AP115" s="941">
        <v>0</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129</v>
      </c>
      <c r="BW115" s="926"/>
      <c r="BX115" s="926"/>
      <c r="BY115" s="926"/>
      <c r="BZ115" s="926"/>
      <c r="CA115" s="926" t="s">
        <v>129</v>
      </c>
      <c r="CB115" s="926"/>
      <c r="CC115" s="926"/>
      <c r="CD115" s="926"/>
      <c r="CE115" s="926"/>
      <c r="CF115" s="920" t="s">
        <v>129</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129</v>
      </c>
      <c r="DM115" s="959"/>
      <c r="DN115" s="959"/>
      <c r="DO115" s="959"/>
      <c r="DP115" s="960"/>
      <c r="DQ115" s="961" t="s">
        <v>129</v>
      </c>
      <c r="DR115" s="959"/>
      <c r="DS115" s="959"/>
      <c r="DT115" s="959"/>
      <c r="DU115" s="960"/>
      <c r="DV115" s="962" t="s">
        <v>129</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458</v>
      </c>
      <c r="AB116" s="959"/>
      <c r="AC116" s="959"/>
      <c r="AD116" s="959"/>
      <c r="AE116" s="960"/>
      <c r="AF116" s="961" t="s">
        <v>129</v>
      </c>
      <c r="AG116" s="959"/>
      <c r="AH116" s="959"/>
      <c r="AI116" s="959"/>
      <c r="AJ116" s="960"/>
      <c r="AK116" s="961">
        <v>453</v>
      </c>
      <c r="AL116" s="959"/>
      <c r="AM116" s="959"/>
      <c r="AN116" s="959"/>
      <c r="AO116" s="960"/>
      <c r="AP116" s="962">
        <v>0</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129</v>
      </c>
      <c r="BW116" s="926"/>
      <c r="BX116" s="926"/>
      <c r="BY116" s="926"/>
      <c r="BZ116" s="926"/>
      <c r="CA116" s="926" t="s">
        <v>129</v>
      </c>
      <c r="CB116" s="926"/>
      <c r="CC116" s="926"/>
      <c r="CD116" s="926"/>
      <c r="CE116" s="926"/>
      <c r="CF116" s="920" t="s">
        <v>129</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129</v>
      </c>
      <c r="DM116" s="959"/>
      <c r="DN116" s="959"/>
      <c r="DO116" s="959"/>
      <c r="DP116" s="960"/>
      <c r="DQ116" s="961" t="s">
        <v>129</v>
      </c>
      <c r="DR116" s="959"/>
      <c r="DS116" s="959"/>
      <c r="DT116" s="959"/>
      <c r="DU116" s="960"/>
      <c r="DV116" s="962" t="s">
        <v>129</v>
      </c>
      <c r="DW116" s="963"/>
      <c r="DX116" s="963"/>
      <c r="DY116" s="963"/>
      <c r="DZ116" s="964"/>
    </row>
    <row r="117" spans="1:130" s="230" customFormat="1" ht="26.25" customHeight="1" x14ac:dyDescent="0.15">
      <c r="A117" s="912" t="s">
        <v>186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2246340</v>
      </c>
      <c r="AB117" s="979"/>
      <c r="AC117" s="979"/>
      <c r="AD117" s="979"/>
      <c r="AE117" s="980"/>
      <c r="AF117" s="981">
        <v>2348448</v>
      </c>
      <c r="AG117" s="979"/>
      <c r="AH117" s="979"/>
      <c r="AI117" s="979"/>
      <c r="AJ117" s="980"/>
      <c r="AK117" s="981">
        <v>2424540</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458</v>
      </c>
      <c r="BR117" s="926"/>
      <c r="BS117" s="926"/>
      <c r="BT117" s="926"/>
      <c r="BU117" s="926"/>
      <c r="BV117" s="926" t="s">
        <v>129</v>
      </c>
      <c r="BW117" s="926"/>
      <c r="BX117" s="926"/>
      <c r="BY117" s="926"/>
      <c r="BZ117" s="926"/>
      <c r="CA117" s="926" t="s">
        <v>129</v>
      </c>
      <c r="CB117" s="926"/>
      <c r="CC117" s="926"/>
      <c r="CD117" s="926"/>
      <c r="CE117" s="926"/>
      <c r="CF117" s="920" t="s">
        <v>129</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129</v>
      </c>
      <c r="DR117" s="959"/>
      <c r="DS117" s="959"/>
      <c r="DT117" s="959"/>
      <c r="DU117" s="960"/>
      <c r="DV117" s="962" t="s">
        <v>450</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308</v>
      </c>
      <c r="AL118" s="893"/>
      <c r="AM118" s="893"/>
      <c r="AN118" s="893"/>
      <c r="AO118" s="894"/>
      <c r="AP118" s="970" t="s">
        <v>432</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129</v>
      </c>
      <c r="CB118" s="1000"/>
      <c r="CC118" s="1000"/>
      <c r="CD118" s="1000"/>
      <c r="CE118" s="1000"/>
      <c r="CF118" s="920" t="s">
        <v>129</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186</v>
      </c>
      <c r="BA119" s="251"/>
      <c r="BB119" s="251"/>
      <c r="BC119" s="251"/>
      <c r="BD119" s="251"/>
      <c r="BE119" s="251"/>
      <c r="BF119" s="251"/>
      <c r="BG119" s="251"/>
      <c r="BH119" s="251"/>
      <c r="BI119" s="251"/>
      <c r="BJ119" s="251"/>
      <c r="BK119" s="251"/>
      <c r="BL119" s="251"/>
      <c r="BM119" s="251"/>
      <c r="BN119" s="251"/>
      <c r="BO119" s="977" t="s">
        <v>466</v>
      </c>
      <c r="BP119" s="1005"/>
      <c r="BQ119" s="999">
        <v>27611015</v>
      </c>
      <c r="BR119" s="1000"/>
      <c r="BS119" s="1000"/>
      <c r="BT119" s="1000"/>
      <c r="BU119" s="1000"/>
      <c r="BV119" s="1000">
        <v>27810763</v>
      </c>
      <c r="BW119" s="1000"/>
      <c r="BX119" s="1000"/>
      <c r="BY119" s="1000"/>
      <c r="BZ119" s="1000"/>
      <c r="CA119" s="1000">
        <v>29194097</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129</v>
      </c>
      <c r="DH119" s="986"/>
      <c r="DI119" s="986"/>
      <c r="DJ119" s="986"/>
      <c r="DK119" s="987"/>
      <c r="DL119" s="985" t="s">
        <v>129</v>
      </c>
      <c r="DM119" s="986"/>
      <c r="DN119" s="986"/>
      <c r="DO119" s="986"/>
      <c r="DP119" s="987"/>
      <c r="DQ119" s="985" t="s">
        <v>129</v>
      </c>
      <c r="DR119" s="986"/>
      <c r="DS119" s="986"/>
      <c r="DT119" s="986"/>
      <c r="DU119" s="987"/>
      <c r="DV119" s="988" t="s">
        <v>129</v>
      </c>
      <c r="DW119" s="989"/>
      <c r="DX119" s="989"/>
      <c r="DY119" s="989"/>
      <c r="DZ119" s="990"/>
    </row>
    <row r="120" spans="1:130" s="230" customFormat="1" ht="26.25" customHeight="1" x14ac:dyDescent="0.15">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7195962</v>
      </c>
      <c r="BR120" s="931"/>
      <c r="BS120" s="931"/>
      <c r="BT120" s="931"/>
      <c r="BU120" s="931"/>
      <c r="BV120" s="931">
        <v>7929998</v>
      </c>
      <c r="BW120" s="931"/>
      <c r="BX120" s="931"/>
      <c r="BY120" s="931"/>
      <c r="BZ120" s="931"/>
      <c r="CA120" s="931">
        <v>7407076</v>
      </c>
      <c r="CB120" s="931"/>
      <c r="CC120" s="931"/>
      <c r="CD120" s="931"/>
      <c r="CE120" s="931"/>
      <c r="CF120" s="944">
        <v>77.3</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3037785</v>
      </c>
      <c r="DH120" s="931"/>
      <c r="DI120" s="931"/>
      <c r="DJ120" s="931"/>
      <c r="DK120" s="931"/>
      <c r="DL120" s="931">
        <v>2767379</v>
      </c>
      <c r="DM120" s="931"/>
      <c r="DN120" s="931"/>
      <c r="DO120" s="931"/>
      <c r="DP120" s="931"/>
      <c r="DQ120" s="931">
        <v>2507339</v>
      </c>
      <c r="DR120" s="931"/>
      <c r="DS120" s="931"/>
      <c r="DT120" s="931"/>
      <c r="DU120" s="931"/>
      <c r="DV120" s="932">
        <v>26.2</v>
      </c>
      <c r="DW120" s="932"/>
      <c r="DX120" s="932"/>
      <c r="DY120" s="932"/>
      <c r="DZ120" s="933"/>
    </row>
    <row r="121" spans="1:130" s="230" customFormat="1" ht="26.25" customHeight="1" x14ac:dyDescent="0.15">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31689</v>
      </c>
      <c r="BR121" s="926"/>
      <c r="BS121" s="926"/>
      <c r="BT121" s="926"/>
      <c r="BU121" s="926"/>
      <c r="BV121" s="926">
        <v>26860</v>
      </c>
      <c r="BW121" s="926"/>
      <c r="BX121" s="926"/>
      <c r="BY121" s="926"/>
      <c r="BZ121" s="926"/>
      <c r="CA121" s="926">
        <v>21947</v>
      </c>
      <c r="CB121" s="926"/>
      <c r="CC121" s="926"/>
      <c r="CD121" s="926"/>
      <c r="CE121" s="926"/>
      <c r="CF121" s="920">
        <v>0.2</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v>2809944</v>
      </c>
      <c r="DH121" s="926"/>
      <c r="DI121" s="926"/>
      <c r="DJ121" s="926"/>
      <c r="DK121" s="926"/>
      <c r="DL121" s="926">
        <v>2657724</v>
      </c>
      <c r="DM121" s="926"/>
      <c r="DN121" s="926"/>
      <c r="DO121" s="926"/>
      <c r="DP121" s="926"/>
      <c r="DQ121" s="926">
        <v>2487473</v>
      </c>
      <c r="DR121" s="926"/>
      <c r="DS121" s="926"/>
      <c r="DT121" s="926"/>
      <c r="DU121" s="926"/>
      <c r="DV121" s="927">
        <v>26</v>
      </c>
      <c r="DW121" s="927"/>
      <c r="DX121" s="927"/>
      <c r="DY121" s="927"/>
      <c r="DZ121" s="928"/>
    </row>
    <row r="122" spans="1:130" s="230" customFormat="1" ht="26.25" customHeight="1" x14ac:dyDescent="0.15">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475</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17164757</v>
      </c>
      <c r="BR122" s="1000"/>
      <c r="BS122" s="1000"/>
      <c r="BT122" s="1000"/>
      <c r="BU122" s="1000"/>
      <c r="BV122" s="1000">
        <v>17483054</v>
      </c>
      <c r="BW122" s="1000"/>
      <c r="BX122" s="1000"/>
      <c r="BY122" s="1000"/>
      <c r="BZ122" s="1000"/>
      <c r="CA122" s="1000">
        <v>18375387</v>
      </c>
      <c r="CB122" s="1000"/>
      <c r="CC122" s="1000"/>
      <c r="CD122" s="1000"/>
      <c r="CE122" s="1000"/>
      <c r="CF122" s="1017">
        <v>191.7</v>
      </c>
      <c r="CG122" s="1018"/>
      <c r="CH122" s="1018"/>
      <c r="CI122" s="1018"/>
      <c r="CJ122" s="1018"/>
      <c r="CK122" s="1009"/>
      <c r="CL122" s="1010"/>
      <c r="CM122" s="1010"/>
      <c r="CN122" s="1010"/>
      <c r="CO122" s="1011"/>
      <c r="CP122" s="1019" t="s">
        <v>477</v>
      </c>
      <c r="CQ122" s="1020"/>
      <c r="CR122" s="1020"/>
      <c r="CS122" s="1020"/>
      <c r="CT122" s="1020"/>
      <c r="CU122" s="1020"/>
      <c r="CV122" s="1020"/>
      <c r="CW122" s="1020"/>
      <c r="CX122" s="1020"/>
      <c r="CY122" s="1020"/>
      <c r="CZ122" s="1020"/>
      <c r="DA122" s="1020"/>
      <c r="DB122" s="1020"/>
      <c r="DC122" s="1020"/>
      <c r="DD122" s="1020"/>
      <c r="DE122" s="1020"/>
      <c r="DF122" s="1021"/>
      <c r="DG122" s="925">
        <v>2264836</v>
      </c>
      <c r="DH122" s="926"/>
      <c r="DI122" s="926"/>
      <c r="DJ122" s="926"/>
      <c r="DK122" s="926"/>
      <c r="DL122" s="926">
        <v>1955962</v>
      </c>
      <c r="DM122" s="926"/>
      <c r="DN122" s="926"/>
      <c r="DO122" s="926"/>
      <c r="DP122" s="926"/>
      <c r="DQ122" s="926">
        <v>1757110</v>
      </c>
      <c r="DR122" s="926"/>
      <c r="DS122" s="926"/>
      <c r="DT122" s="926"/>
      <c r="DU122" s="926"/>
      <c r="DV122" s="927">
        <v>18.3</v>
      </c>
      <c r="DW122" s="927"/>
      <c r="DX122" s="927"/>
      <c r="DY122" s="927"/>
      <c r="DZ122" s="928"/>
    </row>
    <row r="123" spans="1:130" s="230" customFormat="1" ht="26.25" customHeight="1" x14ac:dyDescent="0.15">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446</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186</v>
      </c>
      <c r="BA123" s="251"/>
      <c r="BB123" s="251"/>
      <c r="BC123" s="251"/>
      <c r="BD123" s="251"/>
      <c r="BE123" s="251"/>
      <c r="BF123" s="251"/>
      <c r="BG123" s="251"/>
      <c r="BH123" s="251"/>
      <c r="BI123" s="251"/>
      <c r="BJ123" s="251"/>
      <c r="BK123" s="251"/>
      <c r="BL123" s="251"/>
      <c r="BM123" s="251"/>
      <c r="BN123" s="251"/>
      <c r="BO123" s="977" t="s">
        <v>478</v>
      </c>
      <c r="BP123" s="1005"/>
      <c r="BQ123" s="1063">
        <v>24392408</v>
      </c>
      <c r="BR123" s="1064"/>
      <c r="BS123" s="1064"/>
      <c r="BT123" s="1064"/>
      <c r="BU123" s="1064"/>
      <c r="BV123" s="1064">
        <v>25439912</v>
      </c>
      <c r="BW123" s="1064"/>
      <c r="BX123" s="1064"/>
      <c r="BY123" s="1064"/>
      <c r="BZ123" s="1064"/>
      <c r="CA123" s="1064">
        <v>25804410</v>
      </c>
      <c r="CB123" s="1064"/>
      <c r="CC123" s="1064"/>
      <c r="CD123" s="1064"/>
      <c r="CE123" s="1064"/>
      <c r="CF123" s="1001"/>
      <c r="CG123" s="1002"/>
      <c r="CH123" s="1002"/>
      <c r="CI123" s="1002"/>
      <c r="CJ123" s="1003"/>
      <c r="CK123" s="1009"/>
      <c r="CL123" s="1010"/>
      <c r="CM123" s="1010"/>
      <c r="CN123" s="1010"/>
      <c r="CO123" s="1011"/>
      <c r="CP123" s="1019" t="s">
        <v>404</v>
      </c>
      <c r="CQ123" s="1020"/>
      <c r="CR123" s="1020"/>
      <c r="CS123" s="1020"/>
      <c r="CT123" s="1020"/>
      <c r="CU123" s="1020"/>
      <c r="CV123" s="1020"/>
      <c r="CW123" s="1020"/>
      <c r="CX123" s="1020"/>
      <c r="CY123" s="1020"/>
      <c r="CZ123" s="1020"/>
      <c r="DA123" s="1020"/>
      <c r="DB123" s="1020"/>
      <c r="DC123" s="1020"/>
      <c r="DD123" s="1020"/>
      <c r="DE123" s="1020"/>
      <c r="DF123" s="1021"/>
      <c r="DG123" s="958">
        <v>24650</v>
      </c>
      <c r="DH123" s="959"/>
      <c r="DI123" s="959"/>
      <c r="DJ123" s="959"/>
      <c r="DK123" s="960"/>
      <c r="DL123" s="961">
        <v>20257</v>
      </c>
      <c r="DM123" s="959"/>
      <c r="DN123" s="959"/>
      <c r="DO123" s="959"/>
      <c r="DP123" s="960"/>
      <c r="DQ123" s="961">
        <v>19172</v>
      </c>
      <c r="DR123" s="959"/>
      <c r="DS123" s="959"/>
      <c r="DT123" s="959"/>
      <c r="DU123" s="960"/>
      <c r="DV123" s="962">
        <v>0.2</v>
      </c>
      <c r="DW123" s="963"/>
      <c r="DX123" s="963"/>
      <c r="DY123" s="963"/>
      <c r="DZ123" s="964"/>
    </row>
    <row r="124" spans="1:130" s="230" customFormat="1" ht="26.25" customHeight="1" thickBot="1" x14ac:dyDescent="0.2">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446</v>
      </c>
      <c r="AG124" s="959"/>
      <c r="AH124" s="959"/>
      <c r="AI124" s="959"/>
      <c r="AJ124" s="960"/>
      <c r="AK124" s="961" t="s">
        <v>129</v>
      </c>
      <c r="AL124" s="959"/>
      <c r="AM124" s="959"/>
      <c r="AN124" s="959"/>
      <c r="AO124" s="960"/>
      <c r="AP124" s="962" t="s">
        <v>129</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34.200000000000003</v>
      </c>
      <c r="BR124" s="1027"/>
      <c r="BS124" s="1027"/>
      <c r="BT124" s="1027"/>
      <c r="BU124" s="1027"/>
      <c r="BV124" s="1027">
        <v>23.9</v>
      </c>
      <c r="BW124" s="1027"/>
      <c r="BX124" s="1027"/>
      <c r="BY124" s="1027"/>
      <c r="BZ124" s="1027"/>
      <c r="CA124" s="1027">
        <v>35.299999999999997</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129</v>
      </c>
      <c r="DW124" s="989"/>
      <c r="DX124" s="989"/>
      <c r="DY124" s="989"/>
      <c r="DZ124" s="990"/>
    </row>
    <row r="125" spans="1:130" s="230" customFormat="1" ht="26.25" customHeight="1" x14ac:dyDescent="0.15">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483</v>
      </c>
      <c r="DW125" s="932"/>
      <c r="DX125" s="932"/>
      <c r="DY125" s="932"/>
      <c r="DZ125" s="933"/>
    </row>
    <row r="126" spans="1:130" s="230" customFormat="1" ht="26.25" customHeight="1" thickBot="1" x14ac:dyDescent="0.2">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15">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52</v>
      </c>
      <c r="AB127" s="959"/>
      <c r="AC127" s="959"/>
      <c r="AD127" s="959"/>
      <c r="AE127" s="960"/>
      <c r="AF127" s="961">
        <v>46</v>
      </c>
      <c r="AG127" s="959"/>
      <c r="AH127" s="959"/>
      <c r="AI127" s="959"/>
      <c r="AJ127" s="960"/>
      <c r="AK127" s="961">
        <v>40</v>
      </c>
      <c r="AL127" s="959"/>
      <c r="AM127" s="959"/>
      <c r="AN127" s="959"/>
      <c r="AO127" s="960"/>
      <c r="AP127" s="962">
        <v>0</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v>5345</v>
      </c>
      <c r="AB128" s="1046"/>
      <c r="AC128" s="1046"/>
      <c r="AD128" s="1046"/>
      <c r="AE128" s="1047"/>
      <c r="AF128" s="1048">
        <v>5345</v>
      </c>
      <c r="AG128" s="1046"/>
      <c r="AH128" s="1046"/>
      <c r="AI128" s="1046"/>
      <c r="AJ128" s="1047"/>
      <c r="AK128" s="1048">
        <v>5851</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129</v>
      </c>
      <c r="BG128" s="1053"/>
      <c r="BH128" s="1053"/>
      <c r="BI128" s="1053"/>
      <c r="BJ128" s="1053"/>
      <c r="BK128" s="1053"/>
      <c r="BL128" s="1054"/>
      <c r="BM128" s="1052">
        <v>13.15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129</v>
      </c>
      <c r="DR128" s="1038"/>
      <c r="DS128" s="1038"/>
      <c r="DT128" s="1038"/>
      <c r="DU128" s="1038"/>
      <c r="DV128" s="1039" t="s">
        <v>129</v>
      </c>
      <c r="DW128" s="1039"/>
      <c r="DX128" s="1039"/>
      <c r="DY128" s="1039"/>
      <c r="DZ128" s="1040"/>
    </row>
    <row r="129" spans="1:131" s="230"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11010426</v>
      </c>
      <c r="AB129" s="959"/>
      <c r="AC129" s="959"/>
      <c r="AD129" s="959"/>
      <c r="AE129" s="960"/>
      <c r="AF129" s="961">
        <v>11523534</v>
      </c>
      <c r="AG129" s="959"/>
      <c r="AH129" s="959"/>
      <c r="AI129" s="959"/>
      <c r="AJ129" s="960"/>
      <c r="AK129" s="961">
        <v>11205444</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129</v>
      </c>
      <c r="BG129" s="1067"/>
      <c r="BH129" s="1067"/>
      <c r="BI129" s="1067"/>
      <c r="BJ129" s="1067"/>
      <c r="BK129" s="1067"/>
      <c r="BL129" s="1068"/>
      <c r="BM129" s="1066">
        <v>18.149999999999999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1601751</v>
      </c>
      <c r="AB130" s="959"/>
      <c r="AC130" s="959"/>
      <c r="AD130" s="959"/>
      <c r="AE130" s="960"/>
      <c r="AF130" s="961">
        <v>1616157</v>
      </c>
      <c r="AG130" s="959"/>
      <c r="AH130" s="959"/>
      <c r="AI130" s="959"/>
      <c r="AJ130" s="960"/>
      <c r="AK130" s="961">
        <v>1622109</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7.4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9408675</v>
      </c>
      <c r="AB131" s="986"/>
      <c r="AC131" s="986"/>
      <c r="AD131" s="986"/>
      <c r="AE131" s="987"/>
      <c r="AF131" s="985">
        <v>9907377</v>
      </c>
      <c r="AG131" s="986"/>
      <c r="AH131" s="986"/>
      <c r="AI131" s="986"/>
      <c r="AJ131" s="987"/>
      <c r="AK131" s="985">
        <v>9583335</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6"/>
      <c r="BF131" s="1084">
        <v>35.299999999999997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6.7941979080000001</v>
      </c>
      <c r="AB132" s="1097"/>
      <c r="AC132" s="1097"/>
      <c r="AD132" s="1097"/>
      <c r="AE132" s="1098"/>
      <c r="AF132" s="1099">
        <v>7.337421398</v>
      </c>
      <c r="AG132" s="1097"/>
      <c r="AH132" s="1097"/>
      <c r="AI132" s="1097"/>
      <c r="AJ132" s="1098"/>
      <c r="AK132" s="1099">
        <v>8.3121376849999997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6.7</v>
      </c>
      <c r="AB133" s="1080"/>
      <c r="AC133" s="1080"/>
      <c r="AD133" s="1080"/>
      <c r="AE133" s="1081"/>
      <c r="AF133" s="1079">
        <v>6.9</v>
      </c>
      <c r="AG133" s="1080"/>
      <c r="AH133" s="1080"/>
      <c r="AI133" s="1080"/>
      <c r="AJ133" s="1081"/>
      <c r="AK133" s="1079">
        <v>7.4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fZxTP2tFmF8QYpkv+FidEYCJ1gJ+Nvzoc6Mn53ehwSZtpz+HW6WWqUfhBhzSct+HyF2ddiufTuIRBV7+zZZUg==" saltValue="KfbN6EpGK31Qj0ueKD4O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LcxFZig3ZKeKdYXUv+dK4yWyIGHJa+Gpw/PtfWEOD3nMQKkRdywBsS93SPkuGwkp6DOh0Ban8x6g0thFB1x4Q==" saltValue="1L1Es5S3clHhejKJYA9E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LB68FE/XAtRqR9xtT4GP7v2O/iLba25NvWPn9PlpE3ucT9fXl14Z+yaNGVgo8ytnPb/9b1sFrl8EhukcYK5Pw==" saltValue="xiAcLymmCQU409KZ/W+v5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2960160</v>
      </c>
      <c r="AP9" s="281">
        <v>89452</v>
      </c>
      <c r="AQ9" s="282">
        <v>88339</v>
      </c>
      <c r="AR9" s="283">
        <v>1.3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85907</v>
      </c>
      <c r="AP10" s="284">
        <v>2596</v>
      </c>
      <c r="AQ10" s="285">
        <v>7842</v>
      </c>
      <c r="AR10" s="286">
        <v>-66.900000000000006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v>11085</v>
      </c>
      <c r="AP11" s="284">
        <v>335</v>
      </c>
      <c r="AQ11" s="285">
        <v>2321</v>
      </c>
      <c r="AR11" s="286">
        <v>-85.6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517</v>
      </c>
      <c r="AP12" s="284" t="s">
        <v>517</v>
      </c>
      <c r="AQ12" s="285">
        <v>10</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63167</v>
      </c>
      <c r="AP13" s="284">
        <v>1909</v>
      </c>
      <c r="AQ13" s="285">
        <v>2936</v>
      </c>
      <c r="AR13" s="286">
        <v>-35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135803</v>
      </c>
      <c r="AP14" s="284">
        <v>4104</v>
      </c>
      <c r="AQ14" s="285">
        <v>1649</v>
      </c>
      <c r="AR14" s="286">
        <v>148.9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-157711</v>
      </c>
      <c r="AP15" s="284">
        <v>-4766</v>
      </c>
      <c r="AQ15" s="285">
        <v>-5997</v>
      </c>
      <c r="AR15" s="286">
        <v>-20.5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186</v>
      </c>
      <c r="AL16" s="1134"/>
      <c r="AM16" s="1134"/>
      <c r="AN16" s="1135"/>
      <c r="AO16" s="284">
        <v>3098411</v>
      </c>
      <c r="AP16" s="284">
        <v>93630</v>
      </c>
      <c r="AQ16" s="285">
        <v>97102</v>
      </c>
      <c r="AR16" s="286">
        <v>-3.6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8.61</v>
      </c>
      <c r="AP21" s="298">
        <v>8.91</v>
      </c>
      <c r="AQ21" s="299">
        <v>-0.3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96.2</v>
      </c>
      <c r="AP22" s="303">
        <v>97.5</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1720242</v>
      </c>
      <c r="AP32" s="312">
        <v>51984</v>
      </c>
      <c r="AQ32" s="313">
        <v>55264</v>
      </c>
      <c r="AR32" s="314">
        <v>-5.9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517</v>
      </c>
      <c r="AP34" s="312" t="s">
        <v>517</v>
      </c>
      <c r="AQ34" s="313">
        <v>19</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671229</v>
      </c>
      <c r="AP35" s="312">
        <v>20284</v>
      </c>
      <c r="AQ35" s="313">
        <v>18522</v>
      </c>
      <c r="AR35" s="314">
        <v>9.5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32576</v>
      </c>
      <c r="AP36" s="312">
        <v>984</v>
      </c>
      <c r="AQ36" s="313">
        <v>2744</v>
      </c>
      <c r="AR36" s="314">
        <v>-64.099999999999994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v>40</v>
      </c>
      <c r="AP37" s="312">
        <v>1</v>
      </c>
      <c r="AQ37" s="313">
        <v>519</v>
      </c>
      <c r="AR37" s="314">
        <v>-99.8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v>453</v>
      </c>
      <c r="AP38" s="315">
        <v>14</v>
      </c>
      <c r="AQ38" s="316">
        <v>4</v>
      </c>
      <c r="AR38" s="304">
        <v>250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-5851</v>
      </c>
      <c r="AP39" s="312">
        <v>-177</v>
      </c>
      <c r="AQ39" s="313">
        <v>-3996</v>
      </c>
      <c r="AR39" s="314">
        <v>-95.6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-1622109</v>
      </c>
      <c r="AP40" s="312">
        <v>-49018</v>
      </c>
      <c r="AQ40" s="313">
        <v>-50182</v>
      </c>
      <c r="AR40" s="314">
        <v>-2.2999999999999998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796580</v>
      </c>
      <c r="AP41" s="312">
        <v>24072</v>
      </c>
      <c r="AQ41" s="313">
        <v>22892</v>
      </c>
      <c r="AR41" s="314">
        <v>5.2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2555782</v>
      </c>
      <c r="AN51" s="334">
        <v>74270</v>
      </c>
      <c r="AO51" s="335">
        <v>-14.2</v>
      </c>
      <c r="AP51" s="336">
        <v>85173</v>
      </c>
      <c r="AQ51" s="337">
        <v>-4.3</v>
      </c>
      <c r="AR51" s="338">
        <v>-9.9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1861431</v>
      </c>
      <c r="AN52" s="342">
        <v>54092</v>
      </c>
      <c r="AO52" s="343">
        <v>-19.100000000000001</v>
      </c>
      <c r="AP52" s="344">
        <v>43913</v>
      </c>
      <c r="AQ52" s="345">
        <v>-3.4</v>
      </c>
      <c r="AR52" s="346">
        <v>-15.7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2372667</v>
      </c>
      <c r="AN53" s="334">
        <v>69411</v>
      </c>
      <c r="AO53" s="335">
        <v>-6.5</v>
      </c>
      <c r="AP53" s="336">
        <v>94081</v>
      </c>
      <c r="AQ53" s="337">
        <v>10.5</v>
      </c>
      <c r="AR53" s="338">
        <v>-17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1665575</v>
      </c>
      <c r="AN54" s="342">
        <v>48725</v>
      </c>
      <c r="AO54" s="343">
        <v>-9.9</v>
      </c>
      <c r="AP54" s="344">
        <v>48949</v>
      </c>
      <c r="AQ54" s="345">
        <v>11.5</v>
      </c>
      <c r="AR54" s="346">
        <v>-21.4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2996502</v>
      </c>
      <c r="AN55" s="334">
        <v>88748</v>
      </c>
      <c r="AO55" s="335">
        <v>27.9</v>
      </c>
      <c r="AP55" s="336">
        <v>92632</v>
      </c>
      <c r="AQ55" s="337">
        <v>-1.5</v>
      </c>
      <c r="AR55" s="338">
        <v>29.4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1992378</v>
      </c>
      <c r="AN56" s="342">
        <v>59009</v>
      </c>
      <c r="AO56" s="343">
        <v>21.1</v>
      </c>
      <c r="AP56" s="344">
        <v>47978</v>
      </c>
      <c r="AQ56" s="345">
        <v>-2</v>
      </c>
      <c r="AR56" s="346">
        <v>23.1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3257485</v>
      </c>
      <c r="AN57" s="334">
        <v>97816</v>
      </c>
      <c r="AO57" s="335">
        <v>10.199999999999999</v>
      </c>
      <c r="AP57" s="336">
        <v>69604</v>
      </c>
      <c r="AQ57" s="337">
        <v>-24.9</v>
      </c>
      <c r="AR57" s="338">
        <v>35.1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2108417</v>
      </c>
      <c r="AN58" s="342">
        <v>63312</v>
      </c>
      <c r="AO58" s="343">
        <v>7.3</v>
      </c>
      <c r="AP58" s="344">
        <v>36247</v>
      </c>
      <c r="AQ58" s="345">
        <v>-24.5</v>
      </c>
      <c r="AR58" s="346">
        <v>31.8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5416765</v>
      </c>
      <c r="AN59" s="334">
        <v>163688</v>
      </c>
      <c r="AO59" s="335">
        <v>67.3</v>
      </c>
      <c r="AP59" s="336">
        <v>68410</v>
      </c>
      <c r="AQ59" s="337">
        <v>-1.7</v>
      </c>
      <c r="AR59" s="338">
        <v>69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4041583</v>
      </c>
      <c r="AN60" s="342">
        <v>122132</v>
      </c>
      <c r="AO60" s="343">
        <v>92.9</v>
      </c>
      <c r="AP60" s="344">
        <v>35086</v>
      </c>
      <c r="AQ60" s="345">
        <v>-3.2</v>
      </c>
      <c r="AR60" s="346">
        <v>96.1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3319840</v>
      </c>
      <c r="AN61" s="349">
        <v>98787</v>
      </c>
      <c r="AO61" s="350">
        <v>16.899999999999999</v>
      </c>
      <c r="AP61" s="351">
        <v>81980</v>
      </c>
      <c r="AQ61" s="352">
        <v>-4.4000000000000004</v>
      </c>
      <c r="AR61" s="338">
        <v>21.3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2333877</v>
      </c>
      <c r="AN62" s="342">
        <v>69454</v>
      </c>
      <c r="AO62" s="343">
        <v>18.5</v>
      </c>
      <c r="AP62" s="344">
        <v>42435</v>
      </c>
      <c r="AQ62" s="345">
        <v>-4.3</v>
      </c>
      <c r="AR62" s="346">
        <v>22.8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K8RrLOEOt9Pk+n/IJyWTqilrAvI4H9xVid9gXY9DLQYQife0feHY1EJaTkEsGvRAF3CXO8nWvyPPu5Spx/2A==" saltValue="vacNojlcR7JCNFGfBMSLk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7"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505</v>
      </c>
    </row>
    <row r="121" spans="125:125" ht="13.5" hidden="1" customHeight="1" x14ac:dyDescent="0.15">
      <c r="DU121" s="259"/>
    </row>
  </sheetData>
  <sheetProtection algorithmName="SHA-512" hashValue="HtSXoIvqE9cXKTVeJ/t7QfBG9dUnuT7v/abngZAxwf9KKGC8kTf4WDLvTaagj9AGkyFWaKegVJMO9EsEhCcKoQ==" saltValue="ZMHxLwi4VjZqN07t4cGc5Q==" spinCount="100000" sheet="1" objects="1" scenarios="1"/>
  <dataConsolidate/>
  <phoneticPr fontId="2"/>
  <printOptions horizontalCentered="1" verticalCentered="1"/>
  <pageMargins left="0" right="0" top="0.19685039370078741" bottom="0" header="0.39370078740157483" footer="0"/>
  <pageSetup paperSize="8"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505</v>
      </c>
    </row>
  </sheetData>
  <sheetProtection algorithmName="SHA-512" hashValue="YBpuPP8SLqZFZ1dL68d/YOYDWZ6w9Numj+ubE+Z8Y4bFisXm/WSL891mMiGaBkaJh6yBovh7p0/GeaahuEh+nw==" saltValue="pPYs9oO5dLYCVIVdqjScUA==" spinCount="100000" sheet="1" objects="1" scenarios="1"/>
  <dataConsolidate/>
  <phoneticPr fontId="2"/>
  <printOptions horizontalCentered="1" verticalCentered="1"/>
  <pageMargins left="0" right="0" top="0.19685039370078741" bottom="0" header="0.39370078740157483" footer="0"/>
  <pageSetup paperSize="8"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36.299999999999997</v>
      </c>
      <c r="G47" s="12">
        <v>34.479999999999997</v>
      </c>
      <c r="H47" s="12">
        <v>32.17</v>
      </c>
      <c r="I47" s="12">
        <v>35.909999999999997</v>
      </c>
      <c r="J47" s="13">
        <v>36.159999999999997</v>
      </c>
    </row>
    <row r="48" spans="2:10" ht="57.75" customHeight="1" x14ac:dyDescent="0.15">
      <c r="B48" s="14"/>
      <c r="C48" s="1141" t="s">
        <v>4</v>
      </c>
      <c r="D48" s="1141"/>
      <c r="E48" s="1142"/>
      <c r="F48" s="15">
        <v>8.2799999999999994</v>
      </c>
      <c r="G48" s="16">
        <v>8.36</v>
      </c>
      <c r="H48" s="16">
        <v>6.91</v>
      </c>
      <c r="I48" s="16">
        <v>9.99</v>
      </c>
      <c r="J48" s="17">
        <v>7.9</v>
      </c>
    </row>
    <row r="49" spans="2:10" ht="57.75" customHeight="1" thickBot="1" x14ac:dyDescent="0.2">
      <c r="B49" s="18"/>
      <c r="C49" s="1143" t="s">
        <v>5</v>
      </c>
      <c r="D49" s="1143"/>
      <c r="E49" s="1144"/>
      <c r="F49" s="19">
        <v>0.85</v>
      </c>
      <c r="G49" s="20" t="s">
        <v>561</v>
      </c>
      <c r="H49" s="20" t="s">
        <v>562</v>
      </c>
      <c r="I49" s="20">
        <v>8.56</v>
      </c>
      <c r="J49" s="21" t="s">
        <v>563</v>
      </c>
    </row>
    <row r="50" spans="2:10" x14ac:dyDescent="0.15"/>
  </sheetData>
  <sheetProtection algorithmName="SHA-512" hashValue="4wKLB3ezRgqOgulMQyMWs/WHDKqRXN5cMmQ0E5Dsb3oeMslMYvoXUYYPHuAQTohThS7Z00CmcNvHAHk9PIdYhw==" saltValue="KPNIERyDrKphXALTjxo5B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cp:lastPrinted>2024-03-18T00:59:34Z</cp:lastPrinted>
  <dcterms:created xsi:type="dcterms:W3CDTF">2024-02-05T01:36:36Z</dcterms:created>
  <dcterms:modified xsi:type="dcterms:W3CDTF">2024-03-21T08:32:31Z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2024-03-21T08:32:31Z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cd5fe9eb-9ef4-4038-a687-a9dcf2d7f264</vt:lpwstr>
  </property>
  <property fmtid="{D5CDD505-2E9C-101B-9397-08002B2CF9AE}" pid="8" name="MSIP_Label_defa4170-0d19-0005-0004-bc88714345d2_ContentBits">
    <vt:lpwstr>0</vt:lpwstr>
  </property>
</Properties>
</file>