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C:\Users\p56845\Box\11108_10_庁内用\財政係\財政係\06_財政係その他\08_財政状況資料集\R5\08_確定版（HPアップロード）\"/>
    </mc:Choice>
  </mc:AlternateContent>
  <xr:revisionPtr revIDLastSave="0" documentId="13_ncr:1_{2BD87A2C-A72F-4B59-B02E-8BC84232F757}" xr6:coauthVersionLast="47" xr6:coauthVersionMax="47" xr10:uidLastSave="{00000000-0000-0000-0000-000000000000}"/>
  <bookViews>
    <workbookView xWindow="-120" yWindow="-120" windowWidth="29040" windowHeight="15990" xr2:uid="{00000000-000D-0000-FFFF-FFFF0000000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G34" i="10" l="1"/>
  <c r="AO39" i="10"/>
  <c r="AO38" i="10"/>
  <c r="AO37" i="10"/>
  <c r="AO36" i="10"/>
  <c r="AO35" i="10"/>
  <c r="AO34" i="10"/>
  <c r="W39"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BE39" i="10"/>
  <c r="C39" i="10"/>
  <c r="BE38" i="10"/>
  <c r="C38" i="10"/>
  <c r="BE37" i="10"/>
  <c r="BE36" i="10"/>
  <c r="BE35" i="10"/>
  <c r="C34" i="10"/>
  <c r="C35" i="10" l="1"/>
  <c r="C36" i="10" s="1"/>
  <c r="C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s="1"/>
  <c r="U36" i="10" s="1"/>
  <c r="U37" i="10" s="1"/>
  <c r="U38" i="10" s="1"/>
  <c r="U39" i="10" s="1"/>
  <c r="AM34" i="10" l="1"/>
  <c r="AM35" i="10" l="1"/>
  <c r="AM36" i="10" l="1"/>
  <c r="AM37" i="10" s="1"/>
  <c r="AM38" i="10" s="1"/>
  <c r="AM39" i="10" s="1"/>
  <c r="BE34" i="10"/>
  <c r="BW34" i="10" s="1"/>
  <c r="BW35" i="10" s="1"/>
  <c r="BW36" i="10" s="1"/>
  <c r="BW37" i="10" s="1"/>
  <c r="BW38" i="10" s="1"/>
  <c r="BW39" i="10" s="1"/>
  <c r="BW40" i="10" s="1"/>
  <c r="BW41" i="10" s="1"/>
  <c r="BW42" i="10" s="1"/>
  <c r="BW43" i="10" s="1"/>
  <c r="CO34" i="10" l="1"/>
  <c r="CO35" i="10" s="1"/>
  <c r="CO36" i="10" s="1"/>
  <c r="CO37" i="10" s="1"/>
  <c r="CO38" i="10" s="1"/>
  <c r="CO39" i="10" s="1"/>
</calcChain>
</file>

<file path=xl/sharedStrings.xml><?xml version="1.0" encoding="utf-8"?>
<sst xmlns="http://schemas.openxmlformats.org/spreadsheetml/2006/main" count="1135" uniqueCount="644">
  <si>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</si>
  <si>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</si>
  <si>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</si>
  <si>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</si>
  <si>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</si>
  <si>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</si>
  <si>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</si>
  <si>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</si>
  <si>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</si>
  <si>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</si>
  <si>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</si>
  <si>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</si>
  <si>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</si>
  <si>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</si>
  <si>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</si>
  <si>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</si>
  <si>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</si>
  <si>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</si>
  <si>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</si>
  <si>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</si>
  <si>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</si>
  <si>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</si>
  <si>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</si>
  <si>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</si>
  <si>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</si>
  <si>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</si>
  <si>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</si>
  <si>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</si>
  <si>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</si>
  <si>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</si>
  <si>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</si>
  <si>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</si>
  <si>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</si>
  <si>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</si>
  <si>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</si>
  <si>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</si>
  <si>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</si>
  <si>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</si>
  <si>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</si>
  <si>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</si>
  <si>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</si>
  <si>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</si>
  <si>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</si>
  <si>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</si>
  <si>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</si>
  <si>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</si>
  <si>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</si>
  <si>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</si>
  <si>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</si>
  <si>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</si>
  <si>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</si>
  <si>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</si>
  <si>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</si>
  <si>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</si>
  <si>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</si>
  <si>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</si>
  <si>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</si>
  <si>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</si>
  <si>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</si>
  <si>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</si>
  <si>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</si>
  <si>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</si>
  <si>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</si>
  <si>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</si>
  <si>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</si>
  <si>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</si>
  <si>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</si>
  <si>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</si>
  <si>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</si>
  <si>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</si>
  <si>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</si>
  <si>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</si>
  <si>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</si>
  <si>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</si>
  <si>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</si>
  <si>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</si>
  <si>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</si>
  <si>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</si>
  <si>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</si>
  <si>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</si>
  <si>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</si>
  <si>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</si>
  <si>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</si>
  <si>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</si>
  <si>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岐阜県</t>
    <phoneticPr fontId="5"/>
  </si>
  <si>
    <t>市町村類型</t>
    <phoneticPr fontId="5"/>
  </si>
  <si>
    <t>Ⅳ－２</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</si>
  <si>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</si>
  <si>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</si>
  <si>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</si>
  <si>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</si>
  <si>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</si>
  <si>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</si>
  <si>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</si>
  <si>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</si>
  <si>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</si>
  <si>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</si>
  <si>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</si>
  <si>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</si>
  <si>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大垣市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</si>
  <si>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</si>
  <si>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</si>
  <si>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</si>
  <si>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</si>
  <si>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</si>
  <si>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</si>
  <si>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</si>
  <si>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</si>
  <si>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</si>
  <si>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</si>
  <si>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</si>
  <si>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</si>
  <si>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</si>
  <si>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</si>
  <si>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</si>
  <si>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</si>
  <si>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</si>
  <si>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</si>
  <si>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</si>
  <si>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</si>
  <si>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</si>
  <si>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</si>
  <si>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</si>
  <si>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</si>
  <si>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</si>
  <si>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</si>
  <si>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</si>
  <si>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</si>
  <si>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</si>
  <si>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</si>
  <si>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</si>
  <si>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</si>
  <si>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</si>
  <si>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</si>
  <si>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</si>
  <si>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</si>
  <si>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</si>
  <si>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</si>
  <si>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</si>
  <si>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</si>
  <si>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</si>
  <si>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</si>
  <si>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</si>
  <si>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</si>
  <si>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</si>
  <si>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</si>
  <si>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</si>
  <si>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</si>
  <si>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</si>
  <si>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</si>
  <si>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</si>
  <si>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</si>
  <si>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</si>
  <si>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25"/>
  </si>
  <si>
    <t>うち日本人(％)</t>
    <phoneticPr fontId="5"/>
  </si>
  <si>
    <t>-0.6</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</si>
  <si>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</si>
  <si>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</si>
  <si>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</si>
  <si>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</si>
  <si>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</si>
  <si>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</si>
  <si>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</si>
  <si>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</si>
  <si>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</si>
  <si>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</si>
  <si>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</si>
  <si>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</si>
  <si>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</si>
  <si>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</si>
  <si>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</si>
  <si>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</si>
  <si>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</si>
  <si>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</si>
  <si>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</si>
  <si>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</si>
  <si>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</si>
  <si>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</si>
  <si>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</si>
  <si>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</si>
  <si>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</si>
  <si>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</si>
  <si>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</si>
  <si>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</si>
  <si>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t>
    <phoneticPr fontId="5"/>
  </si>
  <si>
    <t>-</t>
    <phoneticPr fontId="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</si>
  <si>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</si>
  <si>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</si>
  <si>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</si>
  <si>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</si>
  <si>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</si>
  <si>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</si>
  <si>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</si>
  <si>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</si>
  <si>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</si>
  <si>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</si>
  <si>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</si>
  <si>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</si>
  <si>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</si>
  <si>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</si>
  <si>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</si>
  <si>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</si>
  <si>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</si>
  <si>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</si>
  <si>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</si>
  <si>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</si>
  <si>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</si>
  <si>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</si>
  <si>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</si>
  <si>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</si>
  <si>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</si>
  <si>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</si>
  <si>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</si>
  <si>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</si>
  <si>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</si>
  <si>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</si>
  <si>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</si>
  <si>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</si>
  <si>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</si>
  <si>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</si>
  <si>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岐阜県大垣市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</si>
  <si>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</si>
  <si>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</si>
  <si>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</si>
  <si>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</si>
  <si>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</si>
  <si>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</si>
  <si>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</si>
  <si>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</si>
  <si>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</si>
  <si>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</si>
  <si>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</si>
  <si>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</si>
  <si>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</si>
  <si>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</si>
  <si>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</si>
  <si>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</si>
  <si>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</si>
  <si>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</si>
  <si>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</si>
  <si>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</si>
  <si>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</si>
  <si>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</si>
  <si>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</si>
  <si>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</si>
  <si>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</si>
  <si>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</si>
  <si>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</si>
  <si>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</si>
  <si>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</si>
  <si>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</si>
  <si>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</si>
  <si>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</si>
  <si>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</si>
  <si>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</si>
  <si>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</si>
  <si>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</si>
  <si>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</si>
  <si>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</si>
  <si>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</si>
  <si>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</si>
  <si>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</si>
  <si>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</si>
  <si>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</si>
  <si>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</si>
  <si>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</si>
  <si>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</si>
  <si>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</si>
  <si>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</si>
  <si>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</si>
  <si>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</si>
  <si>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</si>
  <si>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</si>
  <si>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</si>
  <si>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</si>
  <si>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</si>
  <si>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</si>
  <si>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</si>
  <si>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</si>
  <si>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</si>
  <si>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</si>
  <si>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</si>
  <si>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</si>
  <si>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</si>
  <si>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</si>
  <si>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</si>
  <si>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</si>
  <si>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</si>
  <si>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</si>
  <si>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</si>
  <si>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</si>
  <si>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</si>
  <si>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</si>
  <si>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</si>
  <si>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</si>
  <si>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</si>
  <si>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</si>
  <si>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</si>
  <si>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</si>
  <si>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</si>
  <si>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</si>
  <si>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</si>
  <si>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</si>
  <si>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</si>
  <si>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</si>
  <si>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</si>
  <si>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</si>
  <si>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</si>
  <si>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</si>
  <si>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</si>
  <si>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</si>
  <si>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</si>
  <si>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</si>
  <si>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</si>
  <si>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</si>
  <si>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</si>
  <si>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</si>
  <si>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</si>
  <si>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</si>
  <si>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</si>
  <si>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</si>
  <si>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</si>
  <si>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</si>
  <si>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</si>
  <si>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</si>
  <si>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</si>
  <si>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</si>
  <si>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</si>
  <si>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</si>
  <si>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</si>
  <si>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</si>
  <si>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</si>
  <si>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</si>
  <si>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</si>
  <si>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</si>
  <si>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</si>
  <si>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</si>
  <si>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</si>
  <si>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</si>
  <si>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</si>
  <si>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</si>
  <si>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</si>
  <si>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</si>
  <si>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</si>
  <si>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</si>
  <si>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病院</t>
    <phoneticPr fontId="5"/>
  </si>
  <si>
    <t>被保険者数(人)</t>
  </si>
  <si>
    <t>　積立金</t>
    <phoneticPr fontId="5"/>
  </si>
  <si>
    <t>　うち臨時財政対策債</t>
    <phoneticPr fontId="5"/>
  </si>
  <si>
    <t>簡易水道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</si>
  <si>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</si>
  <si>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</si>
  <si>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</si>
  <si>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</si>
  <si>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</si>
  <si>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</si>
  <si>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</si>
  <si>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</si>
  <si>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</si>
  <si>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</si>
  <si>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</si>
  <si>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</si>
  <si>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</si>
  <si>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</si>
  <si>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</si>
  <si>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</si>
  <si>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</si>
  <si>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</si>
  <si>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</si>
  <si>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</si>
  <si>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</si>
  <si>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</si>
  <si>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岐阜県大垣市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</si>
  <si>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</si>
  <si>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</si>
  <si>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</si>
  <si>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</si>
  <si>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</si>
  <si>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</si>
  <si>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</si>
  <si>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</si>
  <si>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</si>
  <si>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</si>
  <si>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</si>
  <si>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</si>
  <si>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</si>
  <si>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</si>
  <si>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</si>
  <si>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</si>
  <si>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</si>
  <si>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</si>
  <si>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</si>
  <si>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</si>
  <si>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物品調達会計</t>
    <phoneticPr fontId="5"/>
  </si>
  <si>
    <t>-</t>
    <phoneticPr fontId="5"/>
  </si>
  <si>
    <t>公共用地先行取得事業会計</t>
    <phoneticPr fontId="5"/>
  </si>
  <si>
    <t>-</t>
    <phoneticPr fontId="5"/>
  </si>
  <si>
    <t>市行造林事業会計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</si>
  <si>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</si>
  <si>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</si>
  <si>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</si>
  <si>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</si>
  <si>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</si>
  <si>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</si>
  <si>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</si>
  <si>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</si>
  <si>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</si>
  <si>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</si>
  <si>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</si>
  <si>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</si>
  <si>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</si>
  <si>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</si>
  <si>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国民健康保険事業会計</t>
    <phoneticPr fontId="5"/>
  </si>
  <si>
    <t>国民健康保険直営診療施設事業会計</t>
    <phoneticPr fontId="5"/>
  </si>
  <si>
    <t>後期高齢者医療事業会計</t>
    <phoneticPr fontId="5"/>
  </si>
  <si>
    <t>介護保険事業会計</t>
    <phoneticPr fontId="5"/>
  </si>
  <si>
    <t>駐車場事業会計</t>
    <phoneticPr fontId="5"/>
  </si>
  <si>
    <t>-</t>
    <phoneticPr fontId="5"/>
  </si>
  <si>
    <t>競輪事業会計</t>
    <phoneticPr fontId="5"/>
  </si>
  <si>
    <t>病院事業会計</t>
    <phoneticPr fontId="5"/>
  </si>
  <si>
    <t>法適用企業</t>
    <phoneticPr fontId="5"/>
  </si>
  <si>
    <t>水道事業会計</t>
    <phoneticPr fontId="5"/>
  </si>
  <si>
    <t>法適用企業</t>
    <phoneticPr fontId="5"/>
  </si>
  <si>
    <t>簡易水道事業会計</t>
    <phoneticPr fontId="5"/>
  </si>
  <si>
    <t>公共下水道事業会計</t>
    <phoneticPr fontId="5"/>
  </si>
  <si>
    <t>特定環境保全公共下水道事業会計</t>
    <phoneticPr fontId="5"/>
  </si>
  <si>
    <t>法適用企業</t>
    <phoneticPr fontId="5"/>
  </si>
  <si>
    <t>農業集落排水事業会計</t>
    <phoneticPr fontId="5"/>
  </si>
  <si>
    <t>法適用企業</t>
    <phoneticPr fontId="5"/>
  </si>
  <si>
    <t>公設地方卸売市場事業会計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</si>
  <si>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</si>
  <si>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</si>
  <si>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</si>
  <si>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</si>
  <si>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</si>
  <si>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</si>
  <si>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</si>
  <si>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</si>
  <si>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</si>
  <si>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</si>
  <si>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</si>
  <si>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</si>
  <si>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</si>
  <si>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</si>
  <si>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</si>
  <si>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</si>
  <si>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</si>
  <si>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</si>
  <si>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</si>
  <si>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</si>
  <si>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</si>
  <si>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</si>
  <si>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</si>
  <si>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</si>
  <si>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</si>
  <si>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</si>
  <si>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</si>
  <si>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</si>
  <si>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</si>
  <si>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</si>
  <si>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</si>
  <si>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</si>
  <si>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</si>
  <si>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</si>
  <si>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</si>
  <si>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</si>
  <si>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</si>
  <si>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</si>
  <si>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</si>
  <si>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</si>
  <si>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</si>
  <si>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t>
    <phoneticPr fontId="5"/>
  </si>
  <si>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</si>
  <si>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</si>
  <si>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</si>
  <si>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</si>
  <si>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</si>
  <si>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</si>
  <si>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</si>
  <si>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</si>
  <si>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</si>
  <si>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</si>
  <si>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</si>
  <si>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</si>
  <si>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</si>
  <si>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t>
    <phoneticPr fontId="5"/>
  </si>
  <si>
    <t>　うち、健全化法施行規則附則第三条に係る負担見込額</t>
    <phoneticPr fontId="5"/>
  </si>
  <si>
    <t>-</t>
    <phoneticPr fontId="5"/>
  </si>
  <si>
    <t>-</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</si>
  <si>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</si>
  <si>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t>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</si>
  <si>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</si>
  <si>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</si>
  <si>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</si>
  <si>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</si>
  <si>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</si>
  <si>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</si>
  <si>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</si>
  <si>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</si>
  <si>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</si>
  <si>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</si>
  <si>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</si>
  <si>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</si>
  <si>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</si>
  <si>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</si>
  <si>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</si>
  <si>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</si>
  <si>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特定環境保全公共下水道事業会計</t>
    <phoneticPr fontId="5"/>
  </si>
  <si>
    <t>(Ｆ)</t>
    <phoneticPr fontId="5"/>
  </si>
  <si>
    <t>簡易水道事業会計</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</si>
  <si>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</si>
  <si>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</si>
  <si>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</si>
  <si>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</si>
  <si>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</si>
  <si>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</si>
  <si>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</si>
  <si>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</si>
  <si>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</si>
  <si>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</si>
  <si>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</si>
  <si>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</si>
  <si>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</si>
  <si>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</si>
  <si>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</si>
  <si>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</si>
  <si>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</si>
  <si>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</si>
  <si>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</si>
  <si>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</si>
  <si>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</si>
  <si>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</si>
  <si>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</si>
  <si>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</si>
  <si>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</si>
  <si>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</si>
  <si>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</si>
  <si>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</si>
  <si>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</si>
  <si>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</si>
  <si>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</si>
  <si>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</si>
  <si>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</si>
  <si>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</si>
  <si>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</si>
  <si>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</si>
  <si>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</si>
  <si>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</si>
  <si>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</si>
  <si>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</si>
  <si>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</si>
  <si>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</si>
  <si>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</si>
  <si>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</si>
  <si>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</si>
  <si>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</si>
  <si>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</si>
  <si>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</si>
  <si>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</si>
  <si>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</si>
  <si>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</si>
  <si>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</si>
  <si>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</si>
  <si>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</si>
  <si>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</si>
  <si>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</si>
  <si>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</si>
  <si>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</si>
  <si>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</si>
  <si>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</si>
  <si>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</si>
  <si>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</si>
  <si>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</si>
  <si>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</si>
  <si>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</si>
  <si>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</si>
  <si>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</si>
  <si>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</si>
  <si>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</si>
  <si>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</si>
  <si>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</si>
  <si>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</si>
  <si>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</si>
  <si>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</si>
  <si>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</si>
  <si>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</si>
  <si>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</si>
  <si>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</si>
  <si>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</si>
  <si>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</si>
  <si>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</si>
  <si>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</si>
  <si>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</si>
  <si>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</si>
  <si>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0.84</t>
  </si>
  <si>
    <t>▲ 2.39</t>
  </si>
  <si>
    <t>病院事業会計</t>
  </si>
  <si>
    <t>一般会計</t>
  </si>
  <si>
    <t>水道事業会計</t>
  </si>
  <si>
    <t>介護保険事業会計</t>
  </si>
  <si>
    <t>国民健康保険事業会計</t>
  </si>
  <si>
    <t>競輪事業会計</t>
  </si>
  <si>
    <t>公共下水道事業会計</t>
  </si>
  <si>
    <t>後期高齢者医療事業会計</t>
  </si>
  <si>
    <t>その他会計（赤字）</t>
  </si>
  <si>
    <t>その他会計（黒字）</t>
  </si>
  <si>
    <t>（百万円）</t>
    <phoneticPr fontId="5"/>
  </si>
  <si>
    <t>H30</t>
    <phoneticPr fontId="5"/>
  </si>
  <si>
    <t>R01</t>
    <phoneticPr fontId="5"/>
  </si>
  <si>
    <t>R02</t>
    <phoneticPr fontId="5"/>
  </si>
  <si>
    <t>R03</t>
    <phoneticPr fontId="5"/>
  </si>
  <si>
    <t>R04</t>
    <phoneticPr fontId="5"/>
  </si>
  <si>
    <t>基金繰入金　3</t>
    <rPh sb="0" eb="5">
      <t>キキンクリイレキン</t>
    </rPh>
    <phoneticPr fontId="2"/>
  </si>
  <si>
    <t>基金繰入金　1,140</t>
    <rPh sb="0" eb="5">
      <t>キキンクリイレキン</t>
    </rPh>
    <phoneticPr fontId="2"/>
  </si>
  <si>
    <t>-</t>
    <phoneticPr fontId="2"/>
  </si>
  <si>
    <t>基金繰入金　591</t>
    <rPh sb="0" eb="5">
      <t>キキンクリイレキン</t>
    </rPh>
    <phoneticPr fontId="2"/>
  </si>
  <si>
    <t>大垣消防組合</t>
    <rPh sb="0" eb="6">
      <t>オオガキショウボウクミアイ</t>
    </rPh>
    <phoneticPr fontId="2"/>
  </si>
  <si>
    <t>大垣衛生施設組合</t>
    <rPh sb="0" eb="2">
      <t>オオガキ</t>
    </rPh>
    <rPh sb="2" eb="6">
      <t>エイセイシセツ</t>
    </rPh>
    <rPh sb="6" eb="8">
      <t>クミアイ</t>
    </rPh>
    <phoneticPr fontId="2"/>
  </si>
  <si>
    <t>西南濃粗大廃棄物処理組合</t>
    <rPh sb="0" eb="3">
      <t>セイナンノウ</t>
    </rPh>
    <rPh sb="3" eb="8">
      <t>ソダイハイキブツ</t>
    </rPh>
    <rPh sb="8" eb="10">
      <t>ショリ</t>
    </rPh>
    <rPh sb="10" eb="12">
      <t>クミアイ</t>
    </rPh>
    <phoneticPr fontId="2"/>
  </si>
  <si>
    <t>西濃環境整備組合</t>
    <rPh sb="0" eb="8">
      <t>セイノウカンキョウセイビクミアイ</t>
    </rPh>
    <phoneticPr fontId="2"/>
  </si>
  <si>
    <t>あすわ苑老人福祉施設事務組合</t>
    <rPh sb="3" eb="4">
      <t>エン</t>
    </rPh>
    <rPh sb="4" eb="10">
      <t>ロウジンフクシシセツ</t>
    </rPh>
    <rPh sb="10" eb="14">
      <t>ジムクミアイ</t>
    </rPh>
    <phoneticPr fontId="2"/>
  </si>
  <si>
    <t>大垣市安八郡安八町答案中学校組合</t>
    <rPh sb="0" eb="3">
      <t>オオガキシ</t>
    </rPh>
    <rPh sb="3" eb="9">
      <t>アンパチグンアンパチチョウ</t>
    </rPh>
    <rPh sb="9" eb="14">
      <t>トウアンチュウガッコウ</t>
    </rPh>
    <rPh sb="14" eb="16">
      <t>クミアイ</t>
    </rPh>
    <phoneticPr fontId="2"/>
  </si>
  <si>
    <t>岐阜県後期高齢者医療広域連合（一般会計）</t>
    <rPh sb="0" eb="3">
      <t>ギフケン</t>
    </rPh>
    <rPh sb="3" eb="8">
      <t>コウキコウレイシャ</t>
    </rPh>
    <rPh sb="8" eb="14">
      <t>イリョウコウイキレンゴウ</t>
    </rPh>
    <rPh sb="15" eb="19">
      <t>イッパンカイケイ</t>
    </rPh>
    <phoneticPr fontId="2"/>
  </si>
  <si>
    <t>岐阜県後期高齢者医療広域連合（特別会計）</t>
    <rPh sb="0" eb="3">
      <t>ギフケン</t>
    </rPh>
    <rPh sb="3" eb="8">
      <t>コウキコウレイシャ</t>
    </rPh>
    <rPh sb="8" eb="14">
      <t>イリョウコウイキレンゴウ</t>
    </rPh>
    <rPh sb="15" eb="19">
      <t>トクベツカイケイ</t>
    </rPh>
    <phoneticPr fontId="2"/>
  </si>
  <si>
    <t>西美濃さくら苑介護老人保健施設事務組合</t>
    <rPh sb="0" eb="3">
      <t>ニシミノ</t>
    </rPh>
    <rPh sb="6" eb="7">
      <t>エン</t>
    </rPh>
    <rPh sb="7" eb="11">
      <t>カイゴロウジン</t>
    </rPh>
    <rPh sb="11" eb="15">
      <t>ホケンシセツ</t>
    </rPh>
    <rPh sb="15" eb="19">
      <t>ジムクミアイ</t>
    </rPh>
    <phoneticPr fontId="2"/>
  </si>
  <si>
    <t>大垣輪中水防事務組合</t>
    <rPh sb="0" eb="10">
      <t>オオガキワジュウスイボウジムクミアイ</t>
    </rPh>
    <phoneticPr fontId="2"/>
  </si>
  <si>
    <t>岐阜県市町村会館組合</t>
    <rPh sb="0" eb="3">
      <t>ギフケン</t>
    </rPh>
    <rPh sb="3" eb="6">
      <t>シチョウソン</t>
    </rPh>
    <rPh sb="6" eb="8">
      <t>カイカン</t>
    </rPh>
    <rPh sb="8" eb="10">
      <t>クミアイ</t>
    </rPh>
    <phoneticPr fontId="2"/>
  </si>
  <si>
    <t>基金繰入金　380</t>
    <rPh sb="0" eb="5">
      <t>キキンクリイレキン</t>
    </rPh>
    <phoneticPr fontId="2"/>
  </si>
  <si>
    <t>基金繰入金　287</t>
    <rPh sb="0" eb="5">
      <t>キキンクリイレキン</t>
    </rPh>
    <phoneticPr fontId="2"/>
  </si>
  <si>
    <t>大垣勤労者福祉サービスセンター</t>
    <rPh sb="0" eb="5">
      <t>オオガキキンロウシャ</t>
    </rPh>
    <rPh sb="5" eb="7">
      <t>フクシ</t>
    </rPh>
    <phoneticPr fontId="2"/>
  </si>
  <si>
    <t>大垣市文化事業団</t>
    <rPh sb="0" eb="3">
      <t>オオガキシ</t>
    </rPh>
    <rPh sb="3" eb="8">
      <t>ブンカジギョウダン</t>
    </rPh>
    <phoneticPr fontId="2"/>
  </si>
  <si>
    <t>大垣市土地開発公社</t>
    <rPh sb="0" eb="3">
      <t>オオガキシ</t>
    </rPh>
    <rPh sb="3" eb="9">
      <t>トチカイハツコウシャ</t>
    </rPh>
    <phoneticPr fontId="2"/>
  </si>
  <si>
    <t>かみいしづ緑の村公社</t>
    <rPh sb="5" eb="6">
      <t>ミドリ</t>
    </rPh>
    <rPh sb="7" eb="10">
      <t>ムラコウシャ</t>
    </rPh>
    <phoneticPr fontId="2"/>
  </si>
  <si>
    <t>養老線管理機構</t>
    <rPh sb="0" eb="3">
      <t>ヨウロウセン</t>
    </rPh>
    <rPh sb="3" eb="7">
      <t>カンリキコウ</t>
    </rPh>
    <phoneticPr fontId="2"/>
  </si>
  <si>
    <t>樽見鉄道株式会社</t>
    <rPh sb="0" eb="8">
      <t>タルミテツドウカブシキガイシャ</t>
    </rPh>
    <phoneticPr fontId="2"/>
  </si>
  <si>
    <t>-</t>
    <phoneticPr fontId="2"/>
  </si>
  <si>
    <t>法適用</t>
    <rPh sb="0" eb="1">
      <t>ホウ</t>
    </rPh>
    <rPh sb="1" eb="3">
      <t>テキヨウ</t>
    </rPh>
    <phoneticPr fontId="2"/>
  </si>
  <si>
    <t>○</t>
    <phoneticPr fontId="2"/>
  </si>
  <si>
    <t>公共施設整備基金</t>
    <rPh sb="0" eb="4">
      <t>コウキョウシセツ</t>
    </rPh>
    <rPh sb="4" eb="8">
      <t>セイビキキン</t>
    </rPh>
    <phoneticPr fontId="5"/>
  </si>
  <si>
    <t>水都大垣ふるさと応援基金</t>
    <rPh sb="0" eb="2">
      <t>スイト</t>
    </rPh>
    <rPh sb="2" eb="4">
      <t>オオガキ</t>
    </rPh>
    <rPh sb="8" eb="12">
      <t>オウエンキキン</t>
    </rPh>
    <phoneticPr fontId="5"/>
  </si>
  <si>
    <t>養老線支援基金</t>
    <rPh sb="0" eb="5">
      <t>ヨウロウセンシエン</t>
    </rPh>
    <rPh sb="5" eb="7">
      <t>キキン</t>
    </rPh>
    <phoneticPr fontId="5"/>
  </si>
  <si>
    <t>国際協力田口基金</t>
    <phoneticPr fontId="2"/>
  </si>
  <si>
    <t>未来づくり基金</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</si>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</sst>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0" fontId="13" fillId="0" borderId="52" xfId="1" applyFont="1" applyFill="1" applyBorder="1" applyAlignment="1">
      <alignment horizontal="center" vertical="center"/>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85" xfId="11" applyNumberFormat="1" applyBorder="1" applyAlignment="1">
      <alignment horizontal="right" vertical="center" shrinkToFit="1"/>
    </xf>
    <xf numFmtId="178" fontId="20" fillId="0" borderId="84" xfId="11" applyNumberFormat="1" applyFont="1" applyBorder="1" applyAlignment="1">
      <alignment horizontal="right" vertical="center" shrinkToFit="1"/>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48064</c:v>
                </c:pt>
                <c:pt idx="1">
                  <c:v>56662</c:v>
                </c:pt>
                <c:pt idx="2">
                  <c:v>60285</c:v>
                </c:pt>
                <c:pt idx="3">
                  <c:v>52714</c:v>
                </c:pt>
                <c:pt idx="4">
                  <c:v>46001</c:v>
                </c:pt>
              </c:numCache>
            </c:numRef>
          </c:val>
          <c:smooth val="0"/>
          <c:extLst>
            <c:ext xmlns:c16="http://schemas.microsoft.com/office/drawing/2014/chart" uri="{C3380CC4-5D6E-409C-BE32-E72D297353CC}">
              <c16:uniqueId val="{00000000-DF14-467B-AADE-7AADB183134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55328</c:v>
                </c:pt>
                <c:pt idx="1">
                  <c:v>87194</c:v>
                </c:pt>
                <c:pt idx="2">
                  <c:v>43417</c:v>
                </c:pt>
                <c:pt idx="3">
                  <c:v>40224</c:v>
                </c:pt>
                <c:pt idx="4">
                  <c:v>33859</c:v>
                </c:pt>
              </c:numCache>
            </c:numRef>
          </c:val>
          <c:smooth val="0"/>
          <c:extLst>
            <c:ext xmlns:c16="http://schemas.microsoft.com/office/drawing/2014/chart" uri="{C3380CC4-5D6E-409C-BE32-E72D297353CC}">
              <c16:uniqueId val="{00000001-DF14-467B-AADE-7AADB1831348}"/>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7.02</c:v>
                </c:pt>
                <c:pt idx="1">
                  <c:v>7.98</c:v>
                </c:pt>
                <c:pt idx="2">
                  <c:v>6.14</c:v>
                </c:pt>
                <c:pt idx="3">
                  <c:v>12.55</c:v>
                </c:pt>
                <c:pt idx="4">
                  <c:v>6.13</c:v>
                </c:pt>
              </c:numCache>
            </c:numRef>
          </c:val>
          <c:extLst>
            <c:ext xmlns:c16="http://schemas.microsoft.com/office/drawing/2014/chart" uri="{C3380CC4-5D6E-409C-BE32-E72D297353CC}">
              <c16:uniqueId val="{00000000-A829-4B67-8580-51CFDD9B7B5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15.73</c:v>
                </c:pt>
                <c:pt idx="1">
                  <c:v>15.16</c:v>
                </c:pt>
                <c:pt idx="2">
                  <c:v>15.6</c:v>
                </c:pt>
                <c:pt idx="3">
                  <c:v>17.559999999999999</c:v>
                </c:pt>
                <c:pt idx="4">
                  <c:v>22.34</c:v>
                </c:pt>
              </c:numCache>
            </c:numRef>
          </c:val>
          <c:extLst>
            <c:ext xmlns:c16="http://schemas.microsoft.com/office/drawing/2014/chart" uri="{C3380CC4-5D6E-409C-BE32-E72D297353CC}">
              <c16:uniqueId val="{00000001-A829-4B67-8580-51CFDD9B7B52}"/>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2.87</c:v>
                </c:pt>
                <c:pt idx="1">
                  <c:v>0.43</c:v>
                </c:pt>
                <c:pt idx="2">
                  <c:v>-0.84</c:v>
                </c:pt>
                <c:pt idx="3">
                  <c:v>9.34</c:v>
                </c:pt>
                <c:pt idx="4">
                  <c:v>-2.39</c:v>
                </c:pt>
              </c:numCache>
            </c:numRef>
          </c:val>
          <c:smooth val="0"/>
          <c:extLst>
            <c:ext xmlns:c16="http://schemas.microsoft.com/office/drawing/2014/chart" uri="{C3380CC4-5D6E-409C-BE32-E72D297353CC}">
              <c16:uniqueId val="{00000002-A829-4B67-8580-51CFDD9B7B52}"/>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0.06</c:v>
                </c:pt>
                <c:pt idx="2">
                  <c:v>#N/A</c:v>
                </c:pt>
                <c:pt idx="3">
                  <c:v>0.14000000000000001</c:v>
                </c:pt>
                <c:pt idx="4">
                  <c:v>#N/A</c:v>
                </c:pt>
                <c:pt idx="5">
                  <c:v>0.09</c:v>
                </c:pt>
                <c:pt idx="6">
                  <c:v>#N/A</c:v>
                </c:pt>
                <c:pt idx="7">
                  <c:v>0.06</c:v>
                </c:pt>
                <c:pt idx="8">
                  <c:v>#N/A</c:v>
                </c:pt>
                <c:pt idx="9">
                  <c:v>0.03</c:v>
                </c:pt>
              </c:numCache>
            </c:numRef>
          </c:val>
          <c:extLst>
            <c:ext xmlns:c16="http://schemas.microsoft.com/office/drawing/2014/chart" uri="{C3380CC4-5D6E-409C-BE32-E72D297353CC}">
              <c16:uniqueId val="{00000000-7E3E-43DA-8AED-62E56BC53FB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7E3E-43DA-8AED-62E56BC53FBB}"/>
            </c:ext>
          </c:extLst>
        </c:ser>
        <c:ser>
          <c:idx val="2"/>
          <c:order val="2"/>
          <c:tx>
            <c:strRef>
              <c:f>データシート!$A$29</c:f>
              <c:strCache>
                <c:ptCount val="1"/>
                <c:pt idx="0">
                  <c:v>後期高齢者医療事業会計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0.16</c:v>
                </c:pt>
                <c:pt idx="2">
                  <c:v>#N/A</c:v>
                </c:pt>
                <c:pt idx="3">
                  <c:v>0.15</c:v>
                </c:pt>
                <c:pt idx="4">
                  <c:v>#N/A</c:v>
                </c:pt>
                <c:pt idx="5">
                  <c:v>0.18</c:v>
                </c:pt>
                <c:pt idx="6">
                  <c:v>#N/A</c:v>
                </c:pt>
                <c:pt idx="7">
                  <c:v>0.17</c:v>
                </c:pt>
                <c:pt idx="8">
                  <c:v>#N/A</c:v>
                </c:pt>
                <c:pt idx="9">
                  <c:v>0.21</c:v>
                </c:pt>
              </c:numCache>
            </c:numRef>
          </c:val>
          <c:extLst>
            <c:ext xmlns:c16="http://schemas.microsoft.com/office/drawing/2014/chart" uri="{C3380CC4-5D6E-409C-BE32-E72D297353CC}">
              <c16:uniqueId val="{00000002-7E3E-43DA-8AED-62E56BC53FBB}"/>
            </c:ext>
          </c:extLst>
        </c:ser>
        <c:ser>
          <c:idx val="3"/>
          <c:order val="3"/>
          <c:tx>
            <c:strRef>
              <c:f>データシート!$A$30</c:f>
              <c:strCache>
                <c:ptCount val="1"/>
                <c:pt idx="0">
                  <c:v>公共下水道事業会計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c:v>
                </c:pt>
                <c:pt idx="2">
                  <c:v>#N/A</c:v>
                </c:pt>
                <c:pt idx="3">
                  <c:v>0.31</c:v>
                </c:pt>
                <c:pt idx="4">
                  <c:v>#N/A</c:v>
                </c:pt>
                <c:pt idx="5">
                  <c:v>0.89</c:v>
                </c:pt>
                <c:pt idx="6">
                  <c:v>#N/A</c:v>
                </c:pt>
                <c:pt idx="7">
                  <c:v>0.84</c:v>
                </c:pt>
                <c:pt idx="8">
                  <c:v>#N/A</c:v>
                </c:pt>
                <c:pt idx="9">
                  <c:v>0.86</c:v>
                </c:pt>
              </c:numCache>
            </c:numRef>
          </c:val>
          <c:extLst>
            <c:ext xmlns:c16="http://schemas.microsoft.com/office/drawing/2014/chart" uri="{C3380CC4-5D6E-409C-BE32-E72D297353CC}">
              <c16:uniqueId val="{00000003-7E3E-43DA-8AED-62E56BC53FBB}"/>
            </c:ext>
          </c:extLst>
        </c:ser>
        <c:ser>
          <c:idx val="4"/>
          <c:order val="4"/>
          <c:tx>
            <c:strRef>
              <c:f>データシート!$A$31</c:f>
              <c:strCache>
                <c:ptCount val="1"/>
                <c:pt idx="0">
                  <c:v>競輪事業会計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3.39</c:v>
                </c:pt>
                <c:pt idx="2">
                  <c:v>#N/A</c:v>
                </c:pt>
                <c:pt idx="3">
                  <c:v>3.39</c:v>
                </c:pt>
                <c:pt idx="4">
                  <c:v>#N/A</c:v>
                </c:pt>
                <c:pt idx="5">
                  <c:v>3.23</c:v>
                </c:pt>
                <c:pt idx="6">
                  <c:v>#N/A</c:v>
                </c:pt>
                <c:pt idx="7">
                  <c:v>2.93</c:v>
                </c:pt>
                <c:pt idx="8">
                  <c:v>#N/A</c:v>
                </c:pt>
                <c:pt idx="9">
                  <c:v>2.97</c:v>
                </c:pt>
              </c:numCache>
            </c:numRef>
          </c:val>
          <c:extLst>
            <c:ext xmlns:c16="http://schemas.microsoft.com/office/drawing/2014/chart" uri="{C3380CC4-5D6E-409C-BE32-E72D297353CC}">
              <c16:uniqueId val="{00000004-7E3E-43DA-8AED-62E56BC53FBB}"/>
            </c:ext>
          </c:extLst>
        </c:ser>
        <c:ser>
          <c:idx val="5"/>
          <c:order val="5"/>
          <c:tx>
            <c:strRef>
              <c:f>データシート!$A$32</c:f>
              <c:strCache>
                <c:ptCount val="1"/>
                <c:pt idx="0">
                  <c:v>国民健康保険事業会計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8.08</c:v>
                </c:pt>
                <c:pt idx="2">
                  <c:v>#N/A</c:v>
                </c:pt>
                <c:pt idx="3">
                  <c:v>6.89</c:v>
                </c:pt>
                <c:pt idx="4">
                  <c:v>#N/A</c:v>
                </c:pt>
                <c:pt idx="5">
                  <c:v>6.33</c:v>
                </c:pt>
                <c:pt idx="6">
                  <c:v>#N/A</c:v>
                </c:pt>
                <c:pt idx="7">
                  <c:v>5.7</c:v>
                </c:pt>
                <c:pt idx="8">
                  <c:v>#N/A</c:v>
                </c:pt>
                <c:pt idx="9">
                  <c:v>4.75</c:v>
                </c:pt>
              </c:numCache>
            </c:numRef>
          </c:val>
          <c:extLst>
            <c:ext xmlns:c16="http://schemas.microsoft.com/office/drawing/2014/chart" uri="{C3380CC4-5D6E-409C-BE32-E72D297353CC}">
              <c16:uniqueId val="{00000005-7E3E-43DA-8AED-62E56BC53FBB}"/>
            </c:ext>
          </c:extLst>
        </c:ser>
        <c:ser>
          <c:idx val="6"/>
          <c:order val="6"/>
          <c:tx>
            <c:strRef>
              <c:f>データシート!$A$33</c:f>
              <c:strCache>
                <c:ptCount val="1"/>
                <c:pt idx="0">
                  <c:v>介護保険事業会計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4.7</c:v>
                </c:pt>
                <c:pt idx="2">
                  <c:v>#N/A</c:v>
                </c:pt>
                <c:pt idx="3">
                  <c:v>4.96</c:v>
                </c:pt>
                <c:pt idx="4">
                  <c:v>#N/A</c:v>
                </c:pt>
                <c:pt idx="5">
                  <c:v>5.2</c:v>
                </c:pt>
                <c:pt idx="6">
                  <c:v>#N/A</c:v>
                </c:pt>
                <c:pt idx="7">
                  <c:v>5.25</c:v>
                </c:pt>
                <c:pt idx="8">
                  <c:v>#N/A</c:v>
                </c:pt>
                <c:pt idx="9">
                  <c:v>5.59</c:v>
                </c:pt>
              </c:numCache>
            </c:numRef>
          </c:val>
          <c:extLst>
            <c:ext xmlns:c16="http://schemas.microsoft.com/office/drawing/2014/chart" uri="{C3380CC4-5D6E-409C-BE32-E72D297353CC}">
              <c16:uniqueId val="{00000006-7E3E-43DA-8AED-62E56BC53FBB}"/>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5.88</c:v>
                </c:pt>
                <c:pt idx="2">
                  <c:v>#N/A</c:v>
                </c:pt>
                <c:pt idx="3">
                  <c:v>5.68</c:v>
                </c:pt>
                <c:pt idx="4">
                  <c:v>#N/A</c:v>
                </c:pt>
                <c:pt idx="5">
                  <c:v>5.72</c:v>
                </c:pt>
                <c:pt idx="6">
                  <c:v>#N/A</c:v>
                </c:pt>
                <c:pt idx="7">
                  <c:v>5.61</c:v>
                </c:pt>
                <c:pt idx="8">
                  <c:v>#N/A</c:v>
                </c:pt>
                <c:pt idx="9">
                  <c:v>5.78</c:v>
                </c:pt>
              </c:numCache>
            </c:numRef>
          </c:val>
          <c:extLst>
            <c:ext xmlns:c16="http://schemas.microsoft.com/office/drawing/2014/chart" uri="{C3380CC4-5D6E-409C-BE32-E72D297353CC}">
              <c16:uniqueId val="{00000007-7E3E-43DA-8AED-62E56BC53FBB}"/>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7.01</c:v>
                </c:pt>
                <c:pt idx="2">
                  <c:v>#N/A</c:v>
                </c:pt>
                <c:pt idx="3">
                  <c:v>7.97</c:v>
                </c:pt>
                <c:pt idx="4">
                  <c:v>#N/A</c:v>
                </c:pt>
                <c:pt idx="5">
                  <c:v>6.13</c:v>
                </c:pt>
                <c:pt idx="6">
                  <c:v>#N/A</c:v>
                </c:pt>
                <c:pt idx="7">
                  <c:v>12.54</c:v>
                </c:pt>
                <c:pt idx="8">
                  <c:v>#N/A</c:v>
                </c:pt>
                <c:pt idx="9">
                  <c:v>6.13</c:v>
                </c:pt>
              </c:numCache>
            </c:numRef>
          </c:val>
          <c:extLst>
            <c:ext xmlns:c16="http://schemas.microsoft.com/office/drawing/2014/chart" uri="{C3380CC4-5D6E-409C-BE32-E72D297353CC}">
              <c16:uniqueId val="{00000008-7E3E-43DA-8AED-62E56BC53FBB}"/>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78.17</c:v>
                </c:pt>
                <c:pt idx="2">
                  <c:v>#N/A</c:v>
                </c:pt>
                <c:pt idx="3">
                  <c:v>77.03</c:v>
                </c:pt>
                <c:pt idx="4">
                  <c:v>#N/A</c:v>
                </c:pt>
                <c:pt idx="5">
                  <c:v>77.010000000000005</c:v>
                </c:pt>
                <c:pt idx="6">
                  <c:v>#N/A</c:v>
                </c:pt>
                <c:pt idx="7">
                  <c:v>77.989999999999995</c:v>
                </c:pt>
                <c:pt idx="8">
                  <c:v>#N/A</c:v>
                </c:pt>
                <c:pt idx="9">
                  <c:v>82.74</c:v>
                </c:pt>
              </c:numCache>
            </c:numRef>
          </c:val>
          <c:extLst>
            <c:ext xmlns:c16="http://schemas.microsoft.com/office/drawing/2014/chart" uri="{C3380CC4-5D6E-409C-BE32-E72D297353CC}">
              <c16:uniqueId val="{00000009-7E3E-43DA-8AED-62E56BC53FBB}"/>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6832</c:v>
                </c:pt>
                <c:pt idx="5">
                  <c:v>6818</c:v>
                </c:pt>
                <c:pt idx="8">
                  <c:v>6532</c:v>
                </c:pt>
                <c:pt idx="11">
                  <c:v>6429</c:v>
                </c:pt>
                <c:pt idx="14">
                  <c:v>6438</c:v>
                </c:pt>
              </c:numCache>
            </c:numRef>
          </c:val>
          <c:extLst>
            <c:ext xmlns:c16="http://schemas.microsoft.com/office/drawing/2014/chart" uri="{C3380CC4-5D6E-409C-BE32-E72D297353CC}">
              <c16:uniqueId val="{00000000-B6CB-48F1-8F08-9AA6A0AE975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B6CB-48F1-8F08-9AA6A0AE975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220</c:v>
                </c:pt>
                <c:pt idx="3">
                  <c:v>219</c:v>
                </c:pt>
                <c:pt idx="6">
                  <c:v>216</c:v>
                </c:pt>
                <c:pt idx="9">
                  <c:v>213</c:v>
                </c:pt>
                <c:pt idx="12">
                  <c:v>211</c:v>
                </c:pt>
              </c:numCache>
            </c:numRef>
          </c:val>
          <c:extLst>
            <c:ext xmlns:c16="http://schemas.microsoft.com/office/drawing/2014/chart" uri="{C3380CC4-5D6E-409C-BE32-E72D297353CC}">
              <c16:uniqueId val="{00000002-B6CB-48F1-8F08-9AA6A0AE975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100</c:v>
                </c:pt>
                <c:pt idx="3">
                  <c:v>93</c:v>
                </c:pt>
                <c:pt idx="6">
                  <c:v>97</c:v>
                </c:pt>
                <c:pt idx="9">
                  <c:v>106</c:v>
                </c:pt>
                <c:pt idx="12">
                  <c:v>108</c:v>
                </c:pt>
              </c:numCache>
            </c:numRef>
          </c:val>
          <c:extLst>
            <c:ext xmlns:c16="http://schemas.microsoft.com/office/drawing/2014/chart" uri="{C3380CC4-5D6E-409C-BE32-E72D297353CC}">
              <c16:uniqueId val="{00000003-B6CB-48F1-8F08-9AA6A0AE975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1420</c:v>
                </c:pt>
                <c:pt idx="3">
                  <c:v>1482</c:v>
                </c:pt>
                <c:pt idx="6">
                  <c:v>1248</c:v>
                </c:pt>
                <c:pt idx="9">
                  <c:v>1023</c:v>
                </c:pt>
                <c:pt idx="12">
                  <c:v>1123</c:v>
                </c:pt>
              </c:numCache>
            </c:numRef>
          </c:val>
          <c:extLst>
            <c:ext xmlns:c16="http://schemas.microsoft.com/office/drawing/2014/chart" uri="{C3380CC4-5D6E-409C-BE32-E72D297353CC}">
              <c16:uniqueId val="{00000004-B6CB-48F1-8F08-9AA6A0AE975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6CB-48F1-8F08-9AA6A0AE975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6CB-48F1-8F08-9AA6A0AE975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5289</c:v>
                </c:pt>
                <c:pt idx="3">
                  <c:v>5493</c:v>
                </c:pt>
                <c:pt idx="6">
                  <c:v>5586</c:v>
                </c:pt>
                <c:pt idx="9">
                  <c:v>5654</c:v>
                </c:pt>
                <c:pt idx="12">
                  <c:v>5886</c:v>
                </c:pt>
              </c:numCache>
            </c:numRef>
          </c:val>
          <c:extLst>
            <c:ext xmlns:c16="http://schemas.microsoft.com/office/drawing/2014/chart" uri="{C3380CC4-5D6E-409C-BE32-E72D297353CC}">
              <c16:uniqueId val="{00000007-B6CB-48F1-8F08-9AA6A0AE975F}"/>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197</c:v>
                </c:pt>
                <c:pt idx="2">
                  <c:v>#N/A</c:v>
                </c:pt>
                <c:pt idx="3">
                  <c:v>#N/A</c:v>
                </c:pt>
                <c:pt idx="4">
                  <c:v>469</c:v>
                </c:pt>
                <c:pt idx="5">
                  <c:v>#N/A</c:v>
                </c:pt>
                <c:pt idx="6">
                  <c:v>#N/A</c:v>
                </c:pt>
                <c:pt idx="7">
                  <c:v>615</c:v>
                </c:pt>
                <c:pt idx="8">
                  <c:v>#N/A</c:v>
                </c:pt>
                <c:pt idx="9">
                  <c:v>#N/A</c:v>
                </c:pt>
                <c:pt idx="10">
                  <c:v>567</c:v>
                </c:pt>
                <c:pt idx="11">
                  <c:v>#N/A</c:v>
                </c:pt>
                <c:pt idx="12">
                  <c:v>#N/A</c:v>
                </c:pt>
                <c:pt idx="13">
                  <c:v>890</c:v>
                </c:pt>
                <c:pt idx="14">
                  <c:v>#N/A</c:v>
                </c:pt>
              </c:numCache>
            </c:numRef>
          </c:val>
          <c:smooth val="0"/>
          <c:extLst>
            <c:ext xmlns:c16="http://schemas.microsoft.com/office/drawing/2014/chart" uri="{C3380CC4-5D6E-409C-BE32-E72D297353CC}">
              <c16:uniqueId val="{00000008-B6CB-48F1-8F08-9AA6A0AE975F}"/>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61266</c:v>
                </c:pt>
                <c:pt idx="5">
                  <c:v>60820</c:v>
                </c:pt>
                <c:pt idx="8">
                  <c:v>59662</c:v>
                </c:pt>
                <c:pt idx="11">
                  <c:v>58255</c:v>
                </c:pt>
                <c:pt idx="14">
                  <c:v>55391</c:v>
                </c:pt>
              </c:numCache>
            </c:numRef>
          </c:val>
          <c:extLst>
            <c:ext xmlns:c16="http://schemas.microsoft.com/office/drawing/2014/chart" uri="{C3380CC4-5D6E-409C-BE32-E72D297353CC}">
              <c16:uniqueId val="{00000000-B948-4EC0-BA69-298D4B210EC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21859</c:v>
                </c:pt>
                <c:pt idx="5">
                  <c:v>18598</c:v>
                </c:pt>
                <c:pt idx="8">
                  <c:v>17140</c:v>
                </c:pt>
                <c:pt idx="11">
                  <c:v>14860</c:v>
                </c:pt>
                <c:pt idx="14">
                  <c:v>12847</c:v>
                </c:pt>
              </c:numCache>
            </c:numRef>
          </c:val>
          <c:extLst>
            <c:ext xmlns:c16="http://schemas.microsoft.com/office/drawing/2014/chart" uri="{C3380CC4-5D6E-409C-BE32-E72D297353CC}">
              <c16:uniqueId val="{00000001-B948-4EC0-BA69-298D4B210EC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15972</c:v>
                </c:pt>
                <c:pt idx="5">
                  <c:v>12003</c:v>
                </c:pt>
                <c:pt idx="8">
                  <c:v>12771</c:v>
                </c:pt>
                <c:pt idx="11">
                  <c:v>15098</c:v>
                </c:pt>
                <c:pt idx="14">
                  <c:v>18359</c:v>
                </c:pt>
              </c:numCache>
            </c:numRef>
          </c:val>
          <c:extLst>
            <c:ext xmlns:c16="http://schemas.microsoft.com/office/drawing/2014/chart" uri="{C3380CC4-5D6E-409C-BE32-E72D297353CC}">
              <c16:uniqueId val="{00000002-B948-4EC0-BA69-298D4B210EC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948-4EC0-BA69-298D4B210EC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B948-4EC0-BA69-298D4B210EC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2000</c:v>
                </c:pt>
                <c:pt idx="3">
                  <c:v>1580</c:v>
                </c:pt>
                <c:pt idx="6">
                  <c:v>586</c:v>
                </c:pt>
                <c:pt idx="9">
                  <c:v>511</c:v>
                </c:pt>
                <c:pt idx="12">
                  <c:v>587</c:v>
                </c:pt>
              </c:numCache>
            </c:numRef>
          </c:val>
          <c:extLst>
            <c:ext xmlns:c16="http://schemas.microsoft.com/office/drawing/2014/chart" uri="{C3380CC4-5D6E-409C-BE32-E72D297353CC}">
              <c16:uniqueId val="{00000005-B948-4EC0-BA69-298D4B210EC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8269</c:v>
                </c:pt>
                <c:pt idx="3">
                  <c:v>8573</c:v>
                </c:pt>
                <c:pt idx="6">
                  <c:v>8667</c:v>
                </c:pt>
                <c:pt idx="9">
                  <c:v>9035</c:v>
                </c:pt>
                <c:pt idx="12">
                  <c:v>9278</c:v>
                </c:pt>
              </c:numCache>
            </c:numRef>
          </c:val>
          <c:extLst>
            <c:ext xmlns:c16="http://schemas.microsoft.com/office/drawing/2014/chart" uri="{C3380CC4-5D6E-409C-BE32-E72D297353CC}">
              <c16:uniqueId val="{00000006-B948-4EC0-BA69-298D4B210EC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990</c:v>
                </c:pt>
                <c:pt idx="3">
                  <c:v>1056</c:v>
                </c:pt>
                <c:pt idx="6">
                  <c:v>1340</c:v>
                </c:pt>
                <c:pt idx="9">
                  <c:v>1314</c:v>
                </c:pt>
                <c:pt idx="12">
                  <c:v>1569</c:v>
                </c:pt>
              </c:numCache>
            </c:numRef>
          </c:val>
          <c:extLst>
            <c:ext xmlns:c16="http://schemas.microsoft.com/office/drawing/2014/chart" uri="{C3380CC4-5D6E-409C-BE32-E72D297353CC}">
              <c16:uniqueId val="{00000007-B948-4EC0-BA69-298D4B210EC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19054</c:v>
                </c:pt>
                <c:pt idx="3">
                  <c:v>18092</c:v>
                </c:pt>
                <c:pt idx="6">
                  <c:v>16486</c:v>
                </c:pt>
                <c:pt idx="9">
                  <c:v>14094</c:v>
                </c:pt>
                <c:pt idx="12">
                  <c:v>12006</c:v>
                </c:pt>
              </c:numCache>
            </c:numRef>
          </c:val>
          <c:extLst>
            <c:ext xmlns:c16="http://schemas.microsoft.com/office/drawing/2014/chart" uri="{C3380CC4-5D6E-409C-BE32-E72D297353CC}">
              <c16:uniqueId val="{00000008-B948-4EC0-BA69-298D4B210EC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4411</c:v>
                </c:pt>
                <c:pt idx="3">
                  <c:v>3506</c:v>
                </c:pt>
                <c:pt idx="6">
                  <c:v>3257</c:v>
                </c:pt>
                <c:pt idx="9">
                  <c:v>2963</c:v>
                </c:pt>
                <c:pt idx="12">
                  <c:v>2665</c:v>
                </c:pt>
              </c:numCache>
            </c:numRef>
          </c:val>
          <c:extLst>
            <c:ext xmlns:c16="http://schemas.microsoft.com/office/drawing/2014/chart" uri="{C3380CC4-5D6E-409C-BE32-E72D297353CC}">
              <c16:uniqueId val="{00000009-B948-4EC0-BA69-298D4B210EC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67506</c:v>
                </c:pt>
                <c:pt idx="3">
                  <c:v>69823</c:v>
                </c:pt>
                <c:pt idx="6">
                  <c:v>69356</c:v>
                </c:pt>
                <c:pt idx="9">
                  <c:v>68492</c:v>
                </c:pt>
                <c:pt idx="12">
                  <c:v>64499</c:v>
                </c:pt>
              </c:numCache>
            </c:numRef>
          </c:val>
          <c:extLst>
            <c:ext xmlns:c16="http://schemas.microsoft.com/office/drawing/2014/chart" uri="{C3380CC4-5D6E-409C-BE32-E72D297353CC}">
              <c16:uniqueId val="{0000000A-B948-4EC0-BA69-298D4B210EC0}"/>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3134</c:v>
                </c:pt>
                <c:pt idx="2">
                  <c:v>#N/A</c:v>
                </c:pt>
                <c:pt idx="3">
                  <c:v>#N/A</c:v>
                </c:pt>
                <c:pt idx="4">
                  <c:v>11209</c:v>
                </c:pt>
                <c:pt idx="5">
                  <c:v>#N/A</c:v>
                </c:pt>
                <c:pt idx="6">
                  <c:v>#N/A</c:v>
                </c:pt>
                <c:pt idx="7">
                  <c:v>10120</c:v>
                </c:pt>
                <c:pt idx="8">
                  <c:v>#N/A</c:v>
                </c:pt>
                <c:pt idx="9">
                  <c:v>#N/A</c:v>
                </c:pt>
                <c:pt idx="10">
                  <c:v>8197</c:v>
                </c:pt>
                <c:pt idx="11">
                  <c:v>#N/A</c:v>
                </c:pt>
                <c:pt idx="12">
                  <c:v>#N/A</c:v>
                </c:pt>
                <c:pt idx="13">
                  <c:v>4008</c:v>
                </c:pt>
                <c:pt idx="14">
                  <c:v>#N/A</c:v>
                </c:pt>
              </c:numCache>
            </c:numRef>
          </c:val>
          <c:smooth val="0"/>
          <c:extLst>
            <c:ext xmlns:c16="http://schemas.microsoft.com/office/drawing/2014/chart" uri="{C3380CC4-5D6E-409C-BE32-E72D297353CC}">
              <c16:uniqueId val="{0000000B-B948-4EC0-BA69-298D4B210EC0}"/>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5644</c:v>
                </c:pt>
                <c:pt idx="1">
                  <c:v>6651</c:v>
                </c:pt>
                <c:pt idx="2">
                  <c:v>8257</c:v>
                </c:pt>
              </c:numCache>
            </c:numRef>
          </c:val>
          <c:extLst>
            <c:ext xmlns:c16="http://schemas.microsoft.com/office/drawing/2014/chart" uri="{C3380CC4-5D6E-409C-BE32-E72D297353CC}">
              <c16:uniqueId val="{00000000-5785-4FC8-90CC-C4E374A27ED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875</c:v>
                </c:pt>
                <c:pt idx="1">
                  <c:v>1321</c:v>
                </c:pt>
                <c:pt idx="2">
                  <c:v>1688</c:v>
                </c:pt>
              </c:numCache>
            </c:numRef>
          </c:val>
          <c:extLst>
            <c:ext xmlns:c16="http://schemas.microsoft.com/office/drawing/2014/chart" uri="{C3380CC4-5D6E-409C-BE32-E72D297353CC}">
              <c16:uniqueId val="{00000001-5785-4FC8-90CC-C4E374A27ED9}"/>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3506</c:v>
                </c:pt>
                <c:pt idx="1">
                  <c:v>4231</c:v>
                </c:pt>
                <c:pt idx="2">
                  <c:v>5262</c:v>
                </c:pt>
              </c:numCache>
            </c:numRef>
          </c:val>
          <c:extLst>
            <c:ext xmlns:c16="http://schemas.microsoft.com/office/drawing/2014/chart" uri="{C3380CC4-5D6E-409C-BE32-E72D297353CC}">
              <c16:uniqueId val="{00000002-5785-4FC8-90CC-C4E374A27ED9}"/>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岐阜県大垣市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元利償還金は、令和元年度に借入れた臨時財政対策債、新庁舎建設事業債や、小学校空調機整備事業債の元金償還が本格的に始まったことなどにより、前年度比</a:t>
          </a:r>
          <a:r>
            <a:rPr kumimoji="1" lang="en-US" altLang="ja-JP" sz="1200">
              <a:latin typeface="ＭＳ ゴシック" pitchFamily="49" charset="-128"/>
              <a:ea typeface="ＭＳ ゴシック" pitchFamily="49" charset="-128"/>
            </a:rPr>
            <a:t>232</a:t>
          </a:r>
          <a:r>
            <a:rPr kumimoji="1" lang="ja-JP" altLang="en-US" sz="1200">
              <a:latin typeface="ＭＳ ゴシック" pitchFamily="49" charset="-128"/>
              <a:ea typeface="ＭＳ ゴシック" pitchFamily="49" charset="-128"/>
            </a:rPr>
            <a:t>百万円の増となり、公営企業債の元利償還金に対する繰入金は公共下水道事業会計分の増により</a:t>
          </a:r>
          <a:r>
            <a:rPr kumimoji="1" lang="en-US" altLang="ja-JP" sz="1200">
              <a:latin typeface="ＭＳ ゴシック" pitchFamily="49" charset="-128"/>
              <a:ea typeface="ＭＳ ゴシック" pitchFamily="49" charset="-128"/>
            </a:rPr>
            <a:t>100</a:t>
          </a:r>
          <a:r>
            <a:rPr kumimoji="1" lang="ja-JP" altLang="en-US" sz="1200">
              <a:latin typeface="ＭＳ ゴシック" pitchFamily="49" charset="-128"/>
              <a:ea typeface="ＭＳ ゴシック" pitchFamily="49" charset="-128"/>
            </a:rPr>
            <a:t>百万円の増となった。</a:t>
          </a:r>
        </a:p>
        <a:p>
          <a:r>
            <a:rPr kumimoji="1" lang="ja-JP" altLang="en-US" sz="1200">
              <a:latin typeface="ＭＳ ゴシック" pitchFamily="49" charset="-128"/>
              <a:ea typeface="ＭＳ ゴシック" pitchFamily="49" charset="-128"/>
            </a:rPr>
            <a:t>　元利償還金等から差し引く算入公債費等は、公債費充当特定財源（主に都市計画税）の増などにより、前年度比</a:t>
          </a:r>
          <a:r>
            <a:rPr kumimoji="1" lang="en-US" altLang="ja-JP" sz="1200">
              <a:latin typeface="ＭＳ ゴシック" pitchFamily="49" charset="-128"/>
              <a:ea typeface="ＭＳ ゴシック" pitchFamily="49" charset="-128"/>
            </a:rPr>
            <a:t>9</a:t>
          </a:r>
          <a:r>
            <a:rPr kumimoji="1" lang="ja-JP" altLang="en-US" sz="1200">
              <a:latin typeface="ＭＳ ゴシック" pitchFamily="49" charset="-128"/>
              <a:ea typeface="ＭＳ ゴシック" pitchFamily="49" charset="-128"/>
            </a:rPr>
            <a:t>百万円の増となった。</a:t>
          </a:r>
        </a:p>
        <a:p>
          <a:r>
            <a:rPr kumimoji="1" lang="ja-JP" altLang="en-US" sz="1200">
              <a:latin typeface="ＭＳ ゴシック" pitchFamily="49" charset="-128"/>
              <a:ea typeface="ＭＳ ゴシック" pitchFamily="49" charset="-128"/>
            </a:rPr>
            <a:t>　この結果元利償還金等</a:t>
          </a:r>
          <a:r>
            <a:rPr kumimoji="1" lang="en-US" altLang="ja-JP" sz="1200">
              <a:latin typeface="ＭＳ ゴシック" pitchFamily="49" charset="-128"/>
              <a:ea typeface="ＭＳ ゴシック" pitchFamily="49" charset="-128"/>
            </a:rPr>
            <a:t>(A)</a:t>
          </a:r>
          <a:r>
            <a:rPr kumimoji="1" lang="ja-JP" altLang="en-US" sz="1200">
              <a:latin typeface="ＭＳ ゴシック" pitchFamily="49" charset="-128"/>
              <a:ea typeface="ＭＳ ゴシック" pitchFamily="49" charset="-128"/>
            </a:rPr>
            <a:t>の合計額が</a:t>
          </a:r>
          <a:r>
            <a:rPr kumimoji="1" lang="en-US" altLang="ja-JP" sz="1200">
              <a:latin typeface="ＭＳ ゴシック" pitchFamily="49" charset="-128"/>
              <a:ea typeface="ＭＳ ゴシック" pitchFamily="49" charset="-128"/>
            </a:rPr>
            <a:t>332</a:t>
          </a:r>
          <a:r>
            <a:rPr kumimoji="1" lang="ja-JP" altLang="en-US" sz="1200">
              <a:latin typeface="ＭＳ ゴシック" pitchFamily="49" charset="-128"/>
              <a:ea typeface="ＭＳ ゴシック" pitchFamily="49" charset="-128"/>
            </a:rPr>
            <a:t>百万円の増、算入公債費等</a:t>
          </a:r>
          <a:r>
            <a:rPr kumimoji="1" lang="en-US" altLang="ja-JP" sz="1200">
              <a:latin typeface="ＭＳ ゴシック" pitchFamily="49" charset="-128"/>
              <a:ea typeface="ＭＳ ゴシック" pitchFamily="49" charset="-128"/>
            </a:rPr>
            <a:t>(B)</a:t>
          </a:r>
          <a:r>
            <a:rPr kumimoji="1" lang="ja-JP" altLang="en-US" sz="1200">
              <a:latin typeface="ＭＳ ゴシック" pitchFamily="49" charset="-128"/>
              <a:ea typeface="ＭＳ ゴシック" pitchFamily="49" charset="-128"/>
            </a:rPr>
            <a:t>が</a:t>
          </a:r>
          <a:r>
            <a:rPr kumimoji="1" lang="en-US" altLang="ja-JP" sz="1200">
              <a:latin typeface="ＭＳ ゴシック" pitchFamily="49" charset="-128"/>
              <a:ea typeface="ＭＳ ゴシック" pitchFamily="49" charset="-128"/>
            </a:rPr>
            <a:t>9</a:t>
          </a:r>
          <a:r>
            <a:rPr kumimoji="1" lang="ja-JP" altLang="en-US" sz="1200">
              <a:latin typeface="ＭＳ ゴシック" pitchFamily="49" charset="-128"/>
              <a:ea typeface="ＭＳ ゴシック" pitchFamily="49" charset="-128"/>
            </a:rPr>
            <a:t>百万円の増となり、実質公債費率の分子は</a:t>
          </a:r>
          <a:r>
            <a:rPr kumimoji="1" lang="en-US" altLang="ja-JP" sz="1200">
              <a:latin typeface="ＭＳ ゴシック" pitchFamily="49" charset="-128"/>
              <a:ea typeface="ＭＳ ゴシック" pitchFamily="49" charset="-128"/>
            </a:rPr>
            <a:t>323</a:t>
          </a:r>
          <a:r>
            <a:rPr kumimoji="1" lang="ja-JP" altLang="en-US" sz="1200">
              <a:latin typeface="ＭＳ ゴシック" pitchFamily="49" charset="-128"/>
              <a:ea typeface="ＭＳ ゴシック" pitchFamily="49" charset="-128"/>
            </a:rPr>
            <a:t>百万円の増となった。</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（該当数値なし）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岐阜県大垣市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一般会計等に係る地方債の現在高は、一般会計事業債及び公共用地先行取得事業債の償還が進んだことにより前年度比</a:t>
          </a:r>
          <a:r>
            <a:rPr kumimoji="1" lang="en-US" altLang="ja-JP" sz="1400">
              <a:latin typeface="ＭＳ ゴシック" pitchFamily="49" charset="-128"/>
              <a:ea typeface="ＭＳ ゴシック" pitchFamily="49" charset="-128"/>
            </a:rPr>
            <a:t>3,993</a:t>
          </a:r>
          <a:r>
            <a:rPr kumimoji="1" lang="ja-JP" altLang="en-US" sz="1400">
              <a:latin typeface="ＭＳ ゴシック" pitchFamily="49" charset="-128"/>
              <a:ea typeface="ＭＳ ゴシック" pitchFamily="49" charset="-128"/>
            </a:rPr>
            <a:t>百万円の減、公営企業債等の繰入見込額は、公営企業債等の償還が進んだことにより前年度比</a:t>
          </a:r>
          <a:r>
            <a:rPr kumimoji="1" lang="en-US" altLang="ja-JP" sz="1400">
              <a:latin typeface="ＭＳ ゴシック" pitchFamily="49" charset="-128"/>
              <a:ea typeface="ＭＳ ゴシック" pitchFamily="49" charset="-128"/>
            </a:rPr>
            <a:t>2,088</a:t>
          </a:r>
          <a:r>
            <a:rPr kumimoji="1" lang="ja-JP" altLang="en-US" sz="1400">
              <a:latin typeface="ＭＳ ゴシック" pitchFamily="49" charset="-128"/>
              <a:ea typeface="ＭＳ ゴシック" pitchFamily="49" charset="-128"/>
            </a:rPr>
            <a:t>百万円の減となるほか、将来負担額</a:t>
          </a:r>
          <a:r>
            <a:rPr kumimoji="1" lang="en-US" altLang="ja-JP" sz="1400">
              <a:latin typeface="ＭＳ ゴシック" pitchFamily="49" charset="-128"/>
              <a:ea typeface="ＭＳ ゴシック" pitchFamily="49" charset="-128"/>
            </a:rPr>
            <a:t>(A)</a:t>
          </a:r>
          <a:r>
            <a:rPr kumimoji="1" lang="ja-JP" altLang="en-US" sz="1400">
              <a:latin typeface="ＭＳ ゴシック" pitchFamily="49" charset="-128"/>
              <a:ea typeface="ＭＳ ゴシック" pitchFamily="49" charset="-128"/>
            </a:rPr>
            <a:t>の合計は、</a:t>
          </a:r>
          <a:r>
            <a:rPr kumimoji="1" lang="en-US" altLang="ja-JP" sz="1400">
              <a:latin typeface="ＭＳ ゴシック" pitchFamily="49" charset="-128"/>
              <a:ea typeface="ＭＳ ゴシック" pitchFamily="49" charset="-128"/>
            </a:rPr>
            <a:t>5,805</a:t>
          </a:r>
          <a:r>
            <a:rPr kumimoji="1" lang="ja-JP" altLang="en-US" sz="1400">
              <a:latin typeface="ＭＳ ゴシック" pitchFamily="49" charset="-128"/>
              <a:ea typeface="ＭＳ ゴシック" pitchFamily="49" charset="-128"/>
            </a:rPr>
            <a:t>百万円の減となった。</a:t>
          </a:r>
        </a:p>
        <a:p>
          <a:r>
            <a:rPr kumimoji="1" lang="ja-JP" altLang="en-US" sz="1400">
              <a:latin typeface="ＭＳ ゴシック" pitchFamily="49" charset="-128"/>
              <a:ea typeface="ＭＳ ゴシック" pitchFamily="49" charset="-128"/>
            </a:rPr>
            <a:t>　将来負担額から差し引く充当可能財源等</a:t>
          </a:r>
          <a:r>
            <a:rPr kumimoji="1" lang="en-US" altLang="ja-JP" sz="1400">
              <a:latin typeface="ＭＳ ゴシック" pitchFamily="49" charset="-128"/>
              <a:ea typeface="ＭＳ ゴシック" pitchFamily="49" charset="-128"/>
            </a:rPr>
            <a:t>(B)</a:t>
          </a:r>
          <a:r>
            <a:rPr kumimoji="1" lang="ja-JP" altLang="en-US" sz="1400">
              <a:latin typeface="ＭＳ ゴシック" pitchFamily="49" charset="-128"/>
              <a:ea typeface="ＭＳ ゴシック" pitchFamily="49" charset="-128"/>
            </a:rPr>
            <a:t>は、充当可能基金現在高が前年度比</a:t>
          </a:r>
          <a:r>
            <a:rPr kumimoji="1" lang="en-US" altLang="ja-JP" sz="1400">
              <a:latin typeface="ＭＳ ゴシック" pitchFamily="49" charset="-128"/>
              <a:ea typeface="ＭＳ ゴシック" pitchFamily="49" charset="-128"/>
            </a:rPr>
            <a:t>3,261</a:t>
          </a:r>
          <a:r>
            <a:rPr kumimoji="1" lang="ja-JP" altLang="en-US" sz="1400">
              <a:latin typeface="ＭＳ ゴシック" pitchFamily="49" charset="-128"/>
              <a:ea typeface="ＭＳ ゴシック" pitchFamily="49" charset="-128"/>
            </a:rPr>
            <a:t>百万円の増、都市計画税歳入見込額の減により充当可能特定歳入が</a:t>
          </a:r>
          <a:r>
            <a:rPr kumimoji="1" lang="en-US" altLang="ja-JP" sz="1400">
              <a:latin typeface="ＭＳ ゴシック" pitchFamily="49" charset="-128"/>
              <a:ea typeface="ＭＳ ゴシック" pitchFamily="49" charset="-128"/>
            </a:rPr>
            <a:t>2,013</a:t>
          </a:r>
          <a:r>
            <a:rPr kumimoji="1" lang="ja-JP" altLang="en-US" sz="1400">
              <a:latin typeface="ＭＳ ゴシック" pitchFamily="49" charset="-128"/>
              <a:ea typeface="ＭＳ ゴシック" pitchFamily="49" charset="-128"/>
            </a:rPr>
            <a:t>百万円の減、基準財政需要額算入見込額が</a:t>
          </a:r>
          <a:r>
            <a:rPr kumimoji="1" lang="en-US" altLang="ja-JP" sz="1400">
              <a:latin typeface="ＭＳ ゴシック" pitchFamily="49" charset="-128"/>
              <a:ea typeface="ＭＳ ゴシック" pitchFamily="49" charset="-128"/>
            </a:rPr>
            <a:t>2,864</a:t>
          </a:r>
          <a:r>
            <a:rPr kumimoji="1" lang="ja-JP" altLang="en-US" sz="1400">
              <a:latin typeface="ＭＳ ゴシック" pitchFamily="49" charset="-128"/>
              <a:ea typeface="ＭＳ ゴシック" pitchFamily="49" charset="-128"/>
            </a:rPr>
            <a:t>百万円の減となった。</a:t>
          </a:r>
        </a:p>
        <a:p>
          <a:r>
            <a:rPr kumimoji="1" lang="ja-JP" altLang="en-US" sz="1400">
              <a:latin typeface="ＭＳ ゴシック" pitchFamily="49" charset="-128"/>
              <a:ea typeface="ＭＳ ゴシック" pitchFamily="49" charset="-128"/>
            </a:rPr>
            <a:t>　以上の結果、将来負担比率の分子</a:t>
          </a:r>
          <a:r>
            <a:rPr kumimoji="1" lang="en-US" altLang="ja-JP" sz="1400">
              <a:latin typeface="ＭＳ ゴシック" pitchFamily="49" charset="-128"/>
              <a:ea typeface="ＭＳ ゴシック" pitchFamily="49" charset="-128"/>
            </a:rPr>
            <a:t>(A-B)</a:t>
          </a:r>
          <a:r>
            <a:rPr kumimoji="1" lang="ja-JP" altLang="en-US" sz="1400">
              <a:latin typeface="ＭＳ ゴシック" pitchFamily="49" charset="-128"/>
              <a:ea typeface="ＭＳ ゴシック" pitchFamily="49" charset="-128"/>
            </a:rPr>
            <a:t>は</a:t>
          </a:r>
          <a:r>
            <a:rPr kumimoji="1" lang="en-US" altLang="ja-JP" sz="1400">
              <a:latin typeface="ＭＳ ゴシック" pitchFamily="49" charset="-128"/>
              <a:ea typeface="ＭＳ ゴシック" pitchFamily="49" charset="-128"/>
            </a:rPr>
            <a:t>4,189</a:t>
          </a:r>
          <a:r>
            <a:rPr kumimoji="1" lang="ja-JP" altLang="en-US" sz="1400">
              <a:latin typeface="ＭＳ ゴシック" pitchFamily="49" charset="-128"/>
              <a:ea typeface="ＭＳ ゴシック" pitchFamily="49" charset="-128"/>
            </a:rPr>
            <a:t>百万円の減となった。</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岐阜県大垣市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財政調整基金に</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1,605</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百万円、減債基金に</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567</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百万円、公共施設整備基金に</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1,000</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百万円、水都大垣ふるさと応援基金に</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592</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百万円など、基金全体で</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4,143</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百万円積み立てた。</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一方で、水都大垣ふるさと応援基金を</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664</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百万円、減債基金を</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200</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百万円、新型コロナウイルス感染症対応中小企業融資金利子補給基金</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160</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百万円など、基金全体で</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1,140</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百万円取り崩した。</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その結果前年度比</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3,003</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百万円増の</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15,207</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百万円となった。</a:t>
          </a:r>
        </a:p>
        <a:p>
          <a:endPar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大規模事業の実施による公債費の逓増や退職手当の増加が見込まれるため、財政調整基金や減債基金の積み立て残高を確保すると同時に、個別施設計画に基づいた公共施設の更新・大規模修繕等を行うため、計画的に公共施設整備基金の積み立て、取り崩しを行うなど、年度間において財源の不均衡が生じないよう、中長期的な視野で基金運用を行う。</a:t>
          </a: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公共施設整備基金　  ：　  公共施設の整備</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水都大垣ふるさと応援基金　：　住民参加型の地方自治を実現し、住民の福祉の増進を図るとともに、個性豊かな活力あるまちづくりを推進</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養老線支援基金　　：　養老線の存続を支援</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国際協力田口基金　：　国際協力その他国際交流の発展に寄与</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未来づくり基金　　：　</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SDGs</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の達成に向けた取組を推進するとともに、未来につながるまちづくり及び人づくりを推進</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公共施設整備基金　：　地区センター整備に</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16</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百万円、林道整備に</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百万円充当した一方で、老朽化した施設の更新に備えるため、</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1,000</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百万円を積み</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立てたことにより前年度比</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979</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百万円の増</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水都大垣ふるさと応援基金　：　クリーンセンター営繕事業や小中学校営繕事業などに</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664</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百万円充当する一方で、個人や法人からの寄付金など</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592</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百万円を積み立てたことにより前年度比</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72</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百万円の減</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未来づくり基金　　：　寄附金を積み立てたため皆増</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公共施設整備基金　：　前年度末建物減価償却累計額の</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％を年度末基金残額の目標値（</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R4</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年度末建物減価償却累計額</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101,704</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百万円）として積み立て、</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個別施設計画に基づいた施設更新等に対し取り崩し</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養老線支援基金　　：　養老鉄道株式会社の利益相当額を積み立て、養老線の安全運航に必要な設備整備や維持管理に要する経費などに取り崩し</a:t>
          </a: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基金利子および、市税収等の増や新型コロナウイルス感染症の影響で不執行や事業縮小となった事業費の減による決算余剰金のうち</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1,606</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百万円を積み立てたことにより前年度比</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1,606</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百万円増の</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8,257</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百万円となった。</a:t>
          </a:r>
        </a:p>
        <a:p>
          <a:endPar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大垣市第</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次行政経営戦略計画前期実施プランに基づき、景気動向による法人市民税の減収や災害等による財政需要に備え、標準財政規模の概ね</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％を目安に積立残額を確保する。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基金利子および、市税収等の増のうち</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567</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百万円積み立てた一方で、公債費の償還に充てるため、</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200</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百万円取り崩したことにより前年度比</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367</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百万円増の</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1,688</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百万円となった。</a:t>
          </a:r>
        </a:p>
        <a:p>
          <a:endPar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新庁舎建設事業や幼保園建設事業などの大規模事業の実施に伴い公債費が逓増する見込みであるため、それに備えて積立金残高を確保する。</a:t>
          </a: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414A38D3-FC2B-442E-BB1B-0CE4F5BA4097}"/>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5674246B-E6CD-4CEF-9094-B51C37D765C5}"/>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B3822F87-5A8B-4AC3-B4EF-9A3BE8B659A3}"/>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5652F256-41E8-4CD6-A39D-97D08B16EA35}"/>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岐阜県大垣市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3AECF960-24E6-4CAA-A300-F891BABB7917}"/>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EF7EFECD-B094-43AC-AE15-FAEC1579D946}"/>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EE73D807-E7EC-4A64-AFBC-ACE3B8DBE5D4}"/>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CC0144C1-FD55-4F73-8473-E6520CE39EDF}"/>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B60BE6C8-1301-49ED-B552-C2C1767880E2}"/>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3D22FEDA-90EE-4723-859F-43B0B3A5E415}"/>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159,280
153,472
206.57
67,952,641
65,604,456
2,266,146
36,955,716
64,499,300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DA78F724-869E-43DE-B4DD-B0D08D8A4291}"/>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87F2702E-F231-4FBE-85D8-6D2D82C0F602}"/>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38F7E04F-7DFA-408B-9166-DF0E4C51714C}"/>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2.1
12.5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3021BDF-5123-4BAD-9778-6438CEE9D365}"/>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C1A07B6B-A5E1-4538-A686-CEEAB00FD98C}"/>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638B51DE-CA2D-461D-9665-B5499C18013D}"/>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58DC7EFA-1C36-4345-B280-EAB8C80C905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E1C954B-64FD-460A-A2D4-054871DC28DF}"/>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D85E9A24-C06E-4EF0-87E1-EC922DA555BB}"/>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1769BA47-45AE-4EFE-9700-F968F323EF1C}"/>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C3D4BC6D-8A93-4723-A4BC-4576A19E9CE8}"/>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4C6D6FDE-3177-4A23-972B-C893C6778B52}"/>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35F45316-DAAD-4E74-9F04-6B8C63033928}"/>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4BB34741-AC3B-4E99-8B50-7A1F5F5EB7EB}"/>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7F035C8D-9A66-455F-AB47-BE2767478FF6}"/>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17EDAD02-98F2-4B11-9837-B00AD1A334B3}"/>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DE1EDEAB-33D1-477D-928E-20D5C1B1463B}"/>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D885A423-81C7-4D53-BC3B-A5CA8F8547B8}"/>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F4154375-3FB7-4146-95F4-60DF2FC9A369}"/>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893F1F53-4FC6-4D02-9FBD-F8AA9E3767F7}"/>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D3CF68CB-CA72-490B-AE29-F8DC5F25688A}"/>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22C81ECF-F241-41BB-8F51-260085B69DCA}"/>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2BFE30F0-ED8F-431D-921F-1D02FD9371AD}"/>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E5188723-A443-4B90-B7B2-525AE7E4C217}"/>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334AC5E7-82B6-4B38-B6C0-B9E61E4ED39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4249057A-4BF0-4656-8B9D-1D66C673AEBC}"/>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C25A547B-BF0E-4B8F-B1BC-22B50789263B}"/>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58C8654C-6D21-4FD5-89E2-0C05426AB706}"/>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9D881D81-2AD1-483C-BFF5-FB909C9CA9CF}"/>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FB8594E8-E555-48DF-8D4D-ABD5AD54EE8E}"/>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95A70E25-5415-4348-8320-FF6640FB1A5F}"/>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E835F34F-01B3-44A8-B6FF-4E50586C57A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53081E8F-8BA1-435C-95DC-FF7E8801E5E4}"/>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E19E0552-ED78-4450-BBE3-AA9837914BD4}"/>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AFB0BE38-2225-4FDD-B6B8-6A4A11F4EB85}"/>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A60380EF-8AA9-4EDD-9436-DC5CF72CC7B2}"/>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607668E1-BE1F-46F0-9398-5A80DFF55E1B}"/>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令和</a:t>
          </a:r>
          <a:r>
            <a:rPr kumimoji="1" lang="en-US" altLang="ja-JP" sz="1100">
              <a:latin typeface="ＭＳ Ｐゴシック" panose="020B0600070205080204" pitchFamily="50" charset="-128"/>
              <a:ea typeface="ＭＳ Ｐゴシック" panose="020B0600070205080204" pitchFamily="50" charset="-128"/>
            </a:rPr>
            <a:t>4</a:t>
          </a:r>
          <a:r>
            <a:rPr kumimoji="1" lang="ja-JP" altLang="en-US" sz="1100">
              <a:latin typeface="ＭＳ Ｐゴシック" panose="020B0600070205080204" pitchFamily="50" charset="-128"/>
              <a:ea typeface="ＭＳ Ｐゴシック" panose="020B0600070205080204" pitchFamily="50" charset="-128"/>
            </a:rPr>
            <a:t>年度の財政力指数は、法人税割の増等により分子である基準財政収入額が前年度比で</a:t>
          </a:r>
          <a:r>
            <a:rPr kumimoji="1" lang="en-US" altLang="ja-JP" sz="1100">
              <a:latin typeface="ＭＳ Ｐゴシック" panose="020B0600070205080204" pitchFamily="50" charset="-128"/>
              <a:ea typeface="ＭＳ Ｐゴシック" panose="020B0600070205080204" pitchFamily="50" charset="-128"/>
            </a:rPr>
            <a:t>1,053</a:t>
          </a:r>
          <a:r>
            <a:rPr kumimoji="1" lang="ja-JP" altLang="en-US" sz="1100">
              <a:latin typeface="ＭＳ Ｐゴシック" panose="020B0600070205080204" pitchFamily="50" charset="-128"/>
              <a:ea typeface="ＭＳ Ｐゴシック" panose="020B0600070205080204" pitchFamily="50" charset="-128"/>
            </a:rPr>
            <a:t>百万円の増となる一方、臨時財政対策債への振替額の大幅減等により分母である基準財政需要額が前年度比で</a:t>
          </a:r>
          <a:r>
            <a:rPr kumimoji="1" lang="en-US" altLang="ja-JP" sz="1100">
              <a:latin typeface="ＭＳ Ｐゴシック" panose="020B0600070205080204" pitchFamily="50" charset="-128"/>
              <a:ea typeface="ＭＳ Ｐゴシック" panose="020B0600070205080204" pitchFamily="50" charset="-128"/>
            </a:rPr>
            <a:t>1,206</a:t>
          </a:r>
          <a:r>
            <a:rPr kumimoji="1" lang="ja-JP" altLang="en-US" sz="1100">
              <a:latin typeface="ＭＳ Ｐゴシック" panose="020B0600070205080204" pitchFamily="50" charset="-128"/>
              <a:ea typeface="ＭＳ Ｐゴシック" panose="020B0600070205080204" pitchFamily="50" charset="-128"/>
            </a:rPr>
            <a:t>百万円増となったため、単年度では前年度（</a:t>
          </a:r>
          <a:r>
            <a:rPr kumimoji="1" lang="en-US" altLang="ja-JP" sz="1100">
              <a:latin typeface="ＭＳ Ｐゴシック" panose="020B0600070205080204" pitchFamily="50" charset="-128"/>
              <a:ea typeface="ＭＳ Ｐゴシック" panose="020B0600070205080204" pitchFamily="50" charset="-128"/>
            </a:rPr>
            <a:t>0.828</a:t>
          </a:r>
          <a:r>
            <a:rPr kumimoji="1" lang="ja-JP" altLang="en-US" sz="1100">
              <a:latin typeface="ＭＳ Ｐゴシック" panose="020B0600070205080204" pitchFamily="50" charset="-128"/>
              <a:ea typeface="ＭＳ Ｐゴシック" panose="020B0600070205080204" pitchFamily="50" charset="-128"/>
            </a:rPr>
            <a:t>）から</a:t>
          </a:r>
          <a:r>
            <a:rPr kumimoji="1" lang="en-US" altLang="ja-JP" sz="1100">
              <a:latin typeface="ＭＳ Ｐゴシック" panose="020B0600070205080204" pitchFamily="50" charset="-128"/>
              <a:ea typeface="ＭＳ Ｐゴシック" panose="020B0600070205080204" pitchFamily="50" charset="-128"/>
            </a:rPr>
            <a:t>0.002</a:t>
          </a:r>
          <a:r>
            <a:rPr kumimoji="1" lang="ja-JP" altLang="en-US" sz="1100">
              <a:latin typeface="ＭＳ Ｐゴシック" panose="020B0600070205080204" pitchFamily="50" charset="-128"/>
              <a:ea typeface="ＭＳ Ｐゴシック" panose="020B0600070205080204" pitchFamily="50" charset="-128"/>
            </a:rPr>
            <a:t>ポイント増の</a:t>
          </a:r>
          <a:r>
            <a:rPr kumimoji="1" lang="en-US" altLang="ja-JP" sz="1100">
              <a:latin typeface="ＭＳ Ｐゴシック" panose="020B0600070205080204" pitchFamily="50" charset="-128"/>
              <a:ea typeface="ＭＳ Ｐゴシック" panose="020B0600070205080204" pitchFamily="50" charset="-128"/>
            </a:rPr>
            <a:t>0.830</a:t>
          </a:r>
          <a:r>
            <a:rPr kumimoji="1" lang="ja-JP" altLang="en-US" sz="1100">
              <a:latin typeface="ＭＳ Ｐゴシック" panose="020B0600070205080204" pitchFamily="50" charset="-128"/>
              <a:ea typeface="ＭＳ Ｐゴシック" panose="020B0600070205080204" pitchFamily="50" charset="-128"/>
            </a:rPr>
            <a:t>となった。また、単年度の財政力指数において、令和元年度に比べ令和</a:t>
          </a:r>
          <a:r>
            <a:rPr kumimoji="1" lang="en-US" altLang="ja-JP" sz="1100">
              <a:latin typeface="ＭＳ Ｐゴシック" panose="020B0600070205080204" pitchFamily="50" charset="-128"/>
              <a:ea typeface="ＭＳ Ｐゴシック" panose="020B0600070205080204" pitchFamily="50" charset="-128"/>
            </a:rPr>
            <a:t>4</a:t>
          </a:r>
          <a:r>
            <a:rPr kumimoji="1" lang="ja-JP" altLang="en-US" sz="1100">
              <a:latin typeface="ＭＳ Ｐゴシック" panose="020B0600070205080204" pitchFamily="50" charset="-128"/>
              <a:ea typeface="ＭＳ Ｐゴシック" panose="020B0600070205080204" pitchFamily="50" charset="-128"/>
            </a:rPr>
            <a:t>年度は低下したことにより、</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カ年平均の財政力指数が前年度（</a:t>
          </a:r>
          <a:r>
            <a:rPr kumimoji="1" lang="en-US" altLang="ja-JP" sz="1100">
              <a:latin typeface="ＭＳ Ｐゴシック" panose="020B0600070205080204" pitchFamily="50" charset="-128"/>
              <a:ea typeface="ＭＳ Ｐゴシック" panose="020B0600070205080204" pitchFamily="50" charset="-128"/>
            </a:rPr>
            <a:t>0.861</a:t>
          </a:r>
          <a:r>
            <a:rPr kumimoji="1" lang="ja-JP" altLang="en-US" sz="1100">
              <a:latin typeface="ＭＳ Ｐゴシック" panose="020B0600070205080204" pitchFamily="50" charset="-128"/>
              <a:ea typeface="ＭＳ Ｐゴシック" panose="020B0600070205080204" pitchFamily="50" charset="-128"/>
            </a:rPr>
            <a:t>）から</a:t>
          </a:r>
          <a:r>
            <a:rPr kumimoji="1" lang="en-US" altLang="ja-JP" sz="1100">
              <a:latin typeface="ＭＳ Ｐゴシック" panose="020B0600070205080204" pitchFamily="50" charset="-128"/>
              <a:ea typeface="ＭＳ Ｐゴシック" panose="020B0600070205080204" pitchFamily="50" charset="-128"/>
            </a:rPr>
            <a:t>0.016</a:t>
          </a:r>
          <a:r>
            <a:rPr kumimoji="1" lang="ja-JP" altLang="en-US" sz="1100">
              <a:latin typeface="ＭＳ Ｐゴシック" panose="020B0600070205080204" pitchFamily="50" charset="-128"/>
              <a:ea typeface="ＭＳ Ｐゴシック" panose="020B0600070205080204" pitchFamily="50" charset="-128"/>
            </a:rPr>
            <a:t>ポイント減の</a:t>
          </a:r>
          <a:r>
            <a:rPr kumimoji="1" lang="en-US" altLang="ja-JP" sz="1100">
              <a:latin typeface="ＭＳ Ｐゴシック" panose="020B0600070205080204" pitchFamily="50" charset="-128"/>
              <a:ea typeface="ＭＳ Ｐゴシック" panose="020B0600070205080204" pitchFamily="50" charset="-128"/>
            </a:rPr>
            <a:t>0.845</a:t>
          </a:r>
          <a:r>
            <a:rPr kumimoji="1" lang="ja-JP" altLang="en-US" sz="1100">
              <a:latin typeface="ＭＳ Ｐゴシック" panose="020B0600070205080204" pitchFamily="50" charset="-128"/>
              <a:ea typeface="ＭＳ Ｐゴシック" panose="020B0600070205080204" pitchFamily="50" charset="-128"/>
            </a:rPr>
            <a:t>となった。</a:t>
          </a:r>
        </a:p>
        <a:p>
          <a:r>
            <a:rPr kumimoji="1" lang="ja-JP" altLang="en-US" sz="1100">
              <a:latin typeface="ＭＳ Ｐゴシック" panose="020B0600070205080204" pitchFamily="50" charset="-128"/>
              <a:ea typeface="ＭＳ Ｐゴシック" panose="020B0600070205080204" pitchFamily="50" charset="-128"/>
            </a:rPr>
            <a:t>≪単年度財政力指数≫</a:t>
          </a:r>
        </a:p>
        <a:p>
          <a:r>
            <a:rPr kumimoji="1" lang="ja-JP" altLang="en-US" sz="1100">
              <a:latin typeface="ＭＳ Ｐゴシック" panose="020B0600070205080204" pitchFamily="50" charset="-128"/>
              <a:ea typeface="ＭＳ Ｐゴシック" panose="020B0600070205080204" pitchFamily="50" charset="-128"/>
            </a:rPr>
            <a:t>　元年度 </a:t>
          </a:r>
          <a:r>
            <a:rPr kumimoji="1" lang="en-US" altLang="ja-JP" sz="1100">
              <a:latin typeface="ＭＳ Ｐゴシック" panose="020B0600070205080204" pitchFamily="50" charset="-128"/>
              <a:ea typeface="ＭＳ Ｐゴシック" panose="020B0600070205080204" pitchFamily="50" charset="-128"/>
            </a:rPr>
            <a:t>0.880</a:t>
          </a:r>
          <a:r>
            <a:rPr kumimoji="1" lang="ja-JP" altLang="en-US" sz="1100">
              <a:latin typeface="ＭＳ Ｐゴシック" panose="020B0600070205080204" pitchFamily="50" charset="-128"/>
              <a:ea typeface="ＭＳ Ｐゴシック" panose="020B0600070205080204" pitchFamily="50" charset="-128"/>
            </a:rPr>
            <a:t>　</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 </a:t>
          </a:r>
          <a:r>
            <a:rPr kumimoji="1" lang="en-US" altLang="ja-JP" sz="1100">
              <a:latin typeface="ＭＳ Ｐゴシック" panose="020B0600070205080204" pitchFamily="50" charset="-128"/>
              <a:ea typeface="ＭＳ Ｐゴシック" panose="020B0600070205080204" pitchFamily="50" charset="-128"/>
            </a:rPr>
            <a:t>0.876</a:t>
          </a:r>
          <a:r>
            <a:rPr kumimoji="1" lang="ja-JP" altLang="en-US" sz="1100">
              <a:latin typeface="ＭＳ Ｐゴシック" panose="020B0600070205080204" pitchFamily="50" charset="-128"/>
              <a:ea typeface="ＭＳ Ｐゴシック" panose="020B0600070205080204" pitchFamily="50" charset="-128"/>
            </a:rPr>
            <a:t>　</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年度 </a:t>
          </a:r>
          <a:r>
            <a:rPr kumimoji="1" lang="en-US" altLang="ja-JP" sz="1100">
              <a:latin typeface="ＭＳ Ｐゴシック" panose="020B0600070205080204" pitchFamily="50" charset="-128"/>
              <a:ea typeface="ＭＳ Ｐゴシック" panose="020B0600070205080204" pitchFamily="50" charset="-128"/>
            </a:rPr>
            <a:t>0.828</a:t>
          </a:r>
          <a:r>
            <a:rPr kumimoji="1" lang="ja-JP" altLang="en-US" sz="1100">
              <a:latin typeface="ＭＳ Ｐゴシック" panose="020B0600070205080204" pitchFamily="50" charset="-128"/>
              <a:ea typeface="ＭＳ Ｐゴシック" panose="020B0600070205080204" pitchFamily="50" charset="-128"/>
            </a:rPr>
            <a:t>　</a:t>
          </a:r>
          <a:r>
            <a:rPr kumimoji="1" lang="en-US" altLang="ja-JP" sz="1100">
              <a:latin typeface="ＭＳ Ｐゴシック" panose="020B0600070205080204" pitchFamily="50" charset="-128"/>
              <a:ea typeface="ＭＳ Ｐゴシック" panose="020B0600070205080204" pitchFamily="50" charset="-128"/>
            </a:rPr>
            <a:t>4</a:t>
          </a:r>
          <a:r>
            <a:rPr kumimoji="1" lang="ja-JP" altLang="en-US" sz="1100">
              <a:latin typeface="ＭＳ Ｐゴシック" panose="020B0600070205080204" pitchFamily="50" charset="-128"/>
              <a:ea typeface="ＭＳ Ｐゴシック" panose="020B0600070205080204" pitchFamily="50" charset="-128"/>
            </a:rPr>
            <a:t>年度 </a:t>
          </a:r>
          <a:r>
            <a:rPr kumimoji="1" lang="en-US" altLang="ja-JP" sz="1100">
              <a:latin typeface="ＭＳ Ｐゴシック" panose="020B0600070205080204" pitchFamily="50" charset="-128"/>
              <a:ea typeface="ＭＳ Ｐゴシック" panose="020B0600070205080204" pitchFamily="50" charset="-128"/>
            </a:rPr>
            <a:t>0.830</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6DC5710C-20E6-4932-BB43-EE6617F820A4}"/>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CC2C8EF4-3D8A-4E7F-B4B0-842F145CEB14}"/>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C64DEFCB-08B2-422A-B5EC-FFE4DF65003F}"/>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31509A91-92AB-483C-B1DD-966A00F2658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E50C1406-3008-4994-A530-7D8F1D366062}"/>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2B191ABC-10B6-4D19-8A5D-4FCFC7DD7B04}"/>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F5A5E89D-54BF-4F84-9FDF-4FDC013A6017}"/>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768AA3C6-6CEB-4802-9F59-3FBA12A02BF6}"/>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824B4B99-4068-4995-9498-287991309CBC}"/>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B299ED35-465A-4C74-8B73-CF63D3A12432}"/>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5093FB6A-B7F2-4C2E-881C-0E0FD01AA6AA}"/>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EC141496-1ECB-4443-9EDB-ED742BAB624E}"/>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2609A29B-1394-40E4-A5C8-C843F9592B1E}"/>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A059180E-C430-4218-95EB-11051534EAC4}"/>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2877679C-BFD9-4CD3-9A1E-47846B37DFD7}"/>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99483</xdr:rowOff>
    </xdr:from>
    <xdr:to>
      <xdr:col>23</xdr:col>
      <xdr:colOff>133350</xdr:colOff>
      <xdr:row>44</xdr:row>
      <xdr:rowOff>24342</xdr:rowOff>
    </xdr:to>
    <xdr:cxnSp macro="">
      <xdr:nvCxnSpPr>
        <xdr:cNvPr id="64" name="直線コネクタ 63">
          <a:extLst>
            <a:ext uri="{FF2B5EF4-FFF2-40B4-BE49-F238E27FC236}">
              <a16:creationId xmlns:a16="http://schemas.microsoft.com/office/drawing/2014/main" id="{7910F1A0-5CC4-44A5-8671-45DA9D257F11}"/>
            </a:ext>
          </a:extLst>
        </xdr:cNvPr>
        <xdr:cNvCxnSpPr/>
      </xdr:nvCxnSpPr>
      <xdr:spPr>
        <a:xfrm flipV="1">
          <a:off x="4953000" y="6100233"/>
          <a:ext cx="0" cy="14679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167869</xdr:rowOff>
    </xdr:from>
    <xdr:ext cx="762000" cy="259045"/>
    <xdr:sp macro="" textlink="">
      <xdr:nvSpPr>
        <xdr:cNvPr id="65" name="財政力最小値テキスト">
          <a:extLst>
            <a:ext uri="{FF2B5EF4-FFF2-40B4-BE49-F238E27FC236}">
              <a16:creationId xmlns:a16="http://schemas.microsoft.com/office/drawing/2014/main" id="{9C83A27C-1240-4788-9D3C-05EE3E911108}"/>
            </a:ext>
          </a:extLst>
        </xdr:cNvPr>
        <xdr:cNvSpPr txBox="1"/>
      </xdr:nvSpPr>
      <xdr:spPr>
        <a:xfrm>
          <a:off x="5041900" y="7540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24342</xdr:rowOff>
    </xdr:from>
    <xdr:to>
      <xdr:col>24</xdr:col>
      <xdr:colOff>12700</xdr:colOff>
      <xdr:row>44</xdr:row>
      <xdr:rowOff>24342</xdr:rowOff>
    </xdr:to>
    <xdr:cxnSp macro="">
      <xdr:nvCxnSpPr>
        <xdr:cNvPr id="66" name="直線コネクタ 65">
          <a:extLst>
            <a:ext uri="{FF2B5EF4-FFF2-40B4-BE49-F238E27FC236}">
              <a16:creationId xmlns:a16="http://schemas.microsoft.com/office/drawing/2014/main" id="{08B63E96-26C4-4B70-8887-A15A60C3F87C}"/>
            </a:ext>
          </a:extLst>
        </xdr:cNvPr>
        <xdr:cNvCxnSpPr/>
      </xdr:nvCxnSpPr>
      <xdr:spPr>
        <a:xfrm>
          <a:off x="4864100" y="7568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14410</xdr:rowOff>
    </xdr:from>
    <xdr:ext cx="762000" cy="259045"/>
    <xdr:sp macro="" textlink="">
      <xdr:nvSpPr>
        <xdr:cNvPr id="67" name="財政力最大値テキスト">
          <a:extLst>
            <a:ext uri="{FF2B5EF4-FFF2-40B4-BE49-F238E27FC236}">
              <a16:creationId xmlns:a16="http://schemas.microsoft.com/office/drawing/2014/main" id="{2ACD878F-3E54-4545-9271-7C136AB2C8B4}"/>
            </a:ext>
          </a:extLst>
        </xdr:cNvPr>
        <xdr:cNvSpPr txBox="1"/>
      </xdr:nvSpPr>
      <xdr:spPr>
        <a:xfrm>
          <a:off x="5041900" y="584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99483</xdr:rowOff>
    </xdr:from>
    <xdr:to>
      <xdr:col>24</xdr:col>
      <xdr:colOff>12700</xdr:colOff>
      <xdr:row>35</xdr:row>
      <xdr:rowOff>99483</xdr:rowOff>
    </xdr:to>
    <xdr:cxnSp macro="">
      <xdr:nvCxnSpPr>
        <xdr:cNvPr id="68" name="直線コネクタ 67">
          <a:extLst>
            <a:ext uri="{FF2B5EF4-FFF2-40B4-BE49-F238E27FC236}">
              <a16:creationId xmlns:a16="http://schemas.microsoft.com/office/drawing/2014/main" id="{CB77AB5B-142D-4280-B175-22F51FF1F81A}"/>
            </a:ext>
          </a:extLst>
        </xdr:cNvPr>
        <xdr:cNvCxnSpPr/>
      </xdr:nvCxnSpPr>
      <xdr:spPr>
        <a:xfrm>
          <a:off x="4864100" y="610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6350</xdr:rowOff>
    </xdr:from>
    <xdr:to>
      <xdr:col>23</xdr:col>
      <xdr:colOff>133350</xdr:colOff>
      <xdr:row>40</xdr:row>
      <xdr:rowOff>26458</xdr:rowOff>
    </xdr:to>
    <xdr:cxnSp macro="">
      <xdr:nvCxnSpPr>
        <xdr:cNvPr id="69" name="直線コネクタ 68">
          <a:extLst>
            <a:ext uri="{FF2B5EF4-FFF2-40B4-BE49-F238E27FC236}">
              <a16:creationId xmlns:a16="http://schemas.microsoft.com/office/drawing/2014/main" id="{D9A8EDD6-6D60-46C3-B42C-293D9C936881}"/>
            </a:ext>
          </a:extLst>
        </xdr:cNvPr>
        <xdr:cNvCxnSpPr/>
      </xdr:nvCxnSpPr>
      <xdr:spPr>
        <a:xfrm>
          <a:off x="4114800" y="6864350"/>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8060</xdr:rowOff>
    </xdr:from>
    <xdr:ext cx="762000" cy="259045"/>
    <xdr:sp macro="" textlink="">
      <xdr:nvSpPr>
        <xdr:cNvPr id="70" name="財政力平均値テキスト">
          <a:extLst>
            <a:ext uri="{FF2B5EF4-FFF2-40B4-BE49-F238E27FC236}">
              <a16:creationId xmlns:a16="http://schemas.microsoft.com/office/drawing/2014/main" id="{C867335A-5B38-4F6C-A1C7-09721DA5EA42}"/>
            </a:ext>
          </a:extLst>
        </xdr:cNvPr>
        <xdr:cNvSpPr txBox="1"/>
      </xdr:nvSpPr>
      <xdr:spPr>
        <a:xfrm>
          <a:off x="5041900" y="68660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35983</xdr:rowOff>
    </xdr:from>
    <xdr:to>
      <xdr:col>23</xdr:col>
      <xdr:colOff>184150</xdr:colOff>
      <xdr:row>40</xdr:row>
      <xdr:rowOff>137583</xdr:rowOff>
    </xdr:to>
    <xdr:sp macro="" textlink="">
      <xdr:nvSpPr>
        <xdr:cNvPr id="71" name="フローチャート: 判断 70">
          <a:extLst>
            <a:ext uri="{FF2B5EF4-FFF2-40B4-BE49-F238E27FC236}">
              <a16:creationId xmlns:a16="http://schemas.microsoft.com/office/drawing/2014/main" id="{1735509B-CDF7-4554-A5D8-89F642A51118}"/>
            </a:ext>
          </a:extLst>
        </xdr:cNvPr>
        <xdr:cNvSpPr/>
      </xdr:nvSpPr>
      <xdr:spPr>
        <a:xfrm>
          <a:off x="49022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39</xdr:row>
      <xdr:rowOff>137583</xdr:rowOff>
    </xdr:from>
    <xdr:to>
      <xdr:col>19</xdr:col>
      <xdr:colOff>133350</xdr:colOff>
      <xdr:row>40</xdr:row>
      <xdr:rowOff>6350</xdr:rowOff>
    </xdr:to>
    <xdr:cxnSp macro="">
      <xdr:nvCxnSpPr>
        <xdr:cNvPr id="72" name="直線コネクタ 71">
          <a:extLst>
            <a:ext uri="{FF2B5EF4-FFF2-40B4-BE49-F238E27FC236}">
              <a16:creationId xmlns:a16="http://schemas.microsoft.com/office/drawing/2014/main" id="{F4C330F3-1906-4080-A060-70C3EDD72469}"/>
            </a:ext>
          </a:extLst>
        </xdr:cNvPr>
        <xdr:cNvCxnSpPr/>
      </xdr:nvCxnSpPr>
      <xdr:spPr>
        <a:xfrm>
          <a:off x="3225800" y="682413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15875</xdr:rowOff>
    </xdr:from>
    <xdr:to>
      <xdr:col>19</xdr:col>
      <xdr:colOff>184150</xdr:colOff>
      <xdr:row>40</xdr:row>
      <xdr:rowOff>117475</xdr:rowOff>
    </xdr:to>
    <xdr:sp macro="" textlink="">
      <xdr:nvSpPr>
        <xdr:cNvPr id="73" name="フローチャート: 判断 72">
          <a:extLst>
            <a:ext uri="{FF2B5EF4-FFF2-40B4-BE49-F238E27FC236}">
              <a16:creationId xmlns:a16="http://schemas.microsoft.com/office/drawing/2014/main" id="{8F4AAECA-8771-4126-9CB9-8B33768ED8DF}"/>
            </a:ext>
          </a:extLst>
        </xdr:cNvPr>
        <xdr:cNvSpPr/>
      </xdr:nvSpPr>
      <xdr:spPr>
        <a:xfrm>
          <a:off x="4064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102252</xdr:rowOff>
    </xdr:from>
    <xdr:ext cx="736600" cy="259045"/>
    <xdr:sp macro="" textlink="">
      <xdr:nvSpPr>
        <xdr:cNvPr id="74" name="テキスト ボックス 73">
          <a:extLst>
            <a:ext uri="{FF2B5EF4-FFF2-40B4-BE49-F238E27FC236}">
              <a16:creationId xmlns:a16="http://schemas.microsoft.com/office/drawing/2014/main" id="{4A60F6F6-AC66-48E8-B877-44129FA7C1AE}"/>
            </a:ext>
          </a:extLst>
        </xdr:cNvPr>
        <xdr:cNvSpPr txBox="1"/>
      </xdr:nvSpPr>
      <xdr:spPr>
        <a:xfrm>
          <a:off x="3733800" y="69602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39</xdr:row>
      <xdr:rowOff>137583</xdr:rowOff>
    </xdr:from>
    <xdr:to>
      <xdr:col>15</xdr:col>
      <xdr:colOff>82550</xdr:colOff>
      <xdr:row>39</xdr:row>
      <xdr:rowOff>137583</xdr:rowOff>
    </xdr:to>
    <xdr:cxnSp macro="">
      <xdr:nvCxnSpPr>
        <xdr:cNvPr id="75" name="直線コネクタ 74">
          <a:extLst>
            <a:ext uri="{FF2B5EF4-FFF2-40B4-BE49-F238E27FC236}">
              <a16:creationId xmlns:a16="http://schemas.microsoft.com/office/drawing/2014/main" id="{9BD7013B-8856-4FC0-BCAA-710D45A49D04}"/>
            </a:ext>
          </a:extLst>
        </xdr:cNvPr>
        <xdr:cNvCxnSpPr/>
      </xdr:nvCxnSpPr>
      <xdr:spPr>
        <a:xfrm>
          <a:off x="2336800" y="68241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39</xdr:row>
      <xdr:rowOff>106892</xdr:rowOff>
    </xdr:from>
    <xdr:to>
      <xdr:col>15</xdr:col>
      <xdr:colOff>133350</xdr:colOff>
      <xdr:row>40</xdr:row>
      <xdr:rowOff>37042</xdr:rowOff>
    </xdr:to>
    <xdr:sp macro="" textlink="">
      <xdr:nvSpPr>
        <xdr:cNvPr id="76" name="フローチャート: 判断 75">
          <a:extLst>
            <a:ext uri="{FF2B5EF4-FFF2-40B4-BE49-F238E27FC236}">
              <a16:creationId xmlns:a16="http://schemas.microsoft.com/office/drawing/2014/main" id="{5ACF982D-868D-497C-9614-0766A4C634B5}"/>
            </a:ext>
          </a:extLst>
        </xdr:cNvPr>
        <xdr:cNvSpPr/>
      </xdr:nvSpPr>
      <xdr:spPr>
        <a:xfrm>
          <a:off x="3175000" y="6793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21819</xdr:rowOff>
    </xdr:from>
    <xdr:ext cx="762000" cy="259045"/>
    <xdr:sp macro="" textlink="">
      <xdr:nvSpPr>
        <xdr:cNvPr id="77" name="テキスト ボックス 76">
          <a:extLst>
            <a:ext uri="{FF2B5EF4-FFF2-40B4-BE49-F238E27FC236}">
              <a16:creationId xmlns:a16="http://schemas.microsoft.com/office/drawing/2014/main" id="{8CE12586-1A3A-4251-A805-0AFFD5521ACB}"/>
            </a:ext>
          </a:extLst>
        </xdr:cNvPr>
        <xdr:cNvSpPr txBox="1"/>
      </xdr:nvSpPr>
      <xdr:spPr>
        <a:xfrm>
          <a:off x="2844800" y="6879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39</xdr:row>
      <xdr:rowOff>117475</xdr:rowOff>
    </xdr:from>
    <xdr:to>
      <xdr:col>11</xdr:col>
      <xdr:colOff>31750</xdr:colOff>
      <xdr:row>39</xdr:row>
      <xdr:rowOff>137583</xdr:rowOff>
    </xdr:to>
    <xdr:cxnSp macro="">
      <xdr:nvCxnSpPr>
        <xdr:cNvPr id="78" name="直線コネクタ 77">
          <a:extLst>
            <a:ext uri="{FF2B5EF4-FFF2-40B4-BE49-F238E27FC236}">
              <a16:creationId xmlns:a16="http://schemas.microsoft.com/office/drawing/2014/main" id="{9B7235D3-1BC7-4310-916C-755299960163}"/>
            </a:ext>
          </a:extLst>
        </xdr:cNvPr>
        <xdr:cNvCxnSpPr/>
      </xdr:nvCxnSpPr>
      <xdr:spPr>
        <a:xfrm>
          <a:off x="1447800" y="680402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39</xdr:row>
      <xdr:rowOff>167217</xdr:rowOff>
    </xdr:from>
    <xdr:to>
      <xdr:col>11</xdr:col>
      <xdr:colOff>82550</xdr:colOff>
      <xdr:row>40</xdr:row>
      <xdr:rowOff>97367</xdr:rowOff>
    </xdr:to>
    <xdr:sp macro="" textlink="">
      <xdr:nvSpPr>
        <xdr:cNvPr id="79" name="フローチャート: 判断 78">
          <a:extLst>
            <a:ext uri="{FF2B5EF4-FFF2-40B4-BE49-F238E27FC236}">
              <a16:creationId xmlns:a16="http://schemas.microsoft.com/office/drawing/2014/main" id="{0E3B0C43-EB4B-4204-BB88-2D2A4F04EC7F}"/>
            </a:ext>
          </a:extLst>
        </xdr:cNvPr>
        <xdr:cNvSpPr/>
      </xdr:nvSpPr>
      <xdr:spPr>
        <a:xfrm>
          <a:off x="2286000" y="685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82144</xdr:rowOff>
    </xdr:from>
    <xdr:ext cx="762000" cy="259045"/>
    <xdr:sp macro="" textlink="">
      <xdr:nvSpPr>
        <xdr:cNvPr id="80" name="テキスト ボックス 79">
          <a:extLst>
            <a:ext uri="{FF2B5EF4-FFF2-40B4-BE49-F238E27FC236}">
              <a16:creationId xmlns:a16="http://schemas.microsoft.com/office/drawing/2014/main" id="{5E8EAC0A-5549-49B3-8887-F2FEB7ED882E}"/>
            </a:ext>
          </a:extLst>
        </xdr:cNvPr>
        <xdr:cNvSpPr txBox="1"/>
      </xdr:nvSpPr>
      <xdr:spPr>
        <a:xfrm>
          <a:off x="1955800" y="6940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15875</xdr:rowOff>
    </xdr:from>
    <xdr:to>
      <xdr:col>7</xdr:col>
      <xdr:colOff>31750</xdr:colOff>
      <xdr:row>40</xdr:row>
      <xdr:rowOff>117475</xdr:rowOff>
    </xdr:to>
    <xdr:sp macro="" textlink="">
      <xdr:nvSpPr>
        <xdr:cNvPr id="81" name="フローチャート: 判断 80">
          <a:extLst>
            <a:ext uri="{FF2B5EF4-FFF2-40B4-BE49-F238E27FC236}">
              <a16:creationId xmlns:a16="http://schemas.microsoft.com/office/drawing/2014/main" id="{13274B5F-2995-4DC7-BAD5-BAB69A757907}"/>
            </a:ext>
          </a:extLst>
        </xdr:cNvPr>
        <xdr:cNvSpPr/>
      </xdr:nvSpPr>
      <xdr:spPr>
        <a:xfrm>
          <a:off x="1397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102252</xdr:rowOff>
    </xdr:from>
    <xdr:ext cx="762000" cy="259045"/>
    <xdr:sp macro="" textlink="">
      <xdr:nvSpPr>
        <xdr:cNvPr id="82" name="テキスト ボックス 81">
          <a:extLst>
            <a:ext uri="{FF2B5EF4-FFF2-40B4-BE49-F238E27FC236}">
              <a16:creationId xmlns:a16="http://schemas.microsoft.com/office/drawing/2014/main" id="{73A1DF15-EDB3-4619-9EA1-92E7AA41C430}"/>
            </a:ext>
          </a:extLst>
        </xdr:cNvPr>
        <xdr:cNvSpPr txBox="1"/>
      </xdr:nvSpPr>
      <xdr:spPr>
        <a:xfrm>
          <a:off x="1066800" y="6960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A04E3AA-34E8-4A1C-AEF0-F47AAC5A7E2E}"/>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980EE721-C425-4232-9881-256BF975B967}"/>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FE1137E2-B376-4758-AAEC-F6F04FA106E7}"/>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DDFCCB2D-2597-444C-B0A9-626F3424B62D}"/>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FFA0C26C-2976-4B1E-9509-CE2C290198EA}"/>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147108</xdr:rowOff>
    </xdr:from>
    <xdr:to>
      <xdr:col>23</xdr:col>
      <xdr:colOff>184150</xdr:colOff>
      <xdr:row>40</xdr:row>
      <xdr:rowOff>77258</xdr:rowOff>
    </xdr:to>
    <xdr:sp macro="" textlink="">
      <xdr:nvSpPr>
        <xdr:cNvPr id="88" name="楕円 87">
          <a:extLst>
            <a:ext uri="{FF2B5EF4-FFF2-40B4-BE49-F238E27FC236}">
              <a16:creationId xmlns:a16="http://schemas.microsoft.com/office/drawing/2014/main" id="{997B57E5-89A1-44C7-9082-CD709BA01100}"/>
            </a:ext>
          </a:extLst>
        </xdr:cNvPr>
        <xdr:cNvSpPr/>
      </xdr:nvSpPr>
      <xdr:spPr>
        <a:xfrm>
          <a:off x="4902200" y="683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163635</xdr:rowOff>
    </xdr:from>
    <xdr:ext cx="762000" cy="259045"/>
    <xdr:sp macro="" textlink="">
      <xdr:nvSpPr>
        <xdr:cNvPr id="89" name="財政力該当値テキスト">
          <a:extLst>
            <a:ext uri="{FF2B5EF4-FFF2-40B4-BE49-F238E27FC236}">
              <a16:creationId xmlns:a16="http://schemas.microsoft.com/office/drawing/2014/main" id="{FA1C7A28-9A3C-49A1-9CC6-D726FED0B426}"/>
            </a:ext>
          </a:extLst>
        </xdr:cNvPr>
        <xdr:cNvSpPr txBox="1"/>
      </xdr:nvSpPr>
      <xdr:spPr>
        <a:xfrm>
          <a:off x="5041900" y="6678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127000</xdr:rowOff>
    </xdr:from>
    <xdr:to>
      <xdr:col>19</xdr:col>
      <xdr:colOff>184150</xdr:colOff>
      <xdr:row>40</xdr:row>
      <xdr:rowOff>57150</xdr:rowOff>
    </xdr:to>
    <xdr:sp macro="" textlink="">
      <xdr:nvSpPr>
        <xdr:cNvPr id="90" name="楕円 89">
          <a:extLst>
            <a:ext uri="{FF2B5EF4-FFF2-40B4-BE49-F238E27FC236}">
              <a16:creationId xmlns:a16="http://schemas.microsoft.com/office/drawing/2014/main" id="{54676348-195F-4A93-ACEF-43CF1DC61DAE}"/>
            </a:ext>
          </a:extLst>
        </xdr:cNvPr>
        <xdr:cNvSpPr/>
      </xdr:nvSpPr>
      <xdr:spPr>
        <a:xfrm>
          <a:off x="4064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67327</xdr:rowOff>
    </xdr:from>
    <xdr:ext cx="736600" cy="259045"/>
    <xdr:sp macro="" textlink="">
      <xdr:nvSpPr>
        <xdr:cNvPr id="91" name="テキスト ボックス 90">
          <a:extLst>
            <a:ext uri="{FF2B5EF4-FFF2-40B4-BE49-F238E27FC236}">
              <a16:creationId xmlns:a16="http://schemas.microsoft.com/office/drawing/2014/main" id="{28BA3694-8906-4A6F-9446-5A5A776F26C3}"/>
            </a:ext>
          </a:extLst>
        </xdr:cNvPr>
        <xdr:cNvSpPr txBox="1"/>
      </xdr:nvSpPr>
      <xdr:spPr>
        <a:xfrm>
          <a:off x="3733800" y="658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86783</xdr:rowOff>
    </xdr:from>
    <xdr:to>
      <xdr:col>15</xdr:col>
      <xdr:colOff>133350</xdr:colOff>
      <xdr:row>40</xdr:row>
      <xdr:rowOff>16933</xdr:rowOff>
    </xdr:to>
    <xdr:sp macro="" textlink="">
      <xdr:nvSpPr>
        <xdr:cNvPr id="92" name="楕円 91">
          <a:extLst>
            <a:ext uri="{FF2B5EF4-FFF2-40B4-BE49-F238E27FC236}">
              <a16:creationId xmlns:a16="http://schemas.microsoft.com/office/drawing/2014/main" id="{2B1A8419-03A9-442F-909F-111D620B4064}"/>
            </a:ext>
          </a:extLst>
        </xdr:cNvPr>
        <xdr:cNvSpPr/>
      </xdr:nvSpPr>
      <xdr:spPr>
        <a:xfrm>
          <a:off x="31750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27110</xdr:rowOff>
    </xdr:from>
    <xdr:ext cx="762000" cy="259045"/>
    <xdr:sp macro="" textlink="">
      <xdr:nvSpPr>
        <xdr:cNvPr id="93" name="テキスト ボックス 92">
          <a:extLst>
            <a:ext uri="{FF2B5EF4-FFF2-40B4-BE49-F238E27FC236}">
              <a16:creationId xmlns:a16="http://schemas.microsoft.com/office/drawing/2014/main" id="{F5549AE2-8B03-4A3B-9867-8E336A202754}"/>
            </a:ext>
          </a:extLst>
        </xdr:cNvPr>
        <xdr:cNvSpPr txBox="1"/>
      </xdr:nvSpPr>
      <xdr:spPr>
        <a:xfrm>
          <a:off x="2844800" y="654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86783</xdr:rowOff>
    </xdr:from>
    <xdr:to>
      <xdr:col>11</xdr:col>
      <xdr:colOff>82550</xdr:colOff>
      <xdr:row>40</xdr:row>
      <xdr:rowOff>16933</xdr:rowOff>
    </xdr:to>
    <xdr:sp macro="" textlink="">
      <xdr:nvSpPr>
        <xdr:cNvPr id="94" name="楕円 93">
          <a:extLst>
            <a:ext uri="{FF2B5EF4-FFF2-40B4-BE49-F238E27FC236}">
              <a16:creationId xmlns:a16="http://schemas.microsoft.com/office/drawing/2014/main" id="{CD3973E7-FF17-4F87-9D09-DB258FB9BB3F}"/>
            </a:ext>
          </a:extLst>
        </xdr:cNvPr>
        <xdr:cNvSpPr/>
      </xdr:nvSpPr>
      <xdr:spPr>
        <a:xfrm>
          <a:off x="22860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27110</xdr:rowOff>
    </xdr:from>
    <xdr:ext cx="762000" cy="259045"/>
    <xdr:sp macro="" textlink="">
      <xdr:nvSpPr>
        <xdr:cNvPr id="95" name="テキスト ボックス 94">
          <a:extLst>
            <a:ext uri="{FF2B5EF4-FFF2-40B4-BE49-F238E27FC236}">
              <a16:creationId xmlns:a16="http://schemas.microsoft.com/office/drawing/2014/main" id="{DD461F87-0993-4879-BD65-157B76032D3F}"/>
            </a:ext>
          </a:extLst>
        </xdr:cNvPr>
        <xdr:cNvSpPr txBox="1"/>
      </xdr:nvSpPr>
      <xdr:spPr>
        <a:xfrm>
          <a:off x="1955800" y="654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66675</xdr:rowOff>
    </xdr:from>
    <xdr:to>
      <xdr:col>7</xdr:col>
      <xdr:colOff>31750</xdr:colOff>
      <xdr:row>39</xdr:row>
      <xdr:rowOff>168275</xdr:rowOff>
    </xdr:to>
    <xdr:sp macro="" textlink="">
      <xdr:nvSpPr>
        <xdr:cNvPr id="96" name="楕円 95">
          <a:extLst>
            <a:ext uri="{FF2B5EF4-FFF2-40B4-BE49-F238E27FC236}">
              <a16:creationId xmlns:a16="http://schemas.microsoft.com/office/drawing/2014/main" id="{C9CB3770-504B-44C2-8AE2-710EF6595678}"/>
            </a:ext>
          </a:extLst>
        </xdr:cNvPr>
        <xdr:cNvSpPr/>
      </xdr:nvSpPr>
      <xdr:spPr>
        <a:xfrm>
          <a:off x="1397000" y="675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7002</xdr:rowOff>
    </xdr:from>
    <xdr:ext cx="762000" cy="259045"/>
    <xdr:sp macro="" textlink="">
      <xdr:nvSpPr>
        <xdr:cNvPr id="97" name="テキスト ボックス 96">
          <a:extLst>
            <a:ext uri="{FF2B5EF4-FFF2-40B4-BE49-F238E27FC236}">
              <a16:creationId xmlns:a16="http://schemas.microsoft.com/office/drawing/2014/main" id="{77ED77E0-D74A-4587-A350-A22668B872D4}"/>
            </a:ext>
          </a:extLst>
        </xdr:cNvPr>
        <xdr:cNvSpPr txBox="1"/>
      </xdr:nvSpPr>
      <xdr:spPr>
        <a:xfrm>
          <a:off x="1066800" y="6522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6CF8096-15FB-436E-AF42-739CD4456AFD}"/>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B7912702-80AB-4F9F-8C31-3C629574C85C}"/>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BB19FD34-82BD-4022-8B87-53E78D358163}"/>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B02BF2A7-D3F9-4A2E-B95F-66A17B066985}"/>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AC793571-BB3B-441C-A39A-81743756A588}"/>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2DD49E27-18FF-4D4E-B86A-D6E2D1A1ABCE}"/>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7E124B5F-5A49-40EE-878E-BA23C5DEEB81}"/>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1A940598-1AED-4EC3-89C3-CCF9EFD5A8E9}"/>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FF26F31D-AEAB-4ECA-BB09-FACA188417D1}"/>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C2CC9CAA-99A1-40DA-9243-6593D9528601}"/>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E73D30F8-428D-4EED-B841-E4E72CA67EA7}"/>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C981A15F-EFD6-4FCF-A6EA-3C81416ACCC1}"/>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E5007B76-0EEA-46D2-BCE2-137FA335742E}"/>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年度の経常収支比率は、分母となる経常一般財源のうち地方税は大幅増となったものの、地方特例交付金の大幅減、臨時財政対策債の皆減により、前年度比</a:t>
          </a:r>
          <a:r>
            <a:rPr kumimoji="1" lang="en-US" altLang="ja-JP" sz="1300">
              <a:latin typeface="ＭＳ Ｐゴシック" panose="020B0600070205080204" pitchFamily="50" charset="-128"/>
              <a:ea typeface="ＭＳ Ｐゴシック" panose="020B0600070205080204" pitchFamily="50" charset="-128"/>
            </a:rPr>
            <a:t>1,430</a:t>
          </a:r>
          <a:r>
            <a:rPr kumimoji="1" lang="ja-JP" altLang="en-US" sz="1300">
              <a:latin typeface="ＭＳ Ｐゴシック" panose="020B0600070205080204" pitchFamily="50" charset="-128"/>
              <a:ea typeface="ＭＳ Ｐゴシック" panose="020B0600070205080204" pitchFamily="50" charset="-128"/>
            </a:rPr>
            <a:t>百万円減となった。また、分子となる経常経費充当一般財源は公債費の増等により</a:t>
          </a:r>
          <a:r>
            <a:rPr kumimoji="1" lang="en-US" altLang="ja-JP" sz="1300">
              <a:latin typeface="ＭＳ Ｐゴシック" panose="020B0600070205080204" pitchFamily="50" charset="-128"/>
              <a:ea typeface="ＭＳ Ｐゴシック" panose="020B0600070205080204" pitchFamily="50" charset="-128"/>
            </a:rPr>
            <a:t>1,112</a:t>
          </a:r>
          <a:r>
            <a:rPr kumimoji="1" lang="ja-JP" altLang="en-US" sz="1300">
              <a:latin typeface="ＭＳ Ｐゴシック" panose="020B0600070205080204" pitchFamily="50" charset="-128"/>
              <a:ea typeface="ＭＳ Ｐゴシック" panose="020B0600070205080204" pitchFamily="50" charset="-128"/>
            </a:rPr>
            <a:t>百万円増となり、前年度比</a:t>
          </a:r>
          <a:r>
            <a:rPr kumimoji="1" lang="en-US" altLang="ja-JP" sz="1300">
              <a:latin typeface="ＭＳ Ｐゴシック" panose="020B0600070205080204" pitchFamily="50" charset="-128"/>
              <a:ea typeface="ＭＳ Ｐゴシック" panose="020B0600070205080204" pitchFamily="50" charset="-128"/>
            </a:rPr>
            <a:t>6.1</a:t>
          </a:r>
          <a:r>
            <a:rPr kumimoji="1" lang="ja-JP" altLang="en-US" sz="1300">
              <a:latin typeface="ＭＳ Ｐゴシック" panose="020B0600070205080204" pitchFamily="50" charset="-128"/>
              <a:ea typeface="ＭＳ Ｐゴシック" panose="020B0600070205080204" pitchFamily="50" charset="-128"/>
            </a:rPr>
            <a:t>ポイント増の</a:t>
          </a:r>
          <a:r>
            <a:rPr kumimoji="1" lang="en-US" altLang="ja-JP" sz="1300">
              <a:latin typeface="ＭＳ Ｐゴシック" panose="020B0600070205080204" pitchFamily="50" charset="-128"/>
              <a:ea typeface="ＭＳ Ｐゴシック" panose="020B0600070205080204" pitchFamily="50" charset="-128"/>
            </a:rPr>
            <a:t>88.6</a:t>
          </a:r>
          <a:r>
            <a:rPr kumimoji="1" lang="ja-JP" altLang="en-US" sz="1300">
              <a:latin typeface="ＭＳ Ｐゴシック" panose="020B0600070205080204" pitchFamily="50" charset="-128"/>
              <a:ea typeface="ＭＳ Ｐゴシック" panose="020B0600070205080204" pitchFamily="50" charset="-128"/>
            </a:rPr>
            <a:t>％となった。臨時財政対策債を経常一般財源等から除いた場合には</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ポイント増となった。</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AD959554-E78D-44C5-879B-61C906E8ECED}"/>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FC064062-0F7E-4B5D-A16C-86B34DF045CA}"/>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A615E199-52A3-4448-AEE0-B97398958A2D}"/>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a:extLst>
            <a:ext uri="{FF2B5EF4-FFF2-40B4-BE49-F238E27FC236}">
              <a16:creationId xmlns:a16="http://schemas.microsoft.com/office/drawing/2014/main" id="{5AF84C21-55F2-40E9-9763-207B335B2457}"/>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a:extLst>
            <a:ext uri="{FF2B5EF4-FFF2-40B4-BE49-F238E27FC236}">
              <a16:creationId xmlns:a16="http://schemas.microsoft.com/office/drawing/2014/main" id="{97528CD8-9369-47E7-A2AB-4E780D20EF18}"/>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a:extLst>
            <a:ext uri="{FF2B5EF4-FFF2-40B4-BE49-F238E27FC236}">
              <a16:creationId xmlns:a16="http://schemas.microsoft.com/office/drawing/2014/main" id="{A07E806F-D208-420A-9CAF-5B8773100708}"/>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a:extLst>
            <a:ext uri="{FF2B5EF4-FFF2-40B4-BE49-F238E27FC236}">
              <a16:creationId xmlns:a16="http://schemas.microsoft.com/office/drawing/2014/main" id="{9AFB0FC0-DCD4-41BF-9C24-C04BC614765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a:extLst>
            <a:ext uri="{FF2B5EF4-FFF2-40B4-BE49-F238E27FC236}">
              <a16:creationId xmlns:a16="http://schemas.microsoft.com/office/drawing/2014/main" id="{2331211E-D21A-4914-8019-59AA379C55C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a:extLst>
            <a:ext uri="{FF2B5EF4-FFF2-40B4-BE49-F238E27FC236}">
              <a16:creationId xmlns:a16="http://schemas.microsoft.com/office/drawing/2014/main" id="{23054E21-8C13-4995-933D-FD4F13614CD1}"/>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a:extLst>
            <a:ext uri="{FF2B5EF4-FFF2-40B4-BE49-F238E27FC236}">
              <a16:creationId xmlns:a16="http://schemas.microsoft.com/office/drawing/2014/main" id="{141DC45D-0249-440A-9CCA-2DF12C2C4F86}"/>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a:extLst>
            <a:ext uri="{FF2B5EF4-FFF2-40B4-BE49-F238E27FC236}">
              <a16:creationId xmlns:a16="http://schemas.microsoft.com/office/drawing/2014/main" id="{C780B35D-3380-409F-98C8-F259627E5F98}"/>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29DA509E-9A3C-4507-8B71-4C0CBCA46883}"/>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B41B080F-7CB2-4D14-ACB1-EF0C786CD092}"/>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1BDFB447-9B5F-4E4F-8824-A907DAFE2061}"/>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165608</xdr:rowOff>
    </xdr:from>
    <xdr:to>
      <xdr:col>23</xdr:col>
      <xdr:colOff>133350</xdr:colOff>
      <xdr:row>67</xdr:row>
      <xdr:rowOff>147574</xdr:rowOff>
    </xdr:to>
    <xdr:cxnSp macro="">
      <xdr:nvCxnSpPr>
        <xdr:cNvPr id="125" name="直線コネクタ 124">
          <a:extLst>
            <a:ext uri="{FF2B5EF4-FFF2-40B4-BE49-F238E27FC236}">
              <a16:creationId xmlns:a16="http://schemas.microsoft.com/office/drawing/2014/main" id="{57B3FFE1-8567-4BD1-8BCD-CBC1EE003CA9}"/>
            </a:ext>
          </a:extLst>
        </xdr:cNvPr>
        <xdr:cNvCxnSpPr/>
      </xdr:nvCxnSpPr>
      <xdr:spPr>
        <a:xfrm flipV="1">
          <a:off x="4953000" y="10109708"/>
          <a:ext cx="0" cy="1525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119651</xdr:rowOff>
    </xdr:from>
    <xdr:ext cx="762000" cy="259045"/>
    <xdr:sp macro="" textlink="">
      <xdr:nvSpPr>
        <xdr:cNvPr id="126" name="財政構造の弾力性最小値テキスト">
          <a:extLst>
            <a:ext uri="{FF2B5EF4-FFF2-40B4-BE49-F238E27FC236}">
              <a16:creationId xmlns:a16="http://schemas.microsoft.com/office/drawing/2014/main" id="{8454069E-9E83-4983-85F8-18BECDC2C64A}"/>
            </a:ext>
          </a:extLst>
        </xdr:cNvPr>
        <xdr:cNvSpPr txBox="1"/>
      </xdr:nvSpPr>
      <xdr:spPr>
        <a:xfrm>
          <a:off x="5041900" y="1160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147574</xdr:rowOff>
    </xdr:from>
    <xdr:to>
      <xdr:col>24</xdr:col>
      <xdr:colOff>12700</xdr:colOff>
      <xdr:row>67</xdr:row>
      <xdr:rowOff>147574</xdr:rowOff>
    </xdr:to>
    <xdr:cxnSp macro="">
      <xdr:nvCxnSpPr>
        <xdr:cNvPr id="127" name="直線コネクタ 126">
          <a:extLst>
            <a:ext uri="{FF2B5EF4-FFF2-40B4-BE49-F238E27FC236}">
              <a16:creationId xmlns:a16="http://schemas.microsoft.com/office/drawing/2014/main" id="{AA902A5E-8BFA-4116-9456-87E1A0BC391F}"/>
            </a:ext>
          </a:extLst>
        </xdr:cNvPr>
        <xdr:cNvCxnSpPr/>
      </xdr:nvCxnSpPr>
      <xdr:spPr>
        <a:xfrm>
          <a:off x="4864100" y="11634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80535</xdr:rowOff>
    </xdr:from>
    <xdr:ext cx="762000" cy="259045"/>
    <xdr:sp macro="" textlink="">
      <xdr:nvSpPr>
        <xdr:cNvPr id="128" name="財政構造の弾力性最大値テキスト">
          <a:extLst>
            <a:ext uri="{FF2B5EF4-FFF2-40B4-BE49-F238E27FC236}">
              <a16:creationId xmlns:a16="http://schemas.microsoft.com/office/drawing/2014/main" id="{C46A771C-76C7-4545-AEC7-C2BB2CE566E3}"/>
            </a:ext>
          </a:extLst>
        </xdr:cNvPr>
        <xdr:cNvSpPr txBox="1"/>
      </xdr:nvSpPr>
      <xdr:spPr>
        <a:xfrm>
          <a:off x="5041900" y="985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165608</xdr:rowOff>
    </xdr:from>
    <xdr:to>
      <xdr:col>24</xdr:col>
      <xdr:colOff>12700</xdr:colOff>
      <xdr:row>58</xdr:row>
      <xdr:rowOff>165608</xdr:rowOff>
    </xdr:to>
    <xdr:cxnSp macro="">
      <xdr:nvCxnSpPr>
        <xdr:cNvPr id="129" name="直線コネクタ 128">
          <a:extLst>
            <a:ext uri="{FF2B5EF4-FFF2-40B4-BE49-F238E27FC236}">
              <a16:creationId xmlns:a16="http://schemas.microsoft.com/office/drawing/2014/main" id="{DCF26B31-304C-493A-B2DA-A3E00231AECB}"/>
            </a:ext>
          </a:extLst>
        </xdr:cNvPr>
        <xdr:cNvCxnSpPr/>
      </xdr:nvCxnSpPr>
      <xdr:spPr>
        <a:xfrm>
          <a:off x="4864100" y="1010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25400</xdr:rowOff>
    </xdr:from>
    <xdr:to>
      <xdr:col>23</xdr:col>
      <xdr:colOff>133350</xdr:colOff>
      <xdr:row>63</xdr:row>
      <xdr:rowOff>99822</xdr:rowOff>
    </xdr:to>
    <xdr:cxnSp macro="">
      <xdr:nvCxnSpPr>
        <xdr:cNvPr id="130" name="直線コネクタ 129">
          <a:extLst>
            <a:ext uri="{FF2B5EF4-FFF2-40B4-BE49-F238E27FC236}">
              <a16:creationId xmlns:a16="http://schemas.microsoft.com/office/drawing/2014/main" id="{E353D9B4-4107-43D8-BC0D-997B46D0166B}"/>
            </a:ext>
          </a:extLst>
        </xdr:cNvPr>
        <xdr:cNvCxnSpPr/>
      </xdr:nvCxnSpPr>
      <xdr:spPr>
        <a:xfrm>
          <a:off x="4114800" y="10312400"/>
          <a:ext cx="838200" cy="588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65549</xdr:rowOff>
    </xdr:from>
    <xdr:ext cx="762000" cy="259045"/>
    <xdr:sp macro="" textlink="">
      <xdr:nvSpPr>
        <xdr:cNvPr id="131" name="財政構造の弾力性平均値テキスト">
          <a:extLst>
            <a:ext uri="{FF2B5EF4-FFF2-40B4-BE49-F238E27FC236}">
              <a16:creationId xmlns:a16="http://schemas.microsoft.com/office/drawing/2014/main" id="{FE9AC2CC-297A-4E6D-A7F9-BC3EAF3D90C4}"/>
            </a:ext>
          </a:extLst>
        </xdr:cNvPr>
        <xdr:cNvSpPr txBox="1"/>
      </xdr:nvSpPr>
      <xdr:spPr>
        <a:xfrm>
          <a:off x="5041900" y="10695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49022</xdr:rowOff>
    </xdr:from>
    <xdr:to>
      <xdr:col>23</xdr:col>
      <xdr:colOff>184150</xdr:colOff>
      <xdr:row>63</xdr:row>
      <xdr:rowOff>150622</xdr:rowOff>
    </xdr:to>
    <xdr:sp macro="" textlink="">
      <xdr:nvSpPr>
        <xdr:cNvPr id="132" name="フローチャート: 判断 131">
          <a:extLst>
            <a:ext uri="{FF2B5EF4-FFF2-40B4-BE49-F238E27FC236}">
              <a16:creationId xmlns:a16="http://schemas.microsoft.com/office/drawing/2014/main" id="{3801049F-69BC-4054-8419-C9FDCF41BFB8}"/>
            </a:ext>
          </a:extLst>
        </xdr:cNvPr>
        <xdr:cNvSpPr/>
      </xdr:nvSpPr>
      <xdr:spPr>
        <a:xfrm>
          <a:off x="49022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25400</xdr:rowOff>
    </xdr:from>
    <xdr:to>
      <xdr:col>19</xdr:col>
      <xdr:colOff>133350</xdr:colOff>
      <xdr:row>64</xdr:row>
      <xdr:rowOff>63500</xdr:rowOff>
    </xdr:to>
    <xdr:cxnSp macro="">
      <xdr:nvCxnSpPr>
        <xdr:cNvPr id="133" name="直線コネクタ 132">
          <a:extLst>
            <a:ext uri="{FF2B5EF4-FFF2-40B4-BE49-F238E27FC236}">
              <a16:creationId xmlns:a16="http://schemas.microsoft.com/office/drawing/2014/main" id="{53857938-D66C-46E2-8B97-5305C9ABCFC9}"/>
            </a:ext>
          </a:extLst>
        </xdr:cNvPr>
        <xdr:cNvCxnSpPr/>
      </xdr:nvCxnSpPr>
      <xdr:spPr>
        <a:xfrm flipV="1">
          <a:off x="3225800" y="10312400"/>
          <a:ext cx="889000" cy="723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112014</xdr:rowOff>
    </xdr:from>
    <xdr:to>
      <xdr:col>19</xdr:col>
      <xdr:colOff>184150</xdr:colOff>
      <xdr:row>62</xdr:row>
      <xdr:rowOff>42164</xdr:rowOff>
    </xdr:to>
    <xdr:sp macro="" textlink="">
      <xdr:nvSpPr>
        <xdr:cNvPr id="134" name="フローチャート: 判断 133">
          <a:extLst>
            <a:ext uri="{FF2B5EF4-FFF2-40B4-BE49-F238E27FC236}">
              <a16:creationId xmlns:a16="http://schemas.microsoft.com/office/drawing/2014/main" id="{FC747884-7E13-406B-8D7F-21CF176E69B8}"/>
            </a:ext>
          </a:extLst>
        </xdr:cNvPr>
        <xdr:cNvSpPr/>
      </xdr:nvSpPr>
      <xdr:spPr>
        <a:xfrm>
          <a:off x="4064000" y="10570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26941</xdr:rowOff>
    </xdr:from>
    <xdr:ext cx="736600" cy="259045"/>
    <xdr:sp macro="" textlink="">
      <xdr:nvSpPr>
        <xdr:cNvPr id="135" name="テキスト ボックス 134">
          <a:extLst>
            <a:ext uri="{FF2B5EF4-FFF2-40B4-BE49-F238E27FC236}">
              <a16:creationId xmlns:a16="http://schemas.microsoft.com/office/drawing/2014/main" id="{0B5EC21F-A675-46D7-8C83-8E10E3E30B6D}"/>
            </a:ext>
          </a:extLst>
        </xdr:cNvPr>
        <xdr:cNvSpPr txBox="1"/>
      </xdr:nvSpPr>
      <xdr:spPr>
        <a:xfrm>
          <a:off x="3733800" y="10656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53848</xdr:rowOff>
    </xdr:from>
    <xdr:to>
      <xdr:col>15</xdr:col>
      <xdr:colOff>82550</xdr:colOff>
      <xdr:row>64</xdr:row>
      <xdr:rowOff>63500</xdr:rowOff>
    </xdr:to>
    <xdr:cxnSp macro="">
      <xdr:nvCxnSpPr>
        <xdr:cNvPr id="136" name="直線コネクタ 135">
          <a:extLst>
            <a:ext uri="{FF2B5EF4-FFF2-40B4-BE49-F238E27FC236}">
              <a16:creationId xmlns:a16="http://schemas.microsoft.com/office/drawing/2014/main" id="{5B7B5C03-3C17-450B-A6BE-C30ABA190A53}"/>
            </a:ext>
          </a:extLst>
        </xdr:cNvPr>
        <xdr:cNvCxnSpPr/>
      </xdr:nvCxnSpPr>
      <xdr:spPr>
        <a:xfrm>
          <a:off x="2336800" y="11026648"/>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97282</xdr:rowOff>
    </xdr:from>
    <xdr:to>
      <xdr:col>15</xdr:col>
      <xdr:colOff>133350</xdr:colOff>
      <xdr:row>64</xdr:row>
      <xdr:rowOff>27432</xdr:rowOff>
    </xdr:to>
    <xdr:sp macro="" textlink="">
      <xdr:nvSpPr>
        <xdr:cNvPr id="137" name="フローチャート: 判断 136">
          <a:extLst>
            <a:ext uri="{FF2B5EF4-FFF2-40B4-BE49-F238E27FC236}">
              <a16:creationId xmlns:a16="http://schemas.microsoft.com/office/drawing/2014/main" id="{E7B5CEA8-F075-4908-B179-0DF787E00ACA}"/>
            </a:ext>
          </a:extLst>
        </xdr:cNvPr>
        <xdr:cNvSpPr/>
      </xdr:nvSpPr>
      <xdr:spPr>
        <a:xfrm>
          <a:off x="3175000" y="1089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37609</xdr:rowOff>
    </xdr:from>
    <xdr:ext cx="762000" cy="259045"/>
    <xdr:sp macro="" textlink="">
      <xdr:nvSpPr>
        <xdr:cNvPr id="138" name="テキスト ボックス 137">
          <a:extLst>
            <a:ext uri="{FF2B5EF4-FFF2-40B4-BE49-F238E27FC236}">
              <a16:creationId xmlns:a16="http://schemas.microsoft.com/office/drawing/2014/main" id="{237764E5-A122-41C5-B2C1-ED786E9A0ECE}"/>
            </a:ext>
          </a:extLst>
        </xdr:cNvPr>
        <xdr:cNvSpPr txBox="1"/>
      </xdr:nvSpPr>
      <xdr:spPr>
        <a:xfrm>
          <a:off x="2844800" y="1066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165100</xdr:rowOff>
    </xdr:from>
    <xdr:to>
      <xdr:col>11</xdr:col>
      <xdr:colOff>31750</xdr:colOff>
      <xdr:row>64</xdr:row>
      <xdr:rowOff>53848</xdr:rowOff>
    </xdr:to>
    <xdr:cxnSp macro="">
      <xdr:nvCxnSpPr>
        <xdr:cNvPr id="139" name="直線コネクタ 138">
          <a:extLst>
            <a:ext uri="{FF2B5EF4-FFF2-40B4-BE49-F238E27FC236}">
              <a16:creationId xmlns:a16="http://schemas.microsoft.com/office/drawing/2014/main" id="{A4627D2A-D968-4A16-A2A7-1E54BACD139A}"/>
            </a:ext>
          </a:extLst>
        </xdr:cNvPr>
        <xdr:cNvCxnSpPr/>
      </xdr:nvCxnSpPr>
      <xdr:spPr>
        <a:xfrm>
          <a:off x="1447800" y="10795000"/>
          <a:ext cx="889000" cy="231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106934</xdr:rowOff>
    </xdr:from>
    <xdr:to>
      <xdr:col>11</xdr:col>
      <xdr:colOff>82550</xdr:colOff>
      <xdr:row>64</xdr:row>
      <xdr:rowOff>37084</xdr:rowOff>
    </xdr:to>
    <xdr:sp macro="" textlink="">
      <xdr:nvSpPr>
        <xdr:cNvPr id="140" name="フローチャート: 判断 139">
          <a:extLst>
            <a:ext uri="{FF2B5EF4-FFF2-40B4-BE49-F238E27FC236}">
              <a16:creationId xmlns:a16="http://schemas.microsoft.com/office/drawing/2014/main" id="{4138C322-9C03-4385-878F-A8497706D6C9}"/>
            </a:ext>
          </a:extLst>
        </xdr:cNvPr>
        <xdr:cNvSpPr/>
      </xdr:nvSpPr>
      <xdr:spPr>
        <a:xfrm>
          <a:off x="22860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47261</xdr:rowOff>
    </xdr:from>
    <xdr:ext cx="762000" cy="259045"/>
    <xdr:sp macro="" textlink="">
      <xdr:nvSpPr>
        <xdr:cNvPr id="141" name="テキスト ボックス 140">
          <a:extLst>
            <a:ext uri="{FF2B5EF4-FFF2-40B4-BE49-F238E27FC236}">
              <a16:creationId xmlns:a16="http://schemas.microsoft.com/office/drawing/2014/main" id="{71E46E1B-6CF1-45CC-B9A2-16504C7BA41E}"/>
            </a:ext>
          </a:extLst>
        </xdr:cNvPr>
        <xdr:cNvSpPr txBox="1"/>
      </xdr:nvSpPr>
      <xdr:spPr>
        <a:xfrm>
          <a:off x="1955800" y="10677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77978</xdr:rowOff>
    </xdr:from>
    <xdr:to>
      <xdr:col>7</xdr:col>
      <xdr:colOff>31750</xdr:colOff>
      <xdr:row>64</xdr:row>
      <xdr:rowOff>8128</xdr:rowOff>
    </xdr:to>
    <xdr:sp macro="" textlink="">
      <xdr:nvSpPr>
        <xdr:cNvPr id="142" name="フローチャート: 判断 141">
          <a:extLst>
            <a:ext uri="{FF2B5EF4-FFF2-40B4-BE49-F238E27FC236}">
              <a16:creationId xmlns:a16="http://schemas.microsoft.com/office/drawing/2014/main" id="{AE717835-9D44-4E0A-9C86-BDBACE87C332}"/>
            </a:ext>
          </a:extLst>
        </xdr:cNvPr>
        <xdr:cNvSpPr/>
      </xdr:nvSpPr>
      <xdr:spPr>
        <a:xfrm>
          <a:off x="1397000" y="1087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164355</xdr:rowOff>
    </xdr:from>
    <xdr:ext cx="762000" cy="259045"/>
    <xdr:sp macro="" textlink="">
      <xdr:nvSpPr>
        <xdr:cNvPr id="143" name="テキスト ボックス 142">
          <a:extLst>
            <a:ext uri="{FF2B5EF4-FFF2-40B4-BE49-F238E27FC236}">
              <a16:creationId xmlns:a16="http://schemas.microsoft.com/office/drawing/2014/main" id="{81E3FB57-1CAF-4278-8998-03EDC0FB3C24}"/>
            </a:ext>
          </a:extLst>
        </xdr:cNvPr>
        <xdr:cNvSpPr txBox="1"/>
      </xdr:nvSpPr>
      <xdr:spPr>
        <a:xfrm>
          <a:off x="1066800" y="1096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34E2B173-C33D-4F35-8DA3-D008AF852FA1}"/>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37436013-82B4-453F-A4D6-CA40CA73B828}"/>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E888AF75-5595-4051-98FD-98C20F863CC3}"/>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1FCB7E82-B337-46E4-87F2-AD1752A0028B}"/>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143B4322-C3EB-48B6-AE83-98BB17315B05}"/>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49022</xdr:rowOff>
    </xdr:from>
    <xdr:to>
      <xdr:col>23</xdr:col>
      <xdr:colOff>184150</xdr:colOff>
      <xdr:row>63</xdr:row>
      <xdr:rowOff>150622</xdr:rowOff>
    </xdr:to>
    <xdr:sp macro="" textlink="">
      <xdr:nvSpPr>
        <xdr:cNvPr id="149" name="楕円 148">
          <a:extLst>
            <a:ext uri="{FF2B5EF4-FFF2-40B4-BE49-F238E27FC236}">
              <a16:creationId xmlns:a16="http://schemas.microsoft.com/office/drawing/2014/main" id="{2A98266D-D222-429D-8D8B-26ABA46B2CBB}"/>
            </a:ext>
          </a:extLst>
        </xdr:cNvPr>
        <xdr:cNvSpPr/>
      </xdr:nvSpPr>
      <xdr:spPr>
        <a:xfrm>
          <a:off x="4902200" y="1085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21099</xdr:rowOff>
    </xdr:from>
    <xdr:ext cx="762000" cy="259045"/>
    <xdr:sp macro="" textlink="">
      <xdr:nvSpPr>
        <xdr:cNvPr id="150" name="財政構造の弾力性該当値テキスト">
          <a:extLst>
            <a:ext uri="{FF2B5EF4-FFF2-40B4-BE49-F238E27FC236}">
              <a16:creationId xmlns:a16="http://schemas.microsoft.com/office/drawing/2014/main" id="{12A0F8B2-713E-489E-8187-47891D54E883}"/>
            </a:ext>
          </a:extLst>
        </xdr:cNvPr>
        <xdr:cNvSpPr txBox="1"/>
      </xdr:nvSpPr>
      <xdr:spPr>
        <a:xfrm>
          <a:off x="5041900" y="10822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146050</xdr:rowOff>
    </xdr:from>
    <xdr:to>
      <xdr:col>19</xdr:col>
      <xdr:colOff>184150</xdr:colOff>
      <xdr:row>60</xdr:row>
      <xdr:rowOff>76200</xdr:rowOff>
    </xdr:to>
    <xdr:sp macro="" textlink="">
      <xdr:nvSpPr>
        <xdr:cNvPr id="151" name="楕円 150">
          <a:extLst>
            <a:ext uri="{FF2B5EF4-FFF2-40B4-BE49-F238E27FC236}">
              <a16:creationId xmlns:a16="http://schemas.microsoft.com/office/drawing/2014/main" id="{9AA913A8-B12C-42EA-83A6-4EADB735D71C}"/>
            </a:ext>
          </a:extLst>
        </xdr:cNvPr>
        <xdr:cNvSpPr/>
      </xdr:nvSpPr>
      <xdr:spPr>
        <a:xfrm>
          <a:off x="4064000" y="1026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86377</xdr:rowOff>
    </xdr:from>
    <xdr:ext cx="736600" cy="259045"/>
    <xdr:sp macro="" textlink="">
      <xdr:nvSpPr>
        <xdr:cNvPr id="152" name="テキスト ボックス 151">
          <a:extLst>
            <a:ext uri="{FF2B5EF4-FFF2-40B4-BE49-F238E27FC236}">
              <a16:creationId xmlns:a16="http://schemas.microsoft.com/office/drawing/2014/main" id="{2CC53B9D-A0F6-47BC-B137-C72D3B1AD45A}"/>
            </a:ext>
          </a:extLst>
        </xdr:cNvPr>
        <xdr:cNvSpPr txBox="1"/>
      </xdr:nvSpPr>
      <xdr:spPr>
        <a:xfrm>
          <a:off x="3733800" y="1003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12700</xdr:rowOff>
    </xdr:from>
    <xdr:to>
      <xdr:col>15</xdr:col>
      <xdr:colOff>133350</xdr:colOff>
      <xdr:row>64</xdr:row>
      <xdr:rowOff>114300</xdr:rowOff>
    </xdr:to>
    <xdr:sp macro="" textlink="">
      <xdr:nvSpPr>
        <xdr:cNvPr id="153" name="楕円 152">
          <a:extLst>
            <a:ext uri="{FF2B5EF4-FFF2-40B4-BE49-F238E27FC236}">
              <a16:creationId xmlns:a16="http://schemas.microsoft.com/office/drawing/2014/main" id="{160ADE8B-8BDD-4921-991E-D0B04AD2093F}"/>
            </a:ext>
          </a:extLst>
        </xdr:cNvPr>
        <xdr:cNvSpPr/>
      </xdr:nvSpPr>
      <xdr:spPr>
        <a:xfrm>
          <a:off x="3175000" y="1098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99077</xdr:rowOff>
    </xdr:from>
    <xdr:ext cx="762000" cy="259045"/>
    <xdr:sp macro="" textlink="">
      <xdr:nvSpPr>
        <xdr:cNvPr id="154" name="テキスト ボックス 153">
          <a:extLst>
            <a:ext uri="{FF2B5EF4-FFF2-40B4-BE49-F238E27FC236}">
              <a16:creationId xmlns:a16="http://schemas.microsoft.com/office/drawing/2014/main" id="{A74CB019-2D22-4376-95A3-7D406359BFF2}"/>
            </a:ext>
          </a:extLst>
        </xdr:cNvPr>
        <xdr:cNvSpPr txBox="1"/>
      </xdr:nvSpPr>
      <xdr:spPr>
        <a:xfrm>
          <a:off x="2844800" y="1107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3048</xdr:rowOff>
    </xdr:from>
    <xdr:to>
      <xdr:col>11</xdr:col>
      <xdr:colOff>82550</xdr:colOff>
      <xdr:row>64</xdr:row>
      <xdr:rowOff>104648</xdr:rowOff>
    </xdr:to>
    <xdr:sp macro="" textlink="">
      <xdr:nvSpPr>
        <xdr:cNvPr id="155" name="楕円 154">
          <a:extLst>
            <a:ext uri="{FF2B5EF4-FFF2-40B4-BE49-F238E27FC236}">
              <a16:creationId xmlns:a16="http://schemas.microsoft.com/office/drawing/2014/main" id="{F13E0509-9B1E-4CC9-B585-ED3B3E14A516}"/>
            </a:ext>
          </a:extLst>
        </xdr:cNvPr>
        <xdr:cNvSpPr/>
      </xdr:nvSpPr>
      <xdr:spPr>
        <a:xfrm>
          <a:off x="2286000" y="1097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89425</xdr:rowOff>
    </xdr:from>
    <xdr:ext cx="762000" cy="259045"/>
    <xdr:sp macro="" textlink="">
      <xdr:nvSpPr>
        <xdr:cNvPr id="156" name="テキスト ボックス 155">
          <a:extLst>
            <a:ext uri="{FF2B5EF4-FFF2-40B4-BE49-F238E27FC236}">
              <a16:creationId xmlns:a16="http://schemas.microsoft.com/office/drawing/2014/main" id="{AD5EBD60-4373-4CD7-B5AF-EAA946DF486D}"/>
            </a:ext>
          </a:extLst>
        </xdr:cNvPr>
        <xdr:cNvSpPr txBox="1"/>
      </xdr:nvSpPr>
      <xdr:spPr>
        <a:xfrm>
          <a:off x="1955800" y="11062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114300</xdr:rowOff>
    </xdr:from>
    <xdr:to>
      <xdr:col>7</xdr:col>
      <xdr:colOff>31750</xdr:colOff>
      <xdr:row>63</xdr:row>
      <xdr:rowOff>44450</xdr:rowOff>
    </xdr:to>
    <xdr:sp macro="" textlink="">
      <xdr:nvSpPr>
        <xdr:cNvPr id="157" name="楕円 156">
          <a:extLst>
            <a:ext uri="{FF2B5EF4-FFF2-40B4-BE49-F238E27FC236}">
              <a16:creationId xmlns:a16="http://schemas.microsoft.com/office/drawing/2014/main" id="{E5D657E4-309B-4E0C-B2BA-D8CB534785A9}"/>
            </a:ext>
          </a:extLst>
        </xdr:cNvPr>
        <xdr:cNvSpPr/>
      </xdr:nvSpPr>
      <xdr:spPr>
        <a:xfrm>
          <a:off x="1397000" y="1074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54627</xdr:rowOff>
    </xdr:from>
    <xdr:ext cx="762000" cy="259045"/>
    <xdr:sp macro="" textlink="">
      <xdr:nvSpPr>
        <xdr:cNvPr id="158" name="テキスト ボックス 157">
          <a:extLst>
            <a:ext uri="{FF2B5EF4-FFF2-40B4-BE49-F238E27FC236}">
              <a16:creationId xmlns:a16="http://schemas.microsoft.com/office/drawing/2014/main" id="{4D42DDD4-5E12-49BC-B01C-18B1139E93D1}"/>
            </a:ext>
          </a:extLst>
        </xdr:cNvPr>
        <xdr:cNvSpPr txBox="1"/>
      </xdr:nvSpPr>
      <xdr:spPr>
        <a:xfrm>
          <a:off x="1066800" y="1051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969BDB29-1EB6-422C-A0F5-8F66317F22BC}"/>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E9F25FE6-B1D3-45A4-B75A-0E8D755558A7}"/>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53D0237B-5040-4368-90A1-75AF2B8EDAFF}"/>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[124,975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58B781F9-7BCD-4C73-9E74-A41B60966A61}"/>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1C7B3D27-D37F-4B50-97AA-CF1DFAA0B7F9}"/>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80D99492-B5A8-4FF8-837D-5C8E60D9E5BD}"/>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15CA155B-572B-4EFC-839B-8571191F37C1}"/>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3492DD23-176C-4804-A15E-36CC22D5BEBE}"/>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D7C07B38-96C7-4604-8311-49B8AD318AE1}"/>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24CFC68D-5010-4AF9-B0D7-490B1D1C908D}"/>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4E97EE5C-1191-41CD-A298-247CCAA5E551}"/>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380C31C4-B299-4123-B7E7-C8B6D4B66A5F}"/>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97056AC7-1234-4FA0-A09A-2E1F6BABCEAD}"/>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人件費（退職手当を除き、事業費支弁人件費を含む）は、人事院勧告により給与水準が上がったことにより前年度比</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百万円の増となった。</a:t>
          </a:r>
        </a:p>
        <a:p>
          <a:r>
            <a:rPr kumimoji="1" lang="ja-JP" altLang="en-US" sz="1300">
              <a:latin typeface="ＭＳ Ｐゴシック" panose="020B0600070205080204" pitchFamily="50" charset="-128"/>
              <a:ea typeface="ＭＳ Ｐゴシック" panose="020B0600070205080204" pitchFamily="50" charset="-128"/>
            </a:rPr>
            <a:t>　物件費は、光熱水費の高騰により前年度比</a:t>
          </a:r>
          <a:r>
            <a:rPr kumimoji="1" lang="en-US" altLang="ja-JP" sz="1300">
              <a:latin typeface="ＭＳ Ｐゴシック" panose="020B0600070205080204" pitchFamily="50" charset="-128"/>
              <a:ea typeface="ＭＳ Ｐゴシック" panose="020B0600070205080204" pitchFamily="50" charset="-128"/>
            </a:rPr>
            <a:t>117</a:t>
          </a:r>
          <a:r>
            <a:rPr kumimoji="1" lang="ja-JP" altLang="en-US" sz="1300">
              <a:latin typeface="ＭＳ Ｐゴシック" panose="020B0600070205080204" pitchFamily="50" charset="-128"/>
              <a:ea typeface="ＭＳ Ｐゴシック" panose="020B0600070205080204" pitchFamily="50" charset="-128"/>
            </a:rPr>
            <a:t>百万円の増となった。</a:t>
          </a:r>
        </a:p>
        <a:p>
          <a:r>
            <a:rPr kumimoji="1" lang="ja-JP" altLang="en-US" sz="1300">
              <a:latin typeface="ＭＳ Ｐゴシック" panose="020B0600070205080204" pitchFamily="50" charset="-128"/>
              <a:ea typeface="ＭＳ Ｐゴシック" panose="020B0600070205080204" pitchFamily="50" charset="-128"/>
            </a:rPr>
            <a:t>　人件費・物件費等の決算額では、前年度比</a:t>
          </a:r>
          <a:r>
            <a:rPr kumimoji="1" lang="en-US" altLang="ja-JP" sz="1300">
              <a:latin typeface="ＭＳ Ｐゴシック" panose="020B0600070205080204" pitchFamily="50" charset="-128"/>
              <a:ea typeface="ＭＳ Ｐゴシック" panose="020B0600070205080204" pitchFamily="50" charset="-128"/>
            </a:rPr>
            <a:t>170</a:t>
          </a:r>
          <a:r>
            <a:rPr kumimoji="1" lang="ja-JP" altLang="en-US" sz="1300">
              <a:latin typeface="ＭＳ Ｐゴシック" panose="020B0600070205080204" pitchFamily="50" charset="-128"/>
              <a:ea typeface="ＭＳ Ｐゴシック" panose="020B0600070205080204" pitchFamily="50" charset="-128"/>
            </a:rPr>
            <a:t>百万円増の</a:t>
          </a:r>
          <a:r>
            <a:rPr kumimoji="1" lang="en-US" altLang="ja-JP" sz="1300">
              <a:latin typeface="ＭＳ Ｐゴシック" panose="020B0600070205080204" pitchFamily="50" charset="-128"/>
              <a:ea typeface="ＭＳ Ｐゴシック" panose="020B0600070205080204" pitchFamily="50" charset="-128"/>
            </a:rPr>
            <a:t>19,906</a:t>
          </a:r>
          <a:r>
            <a:rPr kumimoji="1" lang="ja-JP" altLang="en-US" sz="1300">
              <a:latin typeface="ＭＳ Ｐゴシック" panose="020B0600070205080204" pitchFamily="50" charset="-128"/>
              <a:ea typeface="ＭＳ Ｐゴシック" panose="020B0600070205080204" pitchFamily="50" charset="-128"/>
            </a:rPr>
            <a:t>百万円となった。</a:t>
          </a: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B673CC27-D658-45A6-8557-B47117B90F4E}"/>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726D2300-77D1-4A17-9346-8E2131C0A5D9}"/>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BEE40550-2DB8-403F-A172-FEAEC9D32A81}"/>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a:extLst>
            <a:ext uri="{FF2B5EF4-FFF2-40B4-BE49-F238E27FC236}">
              <a16:creationId xmlns:a16="http://schemas.microsoft.com/office/drawing/2014/main" id="{62382594-0AE5-445F-B8BE-983D72F00D54}"/>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a:extLst>
            <a:ext uri="{FF2B5EF4-FFF2-40B4-BE49-F238E27FC236}">
              <a16:creationId xmlns:a16="http://schemas.microsoft.com/office/drawing/2014/main" id="{1D256E40-F06D-4B6C-9F18-A4601FD4BDAA}"/>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a:extLst>
            <a:ext uri="{FF2B5EF4-FFF2-40B4-BE49-F238E27FC236}">
              <a16:creationId xmlns:a16="http://schemas.microsoft.com/office/drawing/2014/main" id="{4A0C93D3-5820-4C39-8F8F-BE9859F7715E}"/>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a:extLst>
            <a:ext uri="{FF2B5EF4-FFF2-40B4-BE49-F238E27FC236}">
              <a16:creationId xmlns:a16="http://schemas.microsoft.com/office/drawing/2014/main" id="{9F72FB43-27AB-4E15-8B14-5D33D01E389D}"/>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a:extLst>
            <a:ext uri="{FF2B5EF4-FFF2-40B4-BE49-F238E27FC236}">
              <a16:creationId xmlns:a16="http://schemas.microsoft.com/office/drawing/2014/main" id="{5BF001C0-218A-4061-9840-9D6A89D313DA}"/>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a:extLst>
            <a:ext uri="{FF2B5EF4-FFF2-40B4-BE49-F238E27FC236}">
              <a16:creationId xmlns:a16="http://schemas.microsoft.com/office/drawing/2014/main" id="{F6B0536B-06EE-4892-ADC6-84B77A22F54D}"/>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a:extLst>
            <a:ext uri="{FF2B5EF4-FFF2-40B4-BE49-F238E27FC236}">
              <a16:creationId xmlns:a16="http://schemas.microsoft.com/office/drawing/2014/main" id="{9B50CE52-18B1-4223-9ED3-549F1AE995D6}"/>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a:extLst>
            <a:ext uri="{FF2B5EF4-FFF2-40B4-BE49-F238E27FC236}">
              <a16:creationId xmlns:a16="http://schemas.microsoft.com/office/drawing/2014/main" id="{B67F7484-AE94-4F4C-BAE1-C4B68EBB5D3E}"/>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a:extLst>
            <a:ext uri="{FF2B5EF4-FFF2-40B4-BE49-F238E27FC236}">
              <a16:creationId xmlns:a16="http://schemas.microsoft.com/office/drawing/2014/main" id="{56BEA679-4E53-4A0E-AE7A-446918D656B6}"/>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a:extLst>
            <a:ext uri="{FF2B5EF4-FFF2-40B4-BE49-F238E27FC236}">
              <a16:creationId xmlns:a16="http://schemas.microsoft.com/office/drawing/2014/main" id="{6848B794-2911-4EE1-B24B-A8562E2B0A1F}"/>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1F644931-7173-463A-A9D8-95530ED560CD}"/>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CCD08E36-AC42-48FD-98C9-3E7D92EB5813}"/>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610EF519-23D6-4F18-8EC8-E1FFE1948F27}"/>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82</xdr:row>
      <xdr:rowOff>108945</xdr:rowOff>
    </xdr:from>
    <xdr:to>
      <xdr:col>23</xdr:col>
      <xdr:colOff>133350</xdr:colOff>
      <xdr:row>88</xdr:row>
      <xdr:rowOff>52322</xdr:rowOff>
    </xdr:to>
    <xdr:cxnSp macro="">
      <xdr:nvCxnSpPr>
        <xdr:cNvPr id="188" name="直線コネクタ 187">
          <a:extLst>
            <a:ext uri="{FF2B5EF4-FFF2-40B4-BE49-F238E27FC236}">
              <a16:creationId xmlns:a16="http://schemas.microsoft.com/office/drawing/2014/main" id="{044527A6-5130-4892-849E-CF3F8DDE0518}"/>
            </a:ext>
          </a:extLst>
        </xdr:cNvPr>
        <xdr:cNvCxnSpPr/>
      </xdr:nvCxnSpPr>
      <xdr:spPr>
        <a:xfrm flipV="1">
          <a:off x="4953000" y="14167845"/>
          <a:ext cx="0" cy="97207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24399</xdr:rowOff>
    </xdr:from>
    <xdr:ext cx="762000" cy="259045"/>
    <xdr:sp macro="" textlink="">
      <xdr:nvSpPr>
        <xdr:cNvPr id="189" name="人件費・物件費等の状況最小値テキスト">
          <a:extLst>
            <a:ext uri="{FF2B5EF4-FFF2-40B4-BE49-F238E27FC236}">
              <a16:creationId xmlns:a16="http://schemas.microsoft.com/office/drawing/2014/main" id="{768757F8-200F-43DA-B886-80B96D20B29F}"/>
            </a:ext>
          </a:extLst>
        </xdr:cNvPr>
        <xdr:cNvSpPr txBox="1"/>
      </xdr:nvSpPr>
      <xdr:spPr>
        <a:xfrm>
          <a:off x="5041900" y="15111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166,602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52322</xdr:rowOff>
    </xdr:from>
    <xdr:to>
      <xdr:col>24</xdr:col>
      <xdr:colOff>12700</xdr:colOff>
      <xdr:row>88</xdr:row>
      <xdr:rowOff>52322</xdr:rowOff>
    </xdr:to>
    <xdr:cxnSp macro="">
      <xdr:nvCxnSpPr>
        <xdr:cNvPr id="190" name="直線コネクタ 189">
          <a:extLst>
            <a:ext uri="{FF2B5EF4-FFF2-40B4-BE49-F238E27FC236}">
              <a16:creationId xmlns:a16="http://schemas.microsoft.com/office/drawing/2014/main" id="{2CF37CEF-FD0E-4499-A22E-7B4E56006F15}"/>
            </a:ext>
          </a:extLst>
        </xdr:cNvPr>
        <xdr:cNvCxnSpPr/>
      </xdr:nvCxnSpPr>
      <xdr:spPr>
        <a:xfrm>
          <a:off x="4864100" y="15139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23872</xdr:rowOff>
    </xdr:from>
    <xdr:ext cx="762000" cy="259045"/>
    <xdr:sp macro="" textlink="">
      <xdr:nvSpPr>
        <xdr:cNvPr id="191" name="人件費・物件費等の状況最大値テキスト">
          <a:extLst>
            <a:ext uri="{FF2B5EF4-FFF2-40B4-BE49-F238E27FC236}">
              <a16:creationId xmlns:a16="http://schemas.microsoft.com/office/drawing/2014/main" id="{72D795DB-0118-46AE-90EB-7FBB5B446488}"/>
            </a:ext>
          </a:extLst>
        </xdr:cNvPr>
        <xdr:cNvSpPr txBox="1"/>
      </xdr:nvSpPr>
      <xdr:spPr>
        <a:xfrm>
          <a:off x="5041900" y="13911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82</xdr:row>
      <xdr:rowOff>108945</xdr:rowOff>
    </xdr:from>
    <xdr:to>
      <xdr:col>24</xdr:col>
      <xdr:colOff>12700</xdr:colOff>
      <xdr:row>82</xdr:row>
      <xdr:rowOff>108945</xdr:rowOff>
    </xdr:to>
    <xdr:cxnSp macro="">
      <xdr:nvCxnSpPr>
        <xdr:cNvPr id="192" name="直線コネクタ 191">
          <a:extLst>
            <a:ext uri="{FF2B5EF4-FFF2-40B4-BE49-F238E27FC236}">
              <a16:creationId xmlns:a16="http://schemas.microsoft.com/office/drawing/2014/main" id="{C259BDEF-0EB7-4BE7-8714-BFB75F1EA56A}"/>
            </a:ext>
          </a:extLst>
        </xdr:cNvPr>
        <xdr:cNvCxnSpPr/>
      </xdr:nvCxnSpPr>
      <xdr:spPr>
        <a:xfrm>
          <a:off x="4864100" y="14167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41455</xdr:rowOff>
    </xdr:from>
    <xdr:to>
      <xdr:col>23</xdr:col>
      <xdr:colOff>133350</xdr:colOff>
      <xdr:row>83</xdr:row>
      <xdr:rowOff>72523</xdr:rowOff>
    </xdr:to>
    <xdr:cxnSp macro="">
      <xdr:nvCxnSpPr>
        <xdr:cNvPr id="193" name="直線コネクタ 192">
          <a:extLst>
            <a:ext uri="{FF2B5EF4-FFF2-40B4-BE49-F238E27FC236}">
              <a16:creationId xmlns:a16="http://schemas.microsoft.com/office/drawing/2014/main" id="{2A95BE90-1762-4FFD-B5D4-5C326488A4D2}"/>
            </a:ext>
          </a:extLst>
        </xdr:cNvPr>
        <xdr:cNvCxnSpPr/>
      </xdr:nvCxnSpPr>
      <xdr:spPr>
        <a:xfrm>
          <a:off x="4114800" y="14271805"/>
          <a:ext cx="838200" cy="31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123412</xdr:rowOff>
    </xdr:from>
    <xdr:ext cx="762000" cy="259045"/>
    <xdr:sp macro="" textlink="">
      <xdr:nvSpPr>
        <xdr:cNvPr id="194" name="人件費・物件費等の状況平均値テキスト">
          <a:extLst>
            <a:ext uri="{FF2B5EF4-FFF2-40B4-BE49-F238E27FC236}">
              <a16:creationId xmlns:a16="http://schemas.microsoft.com/office/drawing/2014/main" id="{73632311-17CD-4C84-B9C7-1B06D5B14552}"/>
            </a:ext>
          </a:extLst>
        </xdr:cNvPr>
        <xdr:cNvSpPr txBox="1"/>
      </xdr:nvSpPr>
      <xdr:spPr>
        <a:xfrm>
          <a:off x="5041900" y="145252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151335</xdr:rowOff>
    </xdr:from>
    <xdr:to>
      <xdr:col>23</xdr:col>
      <xdr:colOff>184150</xdr:colOff>
      <xdr:row>85</xdr:row>
      <xdr:rowOff>81485</xdr:rowOff>
    </xdr:to>
    <xdr:sp macro="" textlink="">
      <xdr:nvSpPr>
        <xdr:cNvPr id="195" name="フローチャート: 判断 194">
          <a:extLst>
            <a:ext uri="{FF2B5EF4-FFF2-40B4-BE49-F238E27FC236}">
              <a16:creationId xmlns:a16="http://schemas.microsoft.com/office/drawing/2014/main" id="{421F155D-F8F2-4406-A09E-52B81897CCB3}"/>
            </a:ext>
          </a:extLst>
        </xdr:cNvPr>
        <xdr:cNvSpPr/>
      </xdr:nvSpPr>
      <xdr:spPr>
        <a:xfrm>
          <a:off x="4902200" y="1455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27339</xdr:rowOff>
    </xdr:from>
    <xdr:to>
      <xdr:col>19</xdr:col>
      <xdr:colOff>133350</xdr:colOff>
      <xdr:row>83</xdr:row>
      <xdr:rowOff>41455</xdr:rowOff>
    </xdr:to>
    <xdr:cxnSp macro="">
      <xdr:nvCxnSpPr>
        <xdr:cNvPr id="196" name="直線コネクタ 195">
          <a:extLst>
            <a:ext uri="{FF2B5EF4-FFF2-40B4-BE49-F238E27FC236}">
              <a16:creationId xmlns:a16="http://schemas.microsoft.com/office/drawing/2014/main" id="{7F3605C5-FE4B-450C-AC74-B704BEED58D7}"/>
            </a:ext>
          </a:extLst>
        </xdr:cNvPr>
        <xdr:cNvCxnSpPr/>
      </xdr:nvCxnSpPr>
      <xdr:spPr>
        <a:xfrm>
          <a:off x="3225800" y="14257689"/>
          <a:ext cx="889000" cy="14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82322</xdr:rowOff>
    </xdr:from>
    <xdr:to>
      <xdr:col>19</xdr:col>
      <xdr:colOff>184150</xdr:colOff>
      <xdr:row>85</xdr:row>
      <xdr:rowOff>12472</xdr:rowOff>
    </xdr:to>
    <xdr:sp macro="" textlink="">
      <xdr:nvSpPr>
        <xdr:cNvPr id="197" name="フローチャート: 判断 196">
          <a:extLst>
            <a:ext uri="{FF2B5EF4-FFF2-40B4-BE49-F238E27FC236}">
              <a16:creationId xmlns:a16="http://schemas.microsoft.com/office/drawing/2014/main" id="{5615AA1B-21AD-45F6-921B-9B31AC205912}"/>
            </a:ext>
          </a:extLst>
        </xdr:cNvPr>
        <xdr:cNvSpPr/>
      </xdr:nvSpPr>
      <xdr:spPr>
        <a:xfrm>
          <a:off x="4064000" y="14484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168699</xdr:rowOff>
    </xdr:from>
    <xdr:ext cx="736600" cy="259045"/>
    <xdr:sp macro="" textlink="">
      <xdr:nvSpPr>
        <xdr:cNvPr id="198" name="テキスト ボックス 197">
          <a:extLst>
            <a:ext uri="{FF2B5EF4-FFF2-40B4-BE49-F238E27FC236}">
              <a16:creationId xmlns:a16="http://schemas.microsoft.com/office/drawing/2014/main" id="{A837D8E8-F707-4DE0-A657-C76E0EC7D5F0}"/>
            </a:ext>
          </a:extLst>
        </xdr:cNvPr>
        <xdr:cNvSpPr txBox="1"/>
      </xdr:nvSpPr>
      <xdr:spPr>
        <a:xfrm>
          <a:off x="3733800" y="145704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106237</xdr:rowOff>
    </xdr:from>
    <xdr:to>
      <xdr:col>15</xdr:col>
      <xdr:colOff>82550</xdr:colOff>
      <xdr:row>83</xdr:row>
      <xdr:rowOff>27339</xdr:rowOff>
    </xdr:to>
    <xdr:cxnSp macro="">
      <xdr:nvCxnSpPr>
        <xdr:cNvPr id="199" name="直線コネクタ 198">
          <a:extLst>
            <a:ext uri="{FF2B5EF4-FFF2-40B4-BE49-F238E27FC236}">
              <a16:creationId xmlns:a16="http://schemas.microsoft.com/office/drawing/2014/main" id="{22CB158F-08BF-4DCE-8491-39C70D326DE3}"/>
            </a:ext>
          </a:extLst>
        </xdr:cNvPr>
        <xdr:cNvCxnSpPr/>
      </xdr:nvCxnSpPr>
      <xdr:spPr>
        <a:xfrm>
          <a:off x="2336800" y="13993687"/>
          <a:ext cx="889000" cy="264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41890</xdr:rowOff>
    </xdr:from>
    <xdr:to>
      <xdr:col>15</xdr:col>
      <xdr:colOff>133350</xdr:colOff>
      <xdr:row>83</xdr:row>
      <xdr:rowOff>143490</xdr:rowOff>
    </xdr:to>
    <xdr:sp macro="" textlink="">
      <xdr:nvSpPr>
        <xdr:cNvPr id="200" name="フローチャート: 判断 199">
          <a:extLst>
            <a:ext uri="{FF2B5EF4-FFF2-40B4-BE49-F238E27FC236}">
              <a16:creationId xmlns:a16="http://schemas.microsoft.com/office/drawing/2014/main" id="{8B70F60D-ECAD-4AA3-A685-2E6919E6BBFE}"/>
            </a:ext>
          </a:extLst>
        </xdr:cNvPr>
        <xdr:cNvSpPr/>
      </xdr:nvSpPr>
      <xdr:spPr>
        <a:xfrm>
          <a:off x="3175000" y="14272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128267</xdr:rowOff>
    </xdr:from>
    <xdr:ext cx="762000" cy="259045"/>
    <xdr:sp macro="" textlink="">
      <xdr:nvSpPr>
        <xdr:cNvPr id="201" name="テキスト ボックス 200">
          <a:extLst>
            <a:ext uri="{FF2B5EF4-FFF2-40B4-BE49-F238E27FC236}">
              <a16:creationId xmlns:a16="http://schemas.microsoft.com/office/drawing/2014/main" id="{061BC597-99F8-415B-A163-5D6A1C47C71D}"/>
            </a:ext>
          </a:extLst>
        </xdr:cNvPr>
        <xdr:cNvSpPr txBox="1"/>
      </xdr:nvSpPr>
      <xdr:spPr>
        <a:xfrm>
          <a:off x="2844800" y="1435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38170</xdr:rowOff>
    </xdr:from>
    <xdr:to>
      <xdr:col>11</xdr:col>
      <xdr:colOff>31750</xdr:colOff>
      <xdr:row>81</xdr:row>
      <xdr:rowOff>106237</xdr:rowOff>
    </xdr:to>
    <xdr:cxnSp macro="">
      <xdr:nvCxnSpPr>
        <xdr:cNvPr id="202" name="直線コネクタ 201">
          <a:extLst>
            <a:ext uri="{FF2B5EF4-FFF2-40B4-BE49-F238E27FC236}">
              <a16:creationId xmlns:a16="http://schemas.microsoft.com/office/drawing/2014/main" id="{5709AA6E-B578-4358-B96E-9DB642657A5D}"/>
            </a:ext>
          </a:extLst>
        </xdr:cNvPr>
        <xdr:cNvCxnSpPr/>
      </xdr:nvCxnSpPr>
      <xdr:spPr>
        <a:xfrm>
          <a:off x="1447800" y="13925620"/>
          <a:ext cx="889000" cy="68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27580</xdr:rowOff>
    </xdr:from>
    <xdr:to>
      <xdr:col>11</xdr:col>
      <xdr:colOff>82550</xdr:colOff>
      <xdr:row>82</xdr:row>
      <xdr:rowOff>129180</xdr:rowOff>
    </xdr:to>
    <xdr:sp macro="" textlink="">
      <xdr:nvSpPr>
        <xdr:cNvPr id="203" name="フローチャート: 判断 202">
          <a:extLst>
            <a:ext uri="{FF2B5EF4-FFF2-40B4-BE49-F238E27FC236}">
              <a16:creationId xmlns:a16="http://schemas.microsoft.com/office/drawing/2014/main" id="{6E75AD1F-53B5-40E7-92B9-C2A58A33A34A}"/>
            </a:ext>
          </a:extLst>
        </xdr:cNvPr>
        <xdr:cNvSpPr/>
      </xdr:nvSpPr>
      <xdr:spPr>
        <a:xfrm>
          <a:off x="2286000" y="1408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113957</xdr:rowOff>
    </xdr:from>
    <xdr:ext cx="762000" cy="259045"/>
    <xdr:sp macro="" textlink="">
      <xdr:nvSpPr>
        <xdr:cNvPr id="204" name="テキスト ボックス 203">
          <a:extLst>
            <a:ext uri="{FF2B5EF4-FFF2-40B4-BE49-F238E27FC236}">
              <a16:creationId xmlns:a16="http://schemas.microsoft.com/office/drawing/2014/main" id="{9488337C-C6AC-4C78-96A8-DA74AAEABF87}"/>
            </a:ext>
          </a:extLst>
        </xdr:cNvPr>
        <xdr:cNvSpPr txBox="1"/>
      </xdr:nvSpPr>
      <xdr:spPr>
        <a:xfrm>
          <a:off x="1955800" y="1417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101967</xdr:rowOff>
    </xdr:from>
    <xdr:to>
      <xdr:col>7</xdr:col>
      <xdr:colOff>31750</xdr:colOff>
      <xdr:row>82</xdr:row>
      <xdr:rowOff>32117</xdr:rowOff>
    </xdr:to>
    <xdr:sp macro="" textlink="">
      <xdr:nvSpPr>
        <xdr:cNvPr id="205" name="フローチャート: 判断 204">
          <a:extLst>
            <a:ext uri="{FF2B5EF4-FFF2-40B4-BE49-F238E27FC236}">
              <a16:creationId xmlns:a16="http://schemas.microsoft.com/office/drawing/2014/main" id="{BD46802F-4C5F-449D-8977-C088C7855564}"/>
            </a:ext>
          </a:extLst>
        </xdr:cNvPr>
        <xdr:cNvSpPr/>
      </xdr:nvSpPr>
      <xdr:spPr>
        <a:xfrm>
          <a:off x="1397000" y="13989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16894</xdr:rowOff>
    </xdr:from>
    <xdr:ext cx="762000" cy="259045"/>
    <xdr:sp macro="" textlink="">
      <xdr:nvSpPr>
        <xdr:cNvPr id="206" name="テキスト ボックス 205">
          <a:extLst>
            <a:ext uri="{FF2B5EF4-FFF2-40B4-BE49-F238E27FC236}">
              <a16:creationId xmlns:a16="http://schemas.microsoft.com/office/drawing/2014/main" id="{716B208D-B192-495F-9CF3-4CF5A12C622D}"/>
            </a:ext>
          </a:extLst>
        </xdr:cNvPr>
        <xdr:cNvSpPr txBox="1"/>
      </xdr:nvSpPr>
      <xdr:spPr>
        <a:xfrm>
          <a:off x="1066800" y="14075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96D89D03-F931-46C2-9A9A-1B8FDABC44F2}"/>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671F0006-F128-4B18-BE1C-22D876CC736E}"/>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8FD928A1-EE98-4F2B-92E6-CD9AE38A650C}"/>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61FDFDF-E844-49D5-929E-EC97A1FA2EC1}"/>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A1A01B8-BBA3-4E7B-B713-432902D928EE}"/>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21723</xdr:rowOff>
    </xdr:from>
    <xdr:to>
      <xdr:col>23</xdr:col>
      <xdr:colOff>184150</xdr:colOff>
      <xdr:row>83</xdr:row>
      <xdr:rowOff>123323</xdr:rowOff>
    </xdr:to>
    <xdr:sp macro="" textlink="">
      <xdr:nvSpPr>
        <xdr:cNvPr id="212" name="楕円 211">
          <a:extLst>
            <a:ext uri="{FF2B5EF4-FFF2-40B4-BE49-F238E27FC236}">
              <a16:creationId xmlns:a16="http://schemas.microsoft.com/office/drawing/2014/main" id="{4A310C19-B4ED-486A-9C80-5130D95A381A}"/>
            </a:ext>
          </a:extLst>
        </xdr:cNvPr>
        <xdr:cNvSpPr/>
      </xdr:nvSpPr>
      <xdr:spPr>
        <a:xfrm>
          <a:off x="4902200" y="14252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38250</xdr:rowOff>
    </xdr:from>
    <xdr:ext cx="762000" cy="259045"/>
    <xdr:sp macro="" textlink="">
      <xdr:nvSpPr>
        <xdr:cNvPr id="213" name="人件費・物件費等の状況該当値テキスト">
          <a:extLst>
            <a:ext uri="{FF2B5EF4-FFF2-40B4-BE49-F238E27FC236}">
              <a16:creationId xmlns:a16="http://schemas.microsoft.com/office/drawing/2014/main" id="{8B8DD8B6-088A-40AA-8C8C-7231ED42981A}"/>
            </a:ext>
          </a:extLst>
        </xdr:cNvPr>
        <xdr:cNvSpPr txBox="1"/>
      </xdr:nvSpPr>
      <xdr:spPr>
        <a:xfrm>
          <a:off x="5041900" y="14097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162105</xdr:rowOff>
    </xdr:from>
    <xdr:to>
      <xdr:col>19</xdr:col>
      <xdr:colOff>184150</xdr:colOff>
      <xdr:row>83</xdr:row>
      <xdr:rowOff>92255</xdr:rowOff>
    </xdr:to>
    <xdr:sp macro="" textlink="">
      <xdr:nvSpPr>
        <xdr:cNvPr id="214" name="楕円 213">
          <a:extLst>
            <a:ext uri="{FF2B5EF4-FFF2-40B4-BE49-F238E27FC236}">
              <a16:creationId xmlns:a16="http://schemas.microsoft.com/office/drawing/2014/main" id="{4A9DEF81-F39E-4C72-B079-CA0E959DD722}"/>
            </a:ext>
          </a:extLst>
        </xdr:cNvPr>
        <xdr:cNvSpPr/>
      </xdr:nvSpPr>
      <xdr:spPr>
        <a:xfrm>
          <a:off x="4064000" y="14221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102432</xdr:rowOff>
    </xdr:from>
    <xdr:ext cx="736600" cy="259045"/>
    <xdr:sp macro="" textlink="">
      <xdr:nvSpPr>
        <xdr:cNvPr id="215" name="テキスト ボックス 214">
          <a:extLst>
            <a:ext uri="{FF2B5EF4-FFF2-40B4-BE49-F238E27FC236}">
              <a16:creationId xmlns:a16="http://schemas.microsoft.com/office/drawing/2014/main" id="{A80BA219-8E44-4BF8-805C-D8DE342E545A}"/>
            </a:ext>
          </a:extLst>
        </xdr:cNvPr>
        <xdr:cNvSpPr txBox="1"/>
      </xdr:nvSpPr>
      <xdr:spPr>
        <a:xfrm>
          <a:off x="3733800" y="139898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147989</xdr:rowOff>
    </xdr:from>
    <xdr:to>
      <xdr:col>15</xdr:col>
      <xdr:colOff>133350</xdr:colOff>
      <xdr:row>83</xdr:row>
      <xdr:rowOff>78139</xdr:rowOff>
    </xdr:to>
    <xdr:sp macro="" textlink="">
      <xdr:nvSpPr>
        <xdr:cNvPr id="216" name="楕円 215">
          <a:extLst>
            <a:ext uri="{FF2B5EF4-FFF2-40B4-BE49-F238E27FC236}">
              <a16:creationId xmlns:a16="http://schemas.microsoft.com/office/drawing/2014/main" id="{604A709E-C882-4503-8856-B60252940C2D}"/>
            </a:ext>
          </a:extLst>
        </xdr:cNvPr>
        <xdr:cNvSpPr/>
      </xdr:nvSpPr>
      <xdr:spPr>
        <a:xfrm>
          <a:off x="3175000" y="14206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88316</xdr:rowOff>
    </xdr:from>
    <xdr:ext cx="762000" cy="259045"/>
    <xdr:sp macro="" textlink="">
      <xdr:nvSpPr>
        <xdr:cNvPr id="217" name="テキスト ボックス 216">
          <a:extLst>
            <a:ext uri="{FF2B5EF4-FFF2-40B4-BE49-F238E27FC236}">
              <a16:creationId xmlns:a16="http://schemas.microsoft.com/office/drawing/2014/main" id="{D22BFA02-8A50-43B7-9752-44F880A6378F}"/>
            </a:ext>
          </a:extLst>
        </xdr:cNvPr>
        <xdr:cNvSpPr txBox="1"/>
      </xdr:nvSpPr>
      <xdr:spPr>
        <a:xfrm>
          <a:off x="2844800" y="13975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55437</xdr:rowOff>
    </xdr:from>
    <xdr:to>
      <xdr:col>11</xdr:col>
      <xdr:colOff>82550</xdr:colOff>
      <xdr:row>81</xdr:row>
      <xdr:rowOff>157037</xdr:rowOff>
    </xdr:to>
    <xdr:sp macro="" textlink="">
      <xdr:nvSpPr>
        <xdr:cNvPr id="218" name="楕円 217">
          <a:extLst>
            <a:ext uri="{FF2B5EF4-FFF2-40B4-BE49-F238E27FC236}">
              <a16:creationId xmlns:a16="http://schemas.microsoft.com/office/drawing/2014/main" id="{CF0116B1-5CF1-40B6-8A33-A7DDB4D0B7E5}"/>
            </a:ext>
          </a:extLst>
        </xdr:cNvPr>
        <xdr:cNvSpPr/>
      </xdr:nvSpPr>
      <xdr:spPr>
        <a:xfrm>
          <a:off x="2286000" y="13942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167214</xdr:rowOff>
    </xdr:from>
    <xdr:ext cx="762000" cy="259045"/>
    <xdr:sp macro="" textlink="">
      <xdr:nvSpPr>
        <xdr:cNvPr id="219" name="テキスト ボックス 218">
          <a:extLst>
            <a:ext uri="{FF2B5EF4-FFF2-40B4-BE49-F238E27FC236}">
              <a16:creationId xmlns:a16="http://schemas.microsoft.com/office/drawing/2014/main" id="{392D8708-B889-42E7-A00E-190DDB84C34B}"/>
            </a:ext>
          </a:extLst>
        </xdr:cNvPr>
        <xdr:cNvSpPr txBox="1"/>
      </xdr:nvSpPr>
      <xdr:spPr>
        <a:xfrm>
          <a:off x="1955800" y="13711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158820</xdr:rowOff>
    </xdr:from>
    <xdr:to>
      <xdr:col>7</xdr:col>
      <xdr:colOff>31750</xdr:colOff>
      <xdr:row>81</xdr:row>
      <xdr:rowOff>88970</xdr:rowOff>
    </xdr:to>
    <xdr:sp macro="" textlink="">
      <xdr:nvSpPr>
        <xdr:cNvPr id="220" name="楕円 219">
          <a:extLst>
            <a:ext uri="{FF2B5EF4-FFF2-40B4-BE49-F238E27FC236}">
              <a16:creationId xmlns:a16="http://schemas.microsoft.com/office/drawing/2014/main" id="{26FEE11F-716A-4A41-9D47-5BFD8E1E54F7}"/>
            </a:ext>
          </a:extLst>
        </xdr:cNvPr>
        <xdr:cNvSpPr/>
      </xdr:nvSpPr>
      <xdr:spPr>
        <a:xfrm>
          <a:off x="1397000" y="1387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99147</xdr:rowOff>
    </xdr:from>
    <xdr:ext cx="762000" cy="259045"/>
    <xdr:sp macro="" textlink="">
      <xdr:nvSpPr>
        <xdr:cNvPr id="221" name="テキスト ボックス 220">
          <a:extLst>
            <a:ext uri="{FF2B5EF4-FFF2-40B4-BE49-F238E27FC236}">
              <a16:creationId xmlns:a16="http://schemas.microsoft.com/office/drawing/2014/main" id="{1E44F0F2-5FCA-467D-AF72-68D594066B67}"/>
            </a:ext>
          </a:extLst>
        </xdr:cNvPr>
        <xdr:cNvSpPr txBox="1"/>
      </xdr:nvSpPr>
      <xdr:spPr>
        <a:xfrm>
          <a:off x="1066800" y="13643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E379FA0A-9A53-497A-B927-4B2F0ACFD38C}"/>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A1C8EAB4-C9CD-4A2D-B509-1C6DA5A25159}"/>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22A8ED6B-AD4B-41B2-8564-BCB4446FD012}"/>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EA886057-D480-4865-B28B-31F40EE450FD}"/>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F03D8B08-FD27-4B68-9C1C-9E0CB7F06D52}"/>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4F05922-DDFF-4787-B611-32EFD9E1E758}"/>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6963D00D-0967-43E4-AB49-28FE9B450D94}"/>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E00AB97A-618E-47D8-BC3C-3437B7E52BFA}"/>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FFEE80C1-5635-43B0-AB5A-7804DBE4B555}"/>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71B97CAD-26BD-4D15-AE04-B5CF50A864B4}"/>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CBB5C714-674D-49F6-B579-2725E7949A1E}"/>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A67410BF-0169-41C5-AB76-8A3F00201485}"/>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836ADDD2-9A78-4D55-9327-333B290DC597}"/>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優秀な人材確保のため近隣市との均衡を図り初任給基準を国より高く設定していることや、年齢・学歴によらない能力・実績に基づく昇給の実施等によりラスパイレス指数が</a:t>
          </a:r>
          <a:r>
            <a:rPr kumimoji="1" lang="en-US" altLang="ja-JP" sz="1300">
              <a:latin typeface="ＭＳ Ｐゴシック" panose="020B0600070205080204" pitchFamily="50" charset="-128"/>
              <a:ea typeface="ＭＳ Ｐゴシック" panose="020B0600070205080204" pitchFamily="50" charset="-128"/>
            </a:rPr>
            <a:t>100</a:t>
          </a:r>
          <a:r>
            <a:rPr kumimoji="1" lang="ja-JP" altLang="en-US" sz="1300">
              <a:latin typeface="ＭＳ Ｐゴシック" panose="020B0600070205080204" pitchFamily="50" charset="-128"/>
              <a:ea typeface="ＭＳ Ｐゴシック" panose="020B0600070205080204" pitchFamily="50" charset="-128"/>
            </a:rPr>
            <a:t>を超えている。</a:t>
          </a:r>
        </a:p>
        <a:p>
          <a:r>
            <a:rPr kumimoji="1" lang="ja-JP" altLang="en-US" sz="1300">
              <a:latin typeface="ＭＳ Ｐゴシック" panose="020B0600070205080204" pitchFamily="50" charset="-128"/>
              <a:ea typeface="ＭＳ Ｐゴシック" panose="020B0600070205080204" pitchFamily="50" charset="-128"/>
            </a:rPr>
            <a:t>　今後も人事院勧告に準拠し、給与の適正化に努めていく。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E811544D-461D-4B71-872D-8CBABBBC5A78}"/>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44DBA96-06A1-467D-8FE3-3ABCAD7DCF9A}"/>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37" name="直線コネクタ 236">
          <a:extLst>
            <a:ext uri="{FF2B5EF4-FFF2-40B4-BE49-F238E27FC236}">
              <a16:creationId xmlns:a16="http://schemas.microsoft.com/office/drawing/2014/main" id="{BB149403-8B39-4DA8-A135-49D292C85832}"/>
            </a:ext>
          </a:extLst>
        </xdr:cNvPr>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38" name="テキスト ボックス 237">
          <a:extLst>
            <a:ext uri="{FF2B5EF4-FFF2-40B4-BE49-F238E27FC236}">
              <a16:creationId xmlns:a16="http://schemas.microsoft.com/office/drawing/2014/main" id="{F8077F4F-4820-4521-BB55-780A1D14121A}"/>
            </a:ext>
          </a:extLst>
        </xdr:cNvPr>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39" name="直線コネクタ 238">
          <a:extLst>
            <a:ext uri="{FF2B5EF4-FFF2-40B4-BE49-F238E27FC236}">
              <a16:creationId xmlns:a16="http://schemas.microsoft.com/office/drawing/2014/main" id="{0A7E0ADE-F166-4618-82BD-0480C31A93AB}"/>
            </a:ext>
          </a:extLst>
        </xdr:cNvPr>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0" name="テキスト ボックス 239">
          <a:extLst>
            <a:ext uri="{FF2B5EF4-FFF2-40B4-BE49-F238E27FC236}">
              <a16:creationId xmlns:a16="http://schemas.microsoft.com/office/drawing/2014/main" id="{F8415BC1-ED55-4E84-B240-5EE7F916C9ED}"/>
            </a:ext>
          </a:extLst>
        </xdr:cNvPr>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1" name="直線コネクタ 240">
          <a:extLst>
            <a:ext uri="{FF2B5EF4-FFF2-40B4-BE49-F238E27FC236}">
              <a16:creationId xmlns:a16="http://schemas.microsoft.com/office/drawing/2014/main" id="{C7C280BF-E640-4591-8FF7-49FF3E72E8D2}"/>
            </a:ext>
          </a:extLst>
        </xdr:cNvPr>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2" name="テキスト ボックス 241">
          <a:extLst>
            <a:ext uri="{FF2B5EF4-FFF2-40B4-BE49-F238E27FC236}">
              <a16:creationId xmlns:a16="http://schemas.microsoft.com/office/drawing/2014/main" id="{55AFB80A-CD1B-41BA-A7E0-9B824B77A9DF}"/>
            </a:ext>
          </a:extLst>
        </xdr:cNvPr>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3" name="直線コネクタ 242">
          <a:extLst>
            <a:ext uri="{FF2B5EF4-FFF2-40B4-BE49-F238E27FC236}">
              <a16:creationId xmlns:a16="http://schemas.microsoft.com/office/drawing/2014/main" id="{F85F6920-BA7E-4049-858F-F293EC43E09F}"/>
            </a:ext>
          </a:extLst>
        </xdr:cNvPr>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4" name="テキスト ボックス 243">
          <a:extLst>
            <a:ext uri="{FF2B5EF4-FFF2-40B4-BE49-F238E27FC236}">
              <a16:creationId xmlns:a16="http://schemas.microsoft.com/office/drawing/2014/main" id="{9DAEE990-8EE6-4A59-A350-1A9EE41D188E}"/>
            </a:ext>
          </a:extLst>
        </xdr:cNvPr>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a:extLst>
            <a:ext uri="{FF2B5EF4-FFF2-40B4-BE49-F238E27FC236}">
              <a16:creationId xmlns:a16="http://schemas.microsoft.com/office/drawing/2014/main" id="{4E56875B-8171-4130-9267-474B77A2E4D7}"/>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a:extLst>
            <a:ext uri="{FF2B5EF4-FFF2-40B4-BE49-F238E27FC236}">
              <a16:creationId xmlns:a16="http://schemas.microsoft.com/office/drawing/2014/main" id="{85DCB81D-5C2A-4C6D-B989-3015BBF6262C}"/>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a:extLst>
            <a:ext uri="{FF2B5EF4-FFF2-40B4-BE49-F238E27FC236}">
              <a16:creationId xmlns:a16="http://schemas.microsoft.com/office/drawing/2014/main" id="{BF0840C2-074A-4942-ADA0-FFAC80CA42F7}"/>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92711</xdr:rowOff>
    </xdr:from>
    <xdr:to>
      <xdr:col>81</xdr:col>
      <xdr:colOff>44450</xdr:colOff>
      <xdr:row>89</xdr:row>
      <xdr:rowOff>93980</xdr:rowOff>
    </xdr:to>
    <xdr:cxnSp macro="">
      <xdr:nvCxnSpPr>
        <xdr:cNvPr id="248" name="直線コネクタ 247">
          <a:extLst>
            <a:ext uri="{FF2B5EF4-FFF2-40B4-BE49-F238E27FC236}">
              <a16:creationId xmlns:a16="http://schemas.microsoft.com/office/drawing/2014/main" id="{70E2941B-316A-407C-B6BE-4055AC35E727}"/>
            </a:ext>
          </a:extLst>
        </xdr:cNvPr>
        <xdr:cNvCxnSpPr/>
      </xdr:nvCxnSpPr>
      <xdr:spPr>
        <a:xfrm flipV="1">
          <a:off x="17018000" y="13808711"/>
          <a:ext cx="0" cy="15443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66057</xdr:rowOff>
    </xdr:from>
    <xdr:ext cx="762000" cy="259045"/>
    <xdr:sp macro="" textlink="">
      <xdr:nvSpPr>
        <xdr:cNvPr id="249" name="給与水準   （国との比較）最小値テキスト">
          <a:extLst>
            <a:ext uri="{FF2B5EF4-FFF2-40B4-BE49-F238E27FC236}">
              <a16:creationId xmlns:a16="http://schemas.microsoft.com/office/drawing/2014/main" id="{C9901403-A6A4-4C1B-A8BA-882C32F5CDED}"/>
            </a:ext>
          </a:extLst>
        </xdr:cNvPr>
        <xdr:cNvSpPr txBox="1"/>
      </xdr:nvSpPr>
      <xdr:spPr>
        <a:xfrm>
          <a:off x="17106900" y="1532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93980</xdr:rowOff>
    </xdr:from>
    <xdr:to>
      <xdr:col>81</xdr:col>
      <xdr:colOff>133350</xdr:colOff>
      <xdr:row>89</xdr:row>
      <xdr:rowOff>93980</xdr:rowOff>
    </xdr:to>
    <xdr:cxnSp macro="">
      <xdr:nvCxnSpPr>
        <xdr:cNvPr id="250" name="直線コネクタ 249">
          <a:extLst>
            <a:ext uri="{FF2B5EF4-FFF2-40B4-BE49-F238E27FC236}">
              <a16:creationId xmlns:a16="http://schemas.microsoft.com/office/drawing/2014/main" id="{A36FD441-856C-46DA-B9A0-EAB183F4F5E8}"/>
            </a:ext>
          </a:extLst>
        </xdr:cNvPr>
        <xdr:cNvCxnSpPr/>
      </xdr:nvCxnSpPr>
      <xdr:spPr>
        <a:xfrm>
          <a:off x="16929100" y="1535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7638</xdr:rowOff>
    </xdr:from>
    <xdr:ext cx="762000" cy="259045"/>
    <xdr:sp macro="" textlink="">
      <xdr:nvSpPr>
        <xdr:cNvPr id="251" name="給与水準   （国との比較）最大値テキスト">
          <a:extLst>
            <a:ext uri="{FF2B5EF4-FFF2-40B4-BE49-F238E27FC236}">
              <a16:creationId xmlns:a16="http://schemas.microsoft.com/office/drawing/2014/main" id="{66C3D0BC-7F51-4184-8399-C165EA8E241A}"/>
            </a:ext>
          </a:extLst>
        </xdr:cNvPr>
        <xdr:cNvSpPr txBox="1"/>
      </xdr:nvSpPr>
      <xdr:spPr>
        <a:xfrm>
          <a:off x="17106900" y="13552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92711</xdr:rowOff>
    </xdr:from>
    <xdr:to>
      <xdr:col>81</xdr:col>
      <xdr:colOff>133350</xdr:colOff>
      <xdr:row>80</xdr:row>
      <xdr:rowOff>92711</xdr:rowOff>
    </xdr:to>
    <xdr:cxnSp macro="">
      <xdr:nvCxnSpPr>
        <xdr:cNvPr id="252" name="直線コネクタ 251">
          <a:extLst>
            <a:ext uri="{FF2B5EF4-FFF2-40B4-BE49-F238E27FC236}">
              <a16:creationId xmlns:a16="http://schemas.microsoft.com/office/drawing/2014/main" id="{CE7A99FD-5C8D-403F-97EA-637E2A0198E7}"/>
            </a:ext>
          </a:extLst>
        </xdr:cNvPr>
        <xdr:cNvCxnSpPr/>
      </xdr:nvCxnSpPr>
      <xdr:spPr>
        <a:xfrm>
          <a:off x="16929100" y="13808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2539</xdr:rowOff>
    </xdr:from>
    <xdr:to>
      <xdr:col>81</xdr:col>
      <xdr:colOff>44450</xdr:colOff>
      <xdr:row>87</xdr:row>
      <xdr:rowOff>99061</xdr:rowOff>
    </xdr:to>
    <xdr:cxnSp macro="">
      <xdr:nvCxnSpPr>
        <xdr:cNvPr id="253" name="直線コネクタ 252">
          <a:extLst>
            <a:ext uri="{FF2B5EF4-FFF2-40B4-BE49-F238E27FC236}">
              <a16:creationId xmlns:a16="http://schemas.microsoft.com/office/drawing/2014/main" id="{588BA262-B1F6-45E5-B9F4-73CBC8E263E0}"/>
            </a:ext>
          </a:extLst>
        </xdr:cNvPr>
        <xdr:cNvCxnSpPr/>
      </xdr:nvCxnSpPr>
      <xdr:spPr>
        <a:xfrm flipV="1">
          <a:off x="16179800" y="14918689"/>
          <a:ext cx="838200" cy="96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45738</xdr:rowOff>
    </xdr:from>
    <xdr:ext cx="762000" cy="259045"/>
    <xdr:sp macro="" textlink="">
      <xdr:nvSpPr>
        <xdr:cNvPr id="254" name="給与水準   （国との比較）平均値テキスト">
          <a:extLst>
            <a:ext uri="{FF2B5EF4-FFF2-40B4-BE49-F238E27FC236}">
              <a16:creationId xmlns:a16="http://schemas.microsoft.com/office/drawing/2014/main" id="{A14EC92C-E221-4226-AB21-B4DD04354D10}"/>
            </a:ext>
          </a:extLst>
        </xdr:cNvPr>
        <xdr:cNvSpPr txBox="1"/>
      </xdr:nvSpPr>
      <xdr:spPr>
        <a:xfrm>
          <a:off x="17106900" y="144475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29211</xdr:rowOff>
    </xdr:from>
    <xdr:to>
      <xdr:col>81</xdr:col>
      <xdr:colOff>95250</xdr:colOff>
      <xdr:row>85</xdr:row>
      <xdr:rowOff>130811</xdr:rowOff>
    </xdr:to>
    <xdr:sp macro="" textlink="">
      <xdr:nvSpPr>
        <xdr:cNvPr id="255" name="フローチャート: 判断 254">
          <a:extLst>
            <a:ext uri="{FF2B5EF4-FFF2-40B4-BE49-F238E27FC236}">
              <a16:creationId xmlns:a16="http://schemas.microsoft.com/office/drawing/2014/main" id="{9B9D06F9-05CC-4EA1-BE54-5D96B92F2254}"/>
            </a:ext>
          </a:extLst>
        </xdr:cNvPr>
        <xdr:cNvSpPr/>
      </xdr:nvSpPr>
      <xdr:spPr>
        <a:xfrm>
          <a:off x="16967200" y="14602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50800</xdr:rowOff>
    </xdr:from>
    <xdr:to>
      <xdr:col>77</xdr:col>
      <xdr:colOff>44450</xdr:colOff>
      <xdr:row>87</xdr:row>
      <xdr:rowOff>99061</xdr:rowOff>
    </xdr:to>
    <xdr:cxnSp macro="">
      <xdr:nvCxnSpPr>
        <xdr:cNvPr id="256" name="直線コネクタ 255">
          <a:extLst>
            <a:ext uri="{FF2B5EF4-FFF2-40B4-BE49-F238E27FC236}">
              <a16:creationId xmlns:a16="http://schemas.microsoft.com/office/drawing/2014/main" id="{8569C52A-EE56-4A61-B70D-9CC326BD52A2}"/>
            </a:ext>
          </a:extLst>
        </xdr:cNvPr>
        <xdr:cNvCxnSpPr/>
      </xdr:nvCxnSpPr>
      <xdr:spPr>
        <a:xfrm>
          <a:off x="15290800" y="14966950"/>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5080</xdr:rowOff>
    </xdr:from>
    <xdr:to>
      <xdr:col>77</xdr:col>
      <xdr:colOff>95250</xdr:colOff>
      <xdr:row>85</xdr:row>
      <xdr:rowOff>106680</xdr:rowOff>
    </xdr:to>
    <xdr:sp macro="" textlink="">
      <xdr:nvSpPr>
        <xdr:cNvPr id="257" name="フローチャート: 判断 256">
          <a:extLst>
            <a:ext uri="{FF2B5EF4-FFF2-40B4-BE49-F238E27FC236}">
              <a16:creationId xmlns:a16="http://schemas.microsoft.com/office/drawing/2014/main" id="{E3A4A006-1136-402D-84D9-5DF2260C2B81}"/>
            </a:ext>
          </a:extLst>
        </xdr:cNvPr>
        <xdr:cNvSpPr/>
      </xdr:nvSpPr>
      <xdr:spPr>
        <a:xfrm>
          <a:off x="16129000" y="1457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116857</xdr:rowOff>
    </xdr:from>
    <xdr:ext cx="736600" cy="259045"/>
    <xdr:sp macro="" textlink="">
      <xdr:nvSpPr>
        <xdr:cNvPr id="258" name="テキスト ボックス 257">
          <a:extLst>
            <a:ext uri="{FF2B5EF4-FFF2-40B4-BE49-F238E27FC236}">
              <a16:creationId xmlns:a16="http://schemas.microsoft.com/office/drawing/2014/main" id="{CF1FEE3D-007B-43BF-ADF1-960657ED9126}"/>
            </a:ext>
          </a:extLst>
        </xdr:cNvPr>
        <xdr:cNvSpPr txBox="1"/>
      </xdr:nvSpPr>
      <xdr:spPr>
        <a:xfrm>
          <a:off x="15798800" y="14347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2539</xdr:rowOff>
    </xdr:from>
    <xdr:to>
      <xdr:col>72</xdr:col>
      <xdr:colOff>203200</xdr:colOff>
      <xdr:row>87</xdr:row>
      <xdr:rowOff>50800</xdr:rowOff>
    </xdr:to>
    <xdr:cxnSp macro="">
      <xdr:nvCxnSpPr>
        <xdr:cNvPr id="259" name="直線コネクタ 258">
          <a:extLst>
            <a:ext uri="{FF2B5EF4-FFF2-40B4-BE49-F238E27FC236}">
              <a16:creationId xmlns:a16="http://schemas.microsoft.com/office/drawing/2014/main" id="{8252DEFB-67E8-4100-AF12-5F70153836E9}"/>
            </a:ext>
          </a:extLst>
        </xdr:cNvPr>
        <xdr:cNvCxnSpPr/>
      </xdr:nvCxnSpPr>
      <xdr:spPr>
        <a:xfrm>
          <a:off x="14401800" y="14918689"/>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53339</xdr:rowOff>
    </xdr:from>
    <xdr:to>
      <xdr:col>73</xdr:col>
      <xdr:colOff>44450</xdr:colOff>
      <xdr:row>85</xdr:row>
      <xdr:rowOff>154939</xdr:rowOff>
    </xdr:to>
    <xdr:sp macro="" textlink="">
      <xdr:nvSpPr>
        <xdr:cNvPr id="260" name="フローチャート: 判断 259">
          <a:extLst>
            <a:ext uri="{FF2B5EF4-FFF2-40B4-BE49-F238E27FC236}">
              <a16:creationId xmlns:a16="http://schemas.microsoft.com/office/drawing/2014/main" id="{F38593F5-B7C5-4F7D-9F40-C3211C341704}"/>
            </a:ext>
          </a:extLst>
        </xdr:cNvPr>
        <xdr:cNvSpPr/>
      </xdr:nvSpPr>
      <xdr:spPr>
        <a:xfrm>
          <a:off x="15240000" y="14626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165116</xdr:rowOff>
    </xdr:from>
    <xdr:ext cx="762000" cy="259045"/>
    <xdr:sp macro="" textlink="">
      <xdr:nvSpPr>
        <xdr:cNvPr id="261" name="テキスト ボックス 260">
          <a:extLst>
            <a:ext uri="{FF2B5EF4-FFF2-40B4-BE49-F238E27FC236}">
              <a16:creationId xmlns:a16="http://schemas.microsoft.com/office/drawing/2014/main" id="{A15DA5E9-3AF4-4044-A09C-E1AE4B7F85C7}"/>
            </a:ext>
          </a:extLst>
        </xdr:cNvPr>
        <xdr:cNvSpPr txBox="1"/>
      </xdr:nvSpPr>
      <xdr:spPr>
        <a:xfrm>
          <a:off x="14909800" y="14395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2539</xdr:rowOff>
    </xdr:from>
    <xdr:to>
      <xdr:col>68</xdr:col>
      <xdr:colOff>152400</xdr:colOff>
      <xdr:row>87</xdr:row>
      <xdr:rowOff>147320</xdr:rowOff>
    </xdr:to>
    <xdr:cxnSp macro="">
      <xdr:nvCxnSpPr>
        <xdr:cNvPr id="262" name="直線コネクタ 261">
          <a:extLst>
            <a:ext uri="{FF2B5EF4-FFF2-40B4-BE49-F238E27FC236}">
              <a16:creationId xmlns:a16="http://schemas.microsoft.com/office/drawing/2014/main" id="{888268C5-0800-44D6-9054-6482AF31E71D}"/>
            </a:ext>
          </a:extLst>
        </xdr:cNvPr>
        <xdr:cNvCxnSpPr/>
      </xdr:nvCxnSpPr>
      <xdr:spPr>
        <a:xfrm flipV="1">
          <a:off x="13512800" y="14918689"/>
          <a:ext cx="889000" cy="144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53339</xdr:rowOff>
    </xdr:from>
    <xdr:to>
      <xdr:col>68</xdr:col>
      <xdr:colOff>203200</xdr:colOff>
      <xdr:row>85</xdr:row>
      <xdr:rowOff>154939</xdr:rowOff>
    </xdr:to>
    <xdr:sp macro="" textlink="">
      <xdr:nvSpPr>
        <xdr:cNvPr id="263" name="フローチャート: 判断 262">
          <a:extLst>
            <a:ext uri="{FF2B5EF4-FFF2-40B4-BE49-F238E27FC236}">
              <a16:creationId xmlns:a16="http://schemas.microsoft.com/office/drawing/2014/main" id="{F53519ED-11B7-4EAD-A90E-0B61E046C863}"/>
            </a:ext>
          </a:extLst>
        </xdr:cNvPr>
        <xdr:cNvSpPr/>
      </xdr:nvSpPr>
      <xdr:spPr>
        <a:xfrm>
          <a:off x="14351000" y="14626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165116</xdr:rowOff>
    </xdr:from>
    <xdr:ext cx="762000" cy="259045"/>
    <xdr:sp macro="" textlink="">
      <xdr:nvSpPr>
        <xdr:cNvPr id="264" name="テキスト ボックス 263">
          <a:extLst>
            <a:ext uri="{FF2B5EF4-FFF2-40B4-BE49-F238E27FC236}">
              <a16:creationId xmlns:a16="http://schemas.microsoft.com/office/drawing/2014/main" id="{0B07250D-F6B2-4898-A295-3BFF70BE12A1}"/>
            </a:ext>
          </a:extLst>
        </xdr:cNvPr>
        <xdr:cNvSpPr txBox="1"/>
      </xdr:nvSpPr>
      <xdr:spPr>
        <a:xfrm>
          <a:off x="14020800" y="14395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101600</xdr:rowOff>
    </xdr:from>
    <xdr:to>
      <xdr:col>64</xdr:col>
      <xdr:colOff>152400</xdr:colOff>
      <xdr:row>86</xdr:row>
      <xdr:rowOff>31750</xdr:rowOff>
    </xdr:to>
    <xdr:sp macro="" textlink="">
      <xdr:nvSpPr>
        <xdr:cNvPr id="265" name="フローチャート: 判断 264">
          <a:extLst>
            <a:ext uri="{FF2B5EF4-FFF2-40B4-BE49-F238E27FC236}">
              <a16:creationId xmlns:a16="http://schemas.microsoft.com/office/drawing/2014/main" id="{80CB5989-6C5D-4418-B635-6307132ACABF}"/>
            </a:ext>
          </a:extLst>
        </xdr:cNvPr>
        <xdr:cNvSpPr/>
      </xdr:nvSpPr>
      <xdr:spPr>
        <a:xfrm>
          <a:off x="13462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41927</xdr:rowOff>
    </xdr:from>
    <xdr:ext cx="762000" cy="259045"/>
    <xdr:sp macro="" textlink="">
      <xdr:nvSpPr>
        <xdr:cNvPr id="266" name="テキスト ボックス 265">
          <a:extLst>
            <a:ext uri="{FF2B5EF4-FFF2-40B4-BE49-F238E27FC236}">
              <a16:creationId xmlns:a16="http://schemas.microsoft.com/office/drawing/2014/main" id="{08445271-3FF1-4AFF-8F52-9AE6C0E0A2F2}"/>
            </a:ext>
          </a:extLst>
        </xdr:cNvPr>
        <xdr:cNvSpPr txBox="1"/>
      </xdr:nvSpPr>
      <xdr:spPr>
        <a:xfrm>
          <a:off x="13131800" y="1444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8D00236D-CEB0-42B4-8ECC-C0685568AE2B}"/>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B48F0A95-EE3D-4A75-93DC-B66BCFF64629}"/>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C08E3862-1EA5-4928-9C2E-6B2AE607B9F3}"/>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7E04F9ED-386F-4FA0-AFEF-43CA7EFF4749}"/>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3426F091-7786-4F18-BEAF-C886A0BB810D}"/>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123189</xdr:rowOff>
    </xdr:from>
    <xdr:to>
      <xdr:col>81</xdr:col>
      <xdr:colOff>95250</xdr:colOff>
      <xdr:row>87</xdr:row>
      <xdr:rowOff>53339</xdr:rowOff>
    </xdr:to>
    <xdr:sp macro="" textlink="">
      <xdr:nvSpPr>
        <xdr:cNvPr id="272" name="楕円 271">
          <a:extLst>
            <a:ext uri="{FF2B5EF4-FFF2-40B4-BE49-F238E27FC236}">
              <a16:creationId xmlns:a16="http://schemas.microsoft.com/office/drawing/2014/main" id="{E0E3BB14-3D5C-4343-993C-8A9A47074249}"/>
            </a:ext>
          </a:extLst>
        </xdr:cNvPr>
        <xdr:cNvSpPr/>
      </xdr:nvSpPr>
      <xdr:spPr>
        <a:xfrm>
          <a:off x="16967200" y="14867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95266</xdr:rowOff>
    </xdr:from>
    <xdr:ext cx="762000" cy="259045"/>
    <xdr:sp macro="" textlink="">
      <xdr:nvSpPr>
        <xdr:cNvPr id="273" name="給与水準   （国との比較）該当値テキスト">
          <a:extLst>
            <a:ext uri="{FF2B5EF4-FFF2-40B4-BE49-F238E27FC236}">
              <a16:creationId xmlns:a16="http://schemas.microsoft.com/office/drawing/2014/main" id="{DD840F8B-C378-4A24-B4F6-959175ED152E}"/>
            </a:ext>
          </a:extLst>
        </xdr:cNvPr>
        <xdr:cNvSpPr txBox="1"/>
      </xdr:nvSpPr>
      <xdr:spPr>
        <a:xfrm>
          <a:off x="17106900" y="14839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48261</xdr:rowOff>
    </xdr:from>
    <xdr:to>
      <xdr:col>77</xdr:col>
      <xdr:colOff>95250</xdr:colOff>
      <xdr:row>87</xdr:row>
      <xdr:rowOff>149861</xdr:rowOff>
    </xdr:to>
    <xdr:sp macro="" textlink="">
      <xdr:nvSpPr>
        <xdr:cNvPr id="274" name="楕円 273">
          <a:extLst>
            <a:ext uri="{FF2B5EF4-FFF2-40B4-BE49-F238E27FC236}">
              <a16:creationId xmlns:a16="http://schemas.microsoft.com/office/drawing/2014/main" id="{0ADAB30A-E665-4BCD-9F0D-1413C74749EA}"/>
            </a:ext>
          </a:extLst>
        </xdr:cNvPr>
        <xdr:cNvSpPr/>
      </xdr:nvSpPr>
      <xdr:spPr>
        <a:xfrm>
          <a:off x="16129000" y="14964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134638</xdr:rowOff>
    </xdr:from>
    <xdr:ext cx="736600" cy="259045"/>
    <xdr:sp macro="" textlink="">
      <xdr:nvSpPr>
        <xdr:cNvPr id="275" name="テキスト ボックス 274">
          <a:extLst>
            <a:ext uri="{FF2B5EF4-FFF2-40B4-BE49-F238E27FC236}">
              <a16:creationId xmlns:a16="http://schemas.microsoft.com/office/drawing/2014/main" id="{17F0885C-2426-418B-B53A-5A636C88AE24}"/>
            </a:ext>
          </a:extLst>
        </xdr:cNvPr>
        <xdr:cNvSpPr txBox="1"/>
      </xdr:nvSpPr>
      <xdr:spPr>
        <a:xfrm>
          <a:off x="15798800" y="150507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0</xdr:rowOff>
    </xdr:from>
    <xdr:to>
      <xdr:col>73</xdr:col>
      <xdr:colOff>44450</xdr:colOff>
      <xdr:row>87</xdr:row>
      <xdr:rowOff>101600</xdr:rowOff>
    </xdr:to>
    <xdr:sp macro="" textlink="">
      <xdr:nvSpPr>
        <xdr:cNvPr id="276" name="楕円 275">
          <a:extLst>
            <a:ext uri="{FF2B5EF4-FFF2-40B4-BE49-F238E27FC236}">
              <a16:creationId xmlns:a16="http://schemas.microsoft.com/office/drawing/2014/main" id="{E509B364-55E2-4231-9CC2-F13905DA6260}"/>
            </a:ext>
          </a:extLst>
        </xdr:cNvPr>
        <xdr:cNvSpPr/>
      </xdr:nvSpPr>
      <xdr:spPr>
        <a:xfrm>
          <a:off x="15240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86377</xdr:rowOff>
    </xdr:from>
    <xdr:ext cx="762000" cy="259045"/>
    <xdr:sp macro="" textlink="">
      <xdr:nvSpPr>
        <xdr:cNvPr id="277" name="テキスト ボックス 276">
          <a:extLst>
            <a:ext uri="{FF2B5EF4-FFF2-40B4-BE49-F238E27FC236}">
              <a16:creationId xmlns:a16="http://schemas.microsoft.com/office/drawing/2014/main" id="{02741A77-162E-4AB3-9D3E-F55F4BC9F5B1}"/>
            </a:ext>
          </a:extLst>
        </xdr:cNvPr>
        <xdr:cNvSpPr txBox="1"/>
      </xdr:nvSpPr>
      <xdr:spPr>
        <a:xfrm>
          <a:off x="14909800" y="1500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123189</xdr:rowOff>
    </xdr:from>
    <xdr:to>
      <xdr:col>68</xdr:col>
      <xdr:colOff>203200</xdr:colOff>
      <xdr:row>87</xdr:row>
      <xdr:rowOff>53339</xdr:rowOff>
    </xdr:to>
    <xdr:sp macro="" textlink="">
      <xdr:nvSpPr>
        <xdr:cNvPr id="278" name="楕円 277">
          <a:extLst>
            <a:ext uri="{FF2B5EF4-FFF2-40B4-BE49-F238E27FC236}">
              <a16:creationId xmlns:a16="http://schemas.microsoft.com/office/drawing/2014/main" id="{04F233DE-8A60-4CDA-A2DB-43DDA0805A0B}"/>
            </a:ext>
          </a:extLst>
        </xdr:cNvPr>
        <xdr:cNvSpPr/>
      </xdr:nvSpPr>
      <xdr:spPr>
        <a:xfrm>
          <a:off x="14351000" y="14867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38116</xdr:rowOff>
    </xdr:from>
    <xdr:ext cx="762000" cy="259045"/>
    <xdr:sp macro="" textlink="">
      <xdr:nvSpPr>
        <xdr:cNvPr id="279" name="テキスト ボックス 278">
          <a:extLst>
            <a:ext uri="{FF2B5EF4-FFF2-40B4-BE49-F238E27FC236}">
              <a16:creationId xmlns:a16="http://schemas.microsoft.com/office/drawing/2014/main" id="{10DC09B1-19B5-4A40-BC84-AF7999F633C7}"/>
            </a:ext>
          </a:extLst>
        </xdr:cNvPr>
        <xdr:cNvSpPr txBox="1"/>
      </xdr:nvSpPr>
      <xdr:spPr>
        <a:xfrm>
          <a:off x="14020800" y="14954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96520</xdr:rowOff>
    </xdr:from>
    <xdr:to>
      <xdr:col>64</xdr:col>
      <xdr:colOff>152400</xdr:colOff>
      <xdr:row>88</xdr:row>
      <xdr:rowOff>26670</xdr:rowOff>
    </xdr:to>
    <xdr:sp macro="" textlink="">
      <xdr:nvSpPr>
        <xdr:cNvPr id="280" name="楕円 279">
          <a:extLst>
            <a:ext uri="{FF2B5EF4-FFF2-40B4-BE49-F238E27FC236}">
              <a16:creationId xmlns:a16="http://schemas.microsoft.com/office/drawing/2014/main" id="{784E7EEA-CBB3-4922-B3E9-B2F8FFFF71B2}"/>
            </a:ext>
          </a:extLst>
        </xdr:cNvPr>
        <xdr:cNvSpPr/>
      </xdr:nvSpPr>
      <xdr:spPr>
        <a:xfrm>
          <a:off x="13462000" y="1501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11447</xdr:rowOff>
    </xdr:from>
    <xdr:ext cx="762000" cy="259045"/>
    <xdr:sp macro="" textlink="">
      <xdr:nvSpPr>
        <xdr:cNvPr id="281" name="テキスト ボックス 280">
          <a:extLst>
            <a:ext uri="{FF2B5EF4-FFF2-40B4-BE49-F238E27FC236}">
              <a16:creationId xmlns:a16="http://schemas.microsoft.com/office/drawing/2014/main" id="{EFD05FD1-4D49-4F67-B63F-25E86D87D0B3}"/>
            </a:ext>
          </a:extLst>
        </xdr:cNvPr>
        <xdr:cNvSpPr txBox="1"/>
      </xdr:nvSpPr>
      <xdr:spPr>
        <a:xfrm>
          <a:off x="13131800" y="1509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a:extLst>
            <a:ext uri="{FF2B5EF4-FFF2-40B4-BE49-F238E27FC236}">
              <a16:creationId xmlns:a16="http://schemas.microsoft.com/office/drawing/2014/main" id="{12A37054-E1F2-4024-BE5D-0D8DF5A90CFB}"/>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a:extLst>
            <a:ext uri="{FF2B5EF4-FFF2-40B4-BE49-F238E27FC236}">
              <a16:creationId xmlns:a16="http://schemas.microsoft.com/office/drawing/2014/main" id="{7E2362E6-EA9E-47AA-A91D-DEC8F7C6DB4E}"/>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a:extLst>
            <a:ext uri="{FF2B5EF4-FFF2-40B4-BE49-F238E27FC236}">
              <a16:creationId xmlns:a16="http://schemas.microsoft.com/office/drawing/2014/main" id="{5B1220EE-AC0B-43C3-8EEF-7F2A5D3B4D83}"/>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a:extLst>
            <a:ext uri="{FF2B5EF4-FFF2-40B4-BE49-F238E27FC236}">
              <a16:creationId xmlns:a16="http://schemas.microsoft.com/office/drawing/2014/main" id="{0B3592E7-3F90-4DDE-BD9D-770E0DF37471}"/>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a:extLst>
            <a:ext uri="{FF2B5EF4-FFF2-40B4-BE49-F238E27FC236}">
              <a16:creationId xmlns:a16="http://schemas.microsoft.com/office/drawing/2014/main" id="{8D296107-B80A-4F6B-A11D-105DE5B9E315}"/>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a:extLst>
            <a:ext uri="{FF2B5EF4-FFF2-40B4-BE49-F238E27FC236}">
              <a16:creationId xmlns:a16="http://schemas.microsoft.com/office/drawing/2014/main" id="{D27A2D07-2195-40C2-9173-E41E8E52B8A6}"/>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a:extLst>
            <a:ext uri="{FF2B5EF4-FFF2-40B4-BE49-F238E27FC236}">
              <a16:creationId xmlns:a16="http://schemas.microsoft.com/office/drawing/2014/main" id="{41940F4A-4DBC-47F3-8F70-FC4112ED25CF}"/>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a:extLst>
            <a:ext uri="{FF2B5EF4-FFF2-40B4-BE49-F238E27FC236}">
              <a16:creationId xmlns:a16="http://schemas.microsoft.com/office/drawing/2014/main" id="{FEE85168-D687-49F8-A70E-21BA38CDE10C}"/>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a:extLst>
            <a:ext uri="{FF2B5EF4-FFF2-40B4-BE49-F238E27FC236}">
              <a16:creationId xmlns:a16="http://schemas.microsoft.com/office/drawing/2014/main" id="{74E215F1-51F7-41D5-98CE-30BAF325E1FB}"/>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a:extLst>
            <a:ext uri="{FF2B5EF4-FFF2-40B4-BE49-F238E27FC236}">
              <a16:creationId xmlns:a16="http://schemas.microsoft.com/office/drawing/2014/main" id="{C265B673-4B1D-4094-9535-837760E3F9AB}"/>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a:extLst>
            <a:ext uri="{FF2B5EF4-FFF2-40B4-BE49-F238E27FC236}">
              <a16:creationId xmlns:a16="http://schemas.microsoft.com/office/drawing/2014/main" id="{AF51B4B1-6AF7-42D4-B881-8F14E6E7E84D}"/>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a:extLst>
            <a:ext uri="{FF2B5EF4-FFF2-40B4-BE49-F238E27FC236}">
              <a16:creationId xmlns:a16="http://schemas.microsoft.com/office/drawing/2014/main" id="{11C83596-434F-49B3-B07F-0A75BC46751D}"/>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a:extLst>
            <a:ext uri="{FF2B5EF4-FFF2-40B4-BE49-F238E27FC236}">
              <a16:creationId xmlns:a16="http://schemas.microsoft.com/office/drawing/2014/main" id="{DDFAFDA6-563B-4482-BE6F-403BA2C4CEF6}"/>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大垣市定員管理計画（令和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年度）では、令和</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月</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日の職員数</a:t>
          </a:r>
          <a:r>
            <a:rPr kumimoji="1" lang="en-US" altLang="ja-JP" sz="1300">
              <a:latin typeface="ＭＳ Ｐゴシック" panose="020B0600070205080204" pitchFamily="50" charset="-128"/>
              <a:ea typeface="ＭＳ Ｐゴシック" panose="020B0600070205080204" pitchFamily="50" charset="-128"/>
            </a:rPr>
            <a:t>1,270</a:t>
          </a:r>
          <a:r>
            <a:rPr kumimoji="1" lang="ja-JP" altLang="en-US" sz="1300">
              <a:latin typeface="ＭＳ Ｐゴシック" panose="020B0600070205080204" pitchFamily="50" charset="-128"/>
              <a:ea typeface="ＭＳ Ｐゴシック" panose="020B0600070205080204" pitchFamily="50" charset="-128"/>
            </a:rPr>
            <a:t>人を目標数値とし、効率的かつ柔軟な行政運営体制により行政のスリム化を図りつつ、新たな行政需要に対応し、安定した行政サービスの提供を図る最適な定員管理に努めるため、令和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月</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日現在の職員数は</a:t>
          </a:r>
          <a:r>
            <a:rPr kumimoji="1" lang="en-US" altLang="ja-JP" sz="1300">
              <a:latin typeface="ＭＳ Ｐゴシック" panose="020B0600070205080204" pitchFamily="50" charset="-128"/>
              <a:ea typeface="ＭＳ Ｐゴシック" panose="020B0600070205080204" pitchFamily="50" charset="-128"/>
            </a:rPr>
            <a:t>1,264</a:t>
          </a:r>
          <a:r>
            <a:rPr kumimoji="1" lang="ja-JP" altLang="en-US" sz="1300">
              <a:latin typeface="ＭＳ Ｐゴシック" panose="020B0600070205080204" pitchFamily="50" charset="-128"/>
              <a:ea typeface="ＭＳ Ｐゴシック" panose="020B0600070205080204" pitchFamily="50" charset="-128"/>
            </a:rPr>
            <a:t>人となった。</a:t>
          </a:r>
        </a:p>
      </xdr:txBody>
    </xdr:sp>
    <xdr:clientData/>
  </xdr:twoCellAnchor>
  <xdr:oneCellAnchor>
    <xdr:from>
      <xdr:col>61</xdr:col>
      <xdr:colOff>6350</xdr:colOff>
      <xdr:row>54</xdr:row>
      <xdr:rowOff>139700</xdr:rowOff>
    </xdr:from>
    <xdr:ext cx="349839" cy="225703"/>
    <xdr:sp macro="" textlink="">
      <xdr:nvSpPr>
        <xdr:cNvPr id="295" name="テキスト ボックス 294">
          <a:extLst>
            <a:ext uri="{FF2B5EF4-FFF2-40B4-BE49-F238E27FC236}">
              <a16:creationId xmlns:a16="http://schemas.microsoft.com/office/drawing/2014/main" id="{17F83CA4-D0AD-47FF-9179-262A8A2B8E4F}"/>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a:extLst>
            <a:ext uri="{FF2B5EF4-FFF2-40B4-BE49-F238E27FC236}">
              <a16:creationId xmlns:a16="http://schemas.microsoft.com/office/drawing/2014/main" id="{10174D8A-404D-4A4F-A6FA-58BD32E0AC9B}"/>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a:extLst>
            <a:ext uri="{FF2B5EF4-FFF2-40B4-BE49-F238E27FC236}">
              <a16:creationId xmlns:a16="http://schemas.microsoft.com/office/drawing/2014/main" id="{F2A4293D-FD4D-45A6-AAC9-AABB2DD6F0FF}"/>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98" name="直線コネクタ 297">
          <a:extLst>
            <a:ext uri="{FF2B5EF4-FFF2-40B4-BE49-F238E27FC236}">
              <a16:creationId xmlns:a16="http://schemas.microsoft.com/office/drawing/2014/main" id="{CF5A4788-CD40-434E-8E8F-93A43894B39C}"/>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299" name="テキスト ボックス 298">
          <a:extLst>
            <a:ext uri="{FF2B5EF4-FFF2-40B4-BE49-F238E27FC236}">
              <a16:creationId xmlns:a16="http://schemas.microsoft.com/office/drawing/2014/main" id="{6A1E2209-B076-4E49-97CF-B968C204B423}"/>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0" name="直線コネクタ 299">
          <a:extLst>
            <a:ext uri="{FF2B5EF4-FFF2-40B4-BE49-F238E27FC236}">
              <a16:creationId xmlns:a16="http://schemas.microsoft.com/office/drawing/2014/main" id="{B402FA04-4632-42D7-BBBB-4C4B18278DC9}"/>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1" name="テキスト ボックス 300">
          <a:extLst>
            <a:ext uri="{FF2B5EF4-FFF2-40B4-BE49-F238E27FC236}">
              <a16:creationId xmlns:a16="http://schemas.microsoft.com/office/drawing/2014/main" id="{250239ED-7D79-4C73-9FDE-E5BCD8879768}"/>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2" name="直線コネクタ 301">
          <a:extLst>
            <a:ext uri="{FF2B5EF4-FFF2-40B4-BE49-F238E27FC236}">
              <a16:creationId xmlns:a16="http://schemas.microsoft.com/office/drawing/2014/main" id="{0763FBF1-073F-4771-851D-4AB826B4787B}"/>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3" name="テキスト ボックス 302">
          <a:extLst>
            <a:ext uri="{FF2B5EF4-FFF2-40B4-BE49-F238E27FC236}">
              <a16:creationId xmlns:a16="http://schemas.microsoft.com/office/drawing/2014/main" id="{CAD1670A-A2A7-4E00-B9C3-8A11C4946F2E}"/>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4" name="直線コネクタ 303">
          <a:extLst>
            <a:ext uri="{FF2B5EF4-FFF2-40B4-BE49-F238E27FC236}">
              <a16:creationId xmlns:a16="http://schemas.microsoft.com/office/drawing/2014/main" id="{E70AF32F-23F8-4EA7-BE69-B8075E8DF51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5" name="テキスト ボックス 304">
          <a:extLst>
            <a:ext uri="{FF2B5EF4-FFF2-40B4-BE49-F238E27FC236}">
              <a16:creationId xmlns:a16="http://schemas.microsoft.com/office/drawing/2014/main" id="{05D0036D-F063-4E7D-A0D8-430CBD12E2FE}"/>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6" name="直線コネクタ 305">
          <a:extLst>
            <a:ext uri="{FF2B5EF4-FFF2-40B4-BE49-F238E27FC236}">
              <a16:creationId xmlns:a16="http://schemas.microsoft.com/office/drawing/2014/main" id="{B3BA7C1E-F8B9-4E6E-8F7D-CC99378027C1}"/>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7" name="テキスト ボックス 306">
          <a:extLst>
            <a:ext uri="{FF2B5EF4-FFF2-40B4-BE49-F238E27FC236}">
              <a16:creationId xmlns:a16="http://schemas.microsoft.com/office/drawing/2014/main" id="{4E04246D-119F-485E-8D9E-D9A5D5C5127A}"/>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a:extLst>
            <a:ext uri="{FF2B5EF4-FFF2-40B4-BE49-F238E27FC236}">
              <a16:creationId xmlns:a16="http://schemas.microsoft.com/office/drawing/2014/main" id="{31AEDF65-E5E7-41D1-98DC-5E38BB0DABF9}"/>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9" name="テキスト ボックス 308">
          <a:extLst>
            <a:ext uri="{FF2B5EF4-FFF2-40B4-BE49-F238E27FC236}">
              <a16:creationId xmlns:a16="http://schemas.microsoft.com/office/drawing/2014/main" id="{C7E3F86F-E8B4-4A08-9074-872E379B4259}"/>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0" name="定員管理の状況グラフ枠">
          <a:extLst>
            <a:ext uri="{FF2B5EF4-FFF2-40B4-BE49-F238E27FC236}">
              <a16:creationId xmlns:a16="http://schemas.microsoft.com/office/drawing/2014/main" id="{1825D564-729E-45A7-847E-ECA69945079E}"/>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127000</xdr:rowOff>
    </xdr:from>
    <xdr:to>
      <xdr:col>81</xdr:col>
      <xdr:colOff>44450</xdr:colOff>
      <xdr:row>67</xdr:row>
      <xdr:rowOff>168487</xdr:rowOff>
    </xdr:to>
    <xdr:cxnSp macro="">
      <xdr:nvCxnSpPr>
        <xdr:cNvPr id="311" name="直線コネクタ 310">
          <a:extLst>
            <a:ext uri="{FF2B5EF4-FFF2-40B4-BE49-F238E27FC236}">
              <a16:creationId xmlns:a16="http://schemas.microsoft.com/office/drawing/2014/main" id="{8CDB3DDA-04DB-496E-B1E7-260E3F38AC86}"/>
            </a:ext>
          </a:extLst>
        </xdr:cNvPr>
        <xdr:cNvCxnSpPr/>
      </xdr:nvCxnSpPr>
      <xdr:spPr>
        <a:xfrm flipV="1">
          <a:off x="17018000" y="10071100"/>
          <a:ext cx="0" cy="15845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140564</xdr:rowOff>
    </xdr:from>
    <xdr:ext cx="762000" cy="259045"/>
    <xdr:sp macro="" textlink="">
      <xdr:nvSpPr>
        <xdr:cNvPr id="312" name="定員管理の状況最小値テキスト">
          <a:extLst>
            <a:ext uri="{FF2B5EF4-FFF2-40B4-BE49-F238E27FC236}">
              <a16:creationId xmlns:a16="http://schemas.microsoft.com/office/drawing/2014/main" id="{8F84AFE1-A43B-4F23-9089-8F2E61E8DB50}"/>
            </a:ext>
          </a:extLst>
        </xdr:cNvPr>
        <xdr:cNvSpPr txBox="1"/>
      </xdr:nvSpPr>
      <xdr:spPr>
        <a:xfrm>
          <a:off x="17106900" y="11627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168487</xdr:rowOff>
    </xdr:from>
    <xdr:to>
      <xdr:col>81</xdr:col>
      <xdr:colOff>133350</xdr:colOff>
      <xdr:row>67</xdr:row>
      <xdr:rowOff>168487</xdr:rowOff>
    </xdr:to>
    <xdr:cxnSp macro="">
      <xdr:nvCxnSpPr>
        <xdr:cNvPr id="313" name="直線コネクタ 312">
          <a:extLst>
            <a:ext uri="{FF2B5EF4-FFF2-40B4-BE49-F238E27FC236}">
              <a16:creationId xmlns:a16="http://schemas.microsoft.com/office/drawing/2014/main" id="{A55D7E8F-6BA5-46D5-BB80-304E4FA4BB0F}"/>
            </a:ext>
          </a:extLst>
        </xdr:cNvPr>
        <xdr:cNvCxnSpPr/>
      </xdr:nvCxnSpPr>
      <xdr:spPr>
        <a:xfrm>
          <a:off x="16929100" y="11655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41927</xdr:rowOff>
    </xdr:from>
    <xdr:ext cx="762000" cy="259045"/>
    <xdr:sp macro="" textlink="">
      <xdr:nvSpPr>
        <xdr:cNvPr id="314" name="定員管理の状況最大値テキスト">
          <a:extLst>
            <a:ext uri="{FF2B5EF4-FFF2-40B4-BE49-F238E27FC236}">
              <a16:creationId xmlns:a16="http://schemas.microsoft.com/office/drawing/2014/main" id="{00451578-2F4C-404B-9473-BE69C1CE363E}"/>
            </a:ext>
          </a:extLst>
        </xdr:cNvPr>
        <xdr:cNvSpPr txBox="1"/>
      </xdr:nvSpPr>
      <xdr:spPr>
        <a:xfrm>
          <a:off x="17106900" y="981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127000</xdr:rowOff>
    </xdr:from>
    <xdr:to>
      <xdr:col>81</xdr:col>
      <xdr:colOff>133350</xdr:colOff>
      <xdr:row>58</xdr:row>
      <xdr:rowOff>127000</xdr:rowOff>
    </xdr:to>
    <xdr:cxnSp macro="">
      <xdr:nvCxnSpPr>
        <xdr:cNvPr id="315" name="直線コネクタ 314">
          <a:extLst>
            <a:ext uri="{FF2B5EF4-FFF2-40B4-BE49-F238E27FC236}">
              <a16:creationId xmlns:a16="http://schemas.microsoft.com/office/drawing/2014/main" id="{792D8C24-18CF-45DE-83D1-CB0178010C1F}"/>
            </a:ext>
          </a:extLst>
        </xdr:cNvPr>
        <xdr:cNvCxnSpPr/>
      </xdr:nvCxnSpPr>
      <xdr:spPr>
        <a:xfrm>
          <a:off x="16929100" y="1007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114300</xdr:rowOff>
    </xdr:from>
    <xdr:to>
      <xdr:col>81</xdr:col>
      <xdr:colOff>44450</xdr:colOff>
      <xdr:row>64</xdr:row>
      <xdr:rowOff>31327</xdr:rowOff>
    </xdr:to>
    <xdr:cxnSp macro="">
      <xdr:nvCxnSpPr>
        <xdr:cNvPr id="316" name="直線コネクタ 315">
          <a:extLst>
            <a:ext uri="{FF2B5EF4-FFF2-40B4-BE49-F238E27FC236}">
              <a16:creationId xmlns:a16="http://schemas.microsoft.com/office/drawing/2014/main" id="{B76B788A-DAC4-4E71-91FE-7745A9C58457}"/>
            </a:ext>
          </a:extLst>
        </xdr:cNvPr>
        <xdr:cNvCxnSpPr/>
      </xdr:nvCxnSpPr>
      <xdr:spPr>
        <a:xfrm>
          <a:off x="16179800" y="10915650"/>
          <a:ext cx="8382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154957</xdr:rowOff>
    </xdr:from>
    <xdr:ext cx="762000" cy="259045"/>
    <xdr:sp macro="" textlink="">
      <xdr:nvSpPr>
        <xdr:cNvPr id="317" name="定員管理の状況平均値テキスト">
          <a:extLst>
            <a:ext uri="{FF2B5EF4-FFF2-40B4-BE49-F238E27FC236}">
              <a16:creationId xmlns:a16="http://schemas.microsoft.com/office/drawing/2014/main" id="{7781DC0E-0298-4019-B8F3-5AE34D95A0A9}"/>
            </a:ext>
          </a:extLst>
        </xdr:cNvPr>
        <xdr:cNvSpPr txBox="1"/>
      </xdr:nvSpPr>
      <xdr:spPr>
        <a:xfrm>
          <a:off x="17106900" y="106134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138430</xdr:rowOff>
    </xdr:from>
    <xdr:to>
      <xdr:col>81</xdr:col>
      <xdr:colOff>95250</xdr:colOff>
      <xdr:row>63</xdr:row>
      <xdr:rowOff>68580</xdr:rowOff>
    </xdr:to>
    <xdr:sp macro="" textlink="">
      <xdr:nvSpPr>
        <xdr:cNvPr id="318" name="フローチャート: 判断 317">
          <a:extLst>
            <a:ext uri="{FF2B5EF4-FFF2-40B4-BE49-F238E27FC236}">
              <a16:creationId xmlns:a16="http://schemas.microsoft.com/office/drawing/2014/main" id="{BEF0D71C-FA7C-45B5-8383-83B634FA42A0}"/>
            </a:ext>
          </a:extLst>
        </xdr:cNvPr>
        <xdr:cNvSpPr/>
      </xdr:nvSpPr>
      <xdr:spPr>
        <a:xfrm>
          <a:off x="169672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82127</xdr:rowOff>
    </xdr:from>
    <xdr:to>
      <xdr:col>77</xdr:col>
      <xdr:colOff>44450</xdr:colOff>
      <xdr:row>63</xdr:row>
      <xdr:rowOff>114300</xdr:rowOff>
    </xdr:to>
    <xdr:cxnSp macro="">
      <xdr:nvCxnSpPr>
        <xdr:cNvPr id="319" name="直線コネクタ 318">
          <a:extLst>
            <a:ext uri="{FF2B5EF4-FFF2-40B4-BE49-F238E27FC236}">
              <a16:creationId xmlns:a16="http://schemas.microsoft.com/office/drawing/2014/main" id="{8317C780-5EDD-4961-8D5D-43BAE0CC3552}"/>
            </a:ext>
          </a:extLst>
        </xdr:cNvPr>
        <xdr:cNvCxnSpPr/>
      </xdr:nvCxnSpPr>
      <xdr:spPr>
        <a:xfrm>
          <a:off x="15290800" y="10883477"/>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57996</xdr:rowOff>
    </xdr:from>
    <xdr:to>
      <xdr:col>77</xdr:col>
      <xdr:colOff>95250</xdr:colOff>
      <xdr:row>62</xdr:row>
      <xdr:rowOff>159596</xdr:rowOff>
    </xdr:to>
    <xdr:sp macro="" textlink="">
      <xdr:nvSpPr>
        <xdr:cNvPr id="320" name="フローチャート: 判断 319">
          <a:extLst>
            <a:ext uri="{FF2B5EF4-FFF2-40B4-BE49-F238E27FC236}">
              <a16:creationId xmlns:a16="http://schemas.microsoft.com/office/drawing/2014/main" id="{13051969-1415-42C5-8EDE-4A97A95A94FE}"/>
            </a:ext>
          </a:extLst>
        </xdr:cNvPr>
        <xdr:cNvSpPr/>
      </xdr:nvSpPr>
      <xdr:spPr>
        <a:xfrm>
          <a:off x="16129000" y="1068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169773</xdr:rowOff>
    </xdr:from>
    <xdr:ext cx="736600" cy="259045"/>
    <xdr:sp macro="" textlink="">
      <xdr:nvSpPr>
        <xdr:cNvPr id="321" name="テキスト ボックス 320">
          <a:extLst>
            <a:ext uri="{FF2B5EF4-FFF2-40B4-BE49-F238E27FC236}">
              <a16:creationId xmlns:a16="http://schemas.microsoft.com/office/drawing/2014/main" id="{6A03EE7C-FB31-4F17-AD24-B491E87ABDF8}"/>
            </a:ext>
          </a:extLst>
        </xdr:cNvPr>
        <xdr:cNvSpPr txBox="1"/>
      </xdr:nvSpPr>
      <xdr:spPr>
        <a:xfrm>
          <a:off x="15798800" y="10456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17780</xdr:rowOff>
    </xdr:from>
    <xdr:to>
      <xdr:col>72</xdr:col>
      <xdr:colOff>203200</xdr:colOff>
      <xdr:row>63</xdr:row>
      <xdr:rowOff>82127</xdr:rowOff>
    </xdr:to>
    <xdr:cxnSp macro="">
      <xdr:nvCxnSpPr>
        <xdr:cNvPr id="322" name="直線コネクタ 321">
          <a:extLst>
            <a:ext uri="{FF2B5EF4-FFF2-40B4-BE49-F238E27FC236}">
              <a16:creationId xmlns:a16="http://schemas.microsoft.com/office/drawing/2014/main" id="{4FBF9FE0-9E84-4324-ACCC-779F66E69CC5}"/>
            </a:ext>
          </a:extLst>
        </xdr:cNvPr>
        <xdr:cNvCxnSpPr/>
      </xdr:nvCxnSpPr>
      <xdr:spPr>
        <a:xfrm>
          <a:off x="14401800" y="10819130"/>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116840</xdr:rowOff>
    </xdr:from>
    <xdr:to>
      <xdr:col>73</xdr:col>
      <xdr:colOff>44450</xdr:colOff>
      <xdr:row>62</xdr:row>
      <xdr:rowOff>46990</xdr:rowOff>
    </xdr:to>
    <xdr:sp macro="" textlink="">
      <xdr:nvSpPr>
        <xdr:cNvPr id="323" name="フローチャート: 判断 322">
          <a:extLst>
            <a:ext uri="{FF2B5EF4-FFF2-40B4-BE49-F238E27FC236}">
              <a16:creationId xmlns:a16="http://schemas.microsoft.com/office/drawing/2014/main" id="{67D1098D-357F-4889-8CE0-EFD9D6300D59}"/>
            </a:ext>
          </a:extLst>
        </xdr:cNvPr>
        <xdr:cNvSpPr/>
      </xdr:nvSpPr>
      <xdr:spPr>
        <a:xfrm>
          <a:off x="15240000" y="1057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57167</xdr:rowOff>
    </xdr:from>
    <xdr:ext cx="762000" cy="259045"/>
    <xdr:sp macro="" textlink="">
      <xdr:nvSpPr>
        <xdr:cNvPr id="324" name="テキスト ボックス 323">
          <a:extLst>
            <a:ext uri="{FF2B5EF4-FFF2-40B4-BE49-F238E27FC236}">
              <a16:creationId xmlns:a16="http://schemas.microsoft.com/office/drawing/2014/main" id="{1AC16DDD-32FE-487D-9FEF-3B4B3A27576C}"/>
            </a:ext>
          </a:extLst>
        </xdr:cNvPr>
        <xdr:cNvSpPr txBox="1"/>
      </xdr:nvSpPr>
      <xdr:spPr>
        <a:xfrm>
          <a:off x="14909800" y="1034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159596</xdr:rowOff>
    </xdr:from>
    <xdr:to>
      <xdr:col>68</xdr:col>
      <xdr:colOff>152400</xdr:colOff>
      <xdr:row>63</xdr:row>
      <xdr:rowOff>17780</xdr:rowOff>
    </xdr:to>
    <xdr:cxnSp macro="">
      <xdr:nvCxnSpPr>
        <xdr:cNvPr id="325" name="直線コネクタ 324">
          <a:extLst>
            <a:ext uri="{FF2B5EF4-FFF2-40B4-BE49-F238E27FC236}">
              <a16:creationId xmlns:a16="http://schemas.microsoft.com/office/drawing/2014/main" id="{72E1EA8C-1842-427E-9A88-014357B5A3BC}"/>
            </a:ext>
          </a:extLst>
        </xdr:cNvPr>
        <xdr:cNvCxnSpPr/>
      </xdr:nvCxnSpPr>
      <xdr:spPr>
        <a:xfrm>
          <a:off x="13512800" y="10618046"/>
          <a:ext cx="889000" cy="201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60537</xdr:rowOff>
    </xdr:from>
    <xdr:to>
      <xdr:col>68</xdr:col>
      <xdr:colOff>203200</xdr:colOff>
      <xdr:row>61</xdr:row>
      <xdr:rowOff>162137</xdr:rowOff>
    </xdr:to>
    <xdr:sp macro="" textlink="">
      <xdr:nvSpPr>
        <xdr:cNvPr id="326" name="フローチャート: 判断 325">
          <a:extLst>
            <a:ext uri="{FF2B5EF4-FFF2-40B4-BE49-F238E27FC236}">
              <a16:creationId xmlns:a16="http://schemas.microsoft.com/office/drawing/2014/main" id="{63A0C153-21D4-4DB5-9D1C-77113B84C35A}"/>
            </a:ext>
          </a:extLst>
        </xdr:cNvPr>
        <xdr:cNvSpPr/>
      </xdr:nvSpPr>
      <xdr:spPr>
        <a:xfrm>
          <a:off x="14351000" y="1051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864</xdr:rowOff>
    </xdr:from>
    <xdr:ext cx="762000" cy="259045"/>
    <xdr:sp macro="" textlink="">
      <xdr:nvSpPr>
        <xdr:cNvPr id="327" name="テキスト ボックス 326">
          <a:extLst>
            <a:ext uri="{FF2B5EF4-FFF2-40B4-BE49-F238E27FC236}">
              <a16:creationId xmlns:a16="http://schemas.microsoft.com/office/drawing/2014/main" id="{6BD05DC6-C039-48F1-B718-F8C97FE9063F}"/>
            </a:ext>
          </a:extLst>
        </xdr:cNvPr>
        <xdr:cNvSpPr txBox="1"/>
      </xdr:nvSpPr>
      <xdr:spPr>
        <a:xfrm>
          <a:off x="14020800" y="1028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151554</xdr:rowOff>
    </xdr:from>
    <xdr:to>
      <xdr:col>64</xdr:col>
      <xdr:colOff>152400</xdr:colOff>
      <xdr:row>61</xdr:row>
      <xdr:rowOff>81704</xdr:rowOff>
    </xdr:to>
    <xdr:sp macro="" textlink="">
      <xdr:nvSpPr>
        <xdr:cNvPr id="328" name="フローチャート: 判断 327">
          <a:extLst>
            <a:ext uri="{FF2B5EF4-FFF2-40B4-BE49-F238E27FC236}">
              <a16:creationId xmlns:a16="http://schemas.microsoft.com/office/drawing/2014/main" id="{1E54B551-94C6-4102-9C4A-2BEB5200B9D4}"/>
            </a:ext>
          </a:extLst>
        </xdr:cNvPr>
        <xdr:cNvSpPr/>
      </xdr:nvSpPr>
      <xdr:spPr>
        <a:xfrm>
          <a:off x="13462000" y="1043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91881</xdr:rowOff>
    </xdr:from>
    <xdr:ext cx="762000" cy="259045"/>
    <xdr:sp macro="" textlink="">
      <xdr:nvSpPr>
        <xdr:cNvPr id="329" name="テキスト ボックス 328">
          <a:extLst>
            <a:ext uri="{FF2B5EF4-FFF2-40B4-BE49-F238E27FC236}">
              <a16:creationId xmlns:a16="http://schemas.microsoft.com/office/drawing/2014/main" id="{34E75A8B-CFF1-4905-BE02-FA7759347A18}"/>
            </a:ext>
          </a:extLst>
        </xdr:cNvPr>
        <xdr:cNvSpPr txBox="1"/>
      </xdr:nvSpPr>
      <xdr:spPr>
        <a:xfrm>
          <a:off x="13131800" y="10207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34E85D59-1816-4C97-8806-63B397523E89}"/>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BEF4D2A5-6147-4400-9143-556101FAF9DC}"/>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64B1F7E3-8B23-43D1-9D09-BD10CCF6AFA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365B2B3C-A733-403A-A879-0815B4288618}"/>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6F1CAC96-5D1A-4573-89CF-38C60C8719A3}"/>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151977</xdr:rowOff>
    </xdr:from>
    <xdr:to>
      <xdr:col>81</xdr:col>
      <xdr:colOff>95250</xdr:colOff>
      <xdr:row>64</xdr:row>
      <xdr:rowOff>82127</xdr:rowOff>
    </xdr:to>
    <xdr:sp macro="" textlink="">
      <xdr:nvSpPr>
        <xdr:cNvPr id="335" name="楕円 334">
          <a:extLst>
            <a:ext uri="{FF2B5EF4-FFF2-40B4-BE49-F238E27FC236}">
              <a16:creationId xmlns:a16="http://schemas.microsoft.com/office/drawing/2014/main" id="{C99E3C6A-C701-44B8-9893-FC847B8FC936}"/>
            </a:ext>
          </a:extLst>
        </xdr:cNvPr>
        <xdr:cNvSpPr/>
      </xdr:nvSpPr>
      <xdr:spPr>
        <a:xfrm>
          <a:off x="16967200" y="1095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124054</xdr:rowOff>
    </xdr:from>
    <xdr:ext cx="762000" cy="259045"/>
    <xdr:sp macro="" textlink="">
      <xdr:nvSpPr>
        <xdr:cNvPr id="336" name="定員管理の状況該当値テキスト">
          <a:extLst>
            <a:ext uri="{FF2B5EF4-FFF2-40B4-BE49-F238E27FC236}">
              <a16:creationId xmlns:a16="http://schemas.microsoft.com/office/drawing/2014/main" id="{8B5B73AC-9FC9-4D13-900B-C537649546BE}"/>
            </a:ext>
          </a:extLst>
        </xdr:cNvPr>
        <xdr:cNvSpPr txBox="1"/>
      </xdr:nvSpPr>
      <xdr:spPr>
        <a:xfrm>
          <a:off x="17106900" y="10925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63500</xdr:rowOff>
    </xdr:from>
    <xdr:to>
      <xdr:col>77</xdr:col>
      <xdr:colOff>95250</xdr:colOff>
      <xdr:row>63</xdr:row>
      <xdr:rowOff>165100</xdr:rowOff>
    </xdr:to>
    <xdr:sp macro="" textlink="">
      <xdr:nvSpPr>
        <xdr:cNvPr id="337" name="楕円 336">
          <a:extLst>
            <a:ext uri="{FF2B5EF4-FFF2-40B4-BE49-F238E27FC236}">
              <a16:creationId xmlns:a16="http://schemas.microsoft.com/office/drawing/2014/main" id="{D50AED43-4AA8-4417-8942-9054B6F3B93C}"/>
            </a:ext>
          </a:extLst>
        </xdr:cNvPr>
        <xdr:cNvSpPr/>
      </xdr:nvSpPr>
      <xdr:spPr>
        <a:xfrm>
          <a:off x="161290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149877</xdr:rowOff>
    </xdr:from>
    <xdr:ext cx="736600" cy="259045"/>
    <xdr:sp macro="" textlink="">
      <xdr:nvSpPr>
        <xdr:cNvPr id="338" name="テキスト ボックス 337">
          <a:extLst>
            <a:ext uri="{FF2B5EF4-FFF2-40B4-BE49-F238E27FC236}">
              <a16:creationId xmlns:a16="http://schemas.microsoft.com/office/drawing/2014/main" id="{4F5AE88B-AC2B-4EFE-A6C7-BCB715BB21C2}"/>
            </a:ext>
          </a:extLst>
        </xdr:cNvPr>
        <xdr:cNvSpPr txBox="1"/>
      </xdr:nvSpPr>
      <xdr:spPr>
        <a:xfrm>
          <a:off x="15798800" y="1095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31327</xdr:rowOff>
    </xdr:from>
    <xdr:to>
      <xdr:col>73</xdr:col>
      <xdr:colOff>44450</xdr:colOff>
      <xdr:row>63</xdr:row>
      <xdr:rowOff>132927</xdr:rowOff>
    </xdr:to>
    <xdr:sp macro="" textlink="">
      <xdr:nvSpPr>
        <xdr:cNvPr id="339" name="楕円 338">
          <a:extLst>
            <a:ext uri="{FF2B5EF4-FFF2-40B4-BE49-F238E27FC236}">
              <a16:creationId xmlns:a16="http://schemas.microsoft.com/office/drawing/2014/main" id="{1DECF33F-D01F-4066-A464-9BAA1DA609BA}"/>
            </a:ext>
          </a:extLst>
        </xdr:cNvPr>
        <xdr:cNvSpPr/>
      </xdr:nvSpPr>
      <xdr:spPr>
        <a:xfrm>
          <a:off x="15240000" y="1083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117704</xdr:rowOff>
    </xdr:from>
    <xdr:ext cx="762000" cy="259045"/>
    <xdr:sp macro="" textlink="">
      <xdr:nvSpPr>
        <xdr:cNvPr id="340" name="テキスト ボックス 339">
          <a:extLst>
            <a:ext uri="{FF2B5EF4-FFF2-40B4-BE49-F238E27FC236}">
              <a16:creationId xmlns:a16="http://schemas.microsoft.com/office/drawing/2014/main" id="{396135B0-8080-4A73-B739-AFA7B2EE3CA5}"/>
            </a:ext>
          </a:extLst>
        </xdr:cNvPr>
        <xdr:cNvSpPr txBox="1"/>
      </xdr:nvSpPr>
      <xdr:spPr>
        <a:xfrm>
          <a:off x="14909800" y="1091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138430</xdr:rowOff>
    </xdr:from>
    <xdr:to>
      <xdr:col>68</xdr:col>
      <xdr:colOff>203200</xdr:colOff>
      <xdr:row>63</xdr:row>
      <xdr:rowOff>68580</xdr:rowOff>
    </xdr:to>
    <xdr:sp macro="" textlink="">
      <xdr:nvSpPr>
        <xdr:cNvPr id="341" name="楕円 340">
          <a:extLst>
            <a:ext uri="{FF2B5EF4-FFF2-40B4-BE49-F238E27FC236}">
              <a16:creationId xmlns:a16="http://schemas.microsoft.com/office/drawing/2014/main" id="{A9969017-3123-4714-85B2-4D4AA8C5FE1D}"/>
            </a:ext>
          </a:extLst>
        </xdr:cNvPr>
        <xdr:cNvSpPr/>
      </xdr:nvSpPr>
      <xdr:spPr>
        <a:xfrm>
          <a:off x="14351000" y="1076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53357</xdr:rowOff>
    </xdr:from>
    <xdr:ext cx="762000" cy="259045"/>
    <xdr:sp macro="" textlink="">
      <xdr:nvSpPr>
        <xdr:cNvPr id="342" name="テキスト ボックス 341">
          <a:extLst>
            <a:ext uri="{FF2B5EF4-FFF2-40B4-BE49-F238E27FC236}">
              <a16:creationId xmlns:a16="http://schemas.microsoft.com/office/drawing/2014/main" id="{10213436-BE74-4A1E-ABA9-F7C065F7396E}"/>
            </a:ext>
          </a:extLst>
        </xdr:cNvPr>
        <xdr:cNvSpPr txBox="1"/>
      </xdr:nvSpPr>
      <xdr:spPr>
        <a:xfrm>
          <a:off x="14020800" y="1085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108796</xdr:rowOff>
    </xdr:from>
    <xdr:to>
      <xdr:col>64</xdr:col>
      <xdr:colOff>152400</xdr:colOff>
      <xdr:row>62</xdr:row>
      <xdr:rowOff>38946</xdr:rowOff>
    </xdr:to>
    <xdr:sp macro="" textlink="">
      <xdr:nvSpPr>
        <xdr:cNvPr id="343" name="楕円 342">
          <a:extLst>
            <a:ext uri="{FF2B5EF4-FFF2-40B4-BE49-F238E27FC236}">
              <a16:creationId xmlns:a16="http://schemas.microsoft.com/office/drawing/2014/main" id="{BC84E8CC-AD62-4BFD-8162-430B81F1061A}"/>
            </a:ext>
          </a:extLst>
        </xdr:cNvPr>
        <xdr:cNvSpPr/>
      </xdr:nvSpPr>
      <xdr:spPr>
        <a:xfrm>
          <a:off x="13462000" y="10567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23723</xdr:rowOff>
    </xdr:from>
    <xdr:ext cx="762000" cy="259045"/>
    <xdr:sp macro="" textlink="">
      <xdr:nvSpPr>
        <xdr:cNvPr id="344" name="テキスト ボックス 343">
          <a:extLst>
            <a:ext uri="{FF2B5EF4-FFF2-40B4-BE49-F238E27FC236}">
              <a16:creationId xmlns:a16="http://schemas.microsoft.com/office/drawing/2014/main" id="{7D4A5974-52B9-469E-A8E4-8DCF26257828}"/>
            </a:ext>
          </a:extLst>
        </xdr:cNvPr>
        <xdr:cNvSpPr txBox="1"/>
      </xdr:nvSpPr>
      <xdr:spPr>
        <a:xfrm>
          <a:off x="13131800" y="10653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5" name="正方形/長方形 344">
          <a:extLst>
            <a:ext uri="{FF2B5EF4-FFF2-40B4-BE49-F238E27FC236}">
              <a16:creationId xmlns:a16="http://schemas.microsoft.com/office/drawing/2014/main" id="{7208043F-8670-4AA2-A7DB-321B90C98C5B}"/>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6" name="テキスト ボックス 345">
          <a:extLst>
            <a:ext uri="{FF2B5EF4-FFF2-40B4-BE49-F238E27FC236}">
              <a16:creationId xmlns:a16="http://schemas.microsoft.com/office/drawing/2014/main" id="{A1C6E181-1199-4636-8C9D-F351B2C39D2D}"/>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7" name="テキスト ボックス 346">
          <a:extLst>
            <a:ext uri="{FF2B5EF4-FFF2-40B4-BE49-F238E27FC236}">
              <a16:creationId xmlns:a16="http://schemas.microsoft.com/office/drawing/2014/main" id="{0DE2C54B-42BC-4189-A1C4-C052607CBB6F}"/>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8" name="正方形/長方形 347">
          <a:extLst>
            <a:ext uri="{FF2B5EF4-FFF2-40B4-BE49-F238E27FC236}">
              <a16:creationId xmlns:a16="http://schemas.microsoft.com/office/drawing/2014/main" id="{F547114B-7599-49E6-88D3-CBE56A08F9A2}"/>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9" name="正方形/長方形 348">
          <a:extLst>
            <a:ext uri="{FF2B5EF4-FFF2-40B4-BE49-F238E27FC236}">
              <a16:creationId xmlns:a16="http://schemas.microsoft.com/office/drawing/2014/main" id="{4FE24A1B-4077-428B-8633-33F471D03B37}"/>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0" name="正方形/長方形 349">
          <a:extLst>
            <a:ext uri="{FF2B5EF4-FFF2-40B4-BE49-F238E27FC236}">
              <a16:creationId xmlns:a16="http://schemas.microsoft.com/office/drawing/2014/main" id="{4C661281-207F-4155-B252-3DBEC8601761}"/>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1" name="正方形/長方形 350">
          <a:extLst>
            <a:ext uri="{FF2B5EF4-FFF2-40B4-BE49-F238E27FC236}">
              <a16:creationId xmlns:a16="http://schemas.microsoft.com/office/drawing/2014/main" id="{FD52DF86-6F4F-4F5E-A667-568E3ABB9AD9}"/>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2" name="正方形/長方形 351">
          <a:extLst>
            <a:ext uri="{FF2B5EF4-FFF2-40B4-BE49-F238E27FC236}">
              <a16:creationId xmlns:a16="http://schemas.microsoft.com/office/drawing/2014/main" id="{95080F41-3169-4B6A-AD6B-43229C54C8CE}"/>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3" name="正方形/長方形 352">
          <a:extLst>
            <a:ext uri="{FF2B5EF4-FFF2-40B4-BE49-F238E27FC236}">
              <a16:creationId xmlns:a16="http://schemas.microsoft.com/office/drawing/2014/main" id="{91FA0383-85F7-4F67-AE0D-AFDD63B08C3D}"/>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4" name="正方形/長方形 353">
          <a:extLst>
            <a:ext uri="{FF2B5EF4-FFF2-40B4-BE49-F238E27FC236}">
              <a16:creationId xmlns:a16="http://schemas.microsoft.com/office/drawing/2014/main" id="{F29DDEC9-19C1-43D3-99F0-6F52C6195AF5}"/>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5" name="正方形/長方形 354">
          <a:extLst>
            <a:ext uri="{FF2B5EF4-FFF2-40B4-BE49-F238E27FC236}">
              <a16:creationId xmlns:a16="http://schemas.microsoft.com/office/drawing/2014/main" id="{74FC8A7F-B75E-42F5-BDA7-6E0E644A5461}"/>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6" name="正方形/長方形 355">
          <a:extLst>
            <a:ext uri="{FF2B5EF4-FFF2-40B4-BE49-F238E27FC236}">
              <a16:creationId xmlns:a16="http://schemas.microsoft.com/office/drawing/2014/main" id="{CF5438CC-1388-46C6-AFE8-3468DD52712B}"/>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7" name="テキスト ボックス 356">
          <a:extLst>
            <a:ext uri="{FF2B5EF4-FFF2-40B4-BE49-F238E27FC236}">
              <a16:creationId xmlns:a16="http://schemas.microsoft.com/office/drawing/2014/main" id="{C46D7272-1F8E-4B30-876A-B522C6C1723C}"/>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年度の実質公債比率は、令和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年度の</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カ年平均で算出される。令和元年度と令和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年度を比較すると、公営企業債償還の財源に充てたと認められる繰出金が</a:t>
          </a:r>
          <a:r>
            <a:rPr kumimoji="1" lang="en-US" altLang="ja-JP" sz="1300">
              <a:latin typeface="ＭＳ Ｐゴシック" panose="020B0600070205080204" pitchFamily="50" charset="-128"/>
              <a:ea typeface="ＭＳ Ｐゴシック" panose="020B0600070205080204" pitchFamily="50" charset="-128"/>
            </a:rPr>
            <a:t>359</a:t>
          </a:r>
          <a:r>
            <a:rPr kumimoji="1" lang="ja-JP" altLang="en-US" sz="1300">
              <a:latin typeface="ＭＳ Ｐゴシック" panose="020B0600070205080204" pitchFamily="50" charset="-128"/>
              <a:ea typeface="ＭＳ Ｐゴシック" panose="020B0600070205080204" pitchFamily="50" charset="-128"/>
            </a:rPr>
            <a:t>百万円減する一方で、一般会計等に係る公債費が</a:t>
          </a:r>
          <a:r>
            <a:rPr kumimoji="1" lang="en-US" altLang="ja-JP" sz="1300">
              <a:latin typeface="ＭＳ Ｐゴシック" panose="020B0600070205080204" pitchFamily="50" charset="-128"/>
              <a:ea typeface="ＭＳ Ｐゴシック" panose="020B0600070205080204" pitchFamily="50" charset="-128"/>
            </a:rPr>
            <a:t>392</a:t>
          </a:r>
          <a:r>
            <a:rPr kumimoji="1" lang="ja-JP" altLang="en-US" sz="1300">
              <a:latin typeface="ＭＳ Ｐゴシック" panose="020B0600070205080204" pitchFamily="50" charset="-128"/>
              <a:ea typeface="ＭＳ Ｐゴシック" panose="020B0600070205080204" pitchFamily="50" charset="-128"/>
            </a:rPr>
            <a:t>百万円増したことや、都市計画税充当額が</a:t>
          </a:r>
          <a:r>
            <a:rPr kumimoji="1" lang="en-US" altLang="ja-JP" sz="1300">
              <a:latin typeface="ＭＳ Ｐゴシック" panose="020B0600070205080204" pitchFamily="50" charset="-128"/>
              <a:ea typeface="ＭＳ Ｐゴシック" panose="020B0600070205080204" pitchFamily="50" charset="-128"/>
            </a:rPr>
            <a:t>373</a:t>
          </a:r>
          <a:r>
            <a:rPr kumimoji="1" lang="ja-JP" altLang="en-US" sz="1300">
              <a:latin typeface="ＭＳ Ｐゴシック" panose="020B0600070205080204" pitchFamily="50" charset="-128"/>
              <a:ea typeface="ＭＳ Ｐゴシック" panose="020B0600070205080204" pitchFamily="50" charset="-128"/>
            </a:rPr>
            <a:t>百万円減したことにより、</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カ年平均が</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ポイント増の</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％となった。単年度では</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ポイント増の</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％となった。</a:t>
          </a:r>
        </a:p>
        <a:p>
          <a:r>
            <a:rPr kumimoji="1" lang="ja-JP" altLang="en-US" sz="1300">
              <a:latin typeface="ＭＳ Ｐゴシック" panose="020B0600070205080204" pitchFamily="50" charset="-128"/>
              <a:ea typeface="ＭＳ Ｐゴシック" panose="020B0600070205080204" pitchFamily="50" charset="-128"/>
            </a:rPr>
            <a:t>≪単年度実質公債費比率≫</a:t>
          </a:r>
        </a:p>
        <a:p>
          <a:r>
            <a:rPr kumimoji="1" lang="ja-JP" altLang="en-US" sz="1300">
              <a:latin typeface="ＭＳ Ｐゴシック" panose="020B0600070205080204" pitchFamily="50" charset="-128"/>
              <a:ea typeface="ＭＳ Ｐゴシック" panose="020B0600070205080204" pitchFamily="50" charset="-128"/>
            </a:rPr>
            <a:t>　元年度 </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 </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 </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 </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a:t>
          </a:r>
        </a:p>
      </xdr:txBody>
    </xdr:sp>
    <xdr:clientData/>
  </xdr:twoCellAnchor>
  <xdr:oneCellAnchor>
    <xdr:from>
      <xdr:col>61</xdr:col>
      <xdr:colOff>6350</xdr:colOff>
      <xdr:row>32</xdr:row>
      <xdr:rowOff>101600</xdr:rowOff>
    </xdr:from>
    <xdr:ext cx="298543" cy="225703"/>
    <xdr:sp macro="" textlink="">
      <xdr:nvSpPr>
        <xdr:cNvPr id="358" name="テキスト ボックス 357">
          <a:extLst>
            <a:ext uri="{FF2B5EF4-FFF2-40B4-BE49-F238E27FC236}">
              <a16:creationId xmlns:a16="http://schemas.microsoft.com/office/drawing/2014/main" id="{83768280-7298-4635-8431-A9BD659162B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9" name="直線コネクタ 358">
          <a:extLst>
            <a:ext uri="{FF2B5EF4-FFF2-40B4-BE49-F238E27FC236}">
              <a16:creationId xmlns:a16="http://schemas.microsoft.com/office/drawing/2014/main" id="{01FD9F9A-E113-417E-9ADC-DA6809680F9D}"/>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0" name="テキスト ボックス 359">
          <a:extLst>
            <a:ext uri="{FF2B5EF4-FFF2-40B4-BE49-F238E27FC236}">
              <a16:creationId xmlns:a16="http://schemas.microsoft.com/office/drawing/2014/main" id="{3228460F-F3F3-4646-94E9-5799ED2A01B6}"/>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1" name="直線コネクタ 360">
          <a:extLst>
            <a:ext uri="{FF2B5EF4-FFF2-40B4-BE49-F238E27FC236}">
              <a16:creationId xmlns:a16="http://schemas.microsoft.com/office/drawing/2014/main" id="{6B5D22D2-ACBA-41B7-BFBB-04FB8C48BACC}"/>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2" name="テキスト ボックス 361">
          <a:extLst>
            <a:ext uri="{FF2B5EF4-FFF2-40B4-BE49-F238E27FC236}">
              <a16:creationId xmlns:a16="http://schemas.microsoft.com/office/drawing/2014/main" id="{13A62AC8-3440-4F63-AD56-B43E8F89A05C}"/>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3" name="直線コネクタ 362">
          <a:extLst>
            <a:ext uri="{FF2B5EF4-FFF2-40B4-BE49-F238E27FC236}">
              <a16:creationId xmlns:a16="http://schemas.microsoft.com/office/drawing/2014/main" id="{01EBDDED-2D9F-420F-9D3C-3E587518309C}"/>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4" name="テキスト ボックス 363">
          <a:extLst>
            <a:ext uri="{FF2B5EF4-FFF2-40B4-BE49-F238E27FC236}">
              <a16:creationId xmlns:a16="http://schemas.microsoft.com/office/drawing/2014/main" id="{1D7C44CE-A6F6-458A-A993-C941A4913BAD}"/>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5" name="直線コネクタ 364">
          <a:extLst>
            <a:ext uri="{FF2B5EF4-FFF2-40B4-BE49-F238E27FC236}">
              <a16:creationId xmlns:a16="http://schemas.microsoft.com/office/drawing/2014/main" id="{D3E6BA91-B5AE-427B-B49B-D49C852754E4}"/>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6" name="テキスト ボックス 365">
          <a:extLst>
            <a:ext uri="{FF2B5EF4-FFF2-40B4-BE49-F238E27FC236}">
              <a16:creationId xmlns:a16="http://schemas.microsoft.com/office/drawing/2014/main" id="{3B59D0B6-EB69-4C9A-8EAA-25172463498C}"/>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7" name="直線コネクタ 366">
          <a:extLst>
            <a:ext uri="{FF2B5EF4-FFF2-40B4-BE49-F238E27FC236}">
              <a16:creationId xmlns:a16="http://schemas.microsoft.com/office/drawing/2014/main" id="{4571F279-3E14-49A2-8722-46C5821F3B56}"/>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68" name="テキスト ボックス 367">
          <a:extLst>
            <a:ext uri="{FF2B5EF4-FFF2-40B4-BE49-F238E27FC236}">
              <a16:creationId xmlns:a16="http://schemas.microsoft.com/office/drawing/2014/main" id="{B3D31544-6562-4A1D-AE87-CCE24BF121BC}"/>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69" name="直線コネクタ 368">
          <a:extLst>
            <a:ext uri="{FF2B5EF4-FFF2-40B4-BE49-F238E27FC236}">
              <a16:creationId xmlns:a16="http://schemas.microsoft.com/office/drawing/2014/main" id="{A677AD04-01A2-4C1E-BD52-AE91246A1B82}"/>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0" name="テキスト ボックス 369">
          <a:extLst>
            <a:ext uri="{FF2B5EF4-FFF2-40B4-BE49-F238E27FC236}">
              <a16:creationId xmlns:a16="http://schemas.microsoft.com/office/drawing/2014/main" id="{7001AFB9-0B91-45C6-AF4D-59E9A4EEC842}"/>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1" name="直線コネクタ 370">
          <a:extLst>
            <a:ext uri="{FF2B5EF4-FFF2-40B4-BE49-F238E27FC236}">
              <a16:creationId xmlns:a16="http://schemas.microsoft.com/office/drawing/2014/main" id="{274DDFA6-D867-403D-945E-B4875F24EDC4}"/>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a:extLst>
            <a:ext uri="{FF2B5EF4-FFF2-40B4-BE49-F238E27FC236}">
              <a16:creationId xmlns:a16="http://schemas.microsoft.com/office/drawing/2014/main" id="{BD18E0AD-311B-4D49-91B1-59C18AECEBE5}"/>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a:extLst>
            <a:ext uri="{FF2B5EF4-FFF2-40B4-BE49-F238E27FC236}">
              <a16:creationId xmlns:a16="http://schemas.microsoft.com/office/drawing/2014/main" id="{FEED837B-DA2E-49DE-ADBE-C9061E8DA511}"/>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77410</xdr:rowOff>
    </xdr:from>
    <xdr:to>
      <xdr:col>81</xdr:col>
      <xdr:colOff>44450</xdr:colOff>
      <xdr:row>46</xdr:row>
      <xdr:rowOff>17538</xdr:rowOff>
    </xdr:to>
    <xdr:cxnSp macro="">
      <xdr:nvCxnSpPr>
        <xdr:cNvPr id="374" name="直線コネクタ 373">
          <a:extLst>
            <a:ext uri="{FF2B5EF4-FFF2-40B4-BE49-F238E27FC236}">
              <a16:creationId xmlns:a16="http://schemas.microsoft.com/office/drawing/2014/main" id="{63AEFD1E-4E29-40B0-89B5-6B45AB2A640A}"/>
            </a:ext>
          </a:extLst>
        </xdr:cNvPr>
        <xdr:cNvCxnSpPr/>
      </xdr:nvCxnSpPr>
      <xdr:spPr>
        <a:xfrm flipV="1">
          <a:off x="17018000" y="6249610"/>
          <a:ext cx="0" cy="16546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161065</xdr:rowOff>
    </xdr:from>
    <xdr:ext cx="762000" cy="259045"/>
    <xdr:sp macro="" textlink="">
      <xdr:nvSpPr>
        <xdr:cNvPr id="375" name="公債費負担の状況最小値テキスト">
          <a:extLst>
            <a:ext uri="{FF2B5EF4-FFF2-40B4-BE49-F238E27FC236}">
              <a16:creationId xmlns:a16="http://schemas.microsoft.com/office/drawing/2014/main" id="{743C8EE7-4B90-4A1C-B45B-85C7458BC62D}"/>
            </a:ext>
          </a:extLst>
        </xdr:cNvPr>
        <xdr:cNvSpPr txBox="1"/>
      </xdr:nvSpPr>
      <xdr:spPr>
        <a:xfrm>
          <a:off x="17106900" y="7876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46</xdr:row>
      <xdr:rowOff>17538</xdr:rowOff>
    </xdr:from>
    <xdr:to>
      <xdr:col>81</xdr:col>
      <xdr:colOff>133350</xdr:colOff>
      <xdr:row>46</xdr:row>
      <xdr:rowOff>17538</xdr:rowOff>
    </xdr:to>
    <xdr:cxnSp macro="">
      <xdr:nvCxnSpPr>
        <xdr:cNvPr id="376" name="直線コネクタ 375">
          <a:extLst>
            <a:ext uri="{FF2B5EF4-FFF2-40B4-BE49-F238E27FC236}">
              <a16:creationId xmlns:a16="http://schemas.microsoft.com/office/drawing/2014/main" id="{E4505D87-FA16-4CFB-9134-E7786A4EAA5B}"/>
            </a:ext>
          </a:extLst>
        </xdr:cNvPr>
        <xdr:cNvCxnSpPr/>
      </xdr:nvCxnSpPr>
      <xdr:spPr>
        <a:xfrm>
          <a:off x="16929100" y="7904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163787</xdr:rowOff>
    </xdr:from>
    <xdr:ext cx="762000" cy="259045"/>
    <xdr:sp macro="" textlink="">
      <xdr:nvSpPr>
        <xdr:cNvPr id="377" name="公債費負担の状況最大値テキスト">
          <a:extLst>
            <a:ext uri="{FF2B5EF4-FFF2-40B4-BE49-F238E27FC236}">
              <a16:creationId xmlns:a16="http://schemas.microsoft.com/office/drawing/2014/main" id="{2D0B4A06-FA5C-4CE4-80A5-A515DA10EC24}"/>
            </a:ext>
          </a:extLst>
        </xdr:cNvPr>
        <xdr:cNvSpPr txBox="1"/>
      </xdr:nvSpPr>
      <xdr:spPr>
        <a:xfrm>
          <a:off x="17106900" y="5993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77410</xdr:rowOff>
    </xdr:from>
    <xdr:to>
      <xdr:col>81</xdr:col>
      <xdr:colOff>133350</xdr:colOff>
      <xdr:row>36</xdr:row>
      <xdr:rowOff>77410</xdr:rowOff>
    </xdr:to>
    <xdr:cxnSp macro="">
      <xdr:nvCxnSpPr>
        <xdr:cNvPr id="378" name="直線コネクタ 377">
          <a:extLst>
            <a:ext uri="{FF2B5EF4-FFF2-40B4-BE49-F238E27FC236}">
              <a16:creationId xmlns:a16="http://schemas.microsoft.com/office/drawing/2014/main" id="{F6BB75F5-570F-4514-AB1A-BCE134DED54E}"/>
            </a:ext>
          </a:extLst>
        </xdr:cNvPr>
        <xdr:cNvCxnSpPr/>
      </xdr:nvCxnSpPr>
      <xdr:spPr>
        <a:xfrm>
          <a:off x="16929100" y="6249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148167</xdr:rowOff>
    </xdr:from>
    <xdr:to>
      <xdr:col>81</xdr:col>
      <xdr:colOff>44450</xdr:colOff>
      <xdr:row>39</xdr:row>
      <xdr:rowOff>22678</xdr:rowOff>
    </xdr:to>
    <xdr:cxnSp macro="">
      <xdr:nvCxnSpPr>
        <xdr:cNvPr id="379" name="直線コネクタ 378">
          <a:extLst>
            <a:ext uri="{FF2B5EF4-FFF2-40B4-BE49-F238E27FC236}">
              <a16:creationId xmlns:a16="http://schemas.microsoft.com/office/drawing/2014/main" id="{E776594F-F4BF-45F9-ADE0-E0EFD9B5077C}"/>
            </a:ext>
          </a:extLst>
        </xdr:cNvPr>
        <xdr:cNvCxnSpPr/>
      </xdr:nvCxnSpPr>
      <xdr:spPr>
        <a:xfrm>
          <a:off x="16179800" y="6663267"/>
          <a:ext cx="838200" cy="4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139294</xdr:rowOff>
    </xdr:from>
    <xdr:ext cx="762000" cy="259045"/>
    <xdr:sp macro="" textlink="">
      <xdr:nvSpPr>
        <xdr:cNvPr id="380" name="公債費負担の状況平均値テキスト">
          <a:extLst>
            <a:ext uri="{FF2B5EF4-FFF2-40B4-BE49-F238E27FC236}">
              <a16:creationId xmlns:a16="http://schemas.microsoft.com/office/drawing/2014/main" id="{8FEA62A5-2CAF-4E8C-A0A2-600048B52F19}"/>
            </a:ext>
          </a:extLst>
        </xdr:cNvPr>
        <xdr:cNvSpPr txBox="1"/>
      </xdr:nvSpPr>
      <xdr:spPr>
        <a:xfrm>
          <a:off x="17106900" y="68258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167217</xdr:rowOff>
    </xdr:from>
    <xdr:to>
      <xdr:col>81</xdr:col>
      <xdr:colOff>95250</xdr:colOff>
      <xdr:row>40</xdr:row>
      <xdr:rowOff>97367</xdr:rowOff>
    </xdr:to>
    <xdr:sp macro="" textlink="">
      <xdr:nvSpPr>
        <xdr:cNvPr id="381" name="フローチャート: 判断 380">
          <a:extLst>
            <a:ext uri="{FF2B5EF4-FFF2-40B4-BE49-F238E27FC236}">
              <a16:creationId xmlns:a16="http://schemas.microsoft.com/office/drawing/2014/main" id="{A37F4867-CF00-4183-A202-4254A67CCABF}"/>
            </a:ext>
          </a:extLst>
        </xdr:cNvPr>
        <xdr:cNvSpPr/>
      </xdr:nvSpPr>
      <xdr:spPr>
        <a:xfrm>
          <a:off x="16967200" y="685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102205</xdr:rowOff>
    </xdr:from>
    <xdr:to>
      <xdr:col>77</xdr:col>
      <xdr:colOff>44450</xdr:colOff>
      <xdr:row>38</xdr:row>
      <xdr:rowOff>148167</xdr:rowOff>
    </xdr:to>
    <xdr:cxnSp macro="">
      <xdr:nvCxnSpPr>
        <xdr:cNvPr id="382" name="直線コネクタ 381">
          <a:extLst>
            <a:ext uri="{FF2B5EF4-FFF2-40B4-BE49-F238E27FC236}">
              <a16:creationId xmlns:a16="http://schemas.microsoft.com/office/drawing/2014/main" id="{C00E3F9C-549F-4EEA-A67D-0FC16E6FD0CB}"/>
            </a:ext>
          </a:extLst>
        </xdr:cNvPr>
        <xdr:cNvCxnSpPr/>
      </xdr:nvCxnSpPr>
      <xdr:spPr>
        <a:xfrm>
          <a:off x="15290800" y="6617305"/>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7257</xdr:rowOff>
    </xdr:from>
    <xdr:to>
      <xdr:col>77</xdr:col>
      <xdr:colOff>95250</xdr:colOff>
      <xdr:row>40</xdr:row>
      <xdr:rowOff>108857</xdr:rowOff>
    </xdr:to>
    <xdr:sp macro="" textlink="">
      <xdr:nvSpPr>
        <xdr:cNvPr id="383" name="フローチャート: 判断 382">
          <a:extLst>
            <a:ext uri="{FF2B5EF4-FFF2-40B4-BE49-F238E27FC236}">
              <a16:creationId xmlns:a16="http://schemas.microsoft.com/office/drawing/2014/main" id="{5F21BD6E-953F-4B52-93A6-E0F0219172C7}"/>
            </a:ext>
          </a:extLst>
        </xdr:cNvPr>
        <xdr:cNvSpPr/>
      </xdr:nvSpPr>
      <xdr:spPr>
        <a:xfrm>
          <a:off x="16129000" y="686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93634</xdr:rowOff>
    </xdr:from>
    <xdr:ext cx="736600" cy="259045"/>
    <xdr:sp macro="" textlink="">
      <xdr:nvSpPr>
        <xdr:cNvPr id="384" name="テキスト ボックス 383">
          <a:extLst>
            <a:ext uri="{FF2B5EF4-FFF2-40B4-BE49-F238E27FC236}">
              <a16:creationId xmlns:a16="http://schemas.microsoft.com/office/drawing/2014/main" id="{8B2BD7A7-89A9-4E3D-A9FE-B73949CA239A}"/>
            </a:ext>
          </a:extLst>
        </xdr:cNvPr>
        <xdr:cNvSpPr txBox="1"/>
      </xdr:nvSpPr>
      <xdr:spPr>
        <a:xfrm>
          <a:off x="15798800" y="6951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56243</xdr:rowOff>
    </xdr:from>
    <xdr:to>
      <xdr:col>72</xdr:col>
      <xdr:colOff>203200</xdr:colOff>
      <xdr:row>38</xdr:row>
      <xdr:rowOff>102205</xdr:rowOff>
    </xdr:to>
    <xdr:cxnSp macro="">
      <xdr:nvCxnSpPr>
        <xdr:cNvPr id="385" name="直線コネクタ 384">
          <a:extLst>
            <a:ext uri="{FF2B5EF4-FFF2-40B4-BE49-F238E27FC236}">
              <a16:creationId xmlns:a16="http://schemas.microsoft.com/office/drawing/2014/main" id="{15B8C642-308E-4205-848E-347983303F3E}"/>
            </a:ext>
          </a:extLst>
        </xdr:cNvPr>
        <xdr:cNvCxnSpPr/>
      </xdr:nvCxnSpPr>
      <xdr:spPr>
        <a:xfrm>
          <a:off x="14401800" y="6571343"/>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53219</xdr:rowOff>
    </xdr:from>
    <xdr:to>
      <xdr:col>73</xdr:col>
      <xdr:colOff>44450</xdr:colOff>
      <xdr:row>40</xdr:row>
      <xdr:rowOff>154819</xdr:rowOff>
    </xdr:to>
    <xdr:sp macro="" textlink="">
      <xdr:nvSpPr>
        <xdr:cNvPr id="386" name="フローチャート: 判断 385">
          <a:extLst>
            <a:ext uri="{FF2B5EF4-FFF2-40B4-BE49-F238E27FC236}">
              <a16:creationId xmlns:a16="http://schemas.microsoft.com/office/drawing/2014/main" id="{68068E84-3DDB-48A0-A10C-F4ABEFC2201B}"/>
            </a:ext>
          </a:extLst>
        </xdr:cNvPr>
        <xdr:cNvSpPr/>
      </xdr:nvSpPr>
      <xdr:spPr>
        <a:xfrm>
          <a:off x="15240000" y="6911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139596</xdr:rowOff>
    </xdr:from>
    <xdr:ext cx="762000" cy="259045"/>
    <xdr:sp macro="" textlink="">
      <xdr:nvSpPr>
        <xdr:cNvPr id="387" name="テキスト ボックス 386">
          <a:extLst>
            <a:ext uri="{FF2B5EF4-FFF2-40B4-BE49-F238E27FC236}">
              <a16:creationId xmlns:a16="http://schemas.microsoft.com/office/drawing/2014/main" id="{CD143222-0AD3-4ACF-8B3C-71874054230D}"/>
            </a:ext>
          </a:extLst>
        </xdr:cNvPr>
        <xdr:cNvSpPr txBox="1"/>
      </xdr:nvSpPr>
      <xdr:spPr>
        <a:xfrm>
          <a:off x="14909800" y="6997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44752</xdr:rowOff>
    </xdr:from>
    <xdr:to>
      <xdr:col>68</xdr:col>
      <xdr:colOff>152400</xdr:colOff>
      <xdr:row>38</xdr:row>
      <xdr:rowOff>56243</xdr:rowOff>
    </xdr:to>
    <xdr:cxnSp macro="">
      <xdr:nvCxnSpPr>
        <xdr:cNvPr id="388" name="直線コネクタ 387">
          <a:extLst>
            <a:ext uri="{FF2B5EF4-FFF2-40B4-BE49-F238E27FC236}">
              <a16:creationId xmlns:a16="http://schemas.microsoft.com/office/drawing/2014/main" id="{F62D4151-48EB-41CB-BBA6-3ED28FA48B00}"/>
            </a:ext>
          </a:extLst>
        </xdr:cNvPr>
        <xdr:cNvCxnSpPr/>
      </xdr:nvCxnSpPr>
      <xdr:spPr>
        <a:xfrm>
          <a:off x="13512800" y="6559852"/>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133652</xdr:rowOff>
    </xdr:from>
    <xdr:to>
      <xdr:col>68</xdr:col>
      <xdr:colOff>203200</xdr:colOff>
      <xdr:row>41</xdr:row>
      <xdr:rowOff>63802</xdr:rowOff>
    </xdr:to>
    <xdr:sp macro="" textlink="">
      <xdr:nvSpPr>
        <xdr:cNvPr id="389" name="フローチャート: 判断 388">
          <a:extLst>
            <a:ext uri="{FF2B5EF4-FFF2-40B4-BE49-F238E27FC236}">
              <a16:creationId xmlns:a16="http://schemas.microsoft.com/office/drawing/2014/main" id="{6D0FD06E-26FD-4016-9481-D1FCA64D43FA}"/>
            </a:ext>
          </a:extLst>
        </xdr:cNvPr>
        <xdr:cNvSpPr/>
      </xdr:nvSpPr>
      <xdr:spPr>
        <a:xfrm>
          <a:off x="14351000" y="699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48579</xdr:rowOff>
    </xdr:from>
    <xdr:ext cx="762000" cy="259045"/>
    <xdr:sp macro="" textlink="">
      <xdr:nvSpPr>
        <xdr:cNvPr id="390" name="テキスト ボックス 389">
          <a:extLst>
            <a:ext uri="{FF2B5EF4-FFF2-40B4-BE49-F238E27FC236}">
              <a16:creationId xmlns:a16="http://schemas.microsoft.com/office/drawing/2014/main" id="{50CC1633-C5FB-4D6D-9A28-E87C23947469}"/>
            </a:ext>
          </a:extLst>
        </xdr:cNvPr>
        <xdr:cNvSpPr txBox="1"/>
      </xdr:nvSpPr>
      <xdr:spPr>
        <a:xfrm>
          <a:off x="14020800" y="7078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168124</xdr:rowOff>
    </xdr:from>
    <xdr:to>
      <xdr:col>64</xdr:col>
      <xdr:colOff>152400</xdr:colOff>
      <xdr:row>41</xdr:row>
      <xdr:rowOff>98274</xdr:rowOff>
    </xdr:to>
    <xdr:sp macro="" textlink="">
      <xdr:nvSpPr>
        <xdr:cNvPr id="391" name="フローチャート: 判断 390">
          <a:extLst>
            <a:ext uri="{FF2B5EF4-FFF2-40B4-BE49-F238E27FC236}">
              <a16:creationId xmlns:a16="http://schemas.microsoft.com/office/drawing/2014/main" id="{8F4E105B-1160-4217-80BF-135B57243B49}"/>
            </a:ext>
          </a:extLst>
        </xdr:cNvPr>
        <xdr:cNvSpPr/>
      </xdr:nvSpPr>
      <xdr:spPr>
        <a:xfrm>
          <a:off x="13462000" y="70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83051</xdr:rowOff>
    </xdr:from>
    <xdr:ext cx="762000" cy="259045"/>
    <xdr:sp macro="" textlink="">
      <xdr:nvSpPr>
        <xdr:cNvPr id="392" name="テキスト ボックス 391">
          <a:extLst>
            <a:ext uri="{FF2B5EF4-FFF2-40B4-BE49-F238E27FC236}">
              <a16:creationId xmlns:a16="http://schemas.microsoft.com/office/drawing/2014/main" id="{90BA9F67-7A4C-4B6D-9A24-FCF76B37A65D}"/>
            </a:ext>
          </a:extLst>
        </xdr:cNvPr>
        <xdr:cNvSpPr txBox="1"/>
      </xdr:nvSpPr>
      <xdr:spPr>
        <a:xfrm>
          <a:off x="13131800" y="71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DB84CEE5-1B3E-42B0-BFD6-CBFBC859852B}"/>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C00F4599-2D67-43FF-8675-405832B1723A}"/>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C0FE99DC-D400-4C03-86A7-D011C966002E}"/>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775C9C31-4010-4CA0-A2F4-E213449CA517}"/>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5B16C855-7C90-43E7-B73F-9E399949A457}"/>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143328</xdr:rowOff>
    </xdr:from>
    <xdr:to>
      <xdr:col>81</xdr:col>
      <xdr:colOff>95250</xdr:colOff>
      <xdr:row>39</xdr:row>
      <xdr:rowOff>73478</xdr:rowOff>
    </xdr:to>
    <xdr:sp macro="" textlink="">
      <xdr:nvSpPr>
        <xdr:cNvPr id="398" name="楕円 397">
          <a:extLst>
            <a:ext uri="{FF2B5EF4-FFF2-40B4-BE49-F238E27FC236}">
              <a16:creationId xmlns:a16="http://schemas.microsoft.com/office/drawing/2014/main" id="{64DFAE18-90DD-4AA3-B53E-31609C878A75}"/>
            </a:ext>
          </a:extLst>
        </xdr:cNvPr>
        <xdr:cNvSpPr/>
      </xdr:nvSpPr>
      <xdr:spPr>
        <a:xfrm>
          <a:off x="16967200" y="6658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159855</xdr:rowOff>
    </xdr:from>
    <xdr:ext cx="762000" cy="259045"/>
    <xdr:sp macro="" textlink="">
      <xdr:nvSpPr>
        <xdr:cNvPr id="399" name="公債費負担の状況該当値テキスト">
          <a:extLst>
            <a:ext uri="{FF2B5EF4-FFF2-40B4-BE49-F238E27FC236}">
              <a16:creationId xmlns:a16="http://schemas.microsoft.com/office/drawing/2014/main" id="{E685E283-3B60-4354-A049-09FA2E38E39F}"/>
            </a:ext>
          </a:extLst>
        </xdr:cNvPr>
        <xdr:cNvSpPr txBox="1"/>
      </xdr:nvSpPr>
      <xdr:spPr>
        <a:xfrm>
          <a:off x="17106900" y="6503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97367</xdr:rowOff>
    </xdr:from>
    <xdr:to>
      <xdr:col>77</xdr:col>
      <xdr:colOff>95250</xdr:colOff>
      <xdr:row>39</xdr:row>
      <xdr:rowOff>27517</xdr:rowOff>
    </xdr:to>
    <xdr:sp macro="" textlink="">
      <xdr:nvSpPr>
        <xdr:cNvPr id="400" name="楕円 399">
          <a:extLst>
            <a:ext uri="{FF2B5EF4-FFF2-40B4-BE49-F238E27FC236}">
              <a16:creationId xmlns:a16="http://schemas.microsoft.com/office/drawing/2014/main" id="{DF25ADC2-3215-44C2-B36B-BAC87B0A2FD9}"/>
            </a:ext>
          </a:extLst>
        </xdr:cNvPr>
        <xdr:cNvSpPr/>
      </xdr:nvSpPr>
      <xdr:spPr>
        <a:xfrm>
          <a:off x="16129000" y="661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37694</xdr:rowOff>
    </xdr:from>
    <xdr:ext cx="736600" cy="259045"/>
    <xdr:sp macro="" textlink="">
      <xdr:nvSpPr>
        <xdr:cNvPr id="401" name="テキスト ボックス 400">
          <a:extLst>
            <a:ext uri="{FF2B5EF4-FFF2-40B4-BE49-F238E27FC236}">
              <a16:creationId xmlns:a16="http://schemas.microsoft.com/office/drawing/2014/main" id="{62A1E7E0-684B-47B2-9263-1C9F5B63F70E}"/>
            </a:ext>
          </a:extLst>
        </xdr:cNvPr>
        <xdr:cNvSpPr txBox="1"/>
      </xdr:nvSpPr>
      <xdr:spPr>
        <a:xfrm>
          <a:off x="15798800" y="63813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51405</xdr:rowOff>
    </xdr:from>
    <xdr:to>
      <xdr:col>73</xdr:col>
      <xdr:colOff>44450</xdr:colOff>
      <xdr:row>38</xdr:row>
      <xdr:rowOff>153005</xdr:rowOff>
    </xdr:to>
    <xdr:sp macro="" textlink="">
      <xdr:nvSpPr>
        <xdr:cNvPr id="402" name="楕円 401">
          <a:extLst>
            <a:ext uri="{FF2B5EF4-FFF2-40B4-BE49-F238E27FC236}">
              <a16:creationId xmlns:a16="http://schemas.microsoft.com/office/drawing/2014/main" id="{71EE1228-A856-494E-9EF5-5220EF30FD4A}"/>
            </a:ext>
          </a:extLst>
        </xdr:cNvPr>
        <xdr:cNvSpPr/>
      </xdr:nvSpPr>
      <xdr:spPr>
        <a:xfrm>
          <a:off x="15240000" y="6566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163182</xdr:rowOff>
    </xdr:from>
    <xdr:ext cx="762000" cy="259045"/>
    <xdr:sp macro="" textlink="">
      <xdr:nvSpPr>
        <xdr:cNvPr id="403" name="テキスト ボックス 402">
          <a:extLst>
            <a:ext uri="{FF2B5EF4-FFF2-40B4-BE49-F238E27FC236}">
              <a16:creationId xmlns:a16="http://schemas.microsoft.com/office/drawing/2014/main" id="{7ED426D7-595B-46A0-B9BC-2F7701B41CA8}"/>
            </a:ext>
          </a:extLst>
        </xdr:cNvPr>
        <xdr:cNvSpPr txBox="1"/>
      </xdr:nvSpPr>
      <xdr:spPr>
        <a:xfrm>
          <a:off x="14909800" y="6335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5443</xdr:rowOff>
    </xdr:from>
    <xdr:to>
      <xdr:col>68</xdr:col>
      <xdr:colOff>203200</xdr:colOff>
      <xdr:row>38</xdr:row>
      <xdr:rowOff>107043</xdr:rowOff>
    </xdr:to>
    <xdr:sp macro="" textlink="">
      <xdr:nvSpPr>
        <xdr:cNvPr id="404" name="楕円 403">
          <a:extLst>
            <a:ext uri="{FF2B5EF4-FFF2-40B4-BE49-F238E27FC236}">
              <a16:creationId xmlns:a16="http://schemas.microsoft.com/office/drawing/2014/main" id="{E3F6FF6E-09D0-4C45-B203-75C993F041CC}"/>
            </a:ext>
          </a:extLst>
        </xdr:cNvPr>
        <xdr:cNvSpPr/>
      </xdr:nvSpPr>
      <xdr:spPr>
        <a:xfrm>
          <a:off x="14351000" y="652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117220</xdr:rowOff>
    </xdr:from>
    <xdr:ext cx="762000" cy="259045"/>
    <xdr:sp macro="" textlink="">
      <xdr:nvSpPr>
        <xdr:cNvPr id="405" name="テキスト ボックス 404">
          <a:extLst>
            <a:ext uri="{FF2B5EF4-FFF2-40B4-BE49-F238E27FC236}">
              <a16:creationId xmlns:a16="http://schemas.microsoft.com/office/drawing/2014/main" id="{44895746-CEDF-4781-BC49-9A72595F357E}"/>
            </a:ext>
          </a:extLst>
        </xdr:cNvPr>
        <xdr:cNvSpPr txBox="1"/>
      </xdr:nvSpPr>
      <xdr:spPr>
        <a:xfrm>
          <a:off x="14020800" y="628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165402</xdr:rowOff>
    </xdr:from>
    <xdr:to>
      <xdr:col>64</xdr:col>
      <xdr:colOff>152400</xdr:colOff>
      <xdr:row>38</xdr:row>
      <xdr:rowOff>95552</xdr:rowOff>
    </xdr:to>
    <xdr:sp macro="" textlink="">
      <xdr:nvSpPr>
        <xdr:cNvPr id="406" name="楕円 405">
          <a:extLst>
            <a:ext uri="{FF2B5EF4-FFF2-40B4-BE49-F238E27FC236}">
              <a16:creationId xmlns:a16="http://schemas.microsoft.com/office/drawing/2014/main" id="{79529885-6F7B-4F2B-9BDF-DA9CC4406115}"/>
            </a:ext>
          </a:extLst>
        </xdr:cNvPr>
        <xdr:cNvSpPr/>
      </xdr:nvSpPr>
      <xdr:spPr>
        <a:xfrm>
          <a:off x="13462000" y="6509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105729</xdr:rowOff>
    </xdr:from>
    <xdr:ext cx="762000" cy="259045"/>
    <xdr:sp macro="" textlink="">
      <xdr:nvSpPr>
        <xdr:cNvPr id="407" name="テキスト ボックス 406">
          <a:extLst>
            <a:ext uri="{FF2B5EF4-FFF2-40B4-BE49-F238E27FC236}">
              <a16:creationId xmlns:a16="http://schemas.microsoft.com/office/drawing/2014/main" id="{75730922-1B6E-4E18-9B3C-A6A26DF22FB4}"/>
            </a:ext>
          </a:extLst>
        </xdr:cNvPr>
        <xdr:cNvSpPr txBox="1"/>
      </xdr:nvSpPr>
      <xdr:spPr>
        <a:xfrm>
          <a:off x="13131800" y="627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a:extLst>
            <a:ext uri="{FF2B5EF4-FFF2-40B4-BE49-F238E27FC236}">
              <a16:creationId xmlns:a16="http://schemas.microsoft.com/office/drawing/2014/main" id="{C23EDA4C-6A66-4007-AEE8-27C7CC573FE7}"/>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a:extLst>
            <a:ext uri="{FF2B5EF4-FFF2-40B4-BE49-F238E27FC236}">
              <a16:creationId xmlns:a16="http://schemas.microsoft.com/office/drawing/2014/main" id="{415CC11B-E8D7-4997-85AE-F6083542F044}"/>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a:extLst>
            <a:ext uri="{FF2B5EF4-FFF2-40B4-BE49-F238E27FC236}">
              <a16:creationId xmlns:a16="http://schemas.microsoft.com/office/drawing/2014/main" id="{B60BD6EF-F35A-4991-B4B1-3E30D142469A}"/>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a:extLst>
            <a:ext uri="{FF2B5EF4-FFF2-40B4-BE49-F238E27FC236}">
              <a16:creationId xmlns:a16="http://schemas.microsoft.com/office/drawing/2014/main" id="{5DC768CE-4C72-49BA-8927-1146D19DD4C7}"/>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a:extLst>
            <a:ext uri="{FF2B5EF4-FFF2-40B4-BE49-F238E27FC236}">
              <a16:creationId xmlns:a16="http://schemas.microsoft.com/office/drawing/2014/main" id="{E79917D2-CEA8-47DB-9C16-8F453409AE9F}"/>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a:extLst>
            <a:ext uri="{FF2B5EF4-FFF2-40B4-BE49-F238E27FC236}">
              <a16:creationId xmlns:a16="http://schemas.microsoft.com/office/drawing/2014/main" id="{D652A6FB-9ECE-488E-BCB0-A540D0151285}"/>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a:extLst>
            <a:ext uri="{FF2B5EF4-FFF2-40B4-BE49-F238E27FC236}">
              <a16:creationId xmlns:a16="http://schemas.microsoft.com/office/drawing/2014/main" id="{D0D510E5-4E2B-4B7B-9E29-E6EC0954674E}"/>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a:extLst>
            <a:ext uri="{FF2B5EF4-FFF2-40B4-BE49-F238E27FC236}">
              <a16:creationId xmlns:a16="http://schemas.microsoft.com/office/drawing/2014/main" id="{63AC5846-0C96-4F75-8535-A8F7BB6EB381}"/>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a:extLst>
            <a:ext uri="{FF2B5EF4-FFF2-40B4-BE49-F238E27FC236}">
              <a16:creationId xmlns:a16="http://schemas.microsoft.com/office/drawing/2014/main" id="{E8EB31CA-3D1E-4087-9B9C-86A503F345C4}"/>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a:extLst>
            <a:ext uri="{FF2B5EF4-FFF2-40B4-BE49-F238E27FC236}">
              <a16:creationId xmlns:a16="http://schemas.microsoft.com/office/drawing/2014/main" id="{BFDB25B5-8FE4-48BC-A000-8E1A6D2116B6}"/>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a:extLst>
            <a:ext uri="{FF2B5EF4-FFF2-40B4-BE49-F238E27FC236}">
              <a16:creationId xmlns:a16="http://schemas.microsoft.com/office/drawing/2014/main" id="{CE59FC93-4A2A-4AEA-AA08-891DE91A708C}"/>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a:extLst>
            <a:ext uri="{FF2B5EF4-FFF2-40B4-BE49-F238E27FC236}">
              <a16:creationId xmlns:a16="http://schemas.microsoft.com/office/drawing/2014/main" id="{428FB245-6A29-4A74-889F-45DED75A7F5B}"/>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a:extLst>
            <a:ext uri="{FF2B5EF4-FFF2-40B4-BE49-F238E27FC236}">
              <a16:creationId xmlns:a16="http://schemas.microsoft.com/office/drawing/2014/main" id="{ED8432B2-6199-4281-ABF8-B004DB75E8A7}"/>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一般会計等や公営企業債等の償還が進んだことにより一般会計等の地方債残高が</a:t>
          </a:r>
          <a:r>
            <a:rPr kumimoji="1" lang="en-US" altLang="ja-JP" sz="1100">
              <a:latin typeface="ＭＳ Ｐゴシック" panose="020B0600070205080204" pitchFamily="50" charset="-128"/>
              <a:ea typeface="ＭＳ Ｐゴシック" panose="020B0600070205080204" pitchFamily="50" charset="-128"/>
            </a:rPr>
            <a:t>3,993</a:t>
          </a:r>
          <a:r>
            <a:rPr kumimoji="1" lang="ja-JP" altLang="en-US" sz="1100">
              <a:latin typeface="ＭＳ Ｐゴシック" panose="020B0600070205080204" pitchFamily="50" charset="-128"/>
              <a:ea typeface="ＭＳ Ｐゴシック" panose="020B0600070205080204" pitchFamily="50" charset="-128"/>
            </a:rPr>
            <a:t>百万円の減、公営企業債等繰入見込額が</a:t>
          </a:r>
          <a:r>
            <a:rPr kumimoji="1" lang="en-US" altLang="ja-JP" sz="1100">
              <a:latin typeface="ＭＳ Ｐゴシック" panose="020B0600070205080204" pitchFamily="50" charset="-128"/>
              <a:ea typeface="ＭＳ Ｐゴシック" panose="020B0600070205080204" pitchFamily="50" charset="-128"/>
            </a:rPr>
            <a:t>2,087</a:t>
          </a:r>
          <a:r>
            <a:rPr kumimoji="1" lang="ja-JP" altLang="en-US" sz="1100">
              <a:latin typeface="ＭＳ Ｐゴシック" panose="020B0600070205080204" pitchFamily="50" charset="-128"/>
              <a:ea typeface="ＭＳ Ｐゴシック" panose="020B0600070205080204" pitchFamily="50" charset="-128"/>
            </a:rPr>
            <a:t>百万円の減となったため、将来負担総額は</a:t>
          </a:r>
          <a:r>
            <a:rPr kumimoji="1" lang="en-US" altLang="ja-JP" sz="1100">
              <a:latin typeface="ＭＳ Ｐゴシック" panose="020B0600070205080204" pitchFamily="50" charset="-128"/>
              <a:ea typeface="ＭＳ Ｐゴシック" panose="020B0600070205080204" pitchFamily="50" charset="-128"/>
            </a:rPr>
            <a:t>5,805</a:t>
          </a:r>
          <a:r>
            <a:rPr kumimoji="1" lang="ja-JP" altLang="en-US" sz="1100">
              <a:latin typeface="ＭＳ Ｐゴシック" panose="020B0600070205080204" pitchFamily="50" charset="-128"/>
              <a:ea typeface="ＭＳ Ｐゴシック" panose="020B0600070205080204" pitchFamily="50" charset="-128"/>
            </a:rPr>
            <a:t>百万円の減となった。</a:t>
          </a:r>
        </a:p>
        <a:p>
          <a:r>
            <a:rPr kumimoji="1" lang="ja-JP" altLang="en-US" sz="1100">
              <a:latin typeface="ＭＳ Ｐゴシック" panose="020B0600070205080204" pitchFamily="50" charset="-128"/>
              <a:ea typeface="ＭＳ Ｐゴシック" panose="020B0600070205080204" pitchFamily="50" charset="-128"/>
            </a:rPr>
            <a:t>　また、将来負担額から差し引く充当可能財源等は、充当可能基金残高</a:t>
          </a:r>
          <a:r>
            <a:rPr kumimoji="1" lang="en-US" altLang="ja-JP" sz="1100">
              <a:latin typeface="ＭＳ Ｐゴシック" panose="020B0600070205080204" pitchFamily="50" charset="-128"/>
              <a:ea typeface="ＭＳ Ｐゴシック" panose="020B0600070205080204" pitchFamily="50" charset="-128"/>
            </a:rPr>
            <a:t>3,261</a:t>
          </a:r>
          <a:r>
            <a:rPr kumimoji="1" lang="ja-JP" altLang="en-US" sz="1100">
              <a:latin typeface="ＭＳ Ｐゴシック" panose="020B0600070205080204" pitchFamily="50" charset="-128"/>
              <a:ea typeface="ＭＳ Ｐゴシック" panose="020B0600070205080204" pitchFamily="50" charset="-128"/>
            </a:rPr>
            <a:t>百万円増（財政調整基金</a:t>
          </a:r>
          <a:r>
            <a:rPr kumimoji="1" lang="en-US" altLang="ja-JP" sz="1100">
              <a:latin typeface="ＭＳ Ｐゴシック" panose="020B0600070205080204" pitchFamily="50" charset="-128"/>
              <a:ea typeface="ＭＳ Ｐゴシック" panose="020B0600070205080204" pitchFamily="50" charset="-128"/>
            </a:rPr>
            <a:t>1,605</a:t>
          </a:r>
          <a:r>
            <a:rPr kumimoji="1" lang="ja-JP" altLang="en-US" sz="1100">
              <a:latin typeface="ＭＳ Ｐゴシック" panose="020B0600070205080204" pitchFamily="50" charset="-128"/>
              <a:ea typeface="ＭＳ Ｐゴシック" panose="020B0600070205080204" pitchFamily="50" charset="-128"/>
            </a:rPr>
            <a:t>百万円増、減債基金</a:t>
          </a:r>
          <a:r>
            <a:rPr kumimoji="1" lang="en-US" altLang="ja-JP" sz="1100">
              <a:latin typeface="ＭＳ Ｐゴシック" panose="020B0600070205080204" pitchFamily="50" charset="-128"/>
              <a:ea typeface="ＭＳ Ｐゴシック" panose="020B0600070205080204" pitchFamily="50" charset="-128"/>
            </a:rPr>
            <a:t>367</a:t>
          </a:r>
          <a:r>
            <a:rPr kumimoji="1" lang="ja-JP" altLang="en-US" sz="1100">
              <a:latin typeface="ＭＳ Ｐゴシック" panose="020B0600070205080204" pitchFamily="50" charset="-128"/>
              <a:ea typeface="ＭＳ Ｐゴシック" panose="020B0600070205080204" pitchFamily="50" charset="-128"/>
            </a:rPr>
            <a:t>百万円増、公共施設整備基金</a:t>
          </a:r>
          <a:r>
            <a:rPr kumimoji="1" lang="en-US" altLang="ja-JP" sz="1100">
              <a:latin typeface="ＭＳ Ｐゴシック" panose="020B0600070205080204" pitchFamily="50" charset="-128"/>
              <a:ea typeface="ＭＳ Ｐゴシック" panose="020B0600070205080204" pitchFamily="50" charset="-128"/>
            </a:rPr>
            <a:t>980</a:t>
          </a:r>
          <a:r>
            <a:rPr kumimoji="1" lang="ja-JP" altLang="en-US" sz="1100">
              <a:latin typeface="ＭＳ Ｐゴシック" panose="020B0600070205080204" pitchFamily="50" charset="-128"/>
              <a:ea typeface="ＭＳ Ｐゴシック" panose="020B0600070205080204" pitchFamily="50" charset="-128"/>
            </a:rPr>
            <a:t>百万円増、未来づくり基金</a:t>
          </a:r>
          <a:r>
            <a:rPr kumimoji="1" lang="en-US" altLang="ja-JP" sz="1100">
              <a:latin typeface="ＭＳ Ｐゴシック" panose="020B0600070205080204" pitchFamily="50" charset="-128"/>
              <a:ea typeface="ＭＳ Ｐゴシック" panose="020B0600070205080204" pitchFamily="50" charset="-128"/>
            </a:rPr>
            <a:t>300</a:t>
          </a:r>
          <a:r>
            <a:rPr kumimoji="1" lang="ja-JP" altLang="en-US" sz="1100">
              <a:latin typeface="ＭＳ Ｐゴシック" panose="020B0600070205080204" pitchFamily="50" charset="-128"/>
              <a:ea typeface="ＭＳ Ｐゴシック" panose="020B0600070205080204" pitchFamily="50" charset="-128"/>
            </a:rPr>
            <a:t>百万円増）となったが、都市計画税歳入見込額などが減したことにより、</a:t>
          </a:r>
          <a:r>
            <a:rPr kumimoji="1" lang="en-US" altLang="ja-JP" sz="1100">
              <a:latin typeface="ＭＳ Ｐゴシック" panose="020B0600070205080204" pitchFamily="50" charset="-128"/>
              <a:ea typeface="ＭＳ Ｐゴシック" panose="020B0600070205080204" pitchFamily="50" charset="-128"/>
            </a:rPr>
            <a:t>1,617</a:t>
          </a:r>
          <a:r>
            <a:rPr kumimoji="1" lang="ja-JP" altLang="en-US" sz="1100">
              <a:latin typeface="ＭＳ Ｐゴシック" panose="020B0600070205080204" pitchFamily="50" charset="-128"/>
              <a:ea typeface="ＭＳ Ｐゴシック" panose="020B0600070205080204" pitchFamily="50" charset="-128"/>
            </a:rPr>
            <a:t>百万円減となった。充当可能財源等は減となったが、将来負担額が大きく減となったことにより、将来負担比率は前年度比</a:t>
          </a:r>
          <a:r>
            <a:rPr kumimoji="1" lang="en-US" altLang="ja-JP" sz="1100">
              <a:latin typeface="ＭＳ Ｐゴシック" panose="020B0600070205080204" pitchFamily="50" charset="-128"/>
              <a:ea typeface="ＭＳ Ｐゴシック" panose="020B0600070205080204" pitchFamily="50" charset="-128"/>
            </a:rPr>
            <a:t>12.5</a:t>
          </a:r>
          <a:r>
            <a:rPr kumimoji="1" lang="ja-JP" altLang="en-US" sz="1100">
              <a:latin typeface="ＭＳ Ｐゴシック" panose="020B0600070205080204" pitchFamily="50" charset="-128"/>
              <a:ea typeface="ＭＳ Ｐゴシック" panose="020B0600070205080204" pitchFamily="50" charset="-128"/>
            </a:rPr>
            <a:t>ポイント減の</a:t>
          </a:r>
          <a:r>
            <a:rPr kumimoji="1" lang="en-US" altLang="ja-JP" sz="1100">
              <a:latin typeface="ＭＳ Ｐゴシック" panose="020B0600070205080204" pitchFamily="50" charset="-128"/>
              <a:ea typeface="ＭＳ Ｐゴシック" panose="020B0600070205080204" pitchFamily="50" charset="-128"/>
            </a:rPr>
            <a:t>12.5</a:t>
          </a:r>
          <a:r>
            <a:rPr kumimoji="1" lang="ja-JP" altLang="en-US" sz="1100">
              <a:latin typeface="ＭＳ Ｐゴシック" panose="020B0600070205080204" pitchFamily="50" charset="-128"/>
              <a:ea typeface="ＭＳ Ｐゴシック" panose="020B0600070205080204" pitchFamily="50" charset="-128"/>
            </a:rPr>
            <a:t>％となった。</a:t>
          </a:r>
        </a:p>
      </xdr:txBody>
    </xdr:sp>
    <xdr:clientData/>
  </xdr:twoCellAnchor>
  <xdr:oneCellAnchor>
    <xdr:from>
      <xdr:col>61</xdr:col>
      <xdr:colOff>6350</xdr:colOff>
      <xdr:row>10</xdr:row>
      <xdr:rowOff>63500</xdr:rowOff>
    </xdr:from>
    <xdr:ext cx="298543" cy="225703"/>
    <xdr:sp macro="" textlink="">
      <xdr:nvSpPr>
        <xdr:cNvPr id="421" name="テキスト ボックス 420">
          <a:extLst>
            <a:ext uri="{FF2B5EF4-FFF2-40B4-BE49-F238E27FC236}">
              <a16:creationId xmlns:a16="http://schemas.microsoft.com/office/drawing/2014/main" id="{90495A66-DC8D-47D3-A27D-2526AB453543}"/>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a:extLst>
            <a:ext uri="{FF2B5EF4-FFF2-40B4-BE49-F238E27FC236}">
              <a16:creationId xmlns:a16="http://schemas.microsoft.com/office/drawing/2014/main" id="{1044D172-7221-428B-978B-10D9C4F42202}"/>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a:extLst>
            <a:ext uri="{FF2B5EF4-FFF2-40B4-BE49-F238E27FC236}">
              <a16:creationId xmlns:a16="http://schemas.microsoft.com/office/drawing/2014/main" id="{AC2EE1B3-FF14-4800-A72B-B2A89581BA94}"/>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4" name="直線コネクタ 423">
          <a:extLst>
            <a:ext uri="{FF2B5EF4-FFF2-40B4-BE49-F238E27FC236}">
              <a16:creationId xmlns:a16="http://schemas.microsoft.com/office/drawing/2014/main" id="{90DD0D21-39A9-4B9F-B2FD-D55FEEB7680C}"/>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5" name="テキスト ボックス 424">
          <a:extLst>
            <a:ext uri="{FF2B5EF4-FFF2-40B4-BE49-F238E27FC236}">
              <a16:creationId xmlns:a16="http://schemas.microsoft.com/office/drawing/2014/main" id="{4BF33459-6487-48E9-A1DE-99905D103918}"/>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6" name="直線コネクタ 425">
          <a:extLst>
            <a:ext uri="{FF2B5EF4-FFF2-40B4-BE49-F238E27FC236}">
              <a16:creationId xmlns:a16="http://schemas.microsoft.com/office/drawing/2014/main" id="{089C27D7-9B59-4E9F-880F-6BFD00C3F6A4}"/>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7" name="テキスト ボックス 426">
          <a:extLst>
            <a:ext uri="{FF2B5EF4-FFF2-40B4-BE49-F238E27FC236}">
              <a16:creationId xmlns:a16="http://schemas.microsoft.com/office/drawing/2014/main" id="{D2D45363-ACA6-40F8-A16B-C6C485402235}"/>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8" name="直線コネクタ 427">
          <a:extLst>
            <a:ext uri="{FF2B5EF4-FFF2-40B4-BE49-F238E27FC236}">
              <a16:creationId xmlns:a16="http://schemas.microsoft.com/office/drawing/2014/main" id="{54D5D03F-353C-4383-9347-B0688F4DB97C}"/>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9" name="テキスト ボックス 428">
          <a:extLst>
            <a:ext uri="{FF2B5EF4-FFF2-40B4-BE49-F238E27FC236}">
              <a16:creationId xmlns:a16="http://schemas.microsoft.com/office/drawing/2014/main" id="{07121FCC-A6BD-4FD1-B9F4-31BFB55EA04A}"/>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0" name="直線コネクタ 429">
          <a:extLst>
            <a:ext uri="{FF2B5EF4-FFF2-40B4-BE49-F238E27FC236}">
              <a16:creationId xmlns:a16="http://schemas.microsoft.com/office/drawing/2014/main" id="{C00191F6-3407-4F93-8C44-CB4393131C28}"/>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1" name="テキスト ボックス 430">
          <a:extLst>
            <a:ext uri="{FF2B5EF4-FFF2-40B4-BE49-F238E27FC236}">
              <a16:creationId xmlns:a16="http://schemas.microsoft.com/office/drawing/2014/main" id="{55E6244E-5333-4CCA-B4EC-8BC27F052AA4}"/>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2" name="直線コネクタ 431">
          <a:extLst>
            <a:ext uri="{FF2B5EF4-FFF2-40B4-BE49-F238E27FC236}">
              <a16:creationId xmlns:a16="http://schemas.microsoft.com/office/drawing/2014/main" id="{6E8C3B89-4260-44CB-A182-5EEB34CE28C8}"/>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3" name="将来負担の状況グラフ枠">
          <a:extLst>
            <a:ext uri="{FF2B5EF4-FFF2-40B4-BE49-F238E27FC236}">
              <a16:creationId xmlns:a16="http://schemas.microsoft.com/office/drawing/2014/main" id="{5F2D1366-D047-4002-B37C-B4DE26DDB52A}"/>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26975</xdr:rowOff>
    </xdr:to>
    <xdr:cxnSp macro="">
      <xdr:nvCxnSpPr>
        <xdr:cNvPr id="434" name="直線コネクタ 433">
          <a:extLst>
            <a:ext uri="{FF2B5EF4-FFF2-40B4-BE49-F238E27FC236}">
              <a16:creationId xmlns:a16="http://schemas.microsoft.com/office/drawing/2014/main" id="{5342D962-8486-4365-90EB-5F2DA3C2F399}"/>
            </a:ext>
          </a:extLst>
        </xdr:cNvPr>
        <xdr:cNvCxnSpPr/>
      </xdr:nvCxnSpPr>
      <xdr:spPr>
        <a:xfrm flipV="1">
          <a:off x="17018000" y="2451100"/>
          <a:ext cx="0" cy="15192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170502</xdr:rowOff>
    </xdr:from>
    <xdr:ext cx="762000" cy="259045"/>
    <xdr:sp macro="" textlink="">
      <xdr:nvSpPr>
        <xdr:cNvPr id="435" name="将来負担の状況最小値テキスト">
          <a:extLst>
            <a:ext uri="{FF2B5EF4-FFF2-40B4-BE49-F238E27FC236}">
              <a16:creationId xmlns:a16="http://schemas.microsoft.com/office/drawing/2014/main" id="{6553B39B-515E-4D37-832C-66C5A20F520F}"/>
            </a:ext>
          </a:extLst>
        </xdr:cNvPr>
        <xdr:cNvSpPr txBox="1"/>
      </xdr:nvSpPr>
      <xdr:spPr>
        <a:xfrm>
          <a:off x="17106900" y="3942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26975</xdr:rowOff>
    </xdr:from>
    <xdr:to>
      <xdr:col>81</xdr:col>
      <xdr:colOff>133350</xdr:colOff>
      <xdr:row>23</xdr:row>
      <xdr:rowOff>26975</xdr:rowOff>
    </xdr:to>
    <xdr:cxnSp macro="">
      <xdr:nvCxnSpPr>
        <xdr:cNvPr id="436" name="直線コネクタ 435">
          <a:extLst>
            <a:ext uri="{FF2B5EF4-FFF2-40B4-BE49-F238E27FC236}">
              <a16:creationId xmlns:a16="http://schemas.microsoft.com/office/drawing/2014/main" id="{09DEFA67-95C0-4E9F-8864-E2C85B4A36A1}"/>
            </a:ext>
          </a:extLst>
        </xdr:cNvPr>
        <xdr:cNvCxnSpPr/>
      </xdr:nvCxnSpPr>
      <xdr:spPr>
        <a:xfrm>
          <a:off x="16929100" y="3970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86377</xdr:rowOff>
    </xdr:from>
    <xdr:ext cx="762000" cy="259045"/>
    <xdr:sp macro="" textlink="">
      <xdr:nvSpPr>
        <xdr:cNvPr id="437" name="将来負担の状況最大値テキスト">
          <a:extLst>
            <a:ext uri="{FF2B5EF4-FFF2-40B4-BE49-F238E27FC236}">
              <a16:creationId xmlns:a16="http://schemas.microsoft.com/office/drawing/2014/main" id="{90FA2E9D-191C-4670-9BF6-5F07306BBC21}"/>
            </a:ext>
          </a:extLst>
        </xdr:cNvPr>
        <xdr:cNvSpPr txBox="1"/>
      </xdr:nvSpPr>
      <xdr:spPr>
        <a:xfrm>
          <a:off x="17106900" y="214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8" name="直線コネクタ 437">
          <a:extLst>
            <a:ext uri="{FF2B5EF4-FFF2-40B4-BE49-F238E27FC236}">
              <a16:creationId xmlns:a16="http://schemas.microsoft.com/office/drawing/2014/main" id="{26DCAC31-E5FA-4C72-AB21-5B2535FA6487}"/>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0</xdr:rowOff>
    </xdr:from>
    <xdr:to>
      <xdr:col>81</xdr:col>
      <xdr:colOff>44450</xdr:colOff>
      <xdr:row>15</xdr:row>
      <xdr:rowOff>120650</xdr:rowOff>
    </xdr:to>
    <xdr:cxnSp macro="">
      <xdr:nvCxnSpPr>
        <xdr:cNvPr id="439" name="直線コネクタ 438">
          <a:extLst>
            <a:ext uri="{FF2B5EF4-FFF2-40B4-BE49-F238E27FC236}">
              <a16:creationId xmlns:a16="http://schemas.microsoft.com/office/drawing/2014/main" id="{761865EE-1F3A-46B8-9F13-0DCE2B8C119E}"/>
            </a:ext>
          </a:extLst>
        </xdr:cNvPr>
        <xdr:cNvCxnSpPr/>
      </xdr:nvCxnSpPr>
      <xdr:spPr>
        <a:xfrm flipV="1">
          <a:off x="16179800" y="2571750"/>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29227</xdr:rowOff>
    </xdr:from>
    <xdr:ext cx="762000" cy="259045"/>
    <xdr:sp macro="" textlink="">
      <xdr:nvSpPr>
        <xdr:cNvPr id="440" name="将来負担の状況平均値テキスト">
          <a:extLst>
            <a:ext uri="{FF2B5EF4-FFF2-40B4-BE49-F238E27FC236}">
              <a16:creationId xmlns:a16="http://schemas.microsoft.com/office/drawing/2014/main" id="{155C629B-7AA0-4755-82FF-A15C790B9769}"/>
            </a:ext>
          </a:extLst>
        </xdr:cNvPr>
        <xdr:cNvSpPr txBox="1"/>
      </xdr:nvSpPr>
      <xdr:spPr>
        <a:xfrm>
          <a:off x="17106900" y="2258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0</xdr:rowOff>
    </xdr:from>
    <xdr:to>
      <xdr:col>81</xdr:col>
      <xdr:colOff>95250</xdr:colOff>
      <xdr:row>14</xdr:row>
      <xdr:rowOff>101600</xdr:rowOff>
    </xdr:to>
    <xdr:sp macro="" textlink="">
      <xdr:nvSpPr>
        <xdr:cNvPr id="441" name="フローチャート: 判断 440">
          <a:extLst>
            <a:ext uri="{FF2B5EF4-FFF2-40B4-BE49-F238E27FC236}">
              <a16:creationId xmlns:a16="http://schemas.microsoft.com/office/drawing/2014/main" id="{F182BF8F-FF9B-4433-8537-54F71768CF95}"/>
            </a:ext>
          </a:extLst>
        </xdr:cNvPr>
        <xdr:cNvSpPr/>
      </xdr:nvSpPr>
      <xdr:spPr>
        <a:xfrm>
          <a:off x="169672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120650</xdr:rowOff>
    </xdr:from>
    <xdr:to>
      <xdr:col>77</xdr:col>
      <xdr:colOff>44450</xdr:colOff>
      <xdr:row>16</xdr:row>
      <xdr:rowOff>21590</xdr:rowOff>
    </xdr:to>
    <xdr:cxnSp macro="">
      <xdr:nvCxnSpPr>
        <xdr:cNvPr id="442" name="直線コネクタ 441">
          <a:extLst>
            <a:ext uri="{FF2B5EF4-FFF2-40B4-BE49-F238E27FC236}">
              <a16:creationId xmlns:a16="http://schemas.microsoft.com/office/drawing/2014/main" id="{1456456D-9CE9-42FB-BD58-309E2AF81FF6}"/>
            </a:ext>
          </a:extLst>
        </xdr:cNvPr>
        <xdr:cNvCxnSpPr/>
      </xdr:nvCxnSpPr>
      <xdr:spPr>
        <a:xfrm flipV="1">
          <a:off x="15290800" y="269240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14478</xdr:rowOff>
    </xdr:from>
    <xdr:to>
      <xdr:col>77</xdr:col>
      <xdr:colOff>95250</xdr:colOff>
      <xdr:row>14</xdr:row>
      <xdr:rowOff>116078</xdr:rowOff>
    </xdr:to>
    <xdr:sp macro="" textlink="">
      <xdr:nvSpPr>
        <xdr:cNvPr id="443" name="フローチャート: 判断 442">
          <a:extLst>
            <a:ext uri="{FF2B5EF4-FFF2-40B4-BE49-F238E27FC236}">
              <a16:creationId xmlns:a16="http://schemas.microsoft.com/office/drawing/2014/main" id="{AC6C9617-720D-475E-9BA9-961518AD7451}"/>
            </a:ext>
          </a:extLst>
        </xdr:cNvPr>
        <xdr:cNvSpPr/>
      </xdr:nvSpPr>
      <xdr:spPr>
        <a:xfrm>
          <a:off x="16129000" y="2414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126255</xdr:rowOff>
    </xdr:from>
    <xdr:ext cx="736600" cy="259045"/>
    <xdr:sp macro="" textlink="">
      <xdr:nvSpPr>
        <xdr:cNvPr id="444" name="テキスト ボックス 443">
          <a:extLst>
            <a:ext uri="{FF2B5EF4-FFF2-40B4-BE49-F238E27FC236}">
              <a16:creationId xmlns:a16="http://schemas.microsoft.com/office/drawing/2014/main" id="{90D83B03-9FC2-45DC-B5F2-24E41F83BBFA}"/>
            </a:ext>
          </a:extLst>
        </xdr:cNvPr>
        <xdr:cNvSpPr txBox="1"/>
      </xdr:nvSpPr>
      <xdr:spPr>
        <a:xfrm>
          <a:off x="15798800" y="21836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21590</xdr:rowOff>
    </xdr:from>
    <xdr:to>
      <xdr:col>72</xdr:col>
      <xdr:colOff>203200</xdr:colOff>
      <xdr:row>16</xdr:row>
      <xdr:rowOff>65024</xdr:rowOff>
    </xdr:to>
    <xdr:cxnSp macro="">
      <xdr:nvCxnSpPr>
        <xdr:cNvPr id="445" name="直線コネクタ 444">
          <a:extLst>
            <a:ext uri="{FF2B5EF4-FFF2-40B4-BE49-F238E27FC236}">
              <a16:creationId xmlns:a16="http://schemas.microsoft.com/office/drawing/2014/main" id="{D0C5EDB0-DB5D-4C0A-B360-19D259494302}"/>
            </a:ext>
          </a:extLst>
        </xdr:cNvPr>
        <xdr:cNvCxnSpPr/>
      </xdr:nvCxnSpPr>
      <xdr:spPr>
        <a:xfrm flipV="1">
          <a:off x="14401800" y="2764790"/>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130302</xdr:rowOff>
    </xdr:from>
    <xdr:to>
      <xdr:col>73</xdr:col>
      <xdr:colOff>44450</xdr:colOff>
      <xdr:row>15</xdr:row>
      <xdr:rowOff>60452</xdr:rowOff>
    </xdr:to>
    <xdr:sp macro="" textlink="">
      <xdr:nvSpPr>
        <xdr:cNvPr id="446" name="フローチャート: 判断 445">
          <a:extLst>
            <a:ext uri="{FF2B5EF4-FFF2-40B4-BE49-F238E27FC236}">
              <a16:creationId xmlns:a16="http://schemas.microsoft.com/office/drawing/2014/main" id="{EE13BDD8-A445-4960-AF8A-8A83904E4DAF}"/>
            </a:ext>
          </a:extLst>
        </xdr:cNvPr>
        <xdr:cNvSpPr/>
      </xdr:nvSpPr>
      <xdr:spPr>
        <a:xfrm>
          <a:off x="15240000" y="2530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70629</xdr:rowOff>
    </xdr:from>
    <xdr:ext cx="762000" cy="259045"/>
    <xdr:sp macro="" textlink="">
      <xdr:nvSpPr>
        <xdr:cNvPr id="447" name="テキスト ボックス 446">
          <a:extLst>
            <a:ext uri="{FF2B5EF4-FFF2-40B4-BE49-F238E27FC236}">
              <a16:creationId xmlns:a16="http://schemas.microsoft.com/office/drawing/2014/main" id="{D03406AF-07EC-40F4-8B04-622E5003BEE9}"/>
            </a:ext>
          </a:extLst>
        </xdr:cNvPr>
        <xdr:cNvSpPr txBox="1"/>
      </xdr:nvSpPr>
      <xdr:spPr>
        <a:xfrm>
          <a:off x="14909800" y="2299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150216</xdr:rowOff>
    </xdr:from>
    <xdr:to>
      <xdr:col>68</xdr:col>
      <xdr:colOff>152400</xdr:colOff>
      <xdr:row>16</xdr:row>
      <xdr:rowOff>65024</xdr:rowOff>
    </xdr:to>
    <xdr:cxnSp macro="">
      <xdr:nvCxnSpPr>
        <xdr:cNvPr id="448" name="直線コネクタ 447">
          <a:extLst>
            <a:ext uri="{FF2B5EF4-FFF2-40B4-BE49-F238E27FC236}">
              <a16:creationId xmlns:a16="http://schemas.microsoft.com/office/drawing/2014/main" id="{31028CF1-0C97-4BF2-9819-40E84BE91C61}"/>
            </a:ext>
          </a:extLst>
        </xdr:cNvPr>
        <xdr:cNvCxnSpPr/>
      </xdr:nvCxnSpPr>
      <xdr:spPr>
        <a:xfrm>
          <a:off x="13512800" y="2550516"/>
          <a:ext cx="889000" cy="257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6147</xdr:rowOff>
    </xdr:from>
    <xdr:to>
      <xdr:col>68</xdr:col>
      <xdr:colOff>203200</xdr:colOff>
      <xdr:row>15</xdr:row>
      <xdr:rowOff>107747</xdr:rowOff>
    </xdr:to>
    <xdr:sp macro="" textlink="">
      <xdr:nvSpPr>
        <xdr:cNvPr id="449" name="フローチャート: 判断 448">
          <a:extLst>
            <a:ext uri="{FF2B5EF4-FFF2-40B4-BE49-F238E27FC236}">
              <a16:creationId xmlns:a16="http://schemas.microsoft.com/office/drawing/2014/main" id="{015BFCEB-4745-461B-B8EF-75FB7014731B}"/>
            </a:ext>
          </a:extLst>
        </xdr:cNvPr>
        <xdr:cNvSpPr/>
      </xdr:nvSpPr>
      <xdr:spPr>
        <a:xfrm>
          <a:off x="14351000" y="2577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117924</xdr:rowOff>
    </xdr:from>
    <xdr:ext cx="762000" cy="259045"/>
    <xdr:sp macro="" textlink="">
      <xdr:nvSpPr>
        <xdr:cNvPr id="450" name="テキスト ボックス 449">
          <a:extLst>
            <a:ext uri="{FF2B5EF4-FFF2-40B4-BE49-F238E27FC236}">
              <a16:creationId xmlns:a16="http://schemas.microsoft.com/office/drawing/2014/main" id="{0B18D914-B101-4746-85BA-5CF07ED13869}"/>
            </a:ext>
          </a:extLst>
        </xdr:cNvPr>
        <xdr:cNvSpPr txBox="1"/>
      </xdr:nvSpPr>
      <xdr:spPr>
        <a:xfrm>
          <a:off x="14020800" y="2346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154432</xdr:rowOff>
    </xdr:from>
    <xdr:to>
      <xdr:col>64</xdr:col>
      <xdr:colOff>152400</xdr:colOff>
      <xdr:row>15</xdr:row>
      <xdr:rowOff>84582</xdr:rowOff>
    </xdr:to>
    <xdr:sp macro="" textlink="">
      <xdr:nvSpPr>
        <xdr:cNvPr id="451" name="フローチャート: 判断 450">
          <a:extLst>
            <a:ext uri="{FF2B5EF4-FFF2-40B4-BE49-F238E27FC236}">
              <a16:creationId xmlns:a16="http://schemas.microsoft.com/office/drawing/2014/main" id="{9EA6DF91-8BB9-41A3-A9CA-2FF3A74ADF9F}"/>
            </a:ext>
          </a:extLst>
        </xdr:cNvPr>
        <xdr:cNvSpPr/>
      </xdr:nvSpPr>
      <xdr:spPr>
        <a:xfrm>
          <a:off x="13462000" y="2554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69359</xdr:rowOff>
    </xdr:from>
    <xdr:ext cx="762000" cy="259045"/>
    <xdr:sp macro="" textlink="">
      <xdr:nvSpPr>
        <xdr:cNvPr id="452" name="テキスト ボックス 451">
          <a:extLst>
            <a:ext uri="{FF2B5EF4-FFF2-40B4-BE49-F238E27FC236}">
              <a16:creationId xmlns:a16="http://schemas.microsoft.com/office/drawing/2014/main" id="{3834D418-A539-4C11-BFCF-D38FCF708B72}"/>
            </a:ext>
          </a:extLst>
        </xdr:cNvPr>
        <xdr:cNvSpPr txBox="1"/>
      </xdr:nvSpPr>
      <xdr:spPr>
        <a:xfrm>
          <a:off x="13131800" y="2641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791EA3BB-3FEA-4DD3-9A69-059A9661EF54}"/>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341F5CF7-2AE8-4E41-8565-CE4AC20FCE36}"/>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ECB23CE2-D45C-45BF-B940-041D9647D78C}"/>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9D9BD1CB-E261-49D1-8F18-75694BD276FE}"/>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C12255F2-861E-4EC4-AD72-806356FDA8BB}"/>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120650</xdr:rowOff>
    </xdr:from>
    <xdr:to>
      <xdr:col>81</xdr:col>
      <xdr:colOff>95250</xdr:colOff>
      <xdr:row>15</xdr:row>
      <xdr:rowOff>50800</xdr:rowOff>
    </xdr:to>
    <xdr:sp macro="" textlink="">
      <xdr:nvSpPr>
        <xdr:cNvPr id="458" name="楕円 457">
          <a:extLst>
            <a:ext uri="{FF2B5EF4-FFF2-40B4-BE49-F238E27FC236}">
              <a16:creationId xmlns:a16="http://schemas.microsoft.com/office/drawing/2014/main" id="{BE8C21E5-70FB-45EB-8033-B105D5C596B2}"/>
            </a:ext>
          </a:extLst>
        </xdr:cNvPr>
        <xdr:cNvSpPr/>
      </xdr:nvSpPr>
      <xdr:spPr>
        <a:xfrm>
          <a:off x="16967200" y="252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92727</xdr:rowOff>
    </xdr:from>
    <xdr:ext cx="762000" cy="259045"/>
    <xdr:sp macro="" textlink="">
      <xdr:nvSpPr>
        <xdr:cNvPr id="459" name="将来負担の状況該当値テキスト">
          <a:extLst>
            <a:ext uri="{FF2B5EF4-FFF2-40B4-BE49-F238E27FC236}">
              <a16:creationId xmlns:a16="http://schemas.microsoft.com/office/drawing/2014/main" id="{03FFE43D-E2F7-400B-9B6A-2F285A1A09B6}"/>
            </a:ext>
          </a:extLst>
        </xdr:cNvPr>
        <xdr:cNvSpPr txBox="1"/>
      </xdr:nvSpPr>
      <xdr:spPr>
        <a:xfrm>
          <a:off x="17106900" y="2493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69850</xdr:rowOff>
    </xdr:from>
    <xdr:to>
      <xdr:col>77</xdr:col>
      <xdr:colOff>95250</xdr:colOff>
      <xdr:row>16</xdr:row>
      <xdr:rowOff>0</xdr:rowOff>
    </xdr:to>
    <xdr:sp macro="" textlink="">
      <xdr:nvSpPr>
        <xdr:cNvPr id="460" name="楕円 459">
          <a:extLst>
            <a:ext uri="{FF2B5EF4-FFF2-40B4-BE49-F238E27FC236}">
              <a16:creationId xmlns:a16="http://schemas.microsoft.com/office/drawing/2014/main" id="{1E8AE558-5C1F-4D6C-81D6-E2218D776126}"/>
            </a:ext>
          </a:extLst>
        </xdr:cNvPr>
        <xdr:cNvSpPr/>
      </xdr:nvSpPr>
      <xdr:spPr>
        <a:xfrm>
          <a:off x="16129000" y="264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156227</xdr:rowOff>
    </xdr:from>
    <xdr:ext cx="736600" cy="259045"/>
    <xdr:sp macro="" textlink="">
      <xdr:nvSpPr>
        <xdr:cNvPr id="461" name="テキスト ボックス 460">
          <a:extLst>
            <a:ext uri="{FF2B5EF4-FFF2-40B4-BE49-F238E27FC236}">
              <a16:creationId xmlns:a16="http://schemas.microsoft.com/office/drawing/2014/main" id="{FADDF6EB-295F-44AD-B4D5-BC5C04CADE16}"/>
            </a:ext>
          </a:extLst>
        </xdr:cNvPr>
        <xdr:cNvSpPr txBox="1"/>
      </xdr:nvSpPr>
      <xdr:spPr>
        <a:xfrm>
          <a:off x="15798800" y="2727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142240</xdr:rowOff>
    </xdr:from>
    <xdr:to>
      <xdr:col>73</xdr:col>
      <xdr:colOff>44450</xdr:colOff>
      <xdr:row>16</xdr:row>
      <xdr:rowOff>72390</xdr:rowOff>
    </xdr:to>
    <xdr:sp macro="" textlink="">
      <xdr:nvSpPr>
        <xdr:cNvPr id="462" name="楕円 461">
          <a:extLst>
            <a:ext uri="{FF2B5EF4-FFF2-40B4-BE49-F238E27FC236}">
              <a16:creationId xmlns:a16="http://schemas.microsoft.com/office/drawing/2014/main" id="{0B6CA1B4-F78B-4CED-AE6C-0F91B161F68F}"/>
            </a:ext>
          </a:extLst>
        </xdr:cNvPr>
        <xdr:cNvSpPr/>
      </xdr:nvSpPr>
      <xdr:spPr>
        <a:xfrm>
          <a:off x="15240000" y="271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57167</xdr:rowOff>
    </xdr:from>
    <xdr:ext cx="762000" cy="259045"/>
    <xdr:sp macro="" textlink="">
      <xdr:nvSpPr>
        <xdr:cNvPr id="463" name="テキスト ボックス 462">
          <a:extLst>
            <a:ext uri="{FF2B5EF4-FFF2-40B4-BE49-F238E27FC236}">
              <a16:creationId xmlns:a16="http://schemas.microsoft.com/office/drawing/2014/main" id="{E27A2F30-98B5-49C2-BD73-9A4352DC9023}"/>
            </a:ext>
          </a:extLst>
        </xdr:cNvPr>
        <xdr:cNvSpPr txBox="1"/>
      </xdr:nvSpPr>
      <xdr:spPr>
        <a:xfrm>
          <a:off x="14909800" y="2800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14224</xdr:rowOff>
    </xdr:from>
    <xdr:to>
      <xdr:col>68</xdr:col>
      <xdr:colOff>203200</xdr:colOff>
      <xdr:row>16</xdr:row>
      <xdr:rowOff>115824</xdr:rowOff>
    </xdr:to>
    <xdr:sp macro="" textlink="">
      <xdr:nvSpPr>
        <xdr:cNvPr id="464" name="楕円 463">
          <a:extLst>
            <a:ext uri="{FF2B5EF4-FFF2-40B4-BE49-F238E27FC236}">
              <a16:creationId xmlns:a16="http://schemas.microsoft.com/office/drawing/2014/main" id="{6C72BDA3-982E-4621-84D2-F9A9A28247AA}"/>
            </a:ext>
          </a:extLst>
        </xdr:cNvPr>
        <xdr:cNvSpPr/>
      </xdr:nvSpPr>
      <xdr:spPr>
        <a:xfrm>
          <a:off x="14351000" y="275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100601</xdr:rowOff>
    </xdr:from>
    <xdr:ext cx="762000" cy="259045"/>
    <xdr:sp macro="" textlink="">
      <xdr:nvSpPr>
        <xdr:cNvPr id="465" name="テキスト ボックス 464">
          <a:extLst>
            <a:ext uri="{FF2B5EF4-FFF2-40B4-BE49-F238E27FC236}">
              <a16:creationId xmlns:a16="http://schemas.microsoft.com/office/drawing/2014/main" id="{2300288C-9CA7-4DA9-9F0E-4BC59DDB7C13}"/>
            </a:ext>
          </a:extLst>
        </xdr:cNvPr>
        <xdr:cNvSpPr txBox="1"/>
      </xdr:nvSpPr>
      <xdr:spPr>
        <a:xfrm>
          <a:off x="14020800" y="2843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99416</xdr:rowOff>
    </xdr:from>
    <xdr:to>
      <xdr:col>64</xdr:col>
      <xdr:colOff>152400</xdr:colOff>
      <xdr:row>15</xdr:row>
      <xdr:rowOff>29566</xdr:rowOff>
    </xdr:to>
    <xdr:sp macro="" textlink="">
      <xdr:nvSpPr>
        <xdr:cNvPr id="466" name="楕円 465">
          <a:extLst>
            <a:ext uri="{FF2B5EF4-FFF2-40B4-BE49-F238E27FC236}">
              <a16:creationId xmlns:a16="http://schemas.microsoft.com/office/drawing/2014/main" id="{EBAC721C-05D8-449D-B986-42F455FCE076}"/>
            </a:ext>
          </a:extLst>
        </xdr:cNvPr>
        <xdr:cNvSpPr/>
      </xdr:nvSpPr>
      <xdr:spPr>
        <a:xfrm>
          <a:off x="13462000" y="2499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39743</xdr:rowOff>
    </xdr:from>
    <xdr:ext cx="762000" cy="259045"/>
    <xdr:sp macro="" textlink="">
      <xdr:nvSpPr>
        <xdr:cNvPr id="467" name="テキスト ボックス 466">
          <a:extLst>
            <a:ext uri="{FF2B5EF4-FFF2-40B4-BE49-F238E27FC236}">
              <a16:creationId xmlns:a16="http://schemas.microsoft.com/office/drawing/2014/main" id="{66872FDF-97F3-4A3C-BCDA-60BAAB4C2703}"/>
            </a:ext>
          </a:extLst>
        </xdr:cNvPr>
        <xdr:cNvSpPr txBox="1"/>
      </xdr:nvSpPr>
      <xdr:spPr>
        <a:xfrm>
          <a:off x="13131800" y="2268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岐阜県大垣市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159,280
153,472
206.57
67,952,641
65,604,456
2,266,146
36,955,716
64,499,300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2.1
12.5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分母である経常一般財源等が</a:t>
          </a:r>
          <a:r>
            <a:rPr kumimoji="1" lang="en-US" altLang="ja-JP" sz="1300">
              <a:latin typeface="ＭＳ Ｐゴシック" panose="020B0600070205080204" pitchFamily="50" charset="-128"/>
              <a:ea typeface="ＭＳ Ｐゴシック" panose="020B0600070205080204" pitchFamily="50" charset="-128"/>
            </a:rPr>
            <a:t>1,430</a:t>
          </a:r>
          <a:r>
            <a:rPr kumimoji="1" lang="ja-JP" altLang="en-US" sz="1300">
              <a:latin typeface="ＭＳ Ｐゴシック" panose="020B0600070205080204" pitchFamily="50" charset="-128"/>
              <a:ea typeface="ＭＳ Ｐゴシック" panose="020B0600070205080204" pitchFamily="50" charset="-128"/>
            </a:rPr>
            <a:t>百万円減となった一方、分子である人件費に係る経常経費充当一般財源が退職手当の増等により</a:t>
          </a:r>
          <a:r>
            <a:rPr kumimoji="1" lang="en-US" altLang="ja-JP" sz="1300">
              <a:latin typeface="ＭＳ Ｐゴシック" panose="020B0600070205080204" pitchFamily="50" charset="-128"/>
              <a:ea typeface="ＭＳ Ｐゴシック" panose="020B0600070205080204" pitchFamily="50" charset="-128"/>
            </a:rPr>
            <a:t>216</a:t>
          </a:r>
          <a:r>
            <a:rPr kumimoji="1" lang="ja-JP" altLang="en-US" sz="1300">
              <a:latin typeface="ＭＳ Ｐゴシック" panose="020B0600070205080204" pitchFamily="50" charset="-128"/>
              <a:ea typeface="ＭＳ Ｐゴシック" panose="020B0600070205080204" pitchFamily="50" charset="-128"/>
            </a:rPr>
            <a:t>百万円増となったため、人件費に係る経常収支比率は前年度比</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ポイント増の</a:t>
          </a:r>
          <a:r>
            <a:rPr kumimoji="1" lang="en-US" altLang="ja-JP" sz="1300">
              <a:latin typeface="ＭＳ Ｐゴシック" panose="020B0600070205080204" pitchFamily="50" charset="-128"/>
              <a:ea typeface="ＭＳ Ｐゴシック" panose="020B0600070205080204" pitchFamily="50" charset="-128"/>
            </a:rPr>
            <a:t>25.7</a:t>
          </a:r>
          <a:r>
            <a:rPr kumimoji="1" lang="ja-JP" altLang="en-US" sz="1300">
              <a:latin typeface="ＭＳ Ｐゴシック" panose="020B0600070205080204" pitchFamily="50" charset="-128"/>
              <a:ea typeface="ＭＳ Ｐゴシック" panose="020B0600070205080204" pitchFamily="50" charset="-128"/>
            </a:rPr>
            <a:t>％となった。</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38100</xdr:rowOff>
    </xdr:from>
    <xdr:to>
      <xdr:col>24</xdr:col>
      <xdr:colOff>25400</xdr:colOff>
      <xdr:row>42</xdr:row>
      <xdr:rowOff>63500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867400"/>
          <a:ext cx="0" cy="1397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35577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23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63500</xdr:rowOff>
    </xdr:from>
    <xdr:to>
      <xdr:col>24</xdr:col>
      <xdr:colOff>114300</xdr:colOff>
      <xdr:row>42</xdr:row>
      <xdr:rowOff>63500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264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124477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61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38100</xdr:rowOff>
    </xdr:from>
    <xdr:to>
      <xdr:col>24</xdr:col>
      <xdr:colOff>114300</xdr:colOff>
      <xdr:row>34</xdr:row>
      <xdr:rowOff>38100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86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107950</xdr:rowOff>
    </xdr:from>
    <xdr:to>
      <xdr:col>24</xdr:col>
      <xdr:colOff>25400</xdr:colOff>
      <xdr:row>38</xdr:row>
      <xdr:rowOff>114300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451600"/>
          <a:ext cx="838200" cy="17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3827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347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158750</xdr:rowOff>
    </xdr:from>
    <xdr:to>
      <xdr:col>24</xdr:col>
      <xdr:colOff>76200</xdr:colOff>
      <xdr:row>38</xdr:row>
      <xdr:rowOff>88900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50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107950</xdr:rowOff>
    </xdr:from>
    <xdr:to>
      <xdr:col>19</xdr:col>
      <xdr:colOff>187325</xdr:colOff>
      <xdr:row>39</xdr:row>
      <xdr:rowOff>57150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451600"/>
          <a:ext cx="889000" cy="292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95250</xdr:rowOff>
    </xdr:from>
    <xdr:to>
      <xdr:col>20</xdr:col>
      <xdr:colOff>38100</xdr:colOff>
      <xdr:row>38</xdr:row>
      <xdr:rowOff>25400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10177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52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76200</xdr:rowOff>
    </xdr:from>
    <xdr:to>
      <xdr:col>15</xdr:col>
      <xdr:colOff>98425</xdr:colOff>
      <xdr:row>39</xdr:row>
      <xdr:rowOff>57150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248400"/>
          <a:ext cx="889000" cy="495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38</xdr:row>
      <xdr:rowOff>88900</xdr:rowOff>
    </xdr:from>
    <xdr:to>
      <xdr:col>15</xdr:col>
      <xdr:colOff>149225</xdr:colOff>
      <xdr:row>39</xdr:row>
      <xdr:rowOff>19050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29227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38100</xdr:rowOff>
    </xdr:from>
    <xdr:to>
      <xdr:col>11</xdr:col>
      <xdr:colOff>9525</xdr:colOff>
      <xdr:row>36</xdr:row>
      <xdr:rowOff>76200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210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165100</xdr:rowOff>
    </xdr:from>
    <xdr:to>
      <xdr:col>11</xdr:col>
      <xdr:colOff>60325</xdr:colOff>
      <xdr:row>37</xdr:row>
      <xdr:rowOff>95250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33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80027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6350</xdr:rowOff>
    </xdr:from>
    <xdr:to>
      <xdr:col>6</xdr:col>
      <xdr:colOff>171450</xdr:colOff>
      <xdr:row>37</xdr:row>
      <xdr:rowOff>107950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92727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43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63500</xdr:rowOff>
    </xdr:from>
    <xdr:to>
      <xdr:col>24</xdr:col>
      <xdr:colOff>76200</xdr:colOff>
      <xdr:row>38</xdr:row>
      <xdr:rowOff>165100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57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35577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55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57150</xdr:rowOff>
    </xdr:from>
    <xdr:to>
      <xdr:col>20</xdr:col>
      <xdr:colOff>38100</xdr:colOff>
      <xdr:row>37</xdr:row>
      <xdr:rowOff>158750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40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168927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169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6350</xdr:rowOff>
    </xdr:from>
    <xdr:to>
      <xdr:col>15</xdr:col>
      <xdr:colOff>149225</xdr:colOff>
      <xdr:row>39</xdr:row>
      <xdr:rowOff>107950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92727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77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25400</xdr:rowOff>
    </xdr:from>
    <xdr:to>
      <xdr:col>11</xdr:col>
      <xdr:colOff>60325</xdr:colOff>
      <xdr:row>36</xdr:row>
      <xdr:rowOff>127000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19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137177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158750</xdr:rowOff>
    </xdr:from>
    <xdr:to>
      <xdr:col>6</xdr:col>
      <xdr:colOff>171450</xdr:colOff>
      <xdr:row>36</xdr:row>
      <xdr:rowOff>88900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15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99077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92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分母である経常一般財源等が</a:t>
          </a:r>
          <a:r>
            <a:rPr kumimoji="1" lang="en-US" altLang="ja-JP" sz="1300">
              <a:latin typeface="ＭＳ Ｐゴシック" panose="020B0600070205080204" pitchFamily="50" charset="-128"/>
              <a:ea typeface="ＭＳ Ｐゴシック" panose="020B0600070205080204" pitchFamily="50" charset="-128"/>
            </a:rPr>
            <a:t>1,430</a:t>
          </a:r>
          <a:r>
            <a:rPr kumimoji="1" lang="ja-JP" altLang="en-US" sz="1300">
              <a:latin typeface="ＭＳ Ｐゴシック" panose="020B0600070205080204" pitchFamily="50" charset="-128"/>
              <a:ea typeface="ＭＳ Ｐゴシック" panose="020B0600070205080204" pitchFamily="50" charset="-128"/>
            </a:rPr>
            <a:t>百万円減となった一方、光熱水費の高騰により、分子である物件費に係る経常経費充当一般財源が</a:t>
          </a:r>
          <a:r>
            <a:rPr kumimoji="1" lang="en-US" altLang="ja-JP" sz="1300">
              <a:latin typeface="ＭＳ Ｐゴシック" panose="020B0600070205080204" pitchFamily="50" charset="-128"/>
              <a:ea typeface="ＭＳ Ｐゴシック" panose="020B0600070205080204" pitchFamily="50" charset="-128"/>
            </a:rPr>
            <a:t>236</a:t>
          </a:r>
          <a:r>
            <a:rPr kumimoji="1" lang="ja-JP" altLang="en-US" sz="1300">
              <a:latin typeface="ＭＳ Ｐゴシック" panose="020B0600070205080204" pitchFamily="50" charset="-128"/>
              <a:ea typeface="ＭＳ Ｐゴシック" panose="020B0600070205080204" pitchFamily="50" charset="-128"/>
            </a:rPr>
            <a:t>百万円の増となったため、物件費に係る経常収支比率は前年度比</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ポイント増の</a:t>
          </a:r>
          <a:r>
            <a:rPr kumimoji="1" lang="en-US" altLang="ja-JP" sz="1300">
              <a:latin typeface="ＭＳ Ｐゴシック" panose="020B0600070205080204" pitchFamily="50" charset="-128"/>
              <a:ea typeface="ＭＳ Ｐゴシック" panose="020B0600070205080204" pitchFamily="50" charset="-128"/>
            </a:rPr>
            <a:t>14.5</a:t>
          </a:r>
          <a:r>
            <a:rPr kumimoji="1" lang="ja-JP" altLang="en-US" sz="1300">
              <a:latin typeface="ＭＳ Ｐゴシック" panose="020B0600070205080204" pitchFamily="50" charset="-128"/>
              <a:ea typeface="ＭＳ Ｐゴシック" panose="020B0600070205080204" pitchFamily="50" charset="-128"/>
            </a:rPr>
            <a:t>％となった。</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60706</xdr:rowOff>
    </xdr:from>
    <xdr:to>
      <xdr:col>82</xdr:col>
      <xdr:colOff>107950</xdr:colOff>
      <xdr:row>21</xdr:row>
      <xdr:rowOff>106426</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289556"/>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78503</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678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106426</xdr:rowOff>
    </xdr:from>
    <xdr:to>
      <xdr:col>82</xdr:col>
      <xdr:colOff>196850</xdr:colOff>
      <xdr:row>21</xdr:row>
      <xdr:rowOff>106426</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706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147083</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2033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60706</xdr:rowOff>
    </xdr:from>
    <xdr:to>
      <xdr:col>82</xdr:col>
      <xdr:colOff>196850</xdr:colOff>
      <xdr:row>13</xdr:row>
      <xdr:rowOff>60706</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289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28702</xdr:rowOff>
    </xdr:from>
    <xdr:to>
      <xdr:col>82</xdr:col>
      <xdr:colOff>107950</xdr:colOff>
      <xdr:row>15</xdr:row>
      <xdr:rowOff>138430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5671800" y="2600452"/>
          <a:ext cx="8382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116857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860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144780</xdr:rowOff>
    </xdr:from>
    <xdr:to>
      <xdr:col>82</xdr:col>
      <xdr:colOff>158750</xdr:colOff>
      <xdr:row>17</xdr:row>
      <xdr:rowOff>74930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28702</xdr:rowOff>
    </xdr:from>
    <xdr:to>
      <xdr:col>78</xdr:col>
      <xdr:colOff>69850</xdr:colOff>
      <xdr:row>15</xdr:row>
      <xdr:rowOff>120142</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4782800" y="2600452"/>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35052</xdr:rowOff>
    </xdr:from>
    <xdr:to>
      <xdr:col>78</xdr:col>
      <xdr:colOff>120650</xdr:colOff>
      <xdr:row>16</xdr:row>
      <xdr:rowOff>136652</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77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121429</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8646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120142</xdr:rowOff>
    </xdr:from>
    <xdr:to>
      <xdr:col>73</xdr:col>
      <xdr:colOff>180975</xdr:colOff>
      <xdr:row>16</xdr:row>
      <xdr:rowOff>94996</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3893800" y="2691892"/>
          <a:ext cx="8890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62484</xdr:rowOff>
    </xdr:from>
    <xdr:to>
      <xdr:col>74</xdr:col>
      <xdr:colOff>31750</xdr:colOff>
      <xdr:row>16</xdr:row>
      <xdr:rowOff>164084</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805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148861</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892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76708</xdr:rowOff>
    </xdr:from>
    <xdr:to>
      <xdr:col>69</xdr:col>
      <xdr:colOff>92075</xdr:colOff>
      <xdr:row>16</xdr:row>
      <xdr:rowOff>94996</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281990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71628</xdr:rowOff>
    </xdr:from>
    <xdr:to>
      <xdr:col>69</xdr:col>
      <xdr:colOff>142875</xdr:colOff>
      <xdr:row>17</xdr:row>
      <xdr:rowOff>1778</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8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158005</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90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25908</xdr:rowOff>
    </xdr:from>
    <xdr:to>
      <xdr:col>65</xdr:col>
      <xdr:colOff>53975</xdr:colOff>
      <xdr:row>16</xdr:row>
      <xdr:rowOff>127508</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769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137685</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537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87630</xdr:rowOff>
    </xdr:from>
    <xdr:to>
      <xdr:col>82</xdr:col>
      <xdr:colOff>158750</xdr:colOff>
      <xdr:row>16</xdr:row>
      <xdr:rowOff>17780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65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104157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50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149352</xdr:rowOff>
    </xdr:from>
    <xdr:to>
      <xdr:col>78</xdr:col>
      <xdr:colOff>120650</xdr:colOff>
      <xdr:row>15</xdr:row>
      <xdr:rowOff>79502</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549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89679</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2318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69342</xdr:rowOff>
    </xdr:from>
    <xdr:to>
      <xdr:col>74</xdr:col>
      <xdr:colOff>31750</xdr:colOff>
      <xdr:row>15</xdr:row>
      <xdr:rowOff>170942</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641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9669</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2409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44196</xdr:rowOff>
    </xdr:from>
    <xdr:to>
      <xdr:col>69</xdr:col>
      <xdr:colOff>142875</xdr:colOff>
      <xdr:row>16</xdr:row>
      <xdr:rowOff>145796</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787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155973</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2556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25908</xdr:rowOff>
    </xdr:from>
    <xdr:to>
      <xdr:col>65</xdr:col>
      <xdr:colOff>53975</xdr:colOff>
      <xdr:row>16</xdr:row>
      <xdr:rowOff>127508</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769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112285</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2855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分母である経常一般財源等が</a:t>
          </a:r>
          <a:r>
            <a:rPr kumimoji="1" lang="en-US" altLang="ja-JP" sz="1300">
              <a:latin typeface="ＭＳ Ｐゴシック" panose="020B0600070205080204" pitchFamily="50" charset="-128"/>
              <a:ea typeface="ＭＳ Ｐゴシック" panose="020B0600070205080204" pitchFamily="50" charset="-128"/>
            </a:rPr>
            <a:t>1,430</a:t>
          </a:r>
          <a:r>
            <a:rPr kumimoji="1" lang="ja-JP" altLang="en-US" sz="1300">
              <a:latin typeface="ＭＳ Ｐゴシック" panose="020B0600070205080204" pitchFamily="50" charset="-128"/>
              <a:ea typeface="ＭＳ Ｐゴシック" panose="020B0600070205080204" pitchFamily="50" charset="-128"/>
            </a:rPr>
            <a:t>百万円減となった一方、こども医療扶助費や心身障碍者医療扶助費の増により、分子である扶助費に係る経常経費充当一般財源が</a:t>
          </a:r>
          <a:r>
            <a:rPr kumimoji="1" lang="en-US" altLang="ja-JP" sz="1300">
              <a:latin typeface="ＭＳ Ｐゴシック" panose="020B0600070205080204" pitchFamily="50" charset="-128"/>
              <a:ea typeface="ＭＳ Ｐゴシック" panose="020B0600070205080204" pitchFamily="50" charset="-128"/>
            </a:rPr>
            <a:t>120</a:t>
          </a:r>
          <a:r>
            <a:rPr kumimoji="1" lang="ja-JP" altLang="en-US" sz="1300">
              <a:latin typeface="ＭＳ Ｐゴシック" panose="020B0600070205080204" pitchFamily="50" charset="-128"/>
              <a:ea typeface="ＭＳ Ｐゴシック" panose="020B0600070205080204" pitchFamily="50" charset="-128"/>
            </a:rPr>
            <a:t>百万円増となったため、経常収支比率は前年度比</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ポイント増の</a:t>
          </a:r>
          <a:r>
            <a:rPr kumimoji="1" lang="en-US" altLang="ja-JP" sz="1300">
              <a:latin typeface="ＭＳ Ｐゴシック" panose="020B0600070205080204" pitchFamily="50" charset="-128"/>
              <a:ea typeface="ＭＳ Ｐゴシック" panose="020B0600070205080204" pitchFamily="50" charset="-128"/>
            </a:rPr>
            <a:t>10.5</a:t>
          </a:r>
          <a:r>
            <a:rPr kumimoji="1" lang="ja-JP" altLang="en-US" sz="1300">
              <a:latin typeface="ＭＳ Ｐゴシック" panose="020B0600070205080204" pitchFamily="50" charset="-128"/>
              <a:ea typeface="ＭＳ Ｐゴシック" panose="020B0600070205080204" pitchFamily="50" charset="-128"/>
            </a:rPr>
            <a:t>％となった。</a:t>
          </a: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62</xdr:row>
      <xdr:rowOff>50800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1186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22877</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50800</xdr:rowOff>
    </xdr:from>
    <xdr:to>
      <xdr:col>24</xdr:col>
      <xdr:colOff>114300</xdr:colOff>
      <xdr:row>62</xdr:row>
      <xdr:rowOff>50800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68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127000</xdr:rowOff>
    </xdr:from>
    <xdr:to>
      <xdr:col>24</xdr:col>
      <xdr:colOff>25400</xdr:colOff>
      <xdr:row>56</xdr:row>
      <xdr:rowOff>50800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3987800" y="9385300"/>
          <a:ext cx="8382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29227</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801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57150</xdr:rowOff>
    </xdr:from>
    <xdr:to>
      <xdr:col>24</xdr:col>
      <xdr:colOff>76200</xdr:colOff>
      <xdr:row>57</xdr:row>
      <xdr:rowOff>158750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127000</xdr:rowOff>
    </xdr:from>
    <xdr:to>
      <xdr:col>19</xdr:col>
      <xdr:colOff>187325</xdr:colOff>
      <xdr:row>56</xdr:row>
      <xdr:rowOff>127000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flipV="1">
          <a:off x="3098800" y="9385300"/>
          <a:ext cx="8890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38100</xdr:rowOff>
    </xdr:from>
    <xdr:to>
      <xdr:col>20</xdr:col>
      <xdr:colOff>38100</xdr:colOff>
      <xdr:row>56</xdr:row>
      <xdr:rowOff>139700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124477</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72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127000</xdr:rowOff>
    </xdr:from>
    <xdr:to>
      <xdr:col>15</xdr:col>
      <xdr:colOff>98425</xdr:colOff>
      <xdr:row>60</xdr:row>
      <xdr:rowOff>127000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2209800" y="9728200"/>
          <a:ext cx="889000" cy="685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19050</xdr:rowOff>
    </xdr:from>
    <xdr:to>
      <xdr:col>15</xdr:col>
      <xdr:colOff>149225</xdr:colOff>
      <xdr:row>57</xdr:row>
      <xdr:rowOff>120650</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105427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69850</xdr:rowOff>
    </xdr:from>
    <xdr:to>
      <xdr:col>11</xdr:col>
      <xdr:colOff>9525</xdr:colOff>
      <xdr:row>60</xdr:row>
      <xdr:rowOff>127000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1320800" y="101854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59</xdr:row>
      <xdr:rowOff>19050</xdr:rowOff>
    </xdr:from>
    <xdr:to>
      <xdr:col>11</xdr:col>
      <xdr:colOff>60325</xdr:colOff>
      <xdr:row>59</xdr:row>
      <xdr:rowOff>120650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1013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130827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90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38100</xdr:rowOff>
    </xdr:from>
    <xdr:to>
      <xdr:col>6</xdr:col>
      <xdr:colOff>171450</xdr:colOff>
      <xdr:row>58</xdr:row>
      <xdr:rowOff>139700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149877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0</xdr:rowOff>
    </xdr:from>
    <xdr:to>
      <xdr:col>24</xdr:col>
      <xdr:colOff>76200</xdr:colOff>
      <xdr:row>56</xdr:row>
      <xdr:rowOff>101600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16527</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76200</xdr:rowOff>
    </xdr:from>
    <xdr:to>
      <xdr:col>20</xdr:col>
      <xdr:colOff>38100</xdr:colOff>
      <xdr:row>55</xdr:row>
      <xdr:rowOff>6350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16527</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910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76200</xdr:rowOff>
    </xdr:from>
    <xdr:to>
      <xdr:col>15</xdr:col>
      <xdr:colOff>149225</xdr:colOff>
      <xdr:row>57</xdr:row>
      <xdr:rowOff>6350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16527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60</xdr:row>
      <xdr:rowOff>76200</xdr:rowOff>
    </xdr:from>
    <xdr:to>
      <xdr:col>11</xdr:col>
      <xdr:colOff>60325</xdr:colOff>
      <xdr:row>61</xdr:row>
      <xdr:rowOff>6350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1036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60</xdr:row>
      <xdr:rowOff>162577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1044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19050</xdr:rowOff>
    </xdr:from>
    <xdr:to>
      <xdr:col>6</xdr:col>
      <xdr:colOff>171450</xdr:colOff>
      <xdr:row>59</xdr:row>
      <xdr:rowOff>120650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105427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a:t>
          </a:r>
          <a:r>
            <a:rPr kumimoji="1" lang="en-US" altLang="ja-JP" sz="1300">
              <a:latin typeface="ＭＳ Ｐゴシック" panose="020B0600070205080204" pitchFamily="50" charset="-128"/>
              <a:ea typeface="ＭＳ Ｐゴシック" panose="020B0600070205080204" pitchFamily="50" charset="-128"/>
            </a:rPr>
            <a:t>13.0</a:t>
          </a:r>
          <a:r>
            <a:rPr kumimoji="1" lang="ja-JP" altLang="en-US" sz="1300">
              <a:latin typeface="ＭＳ Ｐゴシック" panose="020B0600070205080204" pitchFamily="50" charset="-128"/>
              <a:ea typeface="ＭＳ Ｐゴシック" panose="020B0600070205080204" pitchFamily="50" charset="-128"/>
            </a:rPr>
            <a:t>％）の内訳は、繰出金</a:t>
          </a:r>
          <a:r>
            <a:rPr kumimoji="1" lang="en-US" altLang="ja-JP" sz="1300">
              <a:latin typeface="ＭＳ Ｐゴシック" panose="020B0600070205080204" pitchFamily="50" charset="-128"/>
              <a:ea typeface="ＭＳ Ｐゴシック" panose="020B0600070205080204" pitchFamily="50" charset="-128"/>
            </a:rPr>
            <a:t>11.2</a:t>
          </a:r>
          <a:r>
            <a:rPr kumimoji="1" lang="ja-JP" altLang="en-US" sz="1300">
              <a:latin typeface="ＭＳ Ｐゴシック" panose="020B0600070205080204" pitchFamily="50" charset="-128"/>
              <a:ea typeface="ＭＳ Ｐゴシック" panose="020B0600070205080204" pitchFamily="50" charset="-128"/>
            </a:rPr>
            <a:t>％、維持補修費</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％となっている。（前年度　繰出金</a:t>
          </a:r>
          <a:r>
            <a:rPr kumimoji="1" lang="en-US" altLang="ja-JP" sz="1300">
              <a:latin typeface="ＭＳ Ｐゴシック" panose="020B0600070205080204" pitchFamily="50" charset="-128"/>
              <a:ea typeface="ＭＳ Ｐゴシック" panose="020B0600070205080204" pitchFamily="50" charset="-128"/>
            </a:rPr>
            <a:t>10.5</a:t>
          </a:r>
          <a:r>
            <a:rPr kumimoji="1" lang="ja-JP" altLang="en-US" sz="1300">
              <a:latin typeface="ＭＳ Ｐゴシック" panose="020B0600070205080204" pitchFamily="50" charset="-128"/>
              <a:ea typeface="ＭＳ Ｐゴシック" panose="020B0600070205080204" pitchFamily="50" charset="-128"/>
            </a:rPr>
            <a:t>％、維持補修費</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a:t>
          </a:r>
        </a:p>
        <a:p>
          <a:r>
            <a:rPr kumimoji="1" lang="ja-JP" altLang="en-US" sz="1300">
              <a:latin typeface="ＭＳ Ｐゴシック" panose="020B0600070205080204" pitchFamily="50" charset="-128"/>
              <a:ea typeface="ＭＳ Ｐゴシック" panose="020B0600070205080204" pitchFamily="50" charset="-128"/>
            </a:rPr>
            <a:t>　繰出金について、後期高齢者医療広域連合負担金等が増加したことにより分子である繰出金に係る経常経費充当一般財源は</a:t>
          </a:r>
          <a:r>
            <a:rPr kumimoji="1" lang="en-US" altLang="ja-JP" sz="1300">
              <a:latin typeface="ＭＳ Ｐゴシック" panose="020B0600070205080204" pitchFamily="50" charset="-128"/>
              <a:ea typeface="ＭＳ Ｐゴシック" panose="020B0600070205080204" pitchFamily="50" charset="-128"/>
            </a:rPr>
            <a:t>117</a:t>
          </a:r>
          <a:r>
            <a:rPr kumimoji="1" lang="ja-JP" altLang="en-US" sz="1300">
              <a:latin typeface="ＭＳ Ｐゴシック" panose="020B0600070205080204" pitchFamily="50" charset="-128"/>
              <a:ea typeface="ＭＳ Ｐゴシック" panose="020B0600070205080204" pitchFamily="50" charset="-128"/>
            </a:rPr>
            <a:t>百万円増となった一方、分母である経常一般財源等は</a:t>
          </a:r>
          <a:r>
            <a:rPr kumimoji="1" lang="en-US" altLang="ja-JP" sz="1300">
              <a:latin typeface="ＭＳ Ｐゴシック" panose="020B0600070205080204" pitchFamily="50" charset="-128"/>
              <a:ea typeface="ＭＳ Ｐゴシック" panose="020B0600070205080204" pitchFamily="50" charset="-128"/>
            </a:rPr>
            <a:t>1,430</a:t>
          </a:r>
          <a:r>
            <a:rPr kumimoji="1" lang="ja-JP" altLang="en-US" sz="1300">
              <a:latin typeface="ＭＳ Ｐゴシック" panose="020B0600070205080204" pitchFamily="50" charset="-128"/>
              <a:ea typeface="ＭＳ Ｐゴシック" panose="020B0600070205080204" pitchFamily="50" charset="-128"/>
            </a:rPr>
            <a:t>百万円の減となったため、繰出金に係る経常収支比率は前年度比</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ポイント増の</a:t>
          </a:r>
          <a:r>
            <a:rPr kumimoji="1" lang="en-US" altLang="ja-JP" sz="1300">
              <a:latin typeface="ＭＳ Ｐゴシック" panose="020B0600070205080204" pitchFamily="50" charset="-128"/>
              <a:ea typeface="ＭＳ Ｐゴシック" panose="020B0600070205080204" pitchFamily="50" charset="-128"/>
            </a:rPr>
            <a:t>13.0</a:t>
          </a:r>
          <a:r>
            <a:rPr kumimoji="1" lang="ja-JP" altLang="en-US" sz="1300">
              <a:latin typeface="ＭＳ Ｐゴシック" panose="020B0600070205080204" pitchFamily="50" charset="-128"/>
              <a:ea typeface="ＭＳ Ｐゴシック" panose="020B0600070205080204" pitchFamily="50" charset="-128"/>
            </a:rPr>
            <a:t>％となった。</a:t>
          </a: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a:extLst>
            <a:ext uri="{FF2B5EF4-FFF2-40B4-BE49-F238E27FC236}">
              <a16:creationId xmlns:a16="http://schemas.microsoft.com/office/drawing/2014/main" id="{00000000-0008-0000-0400-0000F1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107950</xdr:rowOff>
    </xdr:from>
    <xdr:to>
      <xdr:col>82</xdr:col>
      <xdr:colOff>107950</xdr:colOff>
      <xdr:row>60</xdr:row>
      <xdr:rowOff>12700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flipV="1">
          <a:off x="16510000" y="902335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156227</xdr:rowOff>
    </xdr:from>
    <xdr:ext cx="762000" cy="259045"/>
    <xdr:sp macro="" textlink="">
      <xdr:nvSpPr>
        <xdr:cNvPr id="243" name="その他最小値テキスト">
          <a:extLst>
            <a:ext uri="{FF2B5EF4-FFF2-40B4-BE49-F238E27FC236}">
              <a16:creationId xmlns:a16="http://schemas.microsoft.com/office/drawing/2014/main" id="{00000000-0008-0000-0400-0000F3000000}"/>
            </a:ext>
          </a:extLst>
        </xdr:cNvPr>
        <xdr:cNvSpPr txBox="1"/>
      </xdr:nvSpPr>
      <xdr:spPr>
        <a:xfrm>
          <a:off x="16598900" y="1027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12700</xdr:rowOff>
    </xdr:from>
    <xdr:to>
      <xdr:col>82</xdr:col>
      <xdr:colOff>196850</xdr:colOff>
      <xdr:row>60</xdr:row>
      <xdr:rowOff>12700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1029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22877</xdr:rowOff>
    </xdr:from>
    <xdr:ext cx="762000" cy="259045"/>
    <xdr:sp macro="" textlink="">
      <xdr:nvSpPr>
        <xdr:cNvPr id="245" name="その他最大値テキスト">
          <a:extLst>
            <a:ext uri="{FF2B5EF4-FFF2-40B4-BE49-F238E27FC236}">
              <a16:creationId xmlns:a16="http://schemas.microsoft.com/office/drawing/2014/main" id="{00000000-0008-0000-0400-0000F5000000}"/>
            </a:ext>
          </a:extLst>
        </xdr:cNvPr>
        <xdr:cNvSpPr txBox="1"/>
      </xdr:nvSpPr>
      <xdr:spPr>
        <a:xfrm>
          <a:off x="16598900" y="876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107950</xdr:rowOff>
    </xdr:from>
    <xdr:to>
      <xdr:col>82</xdr:col>
      <xdr:colOff>196850</xdr:colOff>
      <xdr:row>52</xdr:row>
      <xdr:rowOff>107950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9023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88900</xdr:rowOff>
    </xdr:from>
    <xdr:to>
      <xdr:col>82</xdr:col>
      <xdr:colOff>107950</xdr:colOff>
      <xdr:row>58</xdr:row>
      <xdr:rowOff>88900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5671800" y="9861550"/>
          <a:ext cx="8382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35577</xdr:rowOff>
    </xdr:from>
    <xdr:ext cx="762000" cy="259045"/>
    <xdr:sp macro="" textlink="">
      <xdr:nvSpPr>
        <xdr:cNvPr id="248" name="その他平均値テキスト">
          <a:extLst>
            <a:ext uri="{FF2B5EF4-FFF2-40B4-BE49-F238E27FC236}">
              <a16:creationId xmlns:a16="http://schemas.microsoft.com/office/drawing/2014/main" id="{00000000-0008-0000-0400-0000F8000000}"/>
            </a:ext>
          </a:extLst>
        </xdr:cNvPr>
        <xdr:cNvSpPr txBox="1"/>
      </xdr:nvSpPr>
      <xdr:spPr>
        <a:xfrm>
          <a:off x="16598900" y="9636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19050</xdr:rowOff>
    </xdr:from>
    <xdr:to>
      <xdr:col>82</xdr:col>
      <xdr:colOff>158750</xdr:colOff>
      <xdr:row>57</xdr:row>
      <xdr:rowOff>120650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6459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88900</xdr:rowOff>
    </xdr:from>
    <xdr:to>
      <xdr:col>78</xdr:col>
      <xdr:colOff>69850</xdr:colOff>
      <xdr:row>58</xdr:row>
      <xdr:rowOff>50800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4782800" y="986155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114300</xdr:rowOff>
    </xdr:from>
    <xdr:to>
      <xdr:col>78</xdr:col>
      <xdr:colOff>120650</xdr:colOff>
      <xdr:row>57</xdr:row>
      <xdr:rowOff>44450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5621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54627</xdr:rowOff>
    </xdr:from>
    <xdr:ext cx="7366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5290800" y="948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50800</xdr:rowOff>
    </xdr:from>
    <xdr:to>
      <xdr:col>73</xdr:col>
      <xdr:colOff>180975</xdr:colOff>
      <xdr:row>61</xdr:row>
      <xdr:rowOff>31750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flipV="1">
          <a:off x="13893800" y="9994900"/>
          <a:ext cx="889000" cy="495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95250</xdr:rowOff>
    </xdr:from>
    <xdr:to>
      <xdr:col>74</xdr:col>
      <xdr:colOff>31750</xdr:colOff>
      <xdr:row>58</xdr:row>
      <xdr:rowOff>25400</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4732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35577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4401800" y="963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60</xdr:row>
      <xdr:rowOff>88900</xdr:rowOff>
    </xdr:from>
    <xdr:to>
      <xdr:col>69</xdr:col>
      <xdr:colOff>92075</xdr:colOff>
      <xdr:row>61</xdr:row>
      <xdr:rowOff>31750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3004800" y="103759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19050</xdr:rowOff>
    </xdr:from>
    <xdr:to>
      <xdr:col>69</xdr:col>
      <xdr:colOff>142875</xdr:colOff>
      <xdr:row>58</xdr:row>
      <xdr:rowOff>120650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3843000" y="996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130827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3512800" y="9732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0</xdr:rowOff>
    </xdr:from>
    <xdr:to>
      <xdr:col>65</xdr:col>
      <xdr:colOff>53975</xdr:colOff>
      <xdr:row>59</xdr:row>
      <xdr:rowOff>101600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2954000" y="1011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111777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623800" y="988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38100</xdr:rowOff>
    </xdr:from>
    <xdr:to>
      <xdr:col>82</xdr:col>
      <xdr:colOff>158750</xdr:colOff>
      <xdr:row>58</xdr:row>
      <xdr:rowOff>139700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64592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10177</xdr:rowOff>
    </xdr:from>
    <xdr:ext cx="762000" cy="259045"/>
    <xdr:sp macro="" textlink="">
      <xdr:nvSpPr>
        <xdr:cNvPr id="267" name="その他該当値テキスト">
          <a:extLst>
            <a:ext uri="{FF2B5EF4-FFF2-40B4-BE49-F238E27FC236}">
              <a16:creationId xmlns:a16="http://schemas.microsoft.com/office/drawing/2014/main" id="{00000000-0008-0000-0400-00000B010000}"/>
            </a:ext>
          </a:extLst>
        </xdr:cNvPr>
        <xdr:cNvSpPr txBox="1"/>
      </xdr:nvSpPr>
      <xdr:spPr>
        <a:xfrm>
          <a:off x="165989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38100</xdr:rowOff>
    </xdr:from>
    <xdr:to>
      <xdr:col>78</xdr:col>
      <xdr:colOff>120650</xdr:colOff>
      <xdr:row>57</xdr:row>
      <xdr:rowOff>139700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5621000" y="981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124477</xdr:rowOff>
    </xdr:from>
    <xdr:ext cx="7366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5290800" y="9897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0</xdr:rowOff>
    </xdr:from>
    <xdr:to>
      <xdr:col>74</xdr:col>
      <xdr:colOff>31750</xdr:colOff>
      <xdr:row>58</xdr:row>
      <xdr:rowOff>101600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4732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86377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401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60</xdr:row>
      <xdr:rowOff>152400</xdr:rowOff>
    </xdr:from>
    <xdr:to>
      <xdr:col>69</xdr:col>
      <xdr:colOff>142875</xdr:colOff>
      <xdr:row>61</xdr:row>
      <xdr:rowOff>82550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3843000" y="1043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61</xdr:row>
      <xdr:rowOff>67327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3512800" y="1052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38100</xdr:rowOff>
    </xdr:from>
    <xdr:to>
      <xdr:col>65</xdr:col>
      <xdr:colOff>53975</xdr:colOff>
      <xdr:row>60</xdr:row>
      <xdr:rowOff>139700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2954000" y="1032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124477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26238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分母である経常一般財源等が</a:t>
          </a:r>
          <a:r>
            <a:rPr kumimoji="1" lang="en-US" altLang="ja-JP" sz="1300">
              <a:latin typeface="ＭＳ Ｐゴシック" panose="020B0600070205080204" pitchFamily="50" charset="-128"/>
              <a:ea typeface="ＭＳ Ｐゴシック" panose="020B0600070205080204" pitchFamily="50" charset="-128"/>
            </a:rPr>
            <a:t>1,430</a:t>
          </a:r>
          <a:r>
            <a:rPr kumimoji="1" lang="ja-JP" altLang="en-US" sz="1300">
              <a:latin typeface="ＭＳ Ｐゴシック" panose="020B0600070205080204" pitchFamily="50" charset="-128"/>
              <a:ea typeface="ＭＳ Ｐゴシック" panose="020B0600070205080204" pitchFamily="50" charset="-128"/>
            </a:rPr>
            <a:t>百万円減となった一方、分子である補助費等に係る経常経費充当一般財源は、公共下水道事業会計負担金の増等により、</a:t>
          </a:r>
          <a:r>
            <a:rPr kumimoji="1" lang="en-US" altLang="ja-JP" sz="1300">
              <a:latin typeface="ＭＳ Ｐゴシック" panose="020B0600070205080204" pitchFamily="50" charset="-128"/>
              <a:ea typeface="ＭＳ Ｐゴシック" panose="020B0600070205080204" pitchFamily="50" charset="-128"/>
            </a:rPr>
            <a:t>147</a:t>
          </a:r>
          <a:r>
            <a:rPr kumimoji="1" lang="ja-JP" altLang="en-US" sz="1300">
              <a:latin typeface="ＭＳ Ｐゴシック" panose="020B0600070205080204" pitchFamily="50" charset="-128"/>
              <a:ea typeface="ＭＳ Ｐゴシック" panose="020B0600070205080204" pitchFamily="50" charset="-128"/>
            </a:rPr>
            <a:t>百万円の増となったため、補助費等に係る経常収支比率は前年度比</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ポイント増の</a:t>
          </a:r>
          <a:r>
            <a:rPr kumimoji="1" lang="en-US" altLang="ja-JP" sz="1300">
              <a:latin typeface="ＭＳ Ｐゴシック" panose="020B0600070205080204" pitchFamily="50" charset="-128"/>
              <a:ea typeface="ＭＳ Ｐゴシック" panose="020B0600070205080204" pitchFamily="50" charset="-128"/>
            </a:rPr>
            <a:t>9.3</a:t>
          </a:r>
          <a:r>
            <a:rPr kumimoji="1" lang="ja-JP" altLang="en-US" sz="1300">
              <a:latin typeface="ＭＳ Ｐゴシック" panose="020B0600070205080204" pitchFamily="50" charset="-128"/>
              <a:ea typeface="ＭＳ Ｐゴシック" panose="020B0600070205080204" pitchFamily="50" charset="-128"/>
            </a:rPr>
            <a:t>％となった。</a:t>
          </a:r>
        </a:p>
      </xdr:txBody>
    </xdr:sp>
    <xdr:clientData/>
  </xdr:twoCellAnchor>
  <xdr:oneCellAnchor>
    <xdr:from>
      <xdr:col>62</xdr:col>
      <xdr:colOff>6350</xdr:colOff>
      <xdr:row>29</xdr:row>
      <xdr:rowOff>107950</xdr:rowOff>
    </xdr:from>
    <xdr:ext cx="298543" cy="225703"/>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a:extLst>
            <a:ext uri="{FF2B5EF4-FFF2-40B4-BE49-F238E27FC236}">
              <a16:creationId xmlns:a16="http://schemas.microsoft.com/office/drawing/2014/main" id="{00000000-0008-0000-0400-000030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165100</xdr:rowOff>
    </xdr:from>
    <xdr:to>
      <xdr:col>82</xdr:col>
      <xdr:colOff>107950</xdr:colOff>
      <xdr:row>41</xdr:row>
      <xdr:rowOff>80735</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6510000" y="5651500"/>
          <a:ext cx="0" cy="1458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52812</xdr:rowOff>
    </xdr:from>
    <xdr:ext cx="762000" cy="259045"/>
    <xdr:sp macro="" textlink="">
      <xdr:nvSpPr>
        <xdr:cNvPr id="306" name="補助費等最小値テキスト">
          <a:extLst>
            <a:ext uri="{FF2B5EF4-FFF2-40B4-BE49-F238E27FC236}">
              <a16:creationId xmlns:a16="http://schemas.microsoft.com/office/drawing/2014/main" id="{00000000-0008-0000-0400-000032010000}"/>
            </a:ext>
          </a:extLst>
        </xdr:cNvPr>
        <xdr:cNvSpPr txBox="1"/>
      </xdr:nvSpPr>
      <xdr:spPr>
        <a:xfrm>
          <a:off x="16598900" y="7082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80735</xdr:rowOff>
    </xdr:from>
    <xdr:to>
      <xdr:col>82</xdr:col>
      <xdr:colOff>196850</xdr:colOff>
      <xdr:row>41</xdr:row>
      <xdr:rowOff>80735</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6421100" y="7110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80027</xdr:rowOff>
    </xdr:from>
    <xdr:ext cx="762000" cy="259045"/>
    <xdr:sp macro="" textlink="">
      <xdr:nvSpPr>
        <xdr:cNvPr id="308" name="補助費等最大値テキスト">
          <a:extLst>
            <a:ext uri="{FF2B5EF4-FFF2-40B4-BE49-F238E27FC236}">
              <a16:creationId xmlns:a16="http://schemas.microsoft.com/office/drawing/2014/main" id="{00000000-0008-0000-0400-000034010000}"/>
            </a:ext>
          </a:extLst>
        </xdr:cNvPr>
        <xdr:cNvSpPr txBox="1"/>
      </xdr:nvSpPr>
      <xdr:spPr>
        <a:xfrm>
          <a:off x="16598900" y="539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165100</xdr:rowOff>
    </xdr:from>
    <xdr:to>
      <xdr:col>82</xdr:col>
      <xdr:colOff>196850</xdr:colOff>
      <xdr:row>32</xdr:row>
      <xdr:rowOff>165100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6421100" y="565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34472</xdr:rowOff>
    </xdr:from>
    <xdr:to>
      <xdr:col>82</xdr:col>
      <xdr:colOff>107950</xdr:colOff>
      <xdr:row>36</xdr:row>
      <xdr:rowOff>110672</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5671800" y="6206672"/>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54627</xdr:rowOff>
    </xdr:from>
    <xdr:ext cx="762000" cy="259045"/>
    <xdr:sp macro="" textlink="">
      <xdr:nvSpPr>
        <xdr:cNvPr id="311" name="補助費等平均値テキスト">
          <a:extLst>
            <a:ext uri="{FF2B5EF4-FFF2-40B4-BE49-F238E27FC236}">
              <a16:creationId xmlns:a16="http://schemas.microsoft.com/office/drawing/2014/main" id="{00000000-0008-0000-0400-000037010000}"/>
            </a:ext>
          </a:extLst>
        </xdr:cNvPr>
        <xdr:cNvSpPr txBox="1"/>
      </xdr:nvSpPr>
      <xdr:spPr>
        <a:xfrm>
          <a:off x="16598900" y="6055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38100</xdr:rowOff>
    </xdr:from>
    <xdr:to>
      <xdr:col>82</xdr:col>
      <xdr:colOff>158750</xdr:colOff>
      <xdr:row>36</xdr:row>
      <xdr:rowOff>139700</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64592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34472</xdr:rowOff>
    </xdr:from>
    <xdr:to>
      <xdr:col>78</xdr:col>
      <xdr:colOff>69850</xdr:colOff>
      <xdr:row>37</xdr:row>
      <xdr:rowOff>15422</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4782800" y="6206672"/>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27214</xdr:rowOff>
    </xdr:from>
    <xdr:to>
      <xdr:col>78</xdr:col>
      <xdr:colOff>120650</xdr:colOff>
      <xdr:row>36</xdr:row>
      <xdr:rowOff>128814</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56210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113591</xdr:rowOff>
    </xdr:from>
    <xdr:ext cx="7366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290800" y="62857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151493</xdr:rowOff>
    </xdr:from>
    <xdr:to>
      <xdr:col>73</xdr:col>
      <xdr:colOff>180975</xdr:colOff>
      <xdr:row>37</xdr:row>
      <xdr:rowOff>15422</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3893800" y="6152243"/>
          <a:ext cx="889000" cy="206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59872</xdr:rowOff>
    </xdr:from>
    <xdr:to>
      <xdr:col>74</xdr:col>
      <xdr:colOff>31750</xdr:colOff>
      <xdr:row>36</xdr:row>
      <xdr:rowOff>161472</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4732000" y="623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199</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4401800" y="6000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151493</xdr:rowOff>
    </xdr:from>
    <xdr:to>
      <xdr:col>69</xdr:col>
      <xdr:colOff>92075</xdr:colOff>
      <xdr:row>35</xdr:row>
      <xdr:rowOff>151493</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a:off x="13004800" y="61522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38100</xdr:rowOff>
    </xdr:from>
    <xdr:to>
      <xdr:col>69</xdr:col>
      <xdr:colOff>142875</xdr:colOff>
      <xdr:row>36</xdr:row>
      <xdr:rowOff>139700</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3843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124477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5128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133350</xdr:rowOff>
    </xdr:from>
    <xdr:to>
      <xdr:col>65</xdr:col>
      <xdr:colOff>53975</xdr:colOff>
      <xdr:row>36</xdr:row>
      <xdr:rowOff>63500</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2954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48277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623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59872</xdr:rowOff>
    </xdr:from>
    <xdr:to>
      <xdr:col>82</xdr:col>
      <xdr:colOff>158750</xdr:colOff>
      <xdr:row>36</xdr:row>
      <xdr:rowOff>161472</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6459200" y="6232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31949</xdr:rowOff>
    </xdr:from>
    <xdr:ext cx="762000" cy="259045"/>
    <xdr:sp macro="" textlink="">
      <xdr:nvSpPr>
        <xdr:cNvPr id="330" name="補助費等該当値テキスト">
          <a:extLst>
            <a:ext uri="{FF2B5EF4-FFF2-40B4-BE49-F238E27FC236}">
              <a16:creationId xmlns:a16="http://schemas.microsoft.com/office/drawing/2014/main" id="{00000000-0008-0000-0400-00004A010000}"/>
            </a:ext>
          </a:extLst>
        </xdr:cNvPr>
        <xdr:cNvSpPr txBox="1"/>
      </xdr:nvSpPr>
      <xdr:spPr>
        <a:xfrm>
          <a:off x="16598900" y="620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155122</xdr:rowOff>
    </xdr:from>
    <xdr:to>
      <xdr:col>78</xdr:col>
      <xdr:colOff>120650</xdr:colOff>
      <xdr:row>36</xdr:row>
      <xdr:rowOff>85272</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5621000" y="615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95449</xdr:rowOff>
    </xdr:from>
    <xdr:ext cx="7366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5290800" y="5924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136072</xdr:rowOff>
    </xdr:from>
    <xdr:to>
      <xdr:col>74</xdr:col>
      <xdr:colOff>31750</xdr:colOff>
      <xdr:row>37</xdr:row>
      <xdr:rowOff>66222</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4732000" y="630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50999</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4401800" y="639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100693</xdr:rowOff>
    </xdr:from>
    <xdr:to>
      <xdr:col>69</xdr:col>
      <xdr:colOff>142875</xdr:colOff>
      <xdr:row>36</xdr:row>
      <xdr:rowOff>30843</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3843000" y="610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41020</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3512800" y="5870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100693</xdr:rowOff>
    </xdr:from>
    <xdr:to>
      <xdr:col>65</xdr:col>
      <xdr:colOff>53975</xdr:colOff>
      <xdr:row>36</xdr:row>
      <xdr:rowOff>30843</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2954000" y="610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41020</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2623800" y="5870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分母である経常一般財源等が</a:t>
          </a:r>
          <a:r>
            <a:rPr kumimoji="1" lang="en-US" altLang="ja-JP" sz="1300">
              <a:latin typeface="ＭＳ Ｐゴシック" panose="020B0600070205080204" pitchFamily="50" charset="-128"/>
              <a:ea typeface="ＭＳ Ｐゴシック" panose="020B0600070205080204" pitchFamily="50" charset="-128"/>
            </a:rPr>
            <a:t>1,430</a:t>
          </a:r>
          <a:r>
            <a:rPr kumimoji="1" lang="ja-JP" altLang="en-US" sz="1300">
              <a:latin typeface="ＭＳ Ｐゴシック" panose="020B0600070205080204" pitchFamily="50" charset="-128"/>
              <a:ea typeface="ＭＳ Ｐゴシック" panose="020B0600070205080204" pitchFamily="50" charset="-128"/>
            </a:rPr>
            <a:t>百万円減となった一方、令和元年度に借入れた臨時財政対策債の元金償還が始まったことなどにより、分子である公債費に係る経常経費充当一般財源は前年度比</a:t>
          </a:r>
          <a:r>
            <a:rPr kumimoji="1" lang="en-US" altLang="ja-JP" sz="1300">
              <a:latin typeface="ＭＳ Ｐゴシック" panose="020B0600070205080204" pitchFamily="50" charset="-128"/>
              <a:ea typeface="ＭＳ Ｐゴシック" panose="020B0600070205080204" pitchFamily="50" charset="-128"/>
            </a:rPr>
            <a:t>250</a:t>
          </a:r>
          <a:r>
            <a:rPr kumimoji="1" lang="ja-JP" altLang="en-US" sz="1300">
              <a:latin typeface="ＭＳ Ｐゴシック" panose="020B0600070205080204" pitchFamily="50" charset="-128"/>
              <a:ea typeface="ＭＳ Ｐゴシック" panose="020B0600070205080204" pitchFamily="50" charset="-128"/>
            </a:rPr>
            <a:t>百万円の増となったため、公債費に係る経常収支比率は前年度比</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ポイント増の</a:t>
          </a:r>
          <a:r>
            <a:rPr kumimoji="1" lang="en-US" altLang="ja-JP" sz="1300">
              <a:latin typeface="ＭＳ Ｐゴシック" panose="020B0600070205080204" pitchFamily="50" charset="-128"/>
              <a:ea typeface="ＭＳ Ｐゴシック" panose="020B0600070205080204" pitchFamily="50" charset="-128"/>
            </a:rPr>
            <a:t>15.6</a:t>
          </a:r>
          <a:r>
            <a:rPr kumimoji="1" lang="ja-JP" altLang="en-US" sz="1300">
              <a:latin typeface="ＭＳ Ｐゴシック" panose="020B0600070205080204" pitchFamily="50" charset="-128"/>
              <a:ea typeface="ＭＳ Ｐゴシック" panose="020B0600070205080204" pitchFamily="50" charset="-128"/>
            </a:rPr>
            <a:t>％となった。</a:t>
          </a:r>
        </a:p>
      </xdr:txBody>
    </xdr:sp>
    <xdr:clientData/>
  </xdr:twoCellAnchor>
  <xdr:oneCellAnchor>
    <xdr:from>
      <xdr:col>3</xdr:col>
      <xdr:colOff>123825</xdr:colOff>
      <xdr:row>69</xdr:row>
      <xdr:rowOff>107950</xdr:rowOff>
    </xdr:from>
    <xdr:ext cx="298543" cy="225703"/>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6" name="公債費グラフ枠">
          <a:extLst>
            <a:ext uri="{FF2B5EF4-FFF2-40B4-BE49-F238E27FC236}">
              <a16:creationId xmlns:a16="http://schemas.microsoft.com/office/drawing/2014/main" id="{00000000-0008-0000-0400-00006E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148227</xdr:rowOff>
    </xdr:from>
    <xdr:to>
      <xdr:col>24</xdr:col>
      <xdr:colOff>25400</xdr:colOff>
      <xdr:row>81</xdr:row>
      <xdr:rowOff>17599</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4826000" y="12664077"/>
          <a:ext cx="0" cy="1240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161126</xdr:rowOff>
    </xdr:from>
    <xdr:ext cx="762000" cy="259045"/>
    <xdr:sp macro="" textlink="">
      <xdr:nvSpPr>
        <xdr:cNvPr id="368" name="公債費最小値テキスト">
          <a:extLst>
            <a:ext uri="{FF2B5EF4-FFF2-40B4-BE49-F238E27FC236}">
              <a16:creationId xmlns:a16="http://schemas.microsoft.com/office/drawing/2014/main" id="{00000000-0008-0000-0400-000070010000}"/>
            </a:ext>
          </a:extLst>
        </xdr:cNvPr>
        <xdr:cNvSpPr txBox="1"/>
      </xdr:nvSpPr>
      <xdr:spPr>
        <a:xfrm>
          <a:off x="4914900" y="13877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17599</xdr:rowOff>
    </xdr:from>
    <xdr:to>
      <xdr:col>24</xdr:col>
      <xdr:colOff>114300</xdr:colOff>
      <xdr:row>81</xdr:row>
      <xdr:rowOff>17599</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4737100" y="13905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63154</xdr:rowOff>
    </xdr:from>
    <xdr:ext cx="762000" cy="259045"/>
    <xdr:sp macro="" textlink="">
      <xdr:nvSpPr>
        <xdr:cNvPr id="370" name="公債費最大値テキスト">
          <a:extLst>
            <a:ext uri="{FF2B5EF4-FFF2-40B4-BE49-F238E27FC236}">
              <a16:creationId xmlns:a16="http://schemas.microsoft.com/office/drawing/2014/main" id="{00000000-0008-0000-0400-000072010000}"/>
            </a:ext>
          </a:extLst>
        </xdr:cNvPr>
        <xdr:cNvSpPr txBox="1"/>
      </xdr:nvSpPr>
      <xdr:spPr>
        <a:xfrm>
          <a:off x="4914900" y="12407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148227</xdr:rowOff>
    </xdr:from>
    <xdr:to>
      <xdr:col>24</xdr:col>
      <xdr:colOff>114300</xdr:colOff>
      <xdr:row>73</xdr:row>
      <xdr:rowOff>148227</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4737100" y="12664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22498</xdr:rowOff>
    </xdr:from>
    <xdr:to>
      <xdr:col>24</xdr:col>
      <xdr:colOff>25400</xdr:colOff>
      <xdr:row>78</xdr:row>
      <xdr:rowOff>100874</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3987800" y="13395598"/>
          <a:ext cx="838200" cy="78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153143</xdr:rowOff>
    </xdr:from>
    <xdr:ext cx="762000" cy="259045"/>
    <xdr:sp macro="" textlink="">
      <xdr:nvSpPr>
        <xdr:cNvPr id="373" name="公債費平均値テキスト">
          <a:extLst>
            <a:ext uri="{FF2B5EF4-FFF2-40B4-BE49-F238E27FC236}">
              <a16:creationId xmlns:a16="http://schemas.microsoft.com/office/drawing/2014/main" id="{00000000-0008-0000-0400-000075010000}"/>
            </a:ext>
          </a:extLst>
        </xdr:cNvPr>
        <xdr:cNvSpPr txBox="1"/>
      </xdr:nvSpPr>
      <xdr:spPr>
        <a:xfrm>
          <a:off x="4914900" y="131833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136616</xdr:rowOff>
    </xdr:from>
    <xdr:to>
      <xdr:col>24</xdr:col>
      <xdr:colOff>76200</xdr:colOff>
      <xdr:row>78</xdr:row>
      <xdr:rowOff>66766</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4775200" y="13338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22498</xdr:rowOff>
    </xdr:from>
    <xdr:to>
      <xdr:col>19</xdr:col>
      <xdr:colOff>187325</xdr:colOff>
      <xdr:row>78</xdr:row>
      <xdr:rowOff>100874</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flipV="1">
          <a:off x="3098800" y="13395598"/>
          <a:ext cx="889000" cy="78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123552</xdr:rowOff>
    </xdr:from>
    <xdr:to>
      <xdr:col>20</xdr:col>
      <xdr:colOff>38100</xdr:colOff>
      <xdr:row>78</xdr:row>
      <xdr:rowOff>53702</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3937000" y="13325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63879</xdr:rowOff>
    </xdr:from>
    <xdr:ext cx="7366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3606800" y="130940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81280</xdr:rowOff>
    </xdr:from>
    <xdr:to>
      <xdr:col>15</xdr:col>
      <xdr:colOff>98425</xdr:colOff>
      <xdr:row>78</xdr:row>
      <xdr:rowOff>100874</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a:off x="2209800" y="13454380"/>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143148</xdr:rowOff>
    </xdr:from>
    <xdr:to>
      <xdr:col>15</xdr:col>
      <xdr:colOff>149225</xdr:colOff>
      <xdr:row>78</xdr:row>
      <xdr:rowOff>73298</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3048000" y="1334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83475</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2717800" y="13113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35561</xdr:rowOff>
    </xdr:from>
    <xdr:to>
      <xdr:col>11</xdr:col>
      <xdr:colOff>9525</xdr:colOff>
      <xdr:row>78</xdr:row>
      <xdr:rowOff>81280</xdr:rowOff>
    </xdr:to>
    <xdr:cxnSp macro="">
      <xdr:nvCxnSpPr>
        <xdr:cNvPr id="381" name="直線コネクタ 380">
          <a:extLst>
            <a:ext uri="{FF2B5EF4-FFF2-40B4-BE49-F238E27FC236}">
              <a16:creationId xmlns:a16="http://schemas.microsoft.com/office/drawing/2014/main" id="{00000000-0008-0000-0400-00007D010000}"/>
            </a:ext>
          </a:extLst>
        </xdr:cNvPr>
        <xdr:cNvCxnSpPr/>
      </xdr:nvCxnSpPr>
      <xdr:spPr>
        <a:xfrm>
          <a:off x="1320800" y="13408661"/>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30480</xdr:rowOff>
    </xdr:from>
    <xdr:to>
      <xdr:col>11</xdr:col>
      <xdr:colOff>60325</xdr:colOff>
      <xdr:row>78</xdr:row>
      <xdr:rowOff>132080</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2159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142257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828800" y="1317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56606</xdr:rowOff>
    </xdr:from>
    <xdr:to>
      <xdr:col>6</xdr:col>
      <xdr:colOff>171450</xdr:colOff>
      <xdr:row>78</xdr:row>
      <xdr:rowOff>158206</xdr:rowOff>
    </xdr:to>
    <xdr:sp macro="" textlink="">
      <xdr:nvSpPr>
        <xdr:cNvPr id="384" name="フローチャート: 判断 383">
          <a:extLst>
            <a:ext uri="{FF2B5EF4-FFF2-40B4-BE49-F238E27FC236}">
              <a16:creationId xmlns:a16="http://schemas.microsoft.com/office/drawing/2014/main" id="{00000000-0008-0000-0400-000080010000}"/>
            </a:ext>
          </a:extLst>
        </xdr:cNvPr>
        <xdr:cNvSpPr/>
      </xdr:nvSpPr>
      <xdr:spPr>
        <a:xfrm>
          <a:off x="1270000" y="13429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142983</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939800" y="13516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50074</xdr:rowOff>
    </xdr:from>
    <xdr:to>
      <xdr:col>24</xdr:col>
      <xdr:colOff>76200</xdr:colOff>
      <xdr:row>78</xdr:row>
      <xdr:rowOff>151674</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4775200" y="13423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22151</xdr:rowOff>
    </xdr:from>
    <xdr:ext cx="762000" cy="259045"/>
    <xdr:sp macro="" textlink="">
      <xdr:nvSpPr>
        <xdr:cNvPr id="392" name="公債費該当値テキスト">
          <a:extLst>
            <a:ext uri="{FF2B5EF4-FFF2-40B4-BE49-F238E27FC236}">
              <a16:creationId xmlns:a16="http://schemas.microsoft.com/office/drawing/2014/main" id="{00000000-0008-0000-0400-000088010000}"/>
            </a:ext>
          </a:extLst>
        </xdr:cNvPr>
        <xdr:cNvSpPr txBox="1"/>
      </xdr:nvSpPr>
      <xdr:spPr>
        <a:xfrm>
          <a:off x="4914900" y="13395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143148</xdr:rowOff>
    </xdr:from>
    <xdr:to>
      <xdr:col>20</xdr:col>
      <xdr:colOff>38100</xdr:colOff>
      <xdr:row>78</xdr:row>
      <xdr:rowOff>73298</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3937000" y="13344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58075</xdr:rowOff>
    </xdr:from>
    <xdr:ext cx="7366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3606800" y="134311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50074</xdr:rowOff>
    </xdr:from>
    <xdr:to>
      <xdr:col>15</xdr:col>
      <xdr:colOff>149225</xdr:colOff>
      <xdr:row>78</xdr:row>
      <xdr:rowOff>151674</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3048000" y="13423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136451</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2717800" y="13509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30480</xdr:rowOff>
    </xdr:from>
    <xdr:to>
      <xdr:col>11</xdr:col>
      <xdr:colOff>60325</xdr:colOff>
      <xdr:row>78</xdr:row>
      <xdr:rowOff>132080</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2159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116857</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828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156211</xdr:rowOff>
    </xdr:from>
    <xdr:to>
      <xdr:col>6</xdr:col>
      <xdr:colOff>171450</xdr:colOff>
      <xdr:row>78</xdr:row>
      <xdr:rowOff>86361</xdr:rowOff>
    </xdr:to>
    <xdr:sp macro="" textlink="">
      <xdr:nvSpPr>
        <xdr:cNvPr id="399" name="楕円 398">
          <a:extLst>
            <a:ext uri="{FF2B5EF4-FFF2-40B4-BE49-F238E27FC236}">
              <a16:creationId xmlns:a16="http://schemas.microsoft.com/office/drawing/2014/main" id="{00000000-0008-0000-0400-00008F010000}"/>
            </a:ext>
          </a:extLst>
        </xdr:cNvPr>
        <xdr:cNvSpPr/>
      </xdr:nvSpPr>
      <xdr:spPr>
        <a:xfrm>
          <a:off x="1270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96538</xdr:rowOff>
    </xdr:from>
    <xdr:ext cx="762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939800" y="13126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分子である経常経費充当一般財源（公債費除く）が前年度比</a:t>
          </a:r>
          <a:r>
            <a:rPr kumimoji="1" lang="en-US" altLang="ja-JP" sz="1300">
              <a:latin typeface="ＭＳ Ｐゴシック" panose="020B0600070205080204" pitchFamily="50" charset="-128"/>
              <a:ea typeface="ＭＳ Ｐゴシック" panose="020B0600070205080204" pitchFamily="50" charset="-128"/>
            </a:rPr>
            <a:t>862</a:t>
          </a:r>
          <a:r>
            <a:rPr kumimoji="1" lang="ja-JP" altLang="en-US" sz="1300">
              <a:latin typeface="ＭＳ Ｐゴシック" panose="020B0600070205080204" pitchFamily="50" charset="-128"/>
              <a:ea typeface="ＭＳ Ｐゴシック" panose="020B0600070205080204" pitchFamily="50" charset="-128"/>
            </a:rPr>
            <a:t>百万円の増となったほか、分母である経常一般財源等が減少したため、公債費以外に係る経常収支比率は前年度比</a:t>
          </a:r>
          <a:r>
            <a:rPr kumimoji="1" lang="en-US" altLang="ja-JP" sz="1300">
              <a:latin typeface="ＭＳ Ｐゴシック" panose="020B0600070205080204" pitchFamily="50" charset="-128"/>
              <a:ea typeface="ＭＳ Ｐゴシック" panose="020B0600070205080204" pitchFamily="50" charset="-128"/>
            </a:rPr>
            <a:t>4.9</a:t>
          </a:r>
          <a:r>
            <a:rPr kumimoji="1" lang="ja-JP" altLang="en-US" sz="1300">
              <a:latin typeface="ＭＳ Ｐゴシック" panose="020B0600070205080204" pitchFamily="50" charset="-128"/>
              <a:ea typeface="ＭＳ Ｐゴシック" panose="020B0600070205080204" pitchFamily="50" charset="-128"/>
            </a:rPr>
            <a:t>ポイント増の</a:t>
          </a:r>
          <a:r>
            <a:rPr kumimoji="1" lang="en-US" altLang="ja-JP" sz="1300">
              <a:latin typeface="ＭＳ Ｐゴシック" panose="020B0600070205080204" pitchFamily="50" charset="-128"/>
              <a:ea typeface="ＭＳ Ｐゴシック" panose="020B0600070205080204" pitchFamily="50" charset="-128"/>
            </a:rPr>
            <a:t>73.0</a:t>
          </a:r>
          <a:r>
            <a:rPr kumimoji="1" lang="ja-JP" altLang="en-US" sz="1300">
              <a:latin typeface="ＭＳ Ｐゴシック" panose="020B0600070205080204" pitchFamily="50" charset="-128"/>
              <a:ea typeface="ＭＳ Ｐゴシック" panose="020B0600070205080204" pitchFamily="50" charset="-128"/>
            </a:rPr>
            <a:t>％となった。</a:t>
          </a:r>
        </a:p>
      </xdr:txBody>
    </xdr:sp>
    <xdr:clientData/>
  </xdr:twoCellAnchor>
  <xdr:oneCellAnchor>
    <xdr:from>
      <xdr:col>62</xdr:col>
      <xdr:colOff>6350</xdr:colOff>
      <xdr:row>69</xdr:row>
      <xdr:rowOff>107950</xdr:rowOff>
    </xdr:from>
    <xdr:ext cx="298543" cy="225703"/>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5" name="公債費以外グラフ枠">
          <a:extLst>
            <a:ext uri="{FF2B5EF4-FFF2-40B4-BE49-F238E27FC236}">
              <a16:creationId xmlns:a16="http://schemas.microsoft.com/office/drawing/2014/main" id="{00000000-0008-0000-0400-0000A9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53848</xdr:rowOff>
    </xdr:from>
    <xdr:to>
      <xdr:col>82</xdr:col>
      <xdr:colOff>107950</xdr:colOff>
      <xdr:row>79</xdr:row>
      <xdr:rowOff>120142</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6510000" y="12741148"/>
          <a:ext cx="0" cy="923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92219</xdr:rowOff>
    </xdr:from>
    <xdr:ext cx="762000" cy="259045"/>
    <xdr:sp macro="" textlink="">
      <xdr:nvSpPr>
        <xdr:cNvPr id="427" name="公債費以外最小値テキスト">
          <a:extLst>
            <a:ext uri="{FF2B5EF4-FFF2-40B4-BE49-F238E27FC236}">
              <a16:creationId xmlns:a16="http://schemas.microsoft.com/office/drawing/2014/main" id="{00000000-0008-0000-0400-0000AB010000}"/>
            </a:ext>
          </a:extLst>
        </xdr:cNvPr>
        <xdr:cNvSpPr txBox="1"/>
      </xdr:nvSpPr>
      <xdr:spPr>
        <a:xfrm>
          <a:off x="16598900" y="13636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79</xdr:row>
      <xdr:rowOff>120142</xdr:rowOff>
    </xdr:from>
    <xdr:to>
      <xdr:col>82</xdr:col>
      <xdr:colOff>196850</xdr:colOff>
      <xdr:row>79</xdr:row>
      <xdr:rowOff>120142</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6421100" y="13664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140225</xdr:rowOff>
    </xdr:from>
    <xdr:ext cx="762000" cy="259045"/>
    <xdr:sp macro="" textlink="">
      <xdr:nvSpPr>
        <xdr:cNvPr id="429" name="公債費以外最大値テキスト">
          <a:extLst>
            <a:ext uri="{FF2B5EF4-FFF2-40B4-BE49-F238E27FC236}">
              <a16:creationId xmlns:a16="http://schemas.microsoft.com/office/drawing/2014/main" id="{00000000-0008-0000-0400-0000AD010000}"/>
            </a:ext>
          </a:extLst>
        </xdr:cNvPr>
        <xdr:cNvSpPr txBox="1"/>
      </xdr:nvSpPr>
      <xdr:spPr>
        <a:xfrm>
          <a:off x="16598900" y="12484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53848</xdr:rowOff>
    </xdr:from>
    <xdr:to>
      <xdr:col>82</xdr:col>
      <xdr:colOff>196850</xdr:colOff>
      <xdr:row>74</xdr:row>
      <xdr:rowOff>53848</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6421100" y="12741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97282</xdr:rowOff>
    </xdr:from>
    <xdr:to>
      <xdr:col>82</xdr:col>
      <xdr:colOff>107950</xdr:colOff>
      <xdr:row>76</xdr:row>
      <xdr:rowOff>149861</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5671800" y="12956032"/>
          <a:ext cx="838200" cy="224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130573</xdr:rowOff>
    </xdr:from>
    <xdr:ext cx="762000" cy="259045"/>
    <xdr:sp macro="" textlink="">
      <xdr:nvSpPr>
        <xdr:cNvPr id="432" name="公債費以外平均値テキスト">
          <a:extLst>
            <a:ext uri="{FF2B5EF4-FFF2-40B4-BE49-F238E27FC236}">
              <a16:creationId xmlns:a16="http://schemas.microsoft.com/office/drawing/2014/main" id="{00000000-0008-0000-0400-0000B0010000}"/>
            </a:ext>
          </a:extLst>
        </xdr:cNvPr>
        <xdr:cNvSpPr txBox="1"/>
      </xdr:nvSpPr>
      <xdr:spPr>
        <a:xfrm>
          <a:off x="16598900" y="13160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158496</xdr:rowOff>
    </xdr:from>
    <xdr:to>
      <xdr:col>82</xdr:col>
      <xdr:colOff>158750</xdr:colOff>
      <xdr:row>77</xdr:row>
      <xdr:rowOff>88646</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64592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97282</xdr:rowOff>
    </xdr:from>
    <xdr:to>
      <xdr:col>78</xdr:col>
      <xdr:colOff>69850</xdr:colOff>
      <xdr:row>77</xdr:row>
      <xdr:rowOff>42418</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flipV="1">
          <a:off x="14782800" y="12956032"/>
          <a:ext cx="889000" cy="288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35052</xdr:rowOff>
    </xdr:from>
    <xdr:to>
      <xdr:col>78</xdr:col>
      <xdr:colOff>120650</xdr:colOff>
      <xdr:row>76</xdr:row>
      <xdr:rowOff>136652</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5621000" y="13065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121429</xdr:rowOff>
    </xdr:from>
    <xdr:ext cx="7366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5290800" y="131516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42418</xdr:rowOff>
    </xdr:from>
    <xdr:to>
      <xdr:col>73</xdr:col>
      <xdr:colOff>180975</xdr:colOff>
      <xdr:row>77</xdr:row>
      <xdr:rowOff>51563</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flipV="1">
          <a:off x="13893800" y="13244068"/>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5335</xdr:rowOff>
    </xdr:from>
    <xdr:to>
      <xdr:col>74</xdr:col>
      <xdr:colOff>31750</xdr:colOff>
      <xdr:row>77</xdr:row>
      <xdr:rowOff>106935</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4732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91712</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401800" y="1329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145287</xdr:rowOff>
    </xdr:from>
    <xdr:to>
      <xdr:col>69</xdr:col>
      <xdr:colOff>92075</xdr:colOff>
      <xdr:row>77</xdr:row>
      <xdr:rowOff>51563</xdr:rowOff>
    </xdr:to>
    <xdr:cxnSp macro="">
      <xdr:nvCxnSpPr>
        <xdr:cNvPr id="440" name="直線コネクタ 439">
          <a:extLst>
            <a:ext uri="{FF2B5EF4-FFF2-40B4-BE49-F238E27FC236}">
              <a16:creationId xmlns:a16="http://schemas.microsoft.com/office/drawing/2014/main" id="{00000000-0008-0000-0400-0000B8010000}"/>
            </a:ext>
          </a:extLst>
        </xdr:cNvPr>
        <xdr:cNvCxnSpPr/>
      </xdr:nvCxnSpPr>
      <xdr:spPr>
        <a:xfrm>
          <a:off x="13004800" y="13175487"/>
          <a:ext cx="889000" cy="77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140208</xdr:rowOff>
    </xdr:from>
    <xdr:to>
      <xdr:col>69</xdr:col>
      <xdr:colOff>142875</xdr:colOff>
      <xdr:row>77</xdr:row>
      <xdr:rowOff>70358</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3843000" y="1317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80535</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3512800" y="12939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108204</xdr:rowOff>
    </xdr:from>
    <xdr:to>
      <xdr:col>65</xdr:col>
      <xdr:colOff>53975</xdr:colOff>
      <xdr:row>77</xdr:row>
      <xdr:rowOff>38354</xdr:rowOff>
    </xdr:to>
    <xdr:sp macro="" textlink="">
      <xdr:nvSpPr>
        <xdr:cNvPr id="443" name="フローチャート: 判断 442">
          <a:extLst>
            <a:ext uri="{FF2B5EF4-FFF2-40B4-BE49-F238E27FC236}">
              <a16:creationId xmlns:a16="http://schemas.microsoft.com/office/drawing/2014/main" id="{00000000-0008-0000-0400-0000BB010000}"/>
            </a:ext>
          </a:extLst>
        </xdr:cNvPr>
        <xdr:cNvSpPr/>
      </xdr:nvSpPr>
      <xdr:spPr>
        <a:xfrm>
          <a:off x="12954000" y="13138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23131</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623800" y="13224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99061</xdr:rowOff>
    </xdr:from>
    <xdr:to>
      <xdr:col>82</xdr:col>
      <xdr:colOff>158750</xdr:colOff>
      <xdr:row>77</xdr:row>
      <xdr:rowOff>29211</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64592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115588</xdr:rowOff>
    </xdr:from>
    <xdr:ext cx="762000" cy="259045"/>
    <xdr:sp macro="" textlink="">
      <xdr:nvSpPr>
        <xdr:cNvPr id="451" name="公債費以外該当値テキスト">
          <a:extLst>
            <a:ext uri="{FF2B5EF4-FFF2-40B4-BE49-F238E27FC236}">
              <a16:creationId xmlns:a16="http://schemas.microsoft.com/office/drawing/2014/main" id="{00000000-0008-0000-0400-0000C3010000}"/>
            </a:ext>
          </a:extLst>
        </xdr:cNvPr>
        <xdr:cNvSpPr txBox="1"/>
      </xdr:nvSpPr>
      <xdr:spPr>
        <a:xfrm>
          <a:off x="16598900" y="1297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46482</xdr:rowOff>
    </xdr:from>
    <xdr:to>
      <xdr:col>78</xdr:col>
      <xdr:colOff>120650</xdr:colOff>
      <xdr:row>75</xdr:row>
      <xdr:rowOff>148081</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5621000" y="1290523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158259</xdr:rowOff>
    </xdr:from>
    <xdr:ext cx="7366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5290800" y="126741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163068</xdr:rowOff>
    </xdr:from>
    <xdr:to>
      <xdr:col>74</xdr:col>
      <xdr:colOff>31750</xdr:colOff>
      <xdr:row>77</xdr:row>
      <xdr:rowOff>93218</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4732000" y="1319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103395</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4401800" y="12962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763</xdr:rowOff>
    </xdr:from>
    <xdr:to>
      <xdr:col>69</xdr:col>
      <xdr:colOff>142875</xdr:colOff>
      <xdr:row>77</xdr:row>
      <xdr:rowOff>102363</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3843000" y="132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87140</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3512800" y="13288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94487</xdr:rowOff>
    </xdr:from>
    <xdr:to>
      <xdr:col>65</xdr:col>
      <xdr:colOff>53975</xdr:colOff>
      <xdr:row>77</xdr:row>
      <xdr:rowOff>24637</xdr:rowOff>
    </xdr:to>
    <xdr:sp macro="" textlink="">
      <xdr:nvSpPr>
        <xdr:cNvPr id="458" name="楕円 457">
          <a:extLst>
            <a:ext uri="{FF2B5EF4-FFF2-40B4-BE49-F238E27FC236}">
              <a16:creationId xmlns:a16="http://schemas.microsoft.com/office/drawing/2014/main" id="{00000000-0008-0000-0400-0000CA010000}"/>
            </a:ext>
          </a:extLst>
        </xdr:cNvPr>
        <xdr:cNvSpPr/>
      </xdr:nvSpPr>
      <xdr:spPr>
        <a:xfrm>
          <a:off x="12954000" y="1312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34815</xdr:rowOff>
    </xdr:from>
    <xdr:ext cx="762000" cy="25904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2623800" y="12893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岐阜県大垣市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102045</xdr:rowOff>
    </xdr:from>
    <xdr:to>
      <xdr:col>29</xdr:col>
      <xdr:colOff>127000</xdr:colOff>
      <xdr:row>18</xdr:row>
      <xdr:rowOff>138925</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035620"/>
          <a:ext cx="0" cy="123703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111002</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24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57,437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138925</xdr:rowOff>
    </xdr:from>
    <xdr:to>
      <xdr:col>30</xdr:col>
      <xdr:colOff>25400</xdr:colOff>
      <xdr:row>18</xdr:row>
      <xdr:rowOff>138925</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2726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16972</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77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102045</xdr:rowOff>
    </xdr:from>
    <xdr:to>
      <xdr:col>30</xdr:col>
      <xdr:colOff>25400</xdr:colOff>
      <xdr:row>11</xdr:row>
      <xdr:rowOff>102045</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03562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21425</xdr:rowOff>
    </xdr:from>
    <xdr:to>
      <xdr:col>29</xdr:col>
      <xdr:colOff>127000</xdr:colOff>
      <xdr:row>15</xdr:row>
      <xdr:rowOff>22873</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640800"/>
          <a:ext cx="647700" cy="14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7205</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6265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35128</xdr:rowOff>
    </xdr:from>
    <xdr:to>
      <xdr:col>29</xdr:col>
      <xdr:colOff>177800</xdr:colOff>
      <xdr:row>15</xdr:row>
      <xdr:rowOff>136728</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6545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22873</xdr:rowOff>
    </xdr:from>
    <xdr:to>
      <xdr:col>26</xdr:col>
      <xdr:colOff>50800</xdr:colOff>
      <xdr:row>15</xdr:row>
      <xdr:rowOff>86309</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642248"/>
          <a:ext cx="698500" cy="634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69075</xdr:rowOff>
    </xdr:from>
    <xdr:to>
      <xdr:col>26</xdr:col>
      <xdr:colOff>101600</xdr:colOff>
      <xdr:row>15</xdr:row>
      <xdr:rowOff>170675</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6884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155452</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774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86309</xdr:rowOff>
    </xdr:from>
    <xdr:to>
      <xdr:col>22</xdr:col>
      <xdr:colOff>114300</xdr:colOff>
      <xdr:row>16</xdr:row>
      <xdr:rowOff>57086</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2705684"/>
          <a:ext cx="698500" cy="1422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151867</xdr:rowOff>
    </xdr:from>
    <xdr:to>
      <xdr:col>22</xdr:col>
      <xdr:colOff>165100</xdr:colOff>
      <xdr:row>16</xdr:row>
      <xdr:rowOff>82017</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7712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66794</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857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57086</xdr:rowOff>
    </xdr:from>
    <xdr:to>
      <xdr:col>18</xdr:col>
      <xdr:colOff>177800</xdr:colOff>
      <xdr:row>16</xdr:row>
      <xdr:rowOff>85280</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2847911"/>
          <a:ext cx="698500" cy="281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113424</xdr:rowOff>
    </xdr:from>
    <xdr:to>
      <xdr:col>19</xdr:col>
      <xdr:colOff>38100</xdr:colOff>
      <xdr:row>17</xdr:row>
      <xdr:rowOff>43574</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9042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28351</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990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148514</xdr:rowOff>
    </xdr:from>
    <xdr:to>
      <xdr:col>15</xdr:col>
      <xdr:colOff>101600</xdr:colOff>
      <xdr:row>17</xdr:row>
      <xdr:rowOff>78664</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9393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63441</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302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142075</xdr:rowOff>
    </xdr:from>
    <xdr:to>
      <xdr:col>29</xdr:col>
      <xdr:colOff>177800</xdr:colOff>
      <xdr:row>15</xdr:row>
      <xdr:rowOff>72225</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590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158602</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43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143523</xdr:rowOff>
    </xdr:from>
    <xdr:to>
      <xdr:col>26</xdr:col>
      <xdr:colOff>101600</xdr:colOff>
      <xdr:row>15</xdr:row>
      <xdr:rowOff>73673</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5914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83850</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3603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35509</xdr:rowOff>
    </xdr:from>
    <xdr:to>
      <xdr:col>22</xdr:col>
      <xdr:colOff>165100</xdr:colOff>
      <xdr:row>15</xdr:row>
      <xdr:rowOff>137109</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6548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147286</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423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6286</xdr:rowOff>
    </xdr:from>
    <xdr:to>
      <xdr:col>19</xdr:col>
      <xdr:colOff>38100</xdr:colOff>
      <xdr:row>16</xdr:row>
      <xdr:rowOff>107886</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7971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118063</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565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34480</xdr:rowOff>
    </xdr:from>
    <xdr:to>
      <xdr:col>15</xdr:col>
      <xdr:colOff>101600</xdr:colOff>
      <xdr:row>16</xdr:row>
      <xdr:rowOff>136080</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8253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146257</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594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212877</xdr:rowOff>
    </xdr:from>
    <xdr:to>
      <xdr:col>29</xdr:col>
      <xdr:colOff>127000</xdr:colOff>
      <xdr:row>37</xdr:row>
      <xdr:rowOff>192075</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flipV="1">
          <a:off x="5651500" y="6137427"/>
          <a:ext cx="0" cy="117934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164152</xdr:rowOff>
    </xdr:from>
    <xdr:ext cx="762000" cy="259045"/>
    <xdr:sp macro="" textlink="">
      <xdr:nvSpPr>
        <xdr:cNvPr id="107" name="人口1人当たり決算額の推移最小値テキスト445">
          <a:extLst>
            <a:ext uri="{FF2B5EF4-FFF2-40B4-BE49-F238E27FC236}">
              <a16:creationId xmlns:a16="http://schemas.microsoft.com/office/drawing/2014/main" id="{00000000-0008-0000-0500-00006B000000}"/>
            </a:ext>
          </a:extLst>
        </xdr:cNvPr>
        <xdr:cNvSpPr txBox="1"/>
      </xdr:nvSpPr>
      <xdr:spPr>
        <a:xfrm>
          <a:off x="5740400" y="7288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192075</xdr:rowOff>
    </xdr:from>
    <xdr:to>
      <xdr:col>30</xdr:col>
      <xdr:colOff>25400</xdr:colOff>
      <xdr:row>37</xdr:row>
      <xdr:rowOff>192075</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73167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127804</xdr:rowOff>
    </xdr:from>
    <xdr:ext cx="762000" cy="259045"/>
    <xdr:sp macro="" textlink="">
      <xdr:nvSpPr>
        <xdr:cNvPr id="109" name="人口1人当たり決算額の推移最大値テキスト445">
          <a:extLst>
            <a:ext uri="{FF2B5EF4-FFF2-40B4-BE49-F238E27FC236}">
              <a16:creationId xmlns:a16="http://schemas.microsoft.com/office/drawing/2014/main" id="{00000000-0008-0000-0500-00006D000000}"/>
            </a:ext>
          </a:extLst>
        </xdr:cNvPr>
        <xdr:cNvSpPr txBox="1"/>
      </xdr:nvSpPr>
      <xdr:spPr>
        <a:xfrm>
          <a:off x="5740400" y="5880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212877</xdr:rowOff>
    </xdr:from>
    <xdr:to>
      <xdr:col>30</xdr:col>
      <xdr:colOff>25400</xdr:colOff>
      <xdr:row>33</xdr:row>
      <xdr:rowOff>212877</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613742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9233</xdr:rowOff>
    </xdr:from>
    <xdr:to>
      <xdr:col>29</xdr:col>
      <xdr:colOff>127000</xdr:colOff>
      <xdr:row>36</xdr:row>
      <xdr:rowOff>87338</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5003800" y="6962483"/>
          <a:ext cx="647700" cy="781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60571</xdr:rowOff>
    </xdr:from>
    <xdr:ext cx="762000" cy="259045"/>
    <xdr:sp macro="" textlink="">
      <xdr:nvSpPr>
        <xdr:cNvPr id="112" name="人口1人当たり決算額の推移平均値テキスト445">
          <a:extLst>
            <a:ext uri="{FF2B5EF4-FFF2-40B4-BE49-F238E27FC236}">
              <a16:creationId xmlns:a16="http://schemas.microsoft.com/office/drawing/2014/main" id="{00000000-0008-0000-0500-000070000000}"/>
            </a:ext>
          </a:extLst>
        </xdr:cNvPr>
        <xdr:cNvSpPr txBox="1"/>
      </xdr:nvSpPr>
      <xdr:spPr>
        <a:xfrm>
          <a:off x="5740400" y="66709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215494</xdr:rowOff>
    </xdr:from>
    <xdr:to>
      <xdr:col>29</xdr:col>
      <xdr:colOff>177800</xdr:colOff>
      <xdr:row>35</xdr:row>
      <xdr:rowOff>317094</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5600700" y="68258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76441</xdr:rowOff>
    </xdr:from>
    <xdr:to>
      <xdr:col>26</xdr:col>
      <xdr:colOff>50800</xdr:colOff>
      <xdr:row>36</xdr:row>
      <xdr:rowOff>87338</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4305300" y="7029691"/>
          <a:ext cx="698500" cy="108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218999</xdr:rowOff>
    </xdr:from>
    <xdr:to>
      <xdr:col>26</xdr:col>
      <xdr:colOff>101600</xdr:colOff>
      <xdr:row>35</xdr:row>
      <xdr:rowOff>320599</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953000" y="68293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330776</xdr:rowOff>
    </xdr:from>
    <xdr:ext cx="7366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4622800" y="65982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76441</xdr:rowOff>
    </xdr:from>
    <xdr:to>
      <xdr:col>22</xdr:col>
      <xdr:colOff>114300</xdr:colOff>
      <xdr:row>36</xdr:row>
      <xdr:rowOff>111608</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3606800" y="7029691"/>
          <a:ext cx="698500" cy="351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188405</xdr:rowOff>
    </xdr:from>
    <xdr:to>
      <xdr:col>22</xdr:col>
      <xdr:colOff>165100</xdr:colOff>
      <xdr:row>35</xdr:row>
      <xdr:rowOff>290005</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254500" y="67987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300182</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924300" y="6567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111608</xdr:rowOff>
    </xdr:from>
    <xdr:to>
      <xdr:col>18</xdr:col>
      <xdr:colOff>177800</xdr:colOff>
      <xdr:row>37</xdr:row>
      <xdr:rowOff>4090</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flipV="1">
          <a:off x="2908300" y="7064858"/>
          <a:ext cx="698500" cy="639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159601</xdr:rowOff>
    </xdr:from>
    <xdr:to>
      <xdr:col>19</xdr:col>
      <xdr:colOff>38100</xdr:colOff>
      <xdr:row>35</xdr:row>
      <xdr:rowOff>261201</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3556000" y="67699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271378</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225800" y="6538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171412</xdr:rowOff>
    </xdr:from>
    <xdr:to>
      <xdr:col>15</xdr:col>
      <xdr:colOff>101600</xdr:colOff>
      <xdr:row>35</xdr:row>
      <xdr:rowOff>273012</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2857500" y="67817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283189</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527300" y="6550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301333</xdr:rowOff>
    </xdr:from>
    <xdr:to>
      <xdr:col>29</xdr:col>
      <xdr:colOff>177800</xdr:colOff>
      <xdr:row>36</xdr:row>
      <xdr:rowOff>60033</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5600700" y="69116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273410</xdr:rowOff>
    </xdr:from>
    <xdr:ext cx="762000" cy="259045"/>
    <xdr:sp macro="" textlink="">
      <xdr:nvSpPr>
        <xdr:cNvPr id="131" name="人口1人当たり決算額の推移該当値テキスト445">
          <a:extLst>
            <a:ext uri="{FF2B5EF4-FFF2-40B4-BE49-F238E27FC236}">
              <a16:creationId xmlns:a16="http://schemas.microsoft.com/office/drawing/2014/main" id="{00000000-0008-0000-0500-000083000000}"/>
            </a:ext>
          </a:extLst>
        </xdr:cNvPr>
        <xdr:cNvSpPr txBox="1"/>
      </xdr:nvSpPr>
      <xdr:spPr>
        <a:xfrm>
          <a:off x="5740400" y="6883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36538</xdr:rowOff>
    </xdr:from>
    <xdr:to>
      <xdr:col>26</xdr:col>
      <xdr:colOff>101600</xdr:colOff>
      <xdr:row>36</xdr:row>
      <xdr:rowOff>138138</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953000" y="69897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122915</xdr:rowOff>
    </xdr:from>
    <xdr:ext cx="7366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622800" y="70761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25641</xdr:rowOff>
    </xdr:from>
    <xdr:to>
      <xdr:col>22</xdr:col>
      <xdr:colOff>165100</xdr:colOff>
      <xdr:row>36</xdr:row>
      <xdr:rowOff>127241</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254500" y="69788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112018</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924300" y="7065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60808</xdr:rowOff>
    </xdr:from>
    <xdr:to>
      <xdr:col>19</xdr:col>
      <xdr:colOff>38100</xdr:colOff>
      <xdr:row>36</xdr:row>
      <xdr:rowOff>162408</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3556000" y="70140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147185</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225800" y="7100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124740</xdr:rowOff>
    </xdr:from>
    <xdr:to>
      <xdr:col>15</xdr:col>
      <xdr:colOff>101600</xdr:colOff>
      <xdr:row>37</xdr:row>
      <xdr:rowOff>54890</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2857500" y="70779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39667</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2527300" y="7164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岐阜県大垣市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159,280
153,472
206.57
67,952,641
65,604,456
2,266,146
36,955,716
64,499,300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2.1
12.5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168927</xdr:rowOff>
    </xdr:from>
    <xdr:ext cx="53129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230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a:extLst>
            <a:ext uri="{FF2B5EF4-FFF2-40B4-BE49-F238E27FC236}">
              <a16:creationId xmlns:a16="http://schemas.microsoft.com/office/drawing/2014/main" id="{00000000-0008-0000-06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5374</xdr:rowOff>
    </xdr:from>
    <xdr:to>
      <xdr:col>24</xdr:col>
      <xdr:colOff>62865</xdr:colOff>
      <xdr:row>37</xdr:row>
      <xdr:rowOff>63439</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flipV="1">
          <a:off x="4633595" y="5148874"/>
          <a:ext cx="1270" cy="1258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67266</xdr:rowOff>
    </xdr:from>
    <xdr:ext cx="534377" cy="259045"/>
    <xdr:sp macro="" textlink="">
      <xdr:nvSpPr>
        <xdr:cNvPr id="55" name="人件費最小値テキスト">
          <a:extLst>
            <a:ext uri="{FF2B5EF4-FFF2-40B4-BE49-F238E27FC236}">
              <a16:creationId xmlns:a16="http://schemas.microsoft.com/office/drawing/2014/main" id="{00000000-0008-0000-0600-000037000000}"/>
            </a:ext>
          </a:extLst>
        </xdr:cNvPr>
        <xdr:cNvSpPr txBox="1"/>
      </xdr:nvSpPr>
      <xdr:spPr>
        <a:xfrm>
          <a:off x="4686300" y="6410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63439</xdr:rowOff>
    </xdr:from>
    <xdr:to>
      <xdr:col>24</xdr:col>
      <xdr:colOff>152400</xdr:colOff>
      <xdr:row>37</xdr:row>
      <xdr:rowOff>63439</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a:off x="4546600" y="6407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123501</xdr:rowOff>
    </xdr:from>
    <xdr:ext cx="534377" cy="259045"/>
    <xdr:sp macro="" textlink="">
      <xdr:nvSpPr>
        <xdr:cNvPr id="57" name="人件費最大値テキスト">
          <a:extLst>
            <a:ext uri="{FF2B5EF4-FFF2-40B4-BE49-F238E27FC236}">
              <a16:creationId xmlns:a16="http://schemas.microsoft.com/office/drawing/2014/main" id="{00000000-0008-0000-0600-000039000000}"/>
            </a:ext>
          </a:extLst>
        </xdr:cNvPr>
        <xdr:cNvSpPr txBox="1"/>
      </xdr:nvSpPr>
      <xdr:spPr>
        <a:xfrm>
          <a:off x="4686300" y="4924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5374</xdr:rowOff>
    </xdr:from>
    <xdr:to>
      <xdr:col>24</xdr:col>
      <xdr:colOff>152400</xdr:colOff>
      <xdr:row>30</xdr:row>
      <xdr:rowOff>5374</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5148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82962</xdr:rowOff>
    </xdr:from>
    <xdr:to>
      <xdr:col>24</xdr:col>
      <xdr:colOff>63500</xdr:colOff>
      <xdr:row>34</xdr:row>
      <xdr:rowOff>141026</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flipV="1">
          <a:off x="3797300" y="5912262"/>
          <a:ext cx="838200" cy="58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75521</xdr:rowOff>
    </xdr:from>
    <xdr:ext cx="534377" cy="259045"/>
    <xdr:sp macro="" textlink="">
      <xdr:nvSpPr>
        <xdr:cNvPr id="60" name="人件費平均値テキスト">
          <a:extLst>
            <a:ext uri="{FF2B5EF4-FFF2-40B4-BE49-F238E27FC236}">
              <a16:creationId xmlns:a16="http://schemas.microsoft.com/office/drawing/2014/main" id="{00000000-0008-0000-0600-00003C000000}"/>
            </a:ext>
          </a:extLst>
        </xdr:cNvPr>
        <xdr:cNvSpPr txBox="1"/>
      </xdr:nvSpPr>
      <xdr:spPr>
        <a:xfrm>
          <a:off x="4686300" y="55619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52644</xdr:rowOff>
    </xdr:from>
    <xdr:to>
      <xdr:col>24</xdr:col>
      <xdr:colOff>114300</xdr:colOff>
      <xdr:row>33</xdr:row>
      <xdr:rowOff>154244</xdr:rowOff>
    </xdr:to>
    <xdr:sp macro="" textlink="">
      <xdr:nvSpPr>
        <xdr:cNvPr id="61" name="フローチャート: 判断 60">
          <a:extLst>
            <a:ext uri="{FF2B5EF4-FFF2-40B4-BE49-F238E27FC236}">
              <a16:creationId xmlns:a16="http://schemas.microsoft.com/office/drawing/2014/main" id="{00000000-0008-0000-0600-00003D000000}"/>
            </a:ext>
          </a:extLst>
        </xdr:cNvPr>
        <xdr:cNvSpPr/>
      </xdr:nvSpPr>
      <xdr:spPr>
        <a:xfrm>
          <a:off x="4584700" y="5710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141026</xdr:rowOff>
    </xdr:from>
    <xdr:to>
      <xdr:col>19</xdr:col>
      <xdr:colOff>177800</xdr:colOff>
      <xdr:row>34</xdr:row>
      <xdr:rowOff>159314</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flipV="1">
          <a:off x="2908300" y="597032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33</xdr:row>
      <xdr:rowOff>84282</xdr:rowOff>
    </xdr:from>
    <xdr:to>
      <xdr:col>20</xdr:col>
      <xdr:colOff>38100</xdr:colOff>
      <xdr:row>34</xdr:row>
      <xdr:rowOff>14432</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3746500" y="574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30959</xdr:rowOff>
    </xdr:from>
    <xdr:ext cx="534377" cy="259045"/>
    <xdr:sp macro="" textlink="">
      <xdr:nvSpPr>
        <xdr:cNvPr id="64" name="テキスト ボックス 63">
          <a:extLst>
            <a:ext uri="{FF2B5EF4-FFF2-40B4-BE49-F238E27FC236}">
              <a16:creationId xmlns:a16="http://schemas.microsoft.com/office/drawing/2014/main" id="{00000000-0008-0000-0600-000040000000}"/>
            </a:ext>
          </a:extLst>
        </xdr:cNvPr>
        <xdr:cNvSpPr txBox="1"/>
      </xdr:nvSpPr>
      <xdr:spPr>
        <a:xfrm>
          <a:off x="3530111" y="5517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159314</xdr:rowOff>
    </xdr:from>
    <xdr:to>
      <xdr:col>15</xdr:col>
      <xdr:colOff>50800</xdr:colOff>
      <xdr:row>37</xdr:row>
      <xdr:rowOff>69337</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2019300" y="5988614"/>
          <a:ext cx="889000" cy="424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29967</xdr:rowOff>
    </xdr:from>
    <xdr:to>
      <xdr:col>15</xdr:col>
      <xdr:colOff>101600</xdr:colOff>
      <xdr:row>34</xdr:row>
      <xdr:rowOff>131567</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2857500" y="5859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148094</xdr:rowOff>
    </xdr:from>
    <xdr:ext cx="534377"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2641111" y="5634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69337</xdr:rowOff>
    </xdr:from>
    <xdr:to>
      <xdr:col>10</xdr:col>
      <xdr:colOff>114300</xdr:colOff>
      <xdr:row>37</xdr:row>
      <xdr:rowOff>84105</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flipV="1">
          <a:off x="1130300" y="6412987"/>
          <a:ext cx="889000" cy="14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162326</xdr:rowOff>
    </xdr:from>
    <xdr:to>
      <xdr:col>10</xdr:col>
      <xdr:colOff>165100</xdr:colOff>
      <xdr:row>36</xdr:row>
      <xdr:rowOff>92476</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1968500" y="6163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109003</xdr:rowOff>
    </xdr:from>
    <xdr:ext cx="534377"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1752111" y="5938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159309</xdr:rowOff>
    </xdr:from>
    <xdr:to>
      <xdr:col>6</xdr:col>
      <xdr:colOff>38100</xdr:colOff>
      <xdr:row>36</xdr:row>
      <xdr:rowOff>89459</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079500" y="6160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105986</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863111" y="5935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32162</xdr:rowOff>
    </xdr:from>
    <xdr:to>
      <xdr:col>24</xdr:col>
      <xdr:colOff>114300</xdr:colOff>
      <xdr:row>34</xdr:row>
      <xdr:rowOff>133762</xdr:rowOff>
    </xdr:to>
    <xdr:sp macro="" textlink="">
      <xdr:nvSpPr>
        <xdr:cNvPr id="78" name="楕円 77">
          <a:extLst>
            <a:ext uri="{FF2B5EF4-FFF2-40B4-BE49-F238E27FC236}">
              <a16:creationId xmlns:a16="http://schemas.microsoft.com/office/drawing/2014/main" id="{00000000-0008-0000-0600-00004E000000}"/>
            </a:ext>
          </a:extLst>
        </xdr:cNvPr>
        <xdr:cNvSpPr/>
      </xdr:nvSpPr>
      <xdr:spPr>
        <a:xfrm>
          <a:off x="4584700" y="586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10589</xdr:rowOff>
    </xdr:from>
    <xdr:ext cx="534377" cy="259045"/>
    <xdr:sp macro="" textlink="">
      <xdr:nvSpPr>
        <xdr:cNvPr id="79" name="人件費該当値テキスト">
          <a:extLst>
            <a:ext uri="{FF2B5EF4-FFF2-40B4-BE49-F238E27FC236}">
              <a16:creationId xmlns:a16="http://schemas.microsoft.com/office/drawing/2014/main" id="{00000000-0008-0000-0600-00004F000000}"/>
            </a:ext>
          </a:extLst>
        </xdr:cNvPr>
        <xdr:cNvSpPr txBox="1"/>
      </xdr:nvSpPr>
      <xdr:spPr>
        <a:xfrm>
          <a:off x="4686300" y="5839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90226</xdr:rowOff>
    </xdr:from>
    <xdr:to>
      <xdr:col>20</xdr:col>
      <xdr:colOff>38100</xdr:colOff>
      <xdr:row>35</xdr:row>
      <xdr:rowOff>20376</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3746500" y="5919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11503</xdr:rowOff>
    </xdr:from>
    <xdr:ext cx="534377"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3530111" y="6012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108514</xdr:rowOff>
    </xdr:from>
    <xdr:to>
      <xdr:col>15</xdr:col>
      <xdr:colOff>101600</xdr:colOff>
      <xdr:row>35</xdr:row>
      <xdr:rowOff>38664</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2857500" y="5937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29791</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2641111" y="6030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18537</xdr:rowOff>
    </xdr:from>
    <xdr:to>
      <xdr:col>10</xdr:col>
      <xdr:colOff>165100</xdr:colOff>
      <xdr:row>37</xdr:row>
      <xdr:rowOff>120137</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1968500" y="6362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111264</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1752111" y="6454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33305</xdr:rowOff>
    </xdr:from>
    <xdr:to>
      <xdr:col>6</xdr:col>
      <xdr:colOff>38100</xdr:colOff>
      <xdr:row>37</xdr:row>
      <xdr:rowOff>134905</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079500" y="637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126031</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863111" y="6469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6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92727</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143548</xdr:rowOff>
    </xdr:from>
    <xdr:to>
      <xdr:col>24</xdr:col>
      <xdr:colOff>62865</xdr:colOff>
      <xdr:row>58</xdr:row>
      <xdr:rowOff>13818</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544598"/>
          <a:ext cx="1270" cy="1413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17645</xdr:rowOff>
    </xdr:from>
    <xdr:ext cx="534377"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9961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13818</xdr:rowOff>
    </xdr:from>
    <xdr:to>
      <xdr:col>24</xdr:col>
      <xdr:colOff>152400</xdr:colOff>
      <xdr:row>58</xdr:row>
      <xdr:rowOff>13818</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9957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90225</xdr:rowOff>
    </xdr:from>
    <xdr:ext cx="534377"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319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143548</xdr:rowOff>
    </xdr:from>
    <xdr:to>
      <xdr:col>24</xdr:col>
      <xdr:colOff>152400</xdr:colOff>
      <xdr:row>49</xdr:row>
      <xdr:rowOff>143548</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544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121526</xdr:rowOff>
    </xdr:from>
    <xdr:to>
      <xdr:col>24</xdr:col>
      <xdr:colOff>63500</xdr:colOff>
      <xdr:row>57</xdr:row>
      <xdr:rowOff>157797</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3797300" y="9894176"/>
          <a:ext cx="838200" cy="36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18699</xdr:rowOff>
    </xdr:from>
    <xdr:ext cx="534377"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2769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167272</xdr:rowOff>
    </xdr:from>
    <xdr:to>
      <xdr:col>24</xdr:col>
      <xdr:colOff>114300</xdr:colOff>
      <xdr:row>55</xdr:row>
      <xdr:rowOff>97422</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942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127127</xdr:rowOff>
    </xdr:from>
    <xdr:to>
      <xdr:col>19</xdr:col>
      <xdr:colOff>177800</xdr:colOff>
      <xdr:row>57</xdr:row>
      <xdr:rowOff>157797</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2908300" y="9899777"/>
          <a:ext cx="889000" cy="30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92634</xdr:rowOff>
    </xdr:from>
    <xdr:to>
      <xdr:col>20</xdr:col>
      <xdr:colOff>38100</xdr:colOff>
      <xdr:row>56</xdr:row>
      <xdr:rowOff>22784</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9522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39311</xdr:rowOff>
    </xdr:from>
    <xdr:ext cx="534377"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530111" y="9297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127127</xdr:rowOff>
    </xdr:from>
    <xdr:to>
      <xdr:col>15</xdr:col>
      <xdr:colOff>50800</xdr:colOff>
      <xdr:row>58</xdr:row>
      <xdr:rowOff>148539</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2019300" y="9899777"/>
          <a:ext cx="889000" cy="192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49429</xdr:rowOff>
    </xdr:from>
    <xdr:to>
      <xdr:col>15</xdr:col>
      <xdr:colOff>101600</xdr:colOff>
      <xdr:row>57</xdr:row>
      <xdr:rowOff>151029</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9822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167556</xdr:rowOff>
    </xdr:from>
    <xdr:ext cx="534377"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41111" y="9597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148539</xdr:rowOff>
    </xdr:from>
    <xdr:to>
      <xdr:col>10</xdr:col>
      <xdr:colOff>114300</xdr:colOff>
      <xdr:row>59</xdr:row>
      <xdr:rowOff>79083</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1130300" y="10092639"/>
          <a:ext cx="889000" cy="101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111303</xdr:rowOff>
    </xdr:from>
    <xdr:to>
      <xdr:col>10</xdr:col>
      <xdr:colOff>165100</xdr:colOff>
      <xdr:row>58</xdr:row>
      <xdr:rowOff>41453</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9883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57980</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52111" y="9659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104292</xdr:rowOff>
    </xdr:from>
    <xdr:to>
      <xdr:col>6</xdr:col>
      <xdr:colOff>38100</xdr:colOff>
      <xdr:row>59</xdr:row>
      <xdr:rowOff>34442</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10048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50969</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63111" y="9823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70726</xdr:rowOff>
    </xdr:from>
    <xdr:to>
      <xdr:col>24</xdr:col>
      <xdr:colOff>114300</xdr:colOff>
      <xdr:row>58</xdr:row>
      <xdr:rowOff>876</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9843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157103</xdr:rowOff>
    </xdr:from>
    <xdr:ext cx="534377"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9758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106997</xdr:rowOff>
    </xdr:from>
    <xdr:to>
      <xdr:col>20</xdr:col>
      <xdr:colOff>38100</xdr:colOff>
      <xdr:row>58</xdr:row>
      <xdr:rowOff>37147</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9879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28274</xdr:rowOff>
    </xdr:from>
    <xdr:ext cx="534377"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530111" y="9972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76327</xdr:rowOff>
    </xdr:from>
    <xdr:to>
      <xdr:col>15</xdr:col>
      <xdr:colOff>101600</xdr:colOff>
      <xdr:row>58</xdr:row>
      <xdr:rowOff>6477</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9848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169054</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41111" y="9941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97739</xdr:rowOff>
    </xdr:from>
    <xdr:to>
      <xdr:col>10</xdr:col>
      <xdr:colOff>165100</xdr:colOff>
      <xdr:row>59</xdr:row>
      <xdr:rowOff>27889</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10041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19016</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52111" y="10134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28283</xdr:rowOff>
    </xdr:from>
    <xdr:to>
      <xdr:col>6</xdr:col>
      <xdr:colOff>38100</xdr:colOff>
      <xdr:row>59</xdr:row>
      <xdr:rowOff>129883</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10143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121010</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63111" y="10236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139700</xdr:rowOff>
    </xdr:from>
    <xdr:to>
      <xdr:col>28</xdr:col>
      <xdr:colOff>114300</xdr:colOff>
      <xdr:row>79</xdr:row>
      <xdr:rowOff>139700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168927</xdr:rowOff>
    </xdr:from>
    <xdr:ext cx="248786"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513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54627</xdr:rowOff>
    </xdr:from>
    <xdr:ext cx="46717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294821" y="1325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82550</xdr:rowOff>
    </xdr:from>
    <xdr:to>
      <xdr:col>28</xdr:col>
      <xdr:colOff>114300</xdr:colOff>
      <xdr:row>76</xdr:row>
      <xdr:rowOff>82550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75</xdr:row>
      <xdr:rowOff>111777</xdr:rowOff>
    </xdr:from>
    <xdr:ext cx="46717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94821" y="1297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168927</xdr:rowOff>
    </xdr:from>
    <xdr:ext cx="46717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25400</xdr:rowOff>
    </xdr:from>
    <xdr:to>
      <xdr:col>28</xdr:col>
      <xdr:colOff>114300</xdr:colOff>
      <xdr:row>73</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72</xdr:row>
      <xdr:rowOff>54627</xdr:rowOff>
    </xdr:from>
    <xdr:ext cx="46717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94821" y="1239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69</xdr:row>
      <xdr:rowOff>139700</xdr:rowOff>
    </xdr:from>
    <xdr:to>
      <xdr:col>28</xdr:col>
      <xdr:colOff>114300</xdr:colOff>
      <xdr:row>69</xdr:row>
      <xdr:rowOff>139700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68</xdr:row>
      <xdr:rowOff>168927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827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129413</xdr:rowOff>
    </xdr:from>
    <xdr:to>
      <xdr:col>24</xdr:col>
      <xdr:colOff>62865</xdr:colOff>
      <xdr:row>78</xdr:row>
      <xdr:rowOff>154560</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130913"/>
          <a:ext cx="1270" cy="13967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158387</xdr:rowOff>
    </xdr:from>
    <xdr:ext cx="469744"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531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154560</xdr:rowOff>
    </xdr:from>
    <xdr:to>
      <xdr:col>24</xdr:col>
      <xdr:colOff>152400</xdr:colOff>
      <xdr:row>78</xdr:row>
      <xdr:rowOff>154560</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527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76090</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1906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129413</xdr:rowOff>
    </xdr:from>
    <xdr:to>
      <xdr:col>24</xdr:col>
      <xdr:colOff>152400</xdr:colOff>
      <xdr:row>70</xdr:row>
      <xdr:rowOff>129413</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130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88836</xdr:rowOff>
    </xdr:from>
    <xdr:to>
      <xdr:col>24</xdr:col>
      <xdr:colOff>63500</xdr:colOff>
      <xdr:row>77</xdr:row>
      <xdr:rowOff>118126</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3797300" y="13290486"/>
          <a:ext cx="838200" cy="29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87203</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27745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64326</xdr:rowOff>
    </xdr:from>
    <xdr:to>
      <xdr:col>24</xdr:col>
      <xdr:colOff>114300</xdr:colOff>
      <xdr:row>75</xdr:row>
      <xdr:rowOff>165925</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292307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110268</xdr:rowOff>
    </xdr:from>
    <xdr:to>
      <xdr:col>19</xdr:col>
      <xdr:colOff>177800</xdr:colOff>
      <xdr:row>77</xdr:row>
      <xdr:rowOff>118126</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2908300" y="13311918"/>
          <a:ext cx="889000" cy="7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76612</xdr:rowOff>
    </xdr:from>
    <xdr:to>
      <xdr:col>20</xdr:col>
      <xdr:colOff>38100</xdr:colOff>
      <xdr:row>76</xdr:row>
      <xdr:rowOff>6762</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2935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23289</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2710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99981</xdr:rowOff>
    </xdr:from>
    <xdr:to>
      <xdr:col>15</xdr:col>
      <xdr:colOff>50800</xdr:colOff>
      <xdr:row>77</xdr:row>
      <xdr:rowOff>110268</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a:off x="2019300" y="13301631"/>
          <a:ext cx="889000" cy="1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104045</xdr:rowOff>
    </xdr:from>
    <xdr:to>
      <xdr:col>15</xdr:col>
      <xdr:colOff>101600</xdr:colOff>
      <xdr:row>76</xdr:row>
      <xdr:rowOff>34195</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2962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50722</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2738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99837</xdr:rowOff>
    </xdr:from>
    <xdr:to>
      <xdr:col>10</xdr:col>
      <xdr:colOff>114300</xdr:colOff>
      <xdr:row>77</xdr:row>
      <xdr:rowOff>99981</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a:off x="1130300" y="13301487"/>
          <a:ext cx="889000" cy="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13463</xdr:rowOff>
    </xdr:from>
    <xdr:to>
      <xdr:col>10</xdr:col>
      <xdr:colOff>165100</xdr:colOff>
      <xdr:row>76</xdr:row>
      <xdr:rowOff>115063</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043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131589</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2818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151764</xdr:rowOff>
    </xdr:from>
    <xdr:to>
      <xdr:col>6</xdr:col>
      <xdr:colOff>38100</xdr:colOff>
      <xdr:row>76</xdr:row>
      <xdr:rowOff>81914</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010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98442</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2785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38036</xdr:rowOff>
    </xdr:from>
    <xdr:to>
      <xdr:col>24</xdr:col>
      <xdr:colOff>114300</xdr:colOff>
      <xdr:row>77</xdr:row>
      <xdr:rowOff>139636</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239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16463</xdr:rowOff>
    </xdr:from>
    <xdr:ext cx="469744"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3218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67326</xdr:rowOff>
    </xdr:from>
    <xdr:to>
      <xdr:col>20</xdr:col>
      <xdr:colOff>38100</xdr:colOff>
      <xdr:row>77</xdr:row>
      <xdr:rowOff>168926</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268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160053</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62428" y="13361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59468</xdr:rowOff>
    </xdr:from>
    <xdr:to>
      <xdr:col>15</xdr:col>
      <xdr:colOff>101600</xdr:colOff>
      <xdr:row>77</xdr:row>
      <xdr:rowOff>161068</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261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152195</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428" y="13353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49181</xdr:rowOff>
    </xdr:from>
    <xdr:to>
      <xdr:col>10</xdr:col>
      <xdr:colOff>165100</xdr:colOff>
      <xdr:row>77</xdr:row>
      <xdr:rowOff>150781</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250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141908</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428" y="13343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49037</xdr:rowOff>
    </xdr:from>
    <xdr:to>
      <xdr:col>6</xdr:col>
      <xdr:colOff>38100</xdr:colOff>
      <xdr:row>77</xdr:row>
      <xdr:rowOff>150637</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250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141764</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428" y="13343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a:extLst>
            <a:ext uri="{FF2B5EF4-FFF2-40B4-BE49-F238E27FC236}">
              <a16:creationId xmlns:a16="http://schemas.microsoft.com/office/drawing/2014/main" id="{00000000-0008-0000-06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28177</xdr:rowOff>
    </xdr:from>
    <xdr:to>
      <xdr:col>24</xdr:col>
      <xdr:colOff>62865</xdr:colOff>
      <xdr:row>97</xdr:row>
      <xdr:rowOff>110440</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4633595" y="15458677"/>
          <a:ext cx="1270" cy="1282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114267</xdr:rowOff>
    </xdr:from>
    <xdr:ext cx="534377" cy="259045"/>
    <xdr:sp macro="" textlink="">
      <xdr:nvSpPr>
        <xdr:cNvPr id="234" name="扶助費最小値テキスト">
          <a:extLst>
            <a:ext uri="{FF2B5EF4-FFF2-40B4-BE49-F238E27FC236}">
              <a16:creationId xmlns:a16="http://schemas.microsoft.com/office/drawing/2014/main" id="{00000000-0008-0000-0600-0000EA000000}"/>
            </a:ext>
          </a:extLst>
        </xdr:cNvPr>
        <xdr:cNvSpPr txBox="1"/>
      </xdr:nvSpPr>
      <xdr:spPr>
        <a:xfrm>
          <a:off x="4686300" y="16744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110440</xdr:rowOff>
    </xdr:from>
    <xdr:to>
      <xdr:col>24</xdr:col>
      <xdr:colOff>152400</xdr:colOff>
      <xdr:row>97</xdr:row>
      <xdr:rowOff>110440</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6741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146304</xdr:rowOff>
    </xdr:from>
    <xdr:ext cx="599010" cy="259045"/>
    <xdr:sp macro="" textlink="">
      <xdr:nvSpPr>
        <xdr:cNvPr id="236" name="扶助費最大値テキスト">
          <a:extLst>
            <a:ext uri="{FF2B5EF4-FFF2-40B4-BE49-F238E27FC236}">
              <a16:creationId xmlns:a16="http://schemas.microsoft.com/office/drawing/2014/main" id="{00000000-0008-0000-0600-0000EC000000}"/>
            </a:ext>
          </a:extLst>
        </xdr:cNvPr>
        <xdr:cNvSpPr txBox="1"/>
      </xdr:nvSpPr>
      <xdr:spPr>
        <a:xfrm>
          <a:off x="4686300" y="15233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28177</xdr:rowOff>
    </xdr:from>
    <xdr:to>
      <xdr:col>24</xdr:col>
      <xdr:colOff>152400</xdr:colOff>
      <xdr:row>90</xdr:row>
      <xdr:rowOff>28177</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5458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112007</xdr:rowOff>
    </xdr:from>
    <xdr:to>
      <xdr:col>24</xdr:col>
      <xdr:colOff>63500</xdr:colOff>
      <xdr:row>96</xdr:row>
      <xdr:rowOff>14264</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3797300" y="16056857"/>
          <a:ext cx="838200" cy="416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33923</xdr:rowOff>
    </xdr:from>
    <xdr:ext cx="534377" cy="259045"/>
    <xdr:sp macro="" textlink="">
      <xdr:nvSpPr>
        <xdr:cNvPr id="239" name="扶助費平均値テキスト">
          <a:extLst>
            <a:ext uri="{FF2B5EF4-FFF2-40B4-BE49-F238E27FC236}">
              <a16:creationId xmlns:a16="http://schemas.microsoft.com/office/drawing/2014/main" id="{00000000-0008-0000-0600-0000EF000000}"/>
            </a:ext>
          </a:extLst>
        </xdr:cNvPr>
        <xdr:cNvSpPr txBox="1"/>
      </xdr:nvSpPr>
      <xdr:spPr>
        <a:xfrm>
          <a:off x="4686300" y="159787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11046</xdr:rowOff>
    </xdr:from>
    <xdr:to>
      <xdr:col>24</xdr:col>
      <xdr:colOff>114300</xdr:colOff>
      <xdr:row>94</xdr:row>
      <xdr:rowOff>112646</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4584700" y="16127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112007</xdr:rowOff>
    </xdr:from>
    <xdr:to>
      <xdr:col>19</xdr:col>
      <xdr:colOff>177800</xdr:colOff>
      <xdr:row>98</xdr:row>
      <xdr:rowOff>17726</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908300" y="16056857"/>
          <a:ext cx="889000" cy="762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91</xdr:row>
      <xdr:rowOff>124594</xdr:rowOff>
    </xdr:from>
    <xdr:to>
      <xdr:col>20</xdr:col>
      <xdr:colOff>38100</xdr:colOff>
      <xdr:row>92</xdr:row>
      <xdr:rowOff>54744</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3746500" y="1572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90</xdr:row>
      <xdr:rowOff>71271</xdr:rowOff>
    </xdr:from>
    <xdr:ext cx="59901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497795" y="15501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15374</xdr:rowOff>
    </xdr:from>
    <xdr:to>
      <xdr:col>15</xdr:col>
      <xdr:colOff>50800</xdr:colOff>
      <xdr:row>98</xdr:row>
      <xdr:rowOff>17726</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a:off x="2019300" y="16817474"/>
          <a:ext cx="889000" cy="2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12123</xdr:rowOff>
    </xdr:from>
    <xdr:to>
      <xdr:col>15</xdr:col>
      <xdr:colOff>101600</xdr:colOff>
      <xdr:row>96</xdr:row>
      <xdr:rowOff>113723</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2857500" y="16471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130250</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641111" y="16246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15374</xdr:rowOff>
    </xdr:from>
    <xdr:to>
      <xdr:col>10</xdr:col>
      <xdr:colOff>114300</xdr:colOff>
      <xdr:row>98</xdr:row>
      <xdr:rowOff>152045</xdr:rowOff>
    </xdr:to>
    <xdr:cxnSp macro="">
      <xdr:nvCxnSpPr>
        <xdr:cNvPr id="247" name="直線コネクタ 246">
          <a:extLst>
            <a:ext uri="{FF2B5EF4-FFF2-40B4-BE49-F238E27FC236}">
              <a16:creationId xmlns:a16="http://schemas.microsoft.com/office/drawing/2014/main" id="{00000000-0008-0000-0600-0000F7000000}"/>
            </a:ext>
          </a:extLst>
        </xdr:cNvPr>
        <xdr:cNvCxnSpPr/>
      </xdr:nvCxnSpPr>
      <xdr:spPr>
        <a:xfrm flipV="1">
          <a:off x="1130300" y="16817474"/>
          <a:ext cx="889000" cy="136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74695</xdr:rowOff>
    </xdr:from>
    <xdr:to>
      <xdr:col>10</xdr:col>
      <xdr:colOff>165100</xdr:colOff>
      <xdr:row>97</xdr:row>
      <xdr:rowOff>4845</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968500" y="16533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21372</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752111" y="16309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37759</xdr:rowOff>
    </xdr:from>
    <xdr:to>
      <xdr:col>6</xdr:col>
      <xdr:colOff>38100</xdr:colOff>
      <xdr:row>97</xdr:row>
      <xdr:rowOff>139359</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079500" y="16668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155886</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863111" y="16443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134914</xdr:rowOff>
    </xdr:from>
    <xdr:to>
      <xdr:col>24</xdr:col>
      <xdr:colOff>114300</xdr:colOff>
      <xdr:row>96</xdr:row>
      <xdr:rowOff>65064</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4584700" y="16422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113341</xdr:rowOff>
    </xdr:from>
    <xdr:ext cx="534377" cy="259045"/>
    <xdr:sp macro="" textlink="">
      <xdr:nvSpPr>
        <xdr:cNvPr id="258" name="扶助費該当値テキスト">
          <a:extLst>
            <a:ext uri="{FF2B5EF4-FFF2-40B4-BE49-F238E27FC236}">
              <a16:creationId xmlns:a16="http://schemas.microsoft.com/office/drawing/2014/main" id="{00000000-0008-0000-0600-000002010000}"/>
            </a:ext>
          </a:extLst>
        </xdr:cNvPr>
        <xdr:cNvSpPr txBox="1"/>
      </xdr:nvSpPr>
      <xdr:spPr>
        <a:xfrm>
          <a:off x="4686300" y="16401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61207</xdr:rowOff>
    </xdr:from>
    <xdr:to>
      <xdr:col>20</xdr:col>
      <xdr:colOff>38100</xdr:colOff>
      <xdr:row>93</xdr:row>
      <xdr:rowOff>162807</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3746500" y="1600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153934</xdr:rowOff>
    </xdr:from>
    <xdr:ext cx="599010"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3497795" y="16098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138376</xdr:rowOff>
    </xdr:from>
    <xdr:to>
      <xdr:col>15</xdr:col>
      <xdr:colOff>101600</xdr:colOff>
      <xdr:row>98</xdr:row>
      <xdr:rowOff>68526</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2857500" y="16769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59653</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2641111" y="16861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136024</xdr:rowOff>
    </xdr:from>
    <xdr:to>
      <xdr:col>10</xdr:col>
      <xdr:colOff>165100</xdr:colOff>
      <xdr:row>98</xdr:row>
      <xdr:rowOff>66174</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968500" y="16766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57301</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1752111" y="16859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101245</xdr:rowOff>
    </xdr:from>
    <xdr:to>
      <xdr:col>6</xdr:col>
      <xdr:colOff>38100</xdr:colOff>
      <xdr:row>99</xdr:row>
      <xdr:rowOff>31395</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079500" y="1690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22522</xdr:rowOff>
    </xdr:from>
    <xdr:ext cx="534377"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863111" y="16996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a:extLst>
            <a:ext uri="{FF2B5EF4-FFF2-40B4-BE49-F238E27FC236}">
              <a16:creationId xmlns:a16="http://schemas.microsoft.com/office/drawing/2014/main" id="{00000000-0008-0000-0600-00002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35</xdr:row>
      <xdr:rowOff>62802</xdr:rowOff>
    </xdr:from>
    <xdr:to>
      <xdr:col>54</xdr:col>
      <xdr:colOff>189865</xdr:colOff>
      <xdr:row>38</xdr:row>
      <xdr:rowOff>170574</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10475595" y="6063552"/>
          <a:ext cx="1270" cy="622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2951</xdr:rowOff>
    </xdr:from>
    <xdr:ext cx="534377" cy="259045"/>
    <xdr:sp macro="" textlink="">
      <xdr:nvSpPr>
        <xdr:cNvPr id="292" name="補助費等最小値テキスト">
          <a:extLst>
            <a:ext uri="{FF2B5EF4-FFF2-40B4-BE49-F238E27FC236}">
              <a16:creationId xmlns:a16="http://schemas.microsoft.com/office/drawing/2014/main" id="{00000000-0008-0000-0600-000024010000}"/>
            </a:ext>
          </a:extLst>
        </xdr:cNvPr>
        <xdr:cNvSpPr txBox="1"/>
      </xdr:nvSpPr>
      <xdr:spPr>
        <a:xfrm>
          <a:off x="10528300" y="6689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170574</xdr:rowOff>
    </xdr:from>
    <xdr:to>
      <xdr:col>55</xdr:col>
      <xdr:colOff>88900</xdr:colOff>
      <xdr:row>38</xdr:row>
      <xdr:rowOff>170574</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6685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9479</xdr:rowOff>
    </xdr:from>
    <xdr:ext cx="534377" cy="259045"/>
    <xdr:sp macro="" textlink="">
      <xdr:nvSpPr>
        <xdr:cNvPr id="294" name="補助費等最大値テキスト">
          <a:extLst>
            <a:ext uri="{FF2B5EF4-FFF2-40B4-BE49-F238E27FC236}">
              <a16:creationId xmlns:a16="http://schemas.microsoft.com/office/drawing/2014/main" id="{00000000-0008-0000-0600-000026010000}"/>
            </a:ext>
          </a:extLst>
        </xdr:cNvPr>
        <xdr:cNvSpPr txBox="1"/>
      </xdr:nvSpPr>
      <xdr:spPr>
        <a:xfrm>
          <a:off x="10528300" y="5838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82,555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62802</xdr:rowOff>
    </xdr:from>
    <xdr:to>
      <xdr:col>55</xdr:col>
      <xdr:colOff>88900</xdr:colOff>
      <xdr:row>35</xdr:row>
      <xdr:rowOff>62802</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10388600" y="6063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93523</xdr:rowOff>
    </xdr:from>
    <xdr:to>
      <xdr:col>55</xdr:col>
      <xdr:colOff>0</xdr:colOff>
      <xdr:row>38</xdr:row>
      <xdr:rowOff>53187</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9639300" y="6437173"/>
          <a:ext cx="838200" cy="131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80040</xdr:rowOff>
    </xdr:from>
    <xdr:ext cx="534377" cy="259045"/>
    <xdr:sp macro="" textlink="">
      <xdr:nvSpPr>
        <xdr:cNvPr id="297" name="補助費等平均値テキスト">
          <a:extLst>
            <a:ext uri="{FF2B5EF4-FFF2-40B4-BE49-F238E27FC236}">
              <a16:creationId xmlns:a16="http://schemas.microsoft.com/office/drawing/2014/main" id="{00000000-0008-0000-0600-000029010000}"/>
            </a:ext>
          </a:extLst>
        </xdr:cNvPr>
        <xdr:cNvSpPr txBox="1"/>
      </xdr:nvSpPr>
      <xdr:spPr>
        <a:xfrm>
          <a:off x="10528300" y="64236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101613</xdr:rowOff>
    </xdr:from>
    <xdr:to>
      <xdr:col>55</xdr:col>
      <xdr:colOff>50800</xdr:colOff>
      <xdr:row>38</xdr:row>
      <xdr:rowOff>31762</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10426700" y="644526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79832</xdr:rowOff>
    </xdr:from>
    <xdr:to>
      <xdr:col>50</xdr:col>
      <xdr:colOff>114300</xdr:colOff>
      <xdr:row>38</xdr:row>
      <xdr:rowOff>53187</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8750300" y="5223332"/>
          <a:ext cx="889000" cy="1344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156718</xdr:rowOff>
    </xdr:from>
    <xdr:to>
      <xdr:col>50</xdr:col>
      <xdr:colOff>165100</xdr:colOff>
      <xdr:row>38</xdr:row>
      <xdr:rowOff>86868</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9588500" y="6500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103395</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372111" y="6275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30</xdr:row>
      <xdr:rowOff>79832</xdr:rowOff>
    </xdr:from>
    <xdr:to>
      <xdr:col>45</xdr:col>
      <xdr:colOff>177800</xdr:colOff>
      <xdr:row>38</xdr:row>
      <xdr:rowOff>135916</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flipV="1">
          <a:off x="7861300" y="5223332"/>
          <a:ext cx="889000" cy="1427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30</xdr:row>
      <xdr:rowOff>84328</xdr:rowOff>
    </xdr:from>
    <xdr:to>
      <xdr:col>46</xdr:col>
      <xdr:colOff>38100</xdr:colOff>
      <xdr:row>31</xdr:row>
      <xdr:rowOff>14478</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8699500" y="5227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5605</xdr:rowOff>
    </xdr:from>
    <xdr:ext cx="59901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450795" y="5320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102768</xdr:rowOff>
    </xdr:from>
    <xdr:to>
      <xdr:col>41</xdr:col>
      <xdr:colOff>50800</xdr:colOff>
      <xdr:row>38</xdr:row>
      <xdr:rowOff>135916</xdr:rowOff>
    </xdr:to>
    <xdr:cxnSp macro="">
      <xdr:nvCxnSpPr>
        <xdr:cNvPr id="305" name="直線コネクタ 304">
          <a:extLst>
            <a:ext uri="{FF2B5EF4-FFF2-40B4-BE49-F238E27FC236}">
              <a16:creationId xmlns:a16="http://schemas.microsoft.com/office/drawing/2014/main" id="{00000000-0008-0000-0600-000031010000}"/>
            </a:ext>
          </a:extLst>
        </xdr:cNvPr>
        <xdr:cNvCxnSpPr/>
      </xdr:nvCxnSpPr>
      <xdr:spPr>
        <a:xfrm>
          <a:off x="6972300" y="6617868"/>
          <a:ext cx="889000" cy="33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86475</xdr:rowOff>
    </xdr:from>
    <xdr:to>
      <xdr:col>41</xdr:col>
      <xdr:colOff>101600</xdr:colOff>
      <xdr:row>39</xdr:row>
      <xdr:rowOff>16625</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7810500" y="6601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7752</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594111" y="6694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138087</xdr:rowOff>
    </xdr:from>
    <xdr:to>
      <xdr:col>36</xdr:col>
      <xdr:colOff>165100</xdr:colOff>
      <xdr:row>39</xdr:row>
      <xdr:rowOff>68237</xdr:rowOff>
    </xdr:to>
    <xdr:sp macro="" textlink="">
      <xdr:nvSpPr>
        <xdr:cNvPr id="308" name="フローチャート: 判断 307">
          <a:extLst>
            <a:ext uri="{FF2B5EF4-FFF2-40B4-BE49-F238E27FC236}">
              <a16:creationId xmlns:a16="http://schemas.microsoft.com/office/drawing/2014/main" id="{00000000-0008-0000-0600-000034010000}"/>
            </a:ext>
          </a:extLst>
        </xdr:cNvPr>
        <xdr:cNvSpPr/>
      </xdr:nvSpPr>
      <xdr:spPr>
        <a:xfrm>
          <a:off x="6921500" y="6653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59364</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05111" y="6745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42723</xdr:rowOff>
    </xdr:from>
    <xdr:to>
      <xdr:col>55</xdr:col>
      <xdr:colOff>50800</xdr:colOff>
      <xdr:row>37</xdr:row>
      <xdr:rowOff>144323</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10426700" y="638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65600</xdr:rowOff>
    </xdr:from>
    <xdr:ext cx="534377" cy="259045"/>
    <xdr:sp macro="" textlink="">
      <xdr:nvSpPr>
        <xdr:cNvPr id="316" name="補助費等該当値テキスト">
          <a:extLst>
            <a:ext uri="{FF2B5EF4-FFF2-40B4-BE49-F238E27FC236}">
              <a16:creationId xmlns:a16="http://schemas.microsoft.com/office/drawing/2014/main" id="{00000000-0008-0000-0600-00003C010000}"/>
            </a:ext>
          </a:extLst>
        </xdr:cNvPr>
        <xdr:cNvSpPr txBox="1"/>
      </xdr:nvSpPr>
      <xdr:spPr>
        <a:xfrm>
          <a:off x="10528300" y="6237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2387</xdr:rowOff>
    </xdr:from>
    <xdr:to>
      <xdr:col>50</xdr:col>
      <xdr:colOff>165100</xdr:colOff>
      <xdr:row>38</xdr:row>
      <xdr:rowOff>103987</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9588500" y="6517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95114</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9372111" y="6610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30</xdr:row>
      <xdr:rowOff>29032</xdr:rowOff>
    </xdr:from>
    <xdr:to>
      <xdr:col>46</xdr:col>
      <xdr:colOff>38100</xdr:colOff>
      <xdr:row>30</xdr:row>
      <xdr:rowOff>130632</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8699500" y="5172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28</xdr:row>
      <xdr:rowOff>147159</xdr:rowOff>
    </xdr:from>
    <xdr:ext cx="599010"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8450795" y="4947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85116</xdr:rowOff>
    </xdr:from>
    <xdr:to>
      <xdr:col>41</xdr:col>
      <xdr:colOff>101600</xdr:colOff>
      <xdr:row>39</xdr:row>
      <xdr:rowOff>15266</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7810500" y="6600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31792</xdr:rowOff>
    </xdr:from>
    <xdr:ext cx="534377"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7594111" y="6375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51968</xdr:rowOff>
    </xdr:from>
    <xdr:to>
      <xdr:col>36</xdr:col>
      <xdr:colOff>165100</xdr:colOff>
      <xdr:row>38</xdr:row>
      <xdr:rowOff>153568</xdr:rowOff>
    </xdr:to>
    <xdr:sp macro="" textlink="">
      <xdr:nvSpPr>
        <xdr:cNvPr id="323" name="楕円 322">
          <a:extLst>
            <a:ext uri="{FF2B5EF4-FFF2-40B4-BE49-F238E27FC236}">
              <a16:creationId xmlns:a16="http://schemas.microsoft.com/office/drawing/2014/main" id="{00000000-0008-0000-0600-000043010000}"/>
            </a:ext>
          </a:extLst>
        </xdr:cNvPr>
        <xdr:cNvSpPr/>
      </xdr:nvSpPr>
      <xdr:spPr>
        <a:xfrm>
          <a:off x="6921500" y="6567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170096</xdr:rowOff>
    </xdr:from>
    <xdr:ext cx="534377"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705111" y="6342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普通建設事業費グラフ枠">
          <a:extLst>
            <a:ext uri="{FF2B5EF4-FFF2-40B4-BE49-F238E27FC236}">
              <a16:creationId xmlns:a16="http://schemas.microsoft.com/office/drawing/2014/main" id="{00000000-0008-0000-0600-00005C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53</xdr:row>
      <xdr:rowOff>165894</xdr:rowOff>
    </xdr:from>
    <xdr:to>
      <xdr:col>54</xdr:col>
      <xdr:colOff>189865</xdr:colOff>
      <xdr:row>57</xdr:row>
      <xdr:rowOff>123336</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10475595" y="9252744"/>
          <a:ext cx="1270" cy="6432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127163</xdr:rowOff>
    </xdr:from>
    <xdr:ext cx="534377" cy="259045"/>
    <xdr:sp macro="" textlink="">
      <xdr:nvSpPr>
        <xdr:cNvPr id="350" name="普通建設事業費最小値テキスト">
          <a:extLst>
            <a:ext uri="{FF2B5EF4-FFF2-40B4-BE49-F238E27FC236}">
              <a16:creationId xmlns:a16="http://schemas.microsoft.com/office/drawing/2014/main" id="{00000000-0008-0000-0600-00005E010000}"/>
            </a:ext>
          </a:extLst>
        </xdr:cNvPr>
        <xdr:cNvSpPr txBox="1"/>
      </xdr:nvSpPr>
      <xdr:spPr>
        <a:xfrm>
          <a:off x="10528300" y="9899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123336</xdr:rowOff>
    </xdr:from>
    <xdr:to>
      <xdr:col>55</xdr:col>
      <xdr:colOff>88900</xdr:colOff>
      <xdr:row>57</xdr:row>
      <xdr:rowOff>123336</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10388600" y="9895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52</xdr:row>
      <xdr:rowOff>112571</xdr:rowOff>
    </xdr:from>
    <xdr:ext cx="534377" cy="259045"/>
    <xdr:sp macro="" textlink="">
      <xdr:nvSpPr>
        <xdr:cNvPr id="352" name="普通建設事業費最大値テキスト">
          <a:extLst>
            <a:ext uri="{FF2B5EF4-FFF2-40B4-BE49-F238E27FC236}">
              <a16:creationId xmlns:a16="http://schemas.microsoft.com/office/drawing/2014/main" id="{00000000-0008-0000-0600-000060010000}"/>
            </a:ext>
          </a:extLst>
        </xdr:cNvPr>
        <xdr:cNvSpPr txBox="1"/>
      </xdr:nvSpPr>
      <xdr:spPr>
        <a:xfrm>
          <a:off x="10528300" y="9027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53</xdr:row>
      <xdr:rowOff>165894</xdr:rowOff>
    </xdr:from>
    <xdr:to>
      <xdr:col>55</xdr:col>
      <xdr:colOff>88900</xdr:colOff>
      <xdr:row>53</xdr:row>
      <xdr:rowOff>165894</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10388600" y="9252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2083</xdr:rowOff>
    </xdr:from>
    <xdr:to>
      <xdr:col>55</xdr:col>
      <xdr:colOff>0</xdr:colOff>
      <xdr:row>57</xdr:row>
      <xdr:rowOff>123336</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9639300" y="9774733"/>
          <a:ext cx="838200" cy="121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35558</xdr:rowOff>
    </xdr:from>
    <xdr:ext cx="534377" cy="259045"/>
    <xdr:sp macro="" textlink="">
      <xdr:nvSpPr>
        <xdr:cNvPr id="355" name="普通建設事業費平均値テキスト">
          <a:extLst>
            <a:ext uri="{FF2B5EF4-FFF2-40B4-BE49-F238E27FC236}">
              <a16:creationId xmlns:a16="http://schemas.microsoft.com/office/drawing/2014/main" id="{00000000-0008-0000-0600-000063010000}"/>
            </a:ext>
          </a:extLst>
        </xdr:cNvPr>
        <xdr:cNvSpPr txBox="1"/>
      </xdr:nvSpPr>
      <xdr:spPr>
        <a:xfrm>
          <a:off x="10528300" y="94653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12681</xdr:rowOff>
    </xdr:from>
    <xdr:to>
      <xdr:col>55</xdr:col>
      <xdr:colOff>50800</xdr:colOff>
      <xdr:row>56</xdr:row>
      <xdr:rowOff>114281</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10426700" y="9613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112706</xdr:rowOff>
    </xdr:from>
    <xdr:to>
      <xdr:col>50</xdr:col>
      <xdr:colOff>114300</xdr:colOff>
      <xdr:row>57</xdr:row>
      <xdr:rowOff>2083</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a:off x="8750300" y="9713906"/>
          <a:ext cx="889000" cy="60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56249</xdr:rowOff>
    </xdr:from>
    <xdr:to>
      <xdr:col>50</xdr:col>
      <xdr:colOff>165100</xdr:colOff>
      <xdr:row>55</xdr:row>
      <xdr:rowOff>157849</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9588500" y="9485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2926</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9372111" y="9261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51</xdr:row>
      <xdr:rowOff>136004</xdr:rowOff>
    </xdr:from>
    <xdr:to>
      <xdr:col>45</xdr:col>
      <xdr:colOff>177800</xdr:colOff>
      <xdr:row>56</xdr:row>
      <xdr:rowOff>112706</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a:off x="7861300" y="8879954"/>
          <a:ext cx="889000" cy="833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83471</xdr:rowOff>
    </xdr:from>
    <xdr:to>
      <xdr:col>46</xdr:col>
      <xdr:colOff>38100</xdr:colOff>
      <xdr:row>55</xdr:row>
      <xdr:rowOff>13621</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8699500" y="9341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30148</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483111" y="9116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51</xdr:row>
      <xdr:rowOff>136004</xdr:rowOff>
    </xdr:from>
    <xdr:to>
      <xdr:col>41</xdr:col>
      <xdr:colOff>50800</xdr:colOff>
      <xdr:row>55</xdr:row>
      <xdr:rowOff>57252</xdr:rowOff>
    </xdr:to>
    <xdr:cxnSp macro="">
      <xdr:nvCxnSpPr>
        <xdr:cNvPr id="363" name="直線コネクタ 362">
          <a:extLst>
            <a:ext uri="{FF2B5EF4-FFF2-40B4-BE49-F238E27FC236}">
              <a16:creationId xmlns:a16="http://schemas.microsoft.com/office/drawing/2014/main" id="{00000000-0008-0000-0600-00006B010000}"/>
            </a:ext>
          </a:extLst>
        </xdr:cNvPr>
        <xdr:cNvCxnSpPr/>
      </xdr:nvCxnSpPr>
      <xdr:spPr>
        <a:xfrm flipV="1">
          <a:off x="6972300" y="8879954"/>
          <a:ext cx="889000" cy="607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54</xdr:row>
      <xdr:rowOff>152489</xdr:rowOff>
    </xdr:from>
    <xdr:to>
      <xdr:col>41</xdr:col>
      <xdr:colOff>101600</xdr:colOff>
      <xdr:row>55</xdr:row>
      <xdr:rowOff>82639</xdr:rowOff>
    </xdr:to>
    <xdr:sp macro="" textlink="">
      <xdr:nvSpPr>
        <xdr:cNvPr id="364" name="フローチャート: 判断 363">
          <a:extLst>
            <a:ext uri="{FF2B5EF4-FFF2-40B4-BE49-F238E27FC236}">
              <a16:creationId xmlns:a16="http://schemas.microsoft.com/office/drawing/2014/main" id="{00000000-0008-0000-0600-00006C010000}"/>
            </a:ext>
          </a:extLst>
        </xdr:cNvPr>
        <xdr:cNvSpPr/>
      </xdr:nvSpPr>
      <xdr:spPr>
        <a:xfrm>
          <a:off x="7810500" y="9410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73766</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594111" y="9503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144831</xdr:rowOff>
    </xdr:from>
    <xdr:to>
      <xdr:col>36</xdr:col>
      <xdr:colOff>165100</xdr:colOff>
      <xdr:row>56</xdr:row>
      <xdr:rowOff>74981</xdr:rowOff>
    </xdr:to>
    <xdr:sp macro="" textlink="">
      <xdr:nvSpPr>
        <xdr:cNvPr id="366" name="フローチャート: 判断 365">
          <a:extLst>
            <a:ext uri="{FF2B5EF4-FFF2-40B4-BE49-F238E27FC236}">
              <a16:creationId xmlns:a16="http://schemas.microsoft.com/office/drawing/2014/main" id="{00000000-0008-0000-0600-00006E010000}"/>
            </a:ext>
          </a:extLst>
        </xdr:cNvPr>
        <xdr:cNvSpPr/>
      </xdr:nvSpPr>
      <xdr:spPr>
        <a:xfrm>
          <a:off x="6921500" y="9574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66108</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705111" y="9667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72536</xdr:rowOff>
    </xdr:from>
    <xdr:to>
      <xdr:col>55</xdr:col>
      <xdr:colOff>50800</xdr:colOff>
      <xdr:row>58</xdr:row>
      <xdr:rowOff>2686</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10426700" y="9845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158913</xdr:rowOff>
    </xdr:from>
    <xdr:ext cx="534377" cy="259045"/>
    <xdr:sp macro="" textlink="">
      <xdr:nvSpPr>
        <xdr:cNvPr id="374" name="普通建設事業費該当値テキスト">
          <a:extLst>
            <a:ext uri="{FF2B5EF4-FFF2-40B4-BE49-F238E27FC236}">
              <a16:creationId xmlns:a16="http://schemas.microsoft.com/office/drawing/2014/main" id="{00000000-0008-0000-0600-000076010000}"/>
            </a:ext>
          </a:extLst>
        </xdr:cNvPr>
        <xdr:cNvSpPr txBox="1"/>
      </xdr:nvSpPr>
      <xdr:spPr>
        <a:xfrm>
          <a:off x="10528300" y="9760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122733</xdr:rowOff>
    </xdr:from>
    <xdr:to>
      <xdr:col>50</xdr:col>
      <xdr:colOff>165100</xdr:colOff>
      <xdr:row>57</xdr:row>
      <xdr:rowOff>52883</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9588500" y="9723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44010</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9372111" y="9816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61906</xdr:rowOff>
    </xdr:from>
    <xdr:to>
      <xdr:col>46</xdr:col>
      <xdr:colOff>38100</xdr:colOff>
      <xdr:row>56</xdr:row>
      <xdr:rowOff>163506</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8699500" y="9663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154633</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8483111" y="9755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51</xdr:row>
      <xdr:rowOff>85204</xdr:rowOff>
    </xdr:from>
    <xdr:to>
      <xdr:col>41</xdr:col>
      <xdr:colOff>101600</xdr:colOff>
      <xdr:row>52</xdr:row>
      <xdr:rowOff>15354</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7810500" y="8829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50</xdr:row>
      <xdr:rowOff>31881</xdr:rowOff>
    </xdr:from>
    <xdr:ext cx="534377"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7594111" y="8604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6452</xdr:rowOff>
    </xdr:from>
    <xdr:to>
      <xdr:col>36</xdr:col>
      <xdr:colOff>165100</xdr:colOff>
      <xdr:row>55</xdr:row>
      <xdr:rowOff>108052</xdr:rowOff>
    </xdr:to>
    <xdr:sp macro="" textlink="">
      <xdr:nvSpPr>
        <xdr:cNvPr id="381" name="楕円 380">
          <a:extLst>
            <a:ext uri="{FF2B5EF4-FFF2-40B4-BE49-F238E27FC236}">
              <a16:creationId xmlns:a16="http://schemas.microsoft.com/office/drawing/2014/main" id="{00000000-0008-0000-0600-00007D010000}"/>
            </a:ext>
          </a:extLst>
        </xdr:cNvPr>
        <xdr:cNvSpPr/>
      </xdr:nvSpPr>
      <xdr:spPr>
        <a:xfrm>
          <a:off x="6921500" y="9436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124579</xdr:rowOff>
    </xdr:from>
    <xdr:ext cx="534377"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705111" y="9211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a:extLst>
            <a:ext uri="{FF2B5EF4-FFF2-40B4-BE49-F238E27FC236}">
              <a16:creationId xmlns:a16="http://schemas.microsoft.com/office/drawing/2014/main" id="{00000000-0008-0000-0600-000093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93477</xdr:rowOff>
    </xdr:from>
    <xdr:to>
      <xdr:col>54</xdr:col>
      <xdr:colOff>189865</xdr:colOff>
      <xdr:row>78</xdr:row>
      <xdr:rowOff>94848</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10475595" y="12437877"/>
          <a:ext cx="1270" cy="10300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98675</xdr:rowOff>
    </xdr:from>
    <xdr:ext cx="378565" cy="259045"/>
    <xdr:sp macro="" textlink="">
      <xdr:nvSpPr>
        <xdr:cNvPr id="405" name="普通建設事業費 （ うち新規整備　）最小値テキスト">
          <a:extLst>
            <a:ext uri="{FF2B5EF4-FFF2-40B4-BE49-F238E27FC236}">
              <a16:creationId xmlns:a16="http://schemas.microsoft.com/office/drawing/2014/main" id="{00000000-0008-0000-0600-000095010000}"/>
            </a:ext>
          </a:extLst>
        </xdr:cNvPr>
        <xdr:cNvSpPr txBox="1"/>
      </xdr:nvSpPr>
      <xdr:spPr>
        <a:xfrm>
          <a:off x="10528300" y="134717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94848</xdr:rowOff>
    </xdr:from>
    <xdr:to>
      <xdr:col>55</xdr:col>
      <xdr:colOff>88900</xdr:colOff>
      <xdr:row>78</xdr:row>
      <xdr:rowOff>94848</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10388600" y="13467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71</xdr:row>
      <xdr:rowOff>40154</xdr:rowOff>
    </xdr:from>
    <xdr:ext cx="534377" cy="259045"/>
    <xdr:sp macro="" textlink="">
      <xdr:nvSpPr>
        <xdr:cNvPr id="407" name="普通建設事業費 （ うち新規整備　）最大値テキスト">
          <a:extLst>
            <a:ext uri="{FF2B5EF4-FFF2-40B4-BE49-F238E27FC236}">
              <a16:creationId xmlns:a16="http://schemas.microsoft.com/office/drawing/2014/main" id="{00000000-0008-0000-0600-000097010000}"/>
            </a:ext>
          </a:extLst>
        </xdr:cNvPr>
        <xdr:cNvSpPr txBox="1"/>
      </xdr:nvSpPr>
      <xdr:spPr>
        <a:xfrm>
          <a:off x="10528300" y="12213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72</xdr:row>
      <xdr:rowOff>93477</xdr:rowOff>
    </xdr:from>
    <xdr:to>
      <xdr:col>55</xdr:col>
      <xdr:colOff>88900</xdr:colOff>
      <xdr:row>72</xdr:row>
      <xdr:rowOff>93477</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10388600" y="12437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58181</xdr:rowOff>
    </xdr:from>
    <xdr:to>
      <xdr:col>55</xdr:col>
      <xdr:colOff>0</xdr:colOff>
      <xdr:row>77</xdr:row>
      <xdr:rowOff>20279</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9639300" y="12916931"/>
          <a:ext cx="838200" cy="304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50375</xdr:rowOff>
    </xdr:from>
    <xdr:ext cx="469744" cy="259045"/>
    <xdr:sp macro="" textlink="">
      <xdr:nvSpPr>
        <xdr:cNvPr id="410" name="普通建設事業費 （ うち新規整備　）平均値テキスト">
          <a:extLst>
            <a:ext uri="{FF2B5EF4-FFF2-40B4-BE49-F238E27FC236}">
              <a16:creationId xmlns:a16="http://schemas.microsoft.com/office/drawing/2014/main" id="{00000000-0008-0000-0600-00009A010000}"/>
            </a:ext>
          </a:extLst>
        </xdr:cNvPr>
        <xdr:cNvSpPr txBox="1"/>
      </xdr:nvSpPr>
      <xdr:spPr>
        <a:xfrm>
          <a:off x="10528300" y="129091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27498</xdr:rowOff>
    </xdr:from>
    <xdr:to>
      <xdr:col>55</xdr:col>
      <xdr:colOff>50800</xdr:colOff>
      <xdr:row>76</xdr:row>
      <xdr:rowOff>129098</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10426700" y="13057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58181</xdr:rowOff>
    </xdr:from>
    <xdr:to>
      <xdr:col>50</xdr:col>
      <xdr:colOff>114300</xdr:colOff>
      <xdr:row>76</xdr:row>
      <xdr:rowOff>75417</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flipV="1">
          <a:off x="8750300" y="12916931"/>
          <a:ext cx="889000" cy="188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73</xdr:row>
      <xdr:rowOff>170419</xdr:rowOff>
    </xdr:from>
    <xdr:to>
      <xdr:col>50</xdr:col>
      <xdr:colOff>165100</xdr:colOff>
      <xdr:row>74</xdr:row>
      <xdr:rowOff>100569</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9588500" y="12686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72</xdr:row>
      <xdr:rowOff>117096</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9372111" y="12461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72537</xdr:rowOff>
    </xdr:from>
    <xdr:to>
      <xdr:col>45</xdr:col>
      <xdr:colOff>177800</xdr:colOff>
      <xdr:row>76</xdr:row>
      <xdr:rowOff>75417</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a:off x="7861300" y="12759837"/>
          <a:ext cx="889000" cy="345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73</xdr:row>
      <xdr:rowOff>68555</xdr:rowOff>
    </xdr:from>
    <xdr:to>
      <xdr:col>46</xdr:col>
      <xdr:colOff>38100</xdr:colOff>
      <xdr:row>73</xdr:row>
      <xdr:rowOff>170155</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8699500" y="12584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72</xdr:row>
      <xdr:rowOff>15232</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8483111" y="12359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72537</xdr:rowOff>
    </xdr:from>
    <xdr:to>
      <xdr:col>41</xdr:col>
      <xdr:colOff>50800</xdr:colOff>
      <xdr:row>76</xdr:row>
      <xdr:rowOff>95444</xdr:rowOff>
    </xdr:to>
    <xdr:cxnSp macro="">
      <xdr:nvCxnSpPr>
        <xdr:cNvPr id="418" name="直線コネクタ 417">
          <a:extLst>
            <a:ext uri="{FF2B5EF4-FFF2-40B4-BE49-F238E27FC236}">
              <a16:creationId xmlns:a16="http://schemas.microsoft.com/office/drawing/2014/main" id="{00000000-0008-0000-0600-0000A2010000}"/>
            </a:ext>
          </a:extLst>
        </xdr:cNvPr>
        <xdr:cNvCxnSpPr/>
      </xdr:nvCxnSpPr>
      <xdr:spPr>
        <a:xfrm flipV="1">
          <a:off x="6972300" y="12759837"/>
          <a:ext cx="889000" cy="365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74</xdr:row>
      <xdr:rowOff>28961</xdr:rowOff>
    </xdr:from>
    <xdr:to>
      <xdr:col>41</xdr:col>
      <xdr:colOff>101600</xdr:colOff>
      <xdr:row>74</xdr:row>
      <xdr:rowOff>130561</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7810500" y="1271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121688</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7594111" y="12808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103347</xdr:rowOff>
    </xdr:from>
    <xdr:to>
      <xdr:col>36</xdr:col>
      <xdr:colOff>165100</xdr:colOff>
      <xdr:row>75</xdr:row>
      <xdr:rowOff>33497</xdr:rowOff>
    </xdr:to>
    <xdr:sp macro="" textlink="">
      <xdr:nvSpPr>
        <xdr:cNvPr id="421" name="フローチャート: 判断 420">
          <a:extLst>
            <a:ext uri="{FF2B5EF4-FFF2-40B4-BE49-F238E27FC236}">
              <a16:creationId xmlns:a16="http://schemas.microsoft.com/office/drawing/2014/main" id="{00000000-0008-0000-0600-0000A5010000}"/>
            </a:ext>
          </a:extLst>
        </xdr:cNvPr>
        <xdr:cNvSpPr/>
      </xdr:nvSpPr>
      <xdr:spPr>
        <a:xfrm>
          <a:off x="6921500" y="12790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50024</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05111" y="12565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140929</xdr:rowOff>
    </xdr:from>
    <xdr:to>
      <xdr:col>55</xdr:col>
      <xdr:colOff>50800</xdr:colOff>
      <xdr:row>77</xdr:row>
      <xdr:rowOff>71079</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10426700" y="13171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119356</xdr:rowOff>
    </xdr:from>
    <xdr:ext cx="469744" cy="259045"/>
    <xdr:sp macro="" textlink="">
      <xdr:nvSpPr>
        <xdr:cNvPr id="429" name="普通建設事業費 （ うち新規整備　）該当値テキスト">
          <a:extLst>
            <a:ext uri="{FF2B5EF4-FFF2-40B4-BE49-F238E27FC236}">
              <a16:creationId xmlns:a16="http://schemas.microsoft.com/office/drawing/2014/main" id="{00000000-0008-0000-0600-0000AD010000}"/>
            </a:ext>
          </a:extLst>
        </xdr:cNvPr>
        <xdr:cNvSpPr txBox="1"/>
      </xdr:nvSpPr>
      <xdr:spPr>
        <a:xfrm>
          <a:off x="10528300" y="13149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7381</xdr:rowOff>
    </xdr:from>
    <xdr:to>
      <xdr:col>50</xdr:col>
      <xdr:colOff>165100</xdr:colOff>
      <xdr:row>75</xdr:row>
      <xdr:rowOff>108981</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9588500" y="12866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100108</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9372111" y="12958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24617</xdr:rowOff>
    </xdr:from>
    <xdr:to>
      <xdr:col>46</xdr:col>
      <xdr:colOff>38100</xdr:colOff>
      <xdr:row>76</xdr:row>
      <xdr:rowOff>126217</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8699500" y="13054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117344</xdr:rowOff>
    </xdr:from>
    <xdr:ext cx="469744"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8515428" y="13147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21737</xdr:rowOff>
    </xdr:from>
    <xdr:to>
      <xdr:col>41</xdr:col>
      <xdr:colOff>101600</xdr:colOff>
      <xdr:row>74</xdr:row>
      <xdr:rowOff>123337</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7810500" y="12709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72</xdr:row>
      <xdr:rowOff>139864</xdr:rowOff>
    </xdr:from>
    <xdr:ext cx="534377"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7594111" y="12484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44644</xdr:rowOff>
    </xdr:from>
    <xdr:to>
      <xdr:col>36</xdr:col>
      <xdr:colOff>165100</xdr:colOff>
      <xdr:row>76</xdr:row>
      <xdr:rowOff>146244</xdr:rowOff>
    </xdr:to>
    <xdr:sp macro="" textlink="">
      <xdr:nvSpPr>
        <xdr:cNvPr id="436" name="楕円 435">
          <a:extLst>
            <a:ext uri="{FF2B5EF4-FFF2-40B4-BE49-F238E27FC236}">
              <a16:creationId xmlns:a16="http://schemas.microsoft.com/office/drawing/2014/main" id="{00000000-0008-0000-0600-0000B4010000}"/>
            </a:ext>
          </a:extLst>
        </xdr:cNvPr>
        <xdr:cNvSpPr/>
      </xdr:nvSpPr>
      <xdr:spPr>
        <a:xfrm>
          <a:off x="6921500" y="13074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137371</xdr:rowOff>
    </xdr:from>
    <xdr:ext cx="469744"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737428" y="13167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38298</xdr:rowOff>
    </xdr:from>
    <xdr:ext cx="531299"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3" name="普通建設事業費 （ うち更新整備　）グラフ枠">
          <a:extLst>
            <a:ext uri="{FF2B5EF4-FFF2-40B4-BE49-F238E27FC236}">
              <a16:creationId xmlns:a16="http://schemas.microsoft.com/office/drawing/2014/main" id="{00000000-0008-0000-0600-0000C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93</xdr:row>
      <xdr:rowOff>15472</xdr:rowOff>
    </xdr:from>
    <xdr:to>
      <xdr:col>54</xdr:col>
      <xdr:colOff>189865</xdr:colOff>
      <xdr:row>98</xdr:row>
      <xdr:rowOff>119911</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10475595" y="15960322"/>
          <a:ext cx="1270" cy="961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123738</xdr:rowOff>
    </xdr:from>
    <xdr:ext cx="534377" cy="259045"/>
    <xdr:sp macro="" textlink="">
      <xdr:nvSpPr>
        <xdr:cNvPr id="465" name="普通建設事業費 （ うち更新整備　）最小値テキスト">
          <a:extLst>
            <a:ext uri="{FF2B5EF4-FFF2-40B4-BE49-F238E27FC236}">
              <a16:creationId xmlns:a16="http://schemas.microsoft.com/office/drawing/2014/main" id="{00000000-0008-0000-0600-0000D1010000}"/>
            </a:ext>
          </a:extLst>
        </xdr:cNvPr>
        <xdr:cNvSpPr txBox="1"/>
      </xdr:nvSpPr>
      <xdr:spPr>
        <a:xfrm>
          <a:off x="10528300" y="16925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119911</xdr:rowOff>
    </xdr:from>
    <xdr:to>
      <xdr:col>55</xdr:col>
      <xdr:colOff>88900</xdr:colOff>
      <xdr:row>98</xdr:row>
      <xdr:rowOff>119911</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10388600" y="16922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133599</xdr:rowOff>
    </xdr:from>
    <xdr:ext cx="534377" cy="259045"/>
    <xdr:sp macro="" textlink="">
      <xdr:nvSpPr>
        <xdr:cNvPr id="467" name="普通建設事業費 （ うち更新整備　）最大値テキスト">
          <a:extLst>
            <a:ext uri="{FF2B5EF4-FFF2-40B4-BE49-F238E27FC236}">
              <a16:creationId xmlns:a16="http://schemas.microsoft.com/office/drawing/2014/main" id="{00000000-0008-0000-0600-0000D3010000}"/>
            </a:ext>
          </a:extLst>
        </xdr:cNvPr>
        <xdr:cNvSpPr txBox="1"/>
      </xdr:nvSpPr>
      <xdr:spPr>
        <a:xfrm>
          <a:off x="10528300" y="15735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93</xdr:row>
      <xdr:rowOff>15472</xdr:rowOff>
    </xdr:from>
    <xdr:to>
      <xdr:col>55</xdr:col>
      <xdr:colOff>88900</xdr:colOff>
      <xdr:row>93</xdr:row>
      <xdr:rowOff>15472</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10388600" y="15960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120498</xdr:rowOff>
    </xdr:from>
    <xdr:to>
      <xdr:col>55</xdr:col>
      <xdr:colOff>0</xdr:colOff>
      <xdr:row>98</xdr:row>
      <xdr:rowOff>11880</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flipV="1">
          <a:off x="9639300" y="16579698"/>
          <a:ext cx="838200" cy="234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163506</xdr:rowOff>
    </xdr:from>
    <xdr:ext cx="534377" cy="259045"/>
    <xdr:sp macro="" textlink="">
      <xdr:nvSpPr>
        <xdr:cNvPr id="470" name="普通建設事業費 （ うち更新整備　）平均値テキスト">
          <a:extLst>
            <a:ext uri="{FF2B5EF4-FFF2-40B4-BE49-F238E27FC236}">
              <a16:creationId xmlns:a16="http://schemas.microsoft.com/office/drawing/2014/main" id="{00000000-0008-0000-0600-0000D6010000}"/>
            </a:ext>
          </a:extLst>
        </xdr:cNvPr>
        <xdr:cNvSpPr txBox="1"/>
      </xdr:nvSpPr>
      <xdr:spPr>
        <a:xfrm>
          <a:off x="10528300" y="162798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140629</xdr:rowOff>
    </xdr:from>
    <xdr:to>
      <xdr:col>55</xdr:col>
      <xdr:colOff>50800</xdr:colOff>
      <xdr:row>96</xdr:row>
      <xdr:rowOff>70779</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10426700" y="16428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117461</xdr:rowOff>
    </xdr:from>
    <xdr:to>
      <xdr:col>50</xdr:col>
      <xdr:colOff>114300</xdr:colOff>
      <xdr:row>98</xdr:row>
      <xdr:rowOff>11880</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a:off x="8750300" y="16405211"/>
          <a:ext cx="889000" cy="408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11764</xdr:rowOff>
    </xdr:from>
    <xdr:to>
      <xdr:col>50</xdr:col>
      <xdr:colOff>165100</xdr:colOff>
      <xdr:row>96</xdr:row>
      <xdr:rowOff>113364</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9588500" y="1647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129891</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372111" y="16246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89</xdr:row>
      <xdr:rowOff>99009</xdr:rowOff>
    </xdr:from>
    <xdr:to>
      <xdr:col>45</xdr:col>
      <xdr:colOff>177800</xdr:colOff>
      <xdr:row>95</xdr:row>
      <xdr:rowOff>117461</xdr:rowOff>
    </xdr:to>
    <xdr:cxnSp macro="">
      <xdr:nvCxnSpPr>
        <xdr:cNvPr id="475" name="直線コネクタ 474">
          <a:extLst>
            <a:ext uri="{FF2B5EF4-FFF2-40B4-BE49-F238E27FC236}">
              <a16:creationId xmlns:a16="http://schemas.microsoft.com/office/drawing/2014/main" id="{00000000-0008-0000-0600-0000DB010000}"/>
            </a:ext>
          </a:extLst>
        </xdr:cNvPr>
        <xdr:cNvCxnSpPr/>
      </xdr:nvCxnSpPr>
      <xdr:spPr>
        <a:xfrm>
          <a:off x="7861300" y="15358059"/>
          <a:ext cx="889000" cy="1047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8629</xdr:rowOff>
    </xdr:from>
    <xdr:to>
      <xdr:col>46</xdr:col>
      <xdr:colOff>38100</xdr:colOff>
      <xdr:row>95</xdr:row>
      <xdr:rowOff>110229</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8699500" y="16296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126756</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483111" y="16071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89</xdr:row>
      <xdr:rowOff>99009</xdr:rowOff>
    </xdr:from>
    <xdr:to>
      <xdr:col>41</xdr:col>
      <xdr:colOff>50800</xdr:colOff>
      <xdr:row>93</xdr:row>
      <xdr:rowOff>75431</xdr:rowOff>
    </xdr:to>
    <xdr:cxnSp macro="">
      <xdr:nvCxnSpPr>
        <xdr:cNvPr id="478" name="直線コネクタ 477">
          <a:extLst>
            <a:ext uri="{FF2B5EF4-FFF2-40B4-BE49-F238E27FC236}">
              <a16:creationId xmlns:a16="http://schemas.microsoft.com/office/drawing/2014/main" id="{00000000-0008-0000-0600-0000DE010000}"/>
            </a:ext>
          </a:extLst>
        </xdr:cNvPr>
        <xdr:cNvCxnSpPr/>
      </xdr:nvCxnSpPr>
      <xdr:spPr>
        <a:xfrm flipV="1">
          <a:off x="6972300" y="15358059"/>
          <a:ext cx="889000" cy="662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44878</xdr:rowOff>
    </xdr:from>
    <xdr:to>
      <xdr:col>41</xdr:col>
      <xdr:colOff>101600</xdr:colOff>
      <xdr:row>95</xdr:row>
      <xdr:rowOff>146478</xdr:rowOff>
    </xdr:to>
    <xdr:sp macro="" textlink="">
      <xdr:nvSpPr>
        <xdr:cNvPr id="479" name="フローチャート: 判断 478">
          <a:extLst>
            <a:ext uri="{FF2B5EF4-FFF2-40B4-BE49-F238E27FC236}">
              <a16:creationId xmlns:a16="http://schemas.microsoft.com/office/drawing/2014/main" id="{00000000-0008-0000-0600-0000DF010000}"/>
            </a:ext>
          </a:extLst>
        </xdr:cNvPr>
        <xdr:cNvSpPr/>
      </xdr:nvSpPr>
      <xdr:spPr>
        <a:xfrm>
          <a:off x="7810500" y="16332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137605</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7594111" y="16425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90827</xdr:rowOff>
    </xdr:from>
    <xdr:to>
      <xdr:col>36</xdr:col>
      <xdr:colOff>165100</xdr:colOff>
      <xdr:row>97</xdr:row>
      <xdr:rowOff>20977</xdr:rowOff>
    </xdr:to>
    <xdr:sp macro="" textlink="">
      <xdr:nvSpPr>
        <xdr:cNvPr id="481" name="フローチャート: 判断 480">
          <a:extLst>
            <a:ext uri="{FF2B5EF4-FFF2-40B4-BE49-F238E27FC236}">
              <a16:creationId xmlns:a16="http://schemas.microsoft.com/office/drawing/2014/main" id="{00000000-0008-0000-0600-0000E1010000}"/>
            </a:ext>
          </a:extLst>
        </xdr:cNvPr>
        <xdr:cNvSpPr/>
      </xdr:nvSpPr>
      <xdr:spPr>
        <a:xfrm>
          <a:off x="6921500" y="16550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12104</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6705111" y="16642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69698</xdr:rowOff>
    </xdr:from>
    <xdr:to>
      <xdr:col>55</xdr:col>
      <xdr:colOff>50800</xdr:colOff>
      <xdr:row>96</xdr:row>
      <xdr:rowOff>171298</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10426700" y="16528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48125</xdr:rowOff>
    </xdr:from>
    <xdr:ext cx="534377" cy="259045"/>
    <xdr:sp macro="" textlink="">
      <xdr:nvSpPr>
        <xdr:cNvPr id="489" name="普通建設事業費 （ うち更新整備　）該当値テキスト">
          <a:extLst>
            <a:ext uri="{FF2B5EF4-FFF2-40B4-BE49-F238E27FC236}">
              <a16:creationId xmlns:a16="http://schemas.microsoft.com/office/drawing/2014/main" id="{00000000-0008-0000-0600-0000E9010000}"/>
            </a:ext>
          </a:extLst>
        </xdr:cNvPr>
        <xdr:cNvSpPr txBox="1"/>
      </xdr:nvSpPr>
      <xdr:spPr>
        <a:xfrm>
          <a:off x="10528300" y="16507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132530</xdr:rowOff>
    </xdr:from>
    <xdr:to>
      <xdr:col>50</xdr:col>
      <xdr:colOff>165100</xdr:colOff>
      <xdr:row>98</xdr:row>
      <xdr:rowOff>62680</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9588500" y="1676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53807</xdr:rowOff>
    </xdr:from>
    <xdr:ext cx="534377"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9372111" y="16855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66661</xdr:rowOff>
    </xdr:from>
    <xdr:to>
      <xdr:col>46</xdr:col>
      <xdr:colOff>38100</xdr:colOff>
      <xdr:row>95</xdr:row>
      <xdr:rowOff>168261</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8699500" y="16354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159388</xdr:rowOff>
    </xdr:from>
    <xdr:ext cx="534377"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8483111" y="16447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89</xdr:row>
      <xdr:rowOff>48209</xdr:rowOff>
    </xdr:from>
    <xdr:to>
      <xdr:col>41</xdr:col>
      <xdr:colOff>101600</xdr:colOff>
      <xdr:row>89</xdr:row>
      <xdr:rowOff>149809</xdr:rowOff>
    </xdr:to>
    <xdr:sp macro="" textlink="">
      <xdr:nvSpPr>
        <xdr:cNvPr id="494" name="楕円 493">
          <a:extLst>
            <a:ext uri="{FF2B5EF4-FFF2-40B4-BE49-F238E27FC236}">
              <a16:creationId xmlns:a16="http://schemas.microsoft.com/office/drawing/2014/main" id="{00000000-0008-0000-0600-0000EE010000}"/>
            </a:ext>
          </a:extLst>
        </xdr:cNvPr>
        <xdr:cNvSpPr/>
      </xdr:nvSpPr>
      <xdr:spPr>
        <a:xfrm>
          <a:off x="7810500" y="15307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87</xdr:row>
      <xdr:rowOff>166336</xdr:rowOff>
    </xdr:from>
    <xdr:ext cx="534377"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7594111" y="15082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93</xdr:row>
      <xdr:rowOff>24631</xdr:rowOff>
    </xdr:from>
    <xdr:to>
      <xdr:col>36</xdr:col>
      <xdr:colOff>165100</xdr:colOff>
      <xdr:row>93</xdr:row>
      <xdr:rowOff>126231</xdr:rowOff>
    </xdr:to>
    <xdr:sp macro="" textlink="">
      <xdr:nvSpPr>
        <xdr:cNvPr id="496" name="楕円 495">
          <a:extLst>
            <a:ext uri="{FF2B5EF4-FFF2-40B4-BE49-F238E27FC236}">
              <a16:creationId xmlns:a16="http://schemas.microsoft.com/office/drawing/2014/main" id="{00000000-0008-0000-0600-0000F0010000}"/>
            </a:ext>
          </a:extLst>
        </xdr:cNvPr>
        <xdr:cNvSpPr/>
      </xdr:nvSpPr>
      <xdr:spPr>
        <a:xfrm>
          <a:off x="6921500" y="15969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91</xdr:row>
      <xdr:rowOff>142758</xdr:rowOff>
    </xdr:from>
    <xdr:ext cx="534377"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6705111" y="15744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5" name="正方形/長方形 504">
          <a:extLst>
            <a:ext uri="{FF2B5EF4-FFF2-40B4-BE49-F238E27FC236}">
              <a16:creationId xmlns:a16="http://schemas.microsoft.com/office/drawing/2014/main" id="{00000000-0008-0000-0600-0000F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災害復旧事業費グラフ枠">
          <a:extLst>
            <a:ext uri="{FF2B5EF4-FFF2-40B4-BE49-F238E27FC236}">
              <a16:creationId xmlns:a16="http://schemas.microsoft.com/office/drawing/2014/main" id="{00000000-0008-0000-0600-000006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51506</xdr:rowOff>
    </xdr:from>
    <xdr:to>
      <xdr:col>85</xdr:col>
      <xdr:colOff>126364</xdr:colOff>
      <xdr:row>38</xdr:row>
      <xdr:rowOff>139700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6317595" y="5195006"/>
          <a:ext cx="1269" cy="14597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20" name="災害復旧事業費最小値テキスト">
          <a:extLst>
            <a:ext uri="{FF2B5EF4-FFF2-40B4-BE49-F238E27FC236}">
              <a16:creationId xmlns:a16="http://schemas.microsoft.com/office/drawing/2014/main" id="{00000000-0008-0000-0600-00000802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169633</xdr:rowOff>
    </xdr:from>
    <xdr:ext cx="534377" cy="259045"/>
    <xdr:sp macro="" textlink="">
      <xdr:nvSpPr>
        <xdr:cNvPr id="522" name="災害復旧事業費最大値テキスト">
          <a:extLst>
            <a:ext uri="{FF2B5EF4-FFF2-40B4-BE49-F238E27FC236}">
              <a16:creationId xmlns:a16="http://schemas.microsoft.com/office/drawing/2014/main" id="{00000000-0008-0000-0600-00000A020000}"/>
            </a:ext>
          </a:extLst>
        </xdr:cNvPr>
        <xdr:cNvSpPr txBox="1"/>
      </xdr:nvSpPr>
      <xdr:spPr>
        <a:xfrm>
          <a:off x="16370300" y="4970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51506</xdr:rowOff>
    </xdr:from>
    <xdr:to>
      <xdr:col>86</xdr:col>
      <xdr:colOff>25400</xdr:colOff>
      <xdr:row>30</xdr:row>
      <xdr:rowOff>51506</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6230600" y="5195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135905</xdr:rowOff>
    </xdr:from>
    <xdr:to>
      <xdr:col>85</xdr:col>
      <xdr:colOff>127000</xdr:colOff>
      <xdr:row>38</xdr:row>
      <xdr:rowOff>139700</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5481300" y="6651005"/>
          <a:ext cx="838200" cy="3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126773</xdr:rowOff>
    </xdr:from>
    <xdr:ext cx="469744" cy="259045"/>
    <xdr:sp macro="" textlink="">
      <xdr:nvSpPr>
        <xdr:cNvPr id="525" name="災害復旧事業費平均値テキスト">
          <a:extLst>
            <a:ext uri="{FF2B5EF4-FFF2-40B4-BE49-F238E27FC236}">
              <a16:creationId xmlns:a16="http://schemas.microsoft.com/office/drawing/2014/main" id="{00000000-0008-0000-0600-00000D020000}"/>
            </a:ext>
          </a:extLst>
        </xdr:cNvPr>
        <xdr:cNvSpPr txBox="1"/>
      </xdr:nvSpPr>
      <xdr:spPr>
        <a:xfrm>
          <a:off x="16370300" y="62989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103896</xdr:rowOff>
    </xdr:from>
    <xdr:to>
      <xdr:col>85</xdr:col>
      <xdr:colOff>177800</xdr:colOff>
      <xdr:row>38</xdr:row>
      <xdr:rowOff>34046</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6268700" y="6447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135905</xdr:rowOff>
    </xdr:from>
    <xdr:to>
      <xdr:col>81</xdr:col>
      <xdr:colOff>50800</xdr:colOff>
      <xdr:row>38</xdr:row>
      <xdr:rowOff>139700</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flipV="1">
          <a:off x="14592300" y="6651005"/>
          <a:ext cx="889000" cy="3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83734</xdr:rowOff>
    </xdr:from>
    <xdr:to>
      <xdr:col>81</xdr:col>
      <xdr:colOff>101600</xdr:colOff>
      <xdr:row>38</xdr:row>
      <xdr:rowOff>13884</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5430500" y="6427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30411</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46428" y="6202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134259</xdr:rowOff>
    </xdr:from>
    <xdr:to>
      <xdr:col>76</xdr:col>
      <xdr:colOff>114300</xdr:colOff>
      <xdr:row>38</xdr:row>
      <xdr:rowOff>139700</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a:off x="13703300" y="6649359"/>
          <a:ext cx="889000" cy="5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47981</xdr:rowOff>
    </xdr:from>
    <xdr:to>
      <xdr:col>76</xdr:col>
      <xdr:colOff>165100</xdr:colOff>
      <xdr:row>37</xdr:row>
      <xdr:rowOff>149581</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4541500" y="6391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35</xdr:row>
      <xdr:rowOff>166108</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357428" y="6166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79944</xdr:rowOff>
    </xdr:from>
    <xdr:to>
      <xdr:col>71</xdr:col>
      <xdr:colOff>177800</xdr:colOff>
      <xdr:row>38</xdr:row>
      <xdr:rowOff>134259</xdr:rowOff>
    </xdr:to>
    <xdr:cxnSp macro="">
      <xdr:nvCxnSpPr>
        <xdr:cNvPr id="533" name="直線コネクタ 532">
          <a:extLst>
            <a:ext uri="{FF2B5EF4-FFF2-40B4-BE49-F238E27FC236}">
              <a16:creationId xmlns:a16="http://schemas.microsoft.com/office/drawing/2014/main" id="{00000000-0008-0000-0600-000015020000}"/>
            </a:ext>
          </a:extLst>
        </xdr:cNvPr>
        <xdr:cNvCxnSpPr/>
      </xdr:nvCxnSpPr>
      <xdr:spPr>
        <a:xfrm>
          <a:off x="12814300" y="6595044"/>
          <a:ext cx="889000" cy="54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108148</xdr:rowOff>
    </xdr:from>
    <xdr:to>
      <xdr:col>72</xdr:col>
      <xdr:colOff>38100</xdr:colOff>
      <xdr:row>38</xdr:row>
      <xdr:rowOff>38298</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3652500" y="6451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54825</xdr:rowOff>
    </xdr:from>
    <xdr:ext cx="469744"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3468428" y="6227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132014</xdr:rowOff>
    </xdr:from>
    <xdr:to>
      <xdr:col>67</xdr:col>
      <xdr:colOff>101600</xdr:colOff>
      <xdr:row>38</xdr:row>
      <xdr:rowOff>62164</xdr:rowOff>
    </xdr:to>
    <xdr:sp macro="" textlink="">
      <xdr:nvSpPr>
        <xdr:cNvPr id="536" name="フローチャート: 判断 535">
          <a:extLst>
            <a:ext uri="{FF2B5EF4-FFF2-40B4-BE49-F238E27FC236}">
              <a16:creationId xmlns:a16="http://schemas.microsoft.com/office/drawing/2014/main" id="{00000000-0008-0000-0600-000018020000}"/>
            </a:ext>
          </a:extLst>
        </xdr:cNvPr>
        <xdr:cNvSpPr/>
      </xdr:nvSpPr>
      <xdr:spPr>
        <a:xfrm>
          <a:off x="12763500" y="647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78691</xdr:rowOff>
    </xdr:from>
    <xdr:ext cx="469744"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579428" y="6250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3827</xdr:rowOff>
    </xdr:from>
    <xdr:ext cx="249299" cy="259045"/>
    <xdr:sp macro="" textlink="">
      <xdr:nvSpPr>
        <xdr:cNvPr id="544" name="災害復旧事業費該当値テキスト">
          <a:extLst>
            <a:ext uri="{FF2B5EF4-FFF2-40B4-BE49-F238E27FC236}">
              <a16:creationId xmlns:a16="http://schemas.microsoft.com/office/drawing/2014/main" id="{00000000-0008-0000-0600-000020020000}"/>
            </a:ext>
          </a:extLst>
        </xdr:cNvPr>
        <xdr:cNvSpPr txBox="1"/>
      </xdr:nvSpPr>
      <xdr:spPr>
        <a:xfrm>
          <a:off x="16370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85105</xdr:rowOff>
    </xdr:from>
    <xdr:to>
      <xdr:col>81</xdr:col>
      <xdr:colOff>101600</xdr:colOff>
      <xdr:row>39</xdr:row>
      <xdr:rowOff>15255</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5430500" y="660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39</xdr:row>
      <xdr:rowOff>6382</xdr:rowOff>
    </xdr:from>
    <xdr:ext cx="313932"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5324333" y="66929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83459</xdr:rowOff>
    </xdr:from>
    <xdr:to>
      <xdr:col>72</xdr:col>
      <xdr:colOff>38100</xdr:colOff>
      <xdr:row>39</xdr:row>
      <xdr:rowOff>13609</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3652500" y="6598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4736</xdr:rowOff>
    </xdr:from>
    <xdr:ext cx="378565"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3514017" y="66912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29144</xdr:rowOff>
    </xdr:from>
    <xdr:to>
      <xdr:col>67</xdr:col>
      <xdr:colOff>101600</xdr:colOff>
      <xdr:row>38</xdr:row>
      <xdr:rowOff>130744</xdr:rowOff>
    </xdr:to>
    <xdr:sp macro="" textlink="">
      <xdr:nvSpPr>
        <xdr:cNvPr id="551" name="楕円 550">
          <a:extLst>
            <a:ext uri="{FF2B5EF4-FFF2-40B4-BE49-F238E27FC236}">
              <a16:creationId xmlns:a16="http://schemas.microsoft.com/office/drawing/2014/main" id="{00000000-0008-0000-0600-000027020000}"/>
            </a:ext>
          </a:extLst>
        </xdr:cNvPr>
        <xdr:cNvSpPr/>
      </xdr:nvSpPr>
      <xdr:spPr>
        <a:xfrm>
          <a:off x="12763500" y="6544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121871</xdr:rowOff>
    </xdr:from>
    <xdr:ext cx="469744"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579428" y="6636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a:extLst>
            <a:ext uri="{FF2B5EF4-FFF2-40B4-BE49-F238E27FC236}">
              <a16:creationId xmlns:a16="http://schemas.microsoft.com/office/drawing/2014/main" id="{00000000-0008-0000-06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9" name="失業対策事業費最小値テキスト">
          <a:extLst>
            <a:ext uri="{FF2B5EF4-FFF2-40B4-BE49-F238E27FC236}">
              <a16:creationId xmlns:a16="http://schemas.microsoft.com/office/drawing/2014/main" id="{00000000-0008-0000-0600-000039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1" name="失業対策事業費最大値テキスト">
          <a:extLst>
            <a:ext uri="{FF2B5EF4-FFF2-40B4-BE49-F238E27FC236}">
              <a16:creationId xmlns:a16="http://schemas.microsoft.com/office/drawing/2014/main" id="{00000000-0008-0000-0600-00003B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4" name="失業対策事業費平均値テキスト">
          <a:extLst>
            <a:ext uri="{FF2B5EF4-FFF2-40B4-BE49-F238E27FC236}">
              <a16:creationId xmlns:a16="http://schemas.microsoft.com/office/drawing/2014/main" id="{00000000-0008-0000-0600-00003E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2" name="直線コネクタ 581">
          <a:extLst>
            <a:ext uri="{FF2B5EF4-FFF2-40B4-BE49-F238E27FC236}">
              <a16:creationId xmlns:a16="http://schemas.microsoft.com/office/drawing/2014/main" id="{00000000-0008-0000-0600-000046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3" name="失業対策事業費該当値テキスト">
          <a:extLst>
            <a:ext uri="{FF2B5EF4-FFF2-40B4-BE49-F238E27FC236}">
              <a16:creationId xmlns:a16="http://schemas.microsoft.com/office/drawing/2014/main" id="{00000000-0008-0000-0600-000051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公債費グラフ枠">
          <a:extLst>
            <a:ext uri="{FF2B5EF4-FFF2-40B4-BE49-F238E27FC236}">
              <a16:creationId xmlns:a16="http://schemas.microsoft.com/office/drawing/2014/main" id="{00000000-0008-0000-0600-000070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76416</xdr:rowOff>
    </xdr:from>
    <xdr:to>
      <xdr:col>85</xdr:col>
      <xdr:colOff>126364</xdr:colOff>
      <xdr:row>78</xdr:row>
      <xdr:rowOff>50394</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6317595" y="12249366"/>
          <a:ext cx="1269" cy="1174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54221</xdr:rowOff>
    </xdr:from>
    <xdr:ext cx="469744" cy="259045"/>
    <xdr:sp macro="" textlink="">
      <xdr:nvSpPr>
        <xdr:cNvPr id="626" name="公債費最小値テキスト">
          <a:extLst>
            <a:ext uri="{FF2B5EF4-FFF2-40B4-BE49-F238E27FC236}">
              <a16:creationId xmlns:a16="http://schemas.microsoft.com/office/drawing/2014/main" id="{00000000-0008-0000-0600-000072020000}"/>
            </a:ext>
          </a:extLst>
        </xdr:cNvPr>
        <xdr:cNvSpPr txBox="1"/>
      </xdr:nvSpPr>
      <xdr:spPr>
        <a:xfrm>
          <a:off x="16370300" y="13427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50394</xdr:rowOff>
    </xdr:from>
    <xdr:to>
      <xdr:col>86</xdr:col>
      <xdr:colOff>25400</xdr:colOff>
      <xdr:row>78</xdr:row>
      <xdr:rowOff>50394</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6230600" y="13423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23093</xdr:rowOff>
    </xdr:from>
    <xdr:ext cx="534377" cy="259045"/>
    <xdr:sp macro="" textlink="">
      <xdr:nvSpPr>
        <xdr:cNvPr id="628" name="公債費最大値テキスト">
          <a:extLst>
            <a:ext uri="{FF2B5EF4-FFF2-40B4-BE49-F238E27FC236}">
              <a16:creationId xmlns:a16="http://schemas.microsoft.com/office/drawing/2014/main" id="{00000000-0008-0000-0600-000074020000}"/>
            </a:ext>
          </a:extLst>
        </xdr:cNvPr>
        <xdr:cNvSpPr txBox="1"/>
      </xdr:nvSpPr>
      <xdr:spPr>
        <a:xfrm>
          <a:off x="16370300" y="12024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76416</xdr:rowOff>
    </xdr:from>
    <xdr:to>
      <xdr:col>86</xdr:col>
      <xdr:colOff>25400</xdr:colOff>
      <xdr:row>71</xdr:row>
      <xdr:rowOff>76416</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6230600" y="12249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26333</xdr:rowOff>
    </xdr:from>
    <xdr:to>
      <xdr:col>85</xdr:col>
      <xdr:colOff>127000</xdr:colOff>
      <xdr:row>75</xdr:row>
      <xdr:rowOff>57461</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flipV="1">
          <a:off x="15481300" y="12885083"/>
          <a:ext cx="838200" cy="31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139126</xdr:rowOff>
    </xdr:from>
    <xdr:ext cx="534377" cy="259045"/>
    <xdr:sp macro="" textlink="">
      <xdr:nvSpPr>
        <xdr:cNvPr id="631" name="公債費平均値テキスト">
          <a:extLst>
            <a:ext uri="{FF2B5EF4-FFF2-40B4-BE49-F238E27FC236}">
              <a16:creationId xmlns:a16="http://schemas.microsoft.com/office/drawing/2014/main" id="{00000000-0008-0000-0600-000077020000}"/>
            </a:ext>
          </a:extLst>
        </xdr:cNvPr>
        <xdr:cNvSpPr txBox="1"/>
      </xdr:nvSpPr>
      <xdr:spPr>
        <a:xfrm>
          <a:off x="16370300" y="128264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160699</xdr:rowOff>
    </xdr:from>
    <xdr:to>
      <xdr:col>85</xdr:col>
      <xdr:colOff>177800</xdr:colOff>
      <xdr:row>75</xdr:row>
      <xdr:rowOff>90849</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6268700" y="12847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57461</xdr:rowOff>
    </xdr:from>
    <xdr:to>
      <xdr:col>81</xdr:col>
      <xdr:colOff>50800</xdr:colOff>
      <xdr:row>75</xdr:row>
      <xdr:rowOff>69196</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flipV="1">
          <a:off x="14592300" y="12916211"/>
          <a:ext cx="889000" cy="11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143935</xdr:rowOff>
    </xdr:from>
    <xdr:to>
      <xdr:col>81</xdr:col>
      <xdr:colOff>101600</xdr:colOff>
      <xdr:row>75</xdr:row>
      <xdr:rowOff>74085</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5430500" y="12831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90612</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214111" y="12606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69196</xdr:rowOff>
    </xdr:from>
    <xdr:to>
      <xdr:col>76</xdr:col>
      <xdr:colOff>114300</xdr:colOff>
      <xdr:row>75</xdr:row>
      <xdr:rowOff>83198</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flipV="1">
          <a:off x="13703300" y="12927946"/>
          <a:ext cx="889000" cy="14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169063</xdr:rowOff>
    </xdr:from>
    <xdr:to>
      <xdr:col>76</xdr:col>
      <xdr:colOff>165100</xdr:colOff>
      <xdr:row>75</xdr:row>
      <xdr:rowOff>99213</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4541500" y="12856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115740</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4325111" y="12631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83198</xdr:rowOff>
    </xdr:from>
    <xdr:to>
      <xdr:col>71</xdr:col>
      <xdr:colOff>177800</xdr:colOff>
      <xdr:row>75</xdr:row>
      <xdr:rowOff>108134</xdr:rowOff>
    </xdr:to>
    <xdr:cxnSp macro="">
      <xdr:nvCxnSpPr>
        <xdr:cNvPr id="639" name="直線コネクタ 638">
          <a:extLst>
            <a:ext uri="{FF2B5EF4-FFF2-40B4-BE49-F238E27FC236}">
              <a16:creationId xmlns:a16="http://schemas.microsoft.com/office/drawing/2014/main" id="{00000000-0008-0000-0600-00007F020000}"/>
            </a:ext>
          </a:extLst>
        </xdr:cNvPr>
        <xdr:cNvCxnSpPr/>
      </xdr:nvCxnSpPr>
      <xdr:spPr>
        <a:xfrm flipV="1">
          <a:off x="12814300" y="12941948"/>
          <a:ext cx="889000" cy="24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148622</xdr:rowOff>
    </xdr:from>
    <xdr:to>
      <xdr:col>72</xdr:col>
      <xdr:colOff>38100</xdr:colOff>
      <xdr:row>75</xdr:row>
      <xdr:rowOff>78772</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3652500" y="12835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95299</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3436111" y="12611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159900</xdr:rowOff>
    </xdr:from>
    <xdr:to>
      <xdr:col>67</xdr:col>
      <xdr:colOff>101600</xdr:colOff>
      <xdr:row>75</xdr:row>
      <xdr:rowOff>90050</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2763500" y="128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106577</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547111" y="12622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146983</xdr:rowOff>
    </xdr:from>
    <xdr:to>
      <xdr:col>85</xdr:col>
      <xdr:colOff>177800</xdr:colOff>
      <xdr:row>75</xdr:row>
      <xdr:rowOff>77133</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6268700" y="12834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169860</xdr:rowOff>
    </xdr:from>
    <xdr:ext cx="534377" cy="259045"/>
    <xdr:sp macro="" textlink="">
      <xdr:nvSpPr>
        <xdr:cNvPr id="650" name="公債費該当値テキスト">
          <a:extLst>
            <a:ext uri="{FF2B5EF4-FFF2-40B4-BE49-F238E27FC236}">
              <a16:creationId xmlns:a16="http://schemas.microsoft.com/office/drawing/2014/main" id="{00000000-0008-0000-0600-00008A020000}"/>
            </a:ext>
          </a:extLst>
        </xdr:cNvPr>
        <xdr:cNvSpPr txBox="1"/>
      </xdr:nvSpPr>
      <xdr:spPr>
        <a:xfrm>
          <a:off x="16370300" y="12685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6661</xdr:rowOff>
    </xdr:from>
    <xdr:to>
      <xdr:col>81</xdr:col>
      <xdr:colOff>101600</xdr:colOff>
      <xdr:row>75</xdr:row>
      <xdr:rowOff>108261</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5430500" y="12865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99388</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5214111" y="12958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18396</xdr:rowOff>
    </xdr:from>
    <xdr:to>
      <xdr:col>76</xdr:col>
      <xdr:colOff>165100</xdr:colOff>
      <xdr:row>75</xdr:row>
      <xdr:rowOff>119996</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4541500" y="12877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111123</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4325111" y="12969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32398</xdr:rowOff>
    </xdr:from>
    <xdr:to>
      <xdr:col>72</xdr:col>
      <xdr:colOff>38100</xdr:colOff>
      <xdr:row>75</xdr:row>
      <xdr:rowOff>133998</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3652500" y="12891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125125</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3436111" y="12983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57334</xdr:rowOff>
    </xdr:from>
    <xdr:to>
      <xdr:col>67</xdr:col>
      <xdr:colOff>101600</xdr:colOff>
      <xdr:row>75</xdr:row>
      <xdr:rowOff>158934</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2763500" y="1291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150061</xdr:rowOff>
    </xdr:from>
    <xdr:ext cx="534377"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547111" y="13008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a:extLst>
            <a:ext uri="{FF2B5EF4-FFF2-40B4-BE49-F238E27FC236}">
              <a16:creationId xmlns:a16="http://schemas.microsoft.com/office/drawing/2014/main" id="{00000000-0008-0000-06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118859</xdr:rowOff>
    </xdr:from>
    <xdr:to>
      <xdr:col>85</xdr:col>
      <xdr:colOff>126364</xdr:colOff>
      <xdr:row>98</xdr:row>
      <xdr:rowOff>150292</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6317595" y="15720809"/>
          <a:ext cx="1269" cy="1231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154119</xdr:rowOff>
    </xdr:from>
    <xdr:ext cx="469744" cy="259045"/>
    <xdr:sp macro="" textlink="">
      <xdr:nvSpPr>
        <xdr:cNvPr id="683" name="積立金最小値テキスト">
          <a:extLst>
            <a:ext uri="{FF2B5EF4-FFF2-40B4-BE49-F238E27FC236}">
              <a16:creationId xmlns:a16="http://schemas.microsoft.com/office/drawing/2014/main" id="{00000000-0008-0000-0600-0000AB020000}"/>
            </a:ext>
          </a:extLst>
        </xdr:cNvPr>
        <xdr:cNvSpPr txBox="1"/>
      </xdr:nvSpPr>
      <xdr:spPr>
        <a:xfrm>
          <a:off x="16370300" y="16956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150292</xdr:rowOff>
    </xdr:from>
    <xdr:to>
      <xdr:col>86</xdr:col>
      <xdr:colOff>25400</xdr:colOff>
      <xdr:row>98</xdr:row>
      <xdr:rowOff>150292</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6952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65536</xdr:rowOff>
    </xdr:from>
    <xdr:ext cx="534377" cy="259045"/>
    <xdr:sp macro="" textlink="">
      <xdr:nvSpPr>
        <xdr:cNvPr id="685" name="積立金最大値テキスト">
          <a:extLst>
            <a:ext uri="{FF2B5EF4-FFF2-40B4-BE49-F238E27FC236}">
              <a16:creationId xmlns:a16="http://schemas.microsoft.com/office/drawing/2014/main" id="{00000000-0008-0000-0600-0000AD020000}"/>
            </a:ext>
          </a:extLst>
        </xdr:cNvPr>
        <xdr:cNvSpPr txBox="1"/>
      </xdr:nvSpPr>
      <xdr:spPr>
        <a:xfrm>
          <a:off x="16370300" y="15496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118859</xdr:rowOff>
    </xdr:from>
    <xdr:to>
      <xdr:col>86</xdr:col>
      <xdr:colOff>25400</xdr:colOff>
      <xdr:row>91</xdr:row>
      <xdr:rowOff>118859</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6230600" y="15720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82169</xdr:rowOff>
    </xdr:from>
    <xdr:to>
      <xdr:col>85</xdr:col>
      <xdr:colOff>127000</xdr:colOff>
      <xdr:row>95</xdr:row>
      <xdr:rowOff>52603</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5481300" y="16027019"/>
          <a:ext cx="838200" cy="313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50792</xdr:rowOff>
    </xdr:from>
    <xdr:ext cx="534377" cy="259045"/>
    <xdr:sp macro="" textlink="">
      <xdr:nvSpPr>
        <xdr:cNvPr id="688" name="積立金平均値テキスト">
          <a:extLst>
            <a:ext uri="{FF2B5EF4-FFF2-40B4-BE49-F238E27FC236}">
              <a16:creationId xmlns:a16="http://schemas.microsoft.com/office/drawing/2014/main" id="{00000000-0008-0000-0600-0000B0020000}"/>
            </a:ext>
          </a:extLst>
        </xdr:cNvPr>
        <xdr:cNvSpPr txBox="1"/>
      </xdr:nvSpPr>
      <xdr:spPr>
        <a:xfrm>
          <a:off x="16370300" y="163385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72365</xdr:rowOff>
    </xdr:from>
    <xdr:to>
      <xdr:col>85</xdr:col>
      <xdr:colOff>177800</xdr:colOff>
      <xdr:row>96</xdr:row>
      <xdr:rowOff>2515</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6268700" y="1636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52603</xdr:rowOff>
    </xdr:from>
    <xdr:to>
      <xdr:col>81</xdr:col>
      <xdr:colOff>50800</xdr:colOff>
      <xdr:row>96</xdr:row>
      <xdr:rowOff>149186</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flipV="1">
          <a:off x="14592300" y="16340353"/>
          <a:ext cx="889000" cy="268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67259</xdr:rowOff>
    </xdr:from>
    <xdr:to>
      <xdr:col>81</xdr:col>
      <xdr:colOff>101600</xdr:colOff>
      <xdr:row>95</xdr:row>
      <xdr:rowOff>168859</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5430500" y="16355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159986</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14111" y="16447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149186</xdr:rowOff>
    </xdr:from>
    <xdr:to>
      <xdr:col>76</xdr:col>
      <xdr:colOff>114300</xdr:colOff>
      <xdr:row>96</xdr:row>
      <xdr:rowOff>152349</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flipV="1">
          <a:off x="13703300" y="16608386"/>
          <a:ext cx="889000" cy="3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36779</xdr:rowOff>
    </xdr:from>
    <xdr:to>
      <xdr:col>76</xdr:col>
      <xdr:colOff>165100</xdr:colOff>
      <xdr:row>96</xdr:row>
      <xdr:rowOff>138379</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4541500" y="16495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154906</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325111" y="16271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152349</xdr:rowOff>
    </xdr:from>
    <xdr:to>
      <xdr:col>71</xdr:col>
      <xdr:colOff>177800</xdr:colOff>
      <xdr:row>97</xdr:row>
      <xdr:rowOff>38621</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flipV="1">
          <a:off x="12814300" y="16611549"/>
          <a:ext cx="889000" cy="57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81051</xdr:rowOff>
    </xdr:from>
    <xdr:to>
      <xdr:col>72</xdr:col>
      <xdr:colOff>38100</xdr:colOff>
      <xdr:row>98</xdr:row>
      <xdr:rowOff>11201</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3652500" y="16711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2328</xdr:rowOff>
    </xdr:from>
    <xdr:ext cx="469744"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468428" y="16804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102882</xdr:rowOff>
    </xdr:from>
    <xdr:to>
      <xdr:col>67</xdr:col>
      <xdr:colOff>101600</xdr:colOff>
      <xdr:row>98</xdr:row>
      <xdr:rowOff>33032</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2763500" y="16733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24159</xdr:rowOff>
    </xdr:from>
    <xdr:ext cx="469744"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579428" y="16826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31369</xdr:rowOff>
    </xdr:from>
    <xdr:to>
      <xdr:col>85</xdr:col>
      <xdr:colOff>177800</xdr:colOff>
      <xdr:row>93</xdr:row>
      <xdr:rowOff>132969</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6268700" y="15976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54246</xdr:rowOff>
    </xdr:from>
    <xdr:ext cx="534377" cy="259045"/>
    <xdr:sp macro="" textlink="">
      <xdr:nvSpPr>
        <xdr:cNvPr id="707" name="積立金該当値テキスト">
          <a:extLst>
            <a:ext uri="{FF2B5EF4-FFF2-40B4-BE49-F238E27FC236}">
              <a16:creationId xmlns:a16="http://schemas.microsoft.com/office/drawing/2014/main" id="{00000000-0008-0000-0600-0000C3020000}"/>
            </a:ext>
          </a:extLst>
        </xdr:cNvPr>
        <xdr:cNvSpPr txBox="1"/>
      </xdr:nvSpPr>
      <xdr:spPr>
        <a:xfrm>
          <a:off x="16370300" y="15827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1803</xdr:rowOff>
    </xdr:from>
    <xdr:to>
      <xdr:col>81</xdr:col>
      <xdr:colOff>101600</xdr:colOff>
      <xdr:row>95</xdr:row>
      <xdr:rowOff>103403</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5430500" y="16289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119930</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5214111" y="16064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98386</xdr:rowOff>
    </xdr:from>
    <xdr:to>
      <xdr:col>76</xdr:col>
      <xdr:colOff>165100</xdr:colOff>
      <xdr:row>97</xdr:row>
      <xdr:rowOff>28536</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4541500" y="16557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19663</xdr:rowOff>
    </xdr:from>
    <xdr:ext cx="534377"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4325111" y="16650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101549</xdr:rowOff>
    </xdr:from>
    <xdr:to>
      <xdr:col>72</xdr:col>
      <xdr:colOff>38100</xdr:colOff>
      <xdr:row>97</xdr:row>
      <xdr:rowOff>31699</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3652500" y="16560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48226</xdr:rowOff>
    </xdr:from>
    <xdr:ext cx="534377"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3436111" y="16335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159271</xdr:rowOff>
    </xdr:from>
    <xdr:to>
      <xdr:col>67</xdr:col>
      <xdr:colOff>101600</xdr:colOff>
      <xdr:row>97</xdr:row>
      <xdr:rowOff>89421</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2763500" y="16618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95</xdr:row>
      <xdr:rowOff>105948</xdr:rowOff>
    </xdr:from>
    <xdr:ext cx="469744"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2579428" y="16393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a:extLst>
            <a:ext uri="{FF2B5EF4-FFF2-40B4-BE49-F238E27FC236}">
              <a16:creationId xmlns:a16="http://schemas.microsoft.com/office/drawing/2014/main" id="{00000000-0008-0000-06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148971</xdr:rowOff>
    </xdr:from>
    <xdr:to>
      <xdr:col>116</xdr:col>
      <xdr:colOff>62864</xdr:colOff>
      <xdr:row>39</xdr:row>
      <xdr:rowOff>44450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22159595" y="5292471"/>
          <a:ext cx="1269" cy="14385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0" name="投資及び出資金最小値テキスト">
          <a:extLst>
            <a:ext uri="{FF2B5EF4-FFF2-40B4-BE49-F238E27FC236}">
              <a16:creationId xmlns:a16="http://schemas.microsoft.com/office/drawing/2014/main" id="{00000000-0008-0000-0600-0000E4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95648</xdr:rowOff>
    </xdr:from>
    <xdr:ext cx="534377" cy="259045"/>
    <xdr:sp macro="" textlink="">
      <xdr:nvSpPr>
        <xdr:cNvPr id="742" name="投資及び出資金最大値テキスト">
          <a:extLst>
            <a:ext uri="{FF2B5EF4-FFF2-40B4-BE49-F238E27FC236}">
              <a16:creationId xmlns:a16="http://schemas.microsoft.com/office/drawing/2014/main" id="{00000000-0008-0000-0600-0000E6020000}"/>
            </a:ext>
          </a:extLst>
        </xdr:cNvPr>
        <xdr:cNvSpPr txBox="1"/>
      </xdr:nvSpPr>
      <xdr:spPr>
        <a:xfrm>
          <a:off x="22212300" y="5067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148971</xdr:rowOff>
    </xdr:from>
    <xdr:to>
      <xdr:col>116</xdr:col>
      <xdr:colOff>152400</xdr:colOff>
      <xdr:row>30</xdr:row>
      <xdr:rowOff>148971</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2072600" y="5292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35</xdr:row>
      <xdr:rowOff>66548</xdr:rowOff>
    </xdr:from>
    <xdr:to>
      <xdr:col>116</xdr:col>
      <xdr:colOff>63500</xdr:colOff>
      <xdr:row>35</xdr:row>
      <xdr:rowOff>117602</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flipV="1">
          <a:off x="21323300" y="6067298"/>
          <a:ext cx="838200" cy="51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90949</xdr:rowOff>
    </xdr:from>
    <xdr:ext cx="469744" cy="259045"/>
    <xdr:sp macro="" textlink="">
      <xdr:nvSpPr>
        <xdr:cNvPr id="745" name="投資及び出資金平均値テキスト">
          <a:extLst>
            <a:ext uri="{FF2B5EF4-FFF2-40B4-BE49-F238E27FC236}">
              <a16:creationId xmlns:a16="http://schemas.microsoft.com/office/drawing/2014/main" id="{00000000-0008-0000-0600-0000E9020000}"/>
            </a:ext>
          </a:extLst>
        </xdr:cNvPr>
        <xdr:cNvSpPr txBox="1"/>
      </xdr:nvSpPr>
      <xdr:spPr>
        <a:xfrm>
          <a:off x="22212300" y="62631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112522</xdr:rowOff>
    </xdr:from>
    <xdr:to>
      <xdr:col>116</xdr:col>
      <xdr:colOff>114300</xdr:colOff>
      <xdr:row>37</xdr:row>
      <xdr:rowOff>42672</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2110700" y="6284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117602</xdr:rowOff>
    </xdr:from>
    <xdr:to>
      <xdr:col>111</xdr:col>
      <xdr:colOff>177800</xdr:colOff>
      <xdr:row>36</xdr:row>
      <xdr:rowOff>51181</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flipV="1">
          <a:off x="20434300" y="6118352"/>
          <a:ext cx="889000" cy="10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115697</xdr:rowOff>
    </xdr:from>
    <xdr:to>
      <xdr:col>112</xdr:col>
      <xdr:colOff>38100</xdr:colOff>
      <xdr:row>37</xdr:row>
      <xdr:rowOff>45847</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1272500" y="6287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36974</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088428" y="6380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51181</xdr:rowOff>
    </xdr:from>
    <xdr:to>
      <xdr:col>107</xdr:col>
      <xdr:colOff>50800</xdr:colOff>
      <xdr:row>38</xdr:row>
      <xdr:rowOff>90170</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flipV="1">
          <a:off x="19545300" y="6223381"/>
          <a:ext cx="889000" cy="381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124841</xdr:rowOff>
    </xdr:from>
    <xdr:to>
      <xdr:col>107</xdr:col>
      <xdr:colOff>101600</xdr:colOff>
      <xdr:row>37</xdr:row>
      <xdr:rowOff>54991</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20383500" y="629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46118</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199428" y="6389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90170</xdr:rowOff>
    </xdr:from>
    <xdr:to>
      <xdr:col>102</xdr:col>
      <xdr:colOff>114300</xdr:colOff>
      <xdr:row>38</xdr:row>
      <xdr:rowOff>95885</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flipV="1">
          <a:off x="18656300" y="660527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55499</xdr:rowOff>
    </xdr:from>
    <xdr:to>
      <xdr:col>102</xdr:col>
      <xdr:colOff>165100</xdr:colOff>
      <xdr:row>37</xdr:row>
      <xdr:rowOff>157099</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19494500" y="6399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2176</xdr:rowOff>
    </xdr:from>
    <xdr:ext cx="469744"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10428" y="6174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122428</xdr:rowOff>
    </xdr:from>
    <xdr:to>
      <xdr:col>98</xdr:col>
      <xdr:colOff>38100</xdr:colOff>
      <xdr:row>38</xdr:row>
      <xdr:rowOff>52578</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18605500" y="6466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69105</xdr:rowOff>
    </xdr:from>
    <xdr:ext cx="469744"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21428" y="6241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15748</xdr:rowOff>
    </xdr:from>
    <xdr:to>
      <xdr:col>116</xdr:col>
      <xdr:colOff>114300</xdr:colOff>
      <xdr:row>35</xdr:row>
      <xdr:rowOff>117348</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2110700" y="6016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34</xdr:row>
      <xdr:rowOff>38625</xdr:rowOff>
    </xdr:from>
    <xdr:ext cx="469744" cy="259045"/>
    <xdr:sp macro="" textlink="">
      <xdr:nvSpPr>
        <xdr:cNvPr id="764" name="投資及び出資金該当値テキスト">
          <a:extLst>
            <a:ext uri="{FF2B5EF4-FFF2-40B4-BE49-F238E27FC236}">
              <a16:creationId xmlns:a16="http://schemas.microsoft.com/office/drawing/2014/main" id="{00000000-0008-0000-0600-0000FC020000}"/>
            </a:ext>
          </a:extLst>
        </xdr:cNvPr>
        <xdr:cNvSpPr txBox="1"/>
      </xdr:nvSpPr>
      <xdr:spPr>
        <a:xfrm>
          <a:off x="22212300" y="5867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66802</xdr:rowOff>
    </xdr:from>
    <xdr:to>
      <xdr:col>112</xdr:col>
      <xdr:colOff>38100</xdr:colOff>
      <xdr:row>35</xdr:row>
      <xdr:rowOff>168402</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1272500" y="6067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34</xdr:row>
      <xdr:rowOff>13479</xdr:rowOff>
    </xdr:from>
    <xdr:ext cx="469744"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1088428" y="5842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381</xdr:rowOff>
    </xdr:from>
    <xdr:to>
      <xdr:col>107</xdr:col>
      <xdr:colOff>101600</xdr:colOff>
      <xdr:row>36</xdr:row>
      <xdr:rowOff>101981</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0383500" y="6172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34</xdr:row>
      <xdr:rowOff>118508</xdr:rowOff>
    </xdr:from>
    <xdr:ext cx="469744"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0199428" y="5947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39370</xdr:rowOff>
    </xdr:from>
    <xdr:to>
      <xdr:col>102</xdr:col>
      <xdr:colOff>165100</xdr:colOff>
      <xdr:row>38</xdr:row>
      <xdr:rowOff>140970</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19494500" y="6554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132097</xdr:rowOff>
    </xdr:from>
    <xdr:ext cx="378565"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9356017" y="66471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45085</xdr:rowOff>
    </xdr:from>
    <xdr:to>
      <xdr:col>98</xdr:col>
      <xdr:colOff>38100</xdr:colOff>
      <xdr:row>38</xdr:row>
      <xdr:rowOff>146685</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18605500" y="656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137812</xdr:rowOff>
    </xdr:from>
    <xdr:ext cx="378565"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467017" y="66529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a:extLst>
            <a:ext uri="{FF2B5EF4-FFF2-40B4-BE49-F238E27FC236}">
              <a16:creationId xmlns:a16="http://schemas.microsoft.com/office/drawing/2014/main" id="{00000000-0008-0000-06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55194</xdr:rowOff>
    </xdr:from>
    <xdr:to>
      <xdr:col>116</xdr:col>
      <xdr:colOff>62864</xdr:colOff>
      <xdr:row>59</xdr:row>
      <xdr:rowOff>42545</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22159595" y="8627694"/>
          <a:ext cx="1269" cy="15304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46372</xdr:rowOff>
    </xdr:from>
    <xdr:ext cx="313932" cy="259045"/>
    <xdr:sp macro="" textlink="">
      <xdr:nvSpPr>
        <xdr:cNvPr id="797" name="貸付金最小値テキスト">
          <a:extLst>
            <a:ext uri="{FF2B5EF4-FFF2-40B4-BE49-F238E27FC236}">
              <a16:creationId xmlns:a16="http://schemas.microsoft.com/office/drawing/2014/main" id="{00000000-0008-0000-0600-00001D030000}"/>
            </a:ext>
          </a:extLst>
        </xdr:cNvPr>
        <xdr:cNvSpPr txBox="1"/>
      </xdr:nvSpPr>
      <xdr:spPr>
        <a:xfrm>
          <a:off x="22212300" y="1016192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42545</xdr:rowOff>
    </xdr:from>
    <xdr:to>
      <xdr:col>116</xdr:col>
      <xdr:colOff>152400</xdr:colOff>
      <xdr:row>59</xdr:row>
      <xdr:rowOff>42545</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2072600" y="10158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1871</xdr:rowOff>
    </xdr:from>
    <xdr:ext cx="534377" cy="259045"/>
    <xdr:sp macro="" textlink="">
      <xdr:nvSpPr>
        <xdr:cNvPr id="799" name="貸付金最大値テキスト">
          <a:extLst>
            <a:ext uri="{FF2B5EF4-FFF2-40B4-BE49-F238E27FC236}">
              <a16:creationId xmlns:a16="http://schemas.microsoft.com/office/drawing/2014/main" id="{00000000-0008-0000-0600-00001F030000}"/>
            </a:ext>
          </a:extLst>
        </xdr:cNvPr>
        <xdr:cNvSpPr txBox="1"/>
      </xdr:nvSpPr>
      <xdr:spPr>
        <a:xfrm>
          <a:off x="22212300" y="8402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55194</xdr:rowOff>
    </xdr:from>
    <xdr:to>
      <xdr:col>116</xdr:col>
      <xdr:colOff>152400</xdr:colOff>
      <xdr:row>50</xdr:row>
      <xdr:rowOff>55194</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2072600" y="8627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65519</xdr:rowOff>
    </xdr:from>
    <xdr:to>
      <xdr:col>116</xdr:col>
      <xdr:colOff>63500</xdr:colOff>
      <xdr:row>57</xdr:row>
      <xdr:rowOff>65595</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flipV="1">
          <a:off x="21323300" y="9838169"/>
          <a:ext cx="8382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3776</xdr:rowOff>
    </xdr:from>
    <xdr:ext cx="469744" cy="259045"/>
    <xdr:sp macro="" textlink="">
      <xdr:nvSpPr>
        <xdr:cNvPr id="802" name="貸付金平均値テキスト">
          <a:extLst>
            <a:ext uri="{FF2B5EF4-FFF2-40B4-BE49-F238E27FC236}">
              <a16:creationId xmlns:a16="http://schemas.microsoft.com/office/drawing/2014/main" id="{00000000-0008-0000-0600-000022030000}"/>
            </a:ext>
          </a:extLst>
        </xdr:cNvPr>
        <xdr:cNvSpPr txBox="1"/>
      </xdr:nvSpPr>
      <xdr:spPr>
        <a:xfrm>
          <a:off x="22212300" y="97764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25349</xdr:rowOff>
    </xdr:from>
    <xdr:to>
      <xdr:col>116</xdr:col>
      <xdr:colOff>114300</xdr:colOff>
      <xdr:row>57</xdr:row>
      <xdr:rowOff>126949</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2110700" y="9797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65595</xdr:rowOff>
    </xdr:from>
    <xdr:to>
      <xdr:col>111</xdr:col>
      <xdr:colOff>177800</xdr:colOff>
      <xdr:row>57</xdr:row>
      <xdr:rowOff>125222</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flipV="1">
          <a:off x="20434300" y="9838245"/>
          <a:ext cx="889000" cy="59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889</xdr:rowOff>
    </xdr:from>
    <xdr:to>
      <xdr:col>112</xdr:col>
      <xdr:colOff>38100</xdr:colOff>
      <xdr:row>57</xdr:row>
      <xdr:rowOff>102489</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1272500" y="977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119016</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088428" y="9548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112116</xdr:rowOff>
    </xdr:from>
    <xdr:to>
      <xdr:col>107</xdr:col>
      <xdr:colOff>50800</xdr:colOff>
      <xdr:row>57</xdr:row>
      <xdr:rowOff>125222</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a:off x="19545300" y="9884766"/>
          <a:ext cx="889000" cy="13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2604</xdr:rowOff>
    </xdr:from>
    <xdr:to>
      <xdr:col>107</xdr:col>
      <xdr:colOff>101600</xdr:colOff>
      <xdr:row>57</xdr:row>
      <xdr:rowOff>104204</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20383500" y="9775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120731</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199428" y="9550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112116</xdr:rowOff>
    </xdr:from>
    <xdr:to>
      <xdr:col>102</xdr:col>
      <xdr:colOff>114300</xdr:colOff>
      <xdr:row>57</xdr:row>
      <xdr:rowOff>123469</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flipV="1">
          <a:off x="18656300" y="9884766"/>
          <a:ext cx="889000" cy="11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4737</xdr:rowOff>
    </xdr:from>
    <xdr:to>
      <xdr:col>102</xdr:col>
      <xdr:colOff>165100</xdr:colOff>
      <xdr:row>57</xdr:row>
      <xdr:rowOff>106337</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19494500" y="977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122864</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10428" y="9552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155156</xdr:rowOff>
    </xdr:from>
    <xdr:to>
      <xdr:col>98</xdr:col>
      <xdr:colOff>38100</xdr:colOff>
      <xdr:row>57</xdr:row>
      <xdr:rowOff>85306</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8605500" y="9756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101833</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21428" y="9531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14719</xdr:rowOff>
    </xdr:from>
    <xdr:to>
      <xdr:col>116</xdr:col>
      <xdr:colOff>114300</xdr:colOff>
      <xdr:row>57</xdr:row>
      <xdr:rowOff>116319</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2110700" y="9787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37596</xdr:rowOff>
    </xdr:from>
    <xdr:ext cx="469744" cy="259045"/>
    <xdr:sp macro="" textlink="">
      <xdr:nvSpPr>
        <xdr:cNvPr id="821" name="貸付金該当値テキスト">
          <a:extLst>
            <a:ext uri="{FF2B5EF4-FFF2-40B4-BE49-F238E27FC236}">
              <a16:creationId xmlns:a16="http://schemas.microsoft.com/office/drawing/2014/main" id="{00000000-0008-0000-0600-000035030000}"/>
            </a:ext>
          </a:extLst>
        </xdr:cNvPr>
        <xdr:cNvSpPr txBox="1"/>
      </xdr:nvSpPr>
      <xdr:spPr>
        <a:xfrm>
          <a:off x="22212300" y="9638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14795</xdr:rowOff>
    </xdr:from>
    <xdr:to>
      <xdr:col>112</xdr:col>
      <xdr:colOff>38100</xdr:colOff>
      <xdr:row>57</xdr:row>
      <xdr:rowOff>116395</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1272500" y="9787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107522</xdr:rowOff>
    </xdr:from>
    <xdr:ext cx="469744"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1088428" y="9880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74422</xdr:rowOff>
    </xdr:from>
    <xdr:to>
      <xdr:col>107</xdr:col>
      <xdr:colOff>101600</xdr:colOff>
      <xdr:row>58</xdr:row>
      <xdr:rowOff>4572</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0383500" y="9847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167149</xdr:rowOff>
    </xdr:from>
    <xdr:ext cx="469744"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0199428" y="9939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61316</xdr:rowOff>
    </xdr:from>
    <xdr:to>
      <xdr:col>102</xdr:col>
      <xdr:colOff>165100</xdr:colOff>
      <xdr:row>57</xdr:row>
      <xdr:rowOff>162916</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19494500" y="9833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154043</xdr:rowOff>
    </xdr:from>
    <xdr:ext cx="469744"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9310428" y="9926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72669</xdr:rowOff>
    </xdr:from>
    <xdr:to>
      <xdr:col>98</xdr:col>
      <xdr:colOff>38100</xdr:colOff>
      <xdr:row>58</xdr:row>
      <xdr:rowOff>2819</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8605500" y="9845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165396</xdr:rowOff>
    </xdr:from>
    <xdr:ext cx="469744"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421428" y="9938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3" name="繰出金グラフ枠">
          <a:extLst>
            <a:ext uri="{FF2B5EF4-FFF2-40B4-BE49-F238E27FC236}">
              <a16:creationId xmlns:a16="http://schemas.microsoft.com/office/drawing/2014/main" id="{00000000-0008-0000-0600-000055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108039</xdr:rowOff>
    </xdr:from>
    <xdr:to>
      <xdr:col>116</xdr:col>
      <xdr:colOff>62864</xdr:colOff>
      <xdr:row>79</xdr:row>
      <xdr:rowOff>99580</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22159595" y="12280989"/>
          <a:ext cx="1269" cy="13631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103407</xdr:rowOff>
    </xdr:from>
    <xdr:ext cx="534377" cy="259045"/>
    <xdr:sp macro="" textlink="">
      <xdr:nvSpPr>
        <xdr:cNvPr id="855" name="繰出金最小値テキスト">
          <a:extLst>
            <a:ext uri="{FF2B5EF4-FFF2-40B4-BE49-F238E27FC236}">
              <a16:creationId xmlns:a16="http://schemas.microsoft.com/office/drawing/2014/main" id="{00000000-0008-0000-0600-000057030000}"/>
            </a:ext>
          </a:extLst>
        </xdr:cNvPr>
        <xdr:cNvSpPr txBox="1"/>
      </xdr:nvSpPr>
      <xdr:spPr>
        <a:xfrm>
          <a:off x="22212300" y="13647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99580</xdr:rowOff>
    </xdr:from>
    <xdr:to>
      <xdr:col>116</xdr:col>
      <xdr:colOff>152400</xdr:colOff>
      <xdr:row>79</xdr:row>
      <xdr:rowOff>99580</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22072600" y="13644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54716</xdr:rowOff>
    </xdr:from>
    <xdr:ext cx="534377" cy="259045"/>
    <xdr:sp macro="" textlink="">
      <xdr:nvSpPr>
        <xdr:cNvPr id="857" name="繰出金最大値テキスト">
          <a:extLst>
            <a:ext uri="{FF2B5EF4-FFF2-40B4-BE49-F238E27FC236}">
              <a16:creationId xmlns:a16="http://schemas.microsoft.com/office/drawing/2014/main" id="{00000000-0008-0000-0600-000059030000}"/>
            </a:ext>
          </a:extLst>
        </xdr:cNvPr>
        <xdr:cNvSpPr txBox="1"/>
      </xdr:nvSpPr>
      <xdr:spPr>
        <a:xfrm>
          <a:off x="22212300" y="12056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108039</xdr:rowOff>
    </xdr:from>
    <xdr:to>
      <xdr:col>116</xdr:col>
      <xdr:colOff>152400</xdr:colOff>
      <xdr:row>71</xdr:row>
      <xdr:rowOff>108039</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2072600" y="12280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27763</xdr:rowOff>
    </xdr:from>
    <xdr:to>
      <xdr:col>116</xdr:col>
      <xdr:colOff>63500</xdr:colOff>
      <xdr:row>76</xdr:row>
      <xdr:rowOff>86627</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21323300" y="13057963"/>
          <a:ext cx="838200" cy="58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152976</xdr:rowOff>
    </xdr:from>
    <xdr:ext cx="534377" cy="259045"/>
    <xdr:sp macro="" textlink="">
      <xdr:nvSpPr>
        <xdr:cNvPr id="860" name="繰出金平均値テキスト">
          <a:extLst>
            <a:ext uri="{FF2B5EF4-FFF2-40B4-BE49-F238E27FC236}">
              <a16:creationId xmlns:a16="http://schemas.microsoft.com/office/drawing/2014/main" id="{00000000-0008-0000-0600-00005C030000}"/>
            </a:ext>
          </a:extLst>
        </xdr:cNvPr>
        <xdr:cNvSpPr txBox="1"/>
      </xdr:nvSpPr>
      <xdr:spPr>
        <a:xfrm>
          <a:off x="22212300" y="130117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3099</xdr:rowOff>
    </xdr:from>
    <xdr:to>
      <xdr:col>116</xdr:col>
      <xdr:colOff>114300</xdr:colOff>
      <xdr:row>76</xdr:row>
      <xdr:rowOff>104699</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22110700" y="13033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86627</xdr:rowOff>
    </xdr:from>
    <xdr:to>
      <xdr:col>111</xdr:col>
      <xdr:colOff>177800</xdr:colOff>
      <xdr:row>76</xdr:row>
      <xdr:rowOff>122593</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flipV="1">
          <a:off x="20434300" y="13116827"/>
          <a:ext cx="889000" cy="35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25349</xdr:rowOff>
    </xdr:from>
    <xdr:to>
      <xdr:col>112</xdr:col>
      <xdr:colOff>38100</xdr:colOff>
      <xdr:row>76</xdr:row>
      <xdr:rowOff>126949</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1272500" y="13055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143476</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056111" y="12830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86169</xdr:rowOff>
    </xdr:from>
    <xdr:to>
      <xdr:col>107</xdr:col>
      <xdr:colOff>50800</xdr:colOff>
      <xdr:row>76</xdr:row>
      <xdr:rowOff>122593</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a:off x="19545300" y="12773469"/>
          <a:ext cx="889000" cy="379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39218</xdr:rowOff>
    </xdr:from>
    <xdr:to>
      <xdr:col>107</xdr:col>
      <xdr:colOff>101600</xdr:colOff>
      <xdr:row>76</xdr:row>
      <xdr:rowOff>140818</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20383500" y="13069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157345</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0167111" y="12844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86169</xdr:rowOff>
    </xdr:from>
    <xdr:to>
      <xdr:col>102</xdr:col>
      <xdr:colOff>114300</xdr:colOff>
      <xdr:row>74</xdr:row>
      <xdr:rowOff>117831</xdr:rowOff>
    </xdr:to>
    <xdr:cxnSp macro="">
      <xdr:nvCxnSpPr>
        <xdr:cNvPr id="868" name="直線コネクタ 867">
          <a:extLst>
            <a:ext uri="{FF2B5EF4-FFF2-40B4-BE49-F238E27FC236}">
              <a16:creationId xmlns:a16="http://schemas.microsoft.com/office/drawing/2014/main" id="{00000000-0008-0000-0600-000064030000}"/>
            </a:ext>
          </a:extLst>
        </xdr:cNvPr>
        <xdr:cNvCxnSpPr/>
      </xdr:nvCxnSpPr>
      <xdr:spPr>
        <a:xfrm flipV="1">
          <a:off x="18656300" y="12773469"/>
          <a:ext cx="889000" cy="31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164109</xdr:rowOff>
    </xdr:from>
    <xdr:to>
      <xdr:col>102</xdr:col>
      <xdr:colOff>165100</xdr:colOff>
      <xdr:row>76</xdr:row>
      <xdr:rowOff>94259</xdr:rowOff>
    </xdr:to>
    <xdr:sp macro="" textlink="">
      <xdr:nvSpPr>
        <xdr:cNvPr id="869" name="フローチャート: 判断 868">
          <a:extLst>
            <a:ext uri="{FF2B5EF4-FFF2-40B4-BE49-F238E27FC236}">
              <a16:creationId xmlns:a16="http://schemas.microsoft.com/office/drawing/2014/main" id="{00000000-0008-0000-0600-000065030000}"/>
            </a:ext>
          </a:extLst>
        </xdr:cNvPr>
        <xdr:cNvSpPr/>
      </xdr:nvSpPr>
      <xdr:spPr>
        <a:xfrm>
          <a:off x="19494500" y="13022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85386</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9278111" y="13115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27940</xdr:rowOff>
    </xdr:from>
    <xdr:to>
      <xdr:col>98</xdr:col>
      <xdr:colOff>38100</xdr:colOff>
      <xdr:row>75</xdr:row>
      <xdr:rowOff>129540</xdr:rowOff>
    </xdr:to>
    <xdr:sp macro="" textlink="">
      <xdr:nvSpPr>
        <xdr:cNvPr id="871" name="フローチャート: 判断 870">
          <a:extLst>
            <a:ext uri="{FF2B5EF4-FFF2-40B4-BE49-F238E27FC236}">
              <a16:creationId xmlns:a16="http://schemas.microsoft.com/office/drawing/2014/main" id="{00000000-0008-0000-0600-000067030000}"/>
            </a:ext>
          </a:extLst>
        </xdr:cNvPr>
        <xdr:cNvSpPr/>
      </xdr:nvSpPr>
      <xdr:spPr>
        <a:xfrm>
          <a:off x="18605500" y="1288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120666</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8389111" y="12979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148413</xdr:rowOff>
    </xdr:from>
    <xdr:to>
      <xdr:col>116</xdr:col>
      <xdr:colOff>114300</xdr:colOff>
      <xdr:row>76</xdr:row>
      <xdr:rowOff>78563</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22110700" y="13007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171289</xdr:rowOff>
    </xdr:from>
    <xdr:ext cx="534377" cy="259045"/>
    <xdr:sp macro="" textlink="">
      <xdr:nvSpPr>
        <xdr:cNvPr id="879" name="繰出金該当値テキスト">
          <a:extLst>
            <a:ext uri="{FF2B5EF4-FFF2-40B4-BE49-F238E27FC236}">
              <a16:creationId xmlns:a16="http://schemas.microsoft.com/office/drawing/2014/main" id="{00000000-0008-0000-0600-00006F030000}"/>
            </a:ext>
          </a:extLst>
        </xdr:cNvPr>
        <xdr:cNvSpPr txBox="1"/>
      </xdr:nvSpPr>
      <xdr:spPr>
        <a:xfrm>
          <a:off x="22212300" y="12858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35827</xdr:rowOff>
    </xdr:from>
    <xdr:to>
      <xdr:col>112</xdr:col>
      <xdr:colOff>38100</xdr:colOff>
      <xdr:row>76</xdr:row>
      <xdr:rowOff>137427</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21272500" y="13066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128554</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21056111" y="13158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71793</xdr:rowOff>
    </xdr:from>
    <xdr:to>
      <xdr:col>107</xdr:col>
      <xdr:colOff>101600</xdr:colOff>
      <xdr:row>77</xdr:row>
      <xdr:rowOff>1943</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20383500" y="13101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164520</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20167111" y="13194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35369</xdr:rowOff>
    </xdr:from>
    <xdr:to>
      <xdr:col>102</xdr:col>
      <xdr:colOff>165100</xdr:colOff>
      <xdr:row>74</xdr:row>
      <xdr:rowOff>136969</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19494500" y="12722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153496</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9278111" y="12497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67031</xdr:rowOff>
    </xdr:from>
    <xdr:to>
      <xdr:col>98</xdr:col>
      <xdr:colOff>38100</xdr:colOff>
      <xdr:row>74</xdr:row>
      <xdr:rowOff>168631</xdr:rowOff>
    </xdr:to>
    <xdr:sp macro="" textlink="">
      <xdr:nvSpPr>
        <xdr:cNvPr id="886" name="楕円 885">
          <a:extLst>
            <a:ext uri="{FF2B5EF4-FFF2-40B4-BE49-F238E27FC236}">
              <a16:creationId xmlns:a16="http://schemas.microsoft.com/office/drawing/2014/main" id="{00000000-0008-0000-0600-000076030000}"/>
            </a:ext>
          </a:extLst>
        </xdr:cNvPr>
        <xdr:cNvSpPr/>
      </xdr:nvSpPr>
      <xdr:spPr>
        <a:xfrm>
          <a:off x="18605500" y="12754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13708</xdr:rowOff>
    </xdr:from>
    <xdr:ext cx="534377"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389111" y="12529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2" name="前年度繰上充用金グラフ枠">
          <a:extLst>
            <a:ext uri="{FF2B5EF4-FFF2-40B4-BE49-F238E27FC236}">
              <a16:creationId xmlns:a16="http://schemas.microsoft.com/office/drawing/2014/main" id="{00000000-0008-0000-0600-000086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4" name="前年度繰上充用金最小値テキスト">
          <a:extLst>
            <a:ext uri="{FF2B5EF4-FFF2-40B4-BE49-F238E27FC236}">
              <a16:creationId xmlns:a16="http://schemas.microsoft.com/office/drawing/2014/main" id="{00000000-0008-0000-0600-000088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6" name="前年度繰上充用金最大値テキスト">
          <a:extLst>
            <a:ext uri="{FF2B5EF4-FFF2-40B4-BE49-F238E27FC236}">
              <a16:creationId xmlns:a16="http://schemas.microsoft.com/office/drawing/2014/main" id="{00000000-0008-0000-0600-00008A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9" name="前年度繰上充用金平均値テキスト">
          <a:extLst>
            <a:ext uri="{FF2B5EF4-FFF2-40B4-BE49-F238E27FC236}">
              <a16:creationId xmlns:a16="http://schemas.microsoft.com/office/drawing/2014/main" id="{00000000-0008-0000-0600-00008D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7" name="直線コネクタ 916">
          <a:extLst>
            <a:ext uri="{FF2B5EF4-FFF2-40B4-BE49-F238E27FC236}">
              <a16:creationId xmlns:a16="http://schemas.microsoft.com/office/drawing/2014/main" id="{00000000-0008-0000-0600-000095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8" name="フローチャート: 判断 917">
          <a:extLst>
            <a:ext uri="{FF2B5EF4-FFF2-40B4-BE49-F238E27FC236}">
              <a16:creationId xmlns:a16="http://schemas.microsoft.com/office/drawing/2014/main" id="{00000000-0008-0000-0600-000096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8" name="前年度繰上充用金該当値テキスト">
          <a:extLst>
            <a:ext uri="{FF2B5EF4-FFF2-40B4-BE49-F238E27FC236}">
              <a16:creationId xmlns:a16="http://schemas.microsoft.com/office/drawing/2014/main" id="{00000000-0008-0000-0600-0000A0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7" name="正方形/長方形 936">
          <a:extLst>
            <a:ext uri="{FF2B5EF4-FFF2-40B4-BE49-F238E27FC236}">
              <a16:creationId xmlns:a16="http://schemas.microsoft.com/office/drawing/2014/main" id="{00000000-0008-0000-0600-0000A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8" name="正方形/長方形 937">
          <a:extLst>
            <a:ext uri="{FF2B5EF4-FFF2-40B4-BE49-F238E27FC236}">
              <a16:creationId xmlns:a16="http://schemas.microsoft.com/office/drawing/2014/main" id="{00000000-0008-0000-0600-0000A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411,881</a:t>
          </a:r>
          <a:r>
            <a:rPr kumimoji="1" lang="ja-JP" altLang="en-US" sz="1300">
              <a:latin typeface="ＭＳ Ｐゴシック" panose="020B0600070205080204" pitchFamily="50" charset="-128"/>
              <a:ea typeface="ＭＳ Ｐゴシック" panose="020B0600070205080204" pitchFamily="50" charset="-128"/>
            </a:rPr>
            <a:t>円で前年度比</a:t>
          </a:r>
          <a:r>
            <a:rPr kumimoji="1" lang="en-US" altLang="ja-JP" sz="1300">
              <a:latin typeface="ＭＳ Ｐゴシック" panose="020B0600070205080204" pitchFamily="50" charset="-128"/>
              <a:ea typeface="ＭＳ Ｐゴシック" panose="020B0600070205080204" pitchFamily="50" charset="-128"/>
            </a:rPr>
            <a:t>5,352</a:t>
          </a:r>
          <a:r>
            <a:rPr kumimoji="1" lang="ja-JP" altLang="en-US" sz="1300">
              <a:latin typeface="ＭＳ Ｐゴシック" panose="020B0600070205080204" pitchFamily="50" charset="-128"/>
              <a:ea typeface="ＭＳ Ｐゴシック" panose="020B0600070205080204" pitchFamily="50" charset="-128"/>
            </a:rPr>
            <a:t>円（</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％）の増となった。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最も大きな割合を占めている扶助費では、住民一人当たり</a:t>
          </a:r>
          <a:r>
            <a:rPr kumimoji="1" lang="en-US" altLang="ja-JP" sz="1300">
              <a:latin typeface="ＭＳ Ｐゴシック" panose="020B0600070205080204" pitchFamily="50" charset="-128"/>
              <a:ea typeface="ＭＳ Ｐゴシック" panose="020B0600070205080204" pitchFamily="50" charset="-128"/>
            </a:rPr>
            <a:t>88,341</a:t>
          </a:r>
          <a:r>
            <a:rPr kumimoji="1" lang="ja-JP" altLang="en-US" sz="1300">
              <a:latin typeface="ＭＳ Ｐゴシック" panose="020B0600070205080204" pitchFamily="50" charset="-128"/>
              <a:ea typeface="ＭＳ Ｐゴシック" panose="020B0600070205080204" pitchFamily="50" charset="-128"/>
            </a:rPr>
            <a:t>円で前年度比</a:t>
          </a:r>
          <a:r>
            <a:rPr kumimoji="1" lang="en-US" altLang="ja-JP" sz="1300">
              <a:latin typeface="ＭＳ Ｐゴシック" panose="020B0600070205080204" pitchFamily="50" charset="-128"/>
              <a:ea typeface="ＭＳ Ｐゴシック" panose="020B0600070205080204" pitchFamily="50" charset="-128"/>
            </a:rPr>
            <a:t>12,757</a:t>
          </a:r>
          <a:r>
            <a:rPr kumimoji="1" lang="ja-JP" altLang="en-US" sz="1300">
              <a:latin typeface="ＭＳ Ｐゴシック" panose="020B0600070205080204" pitchFamily="50" charset="-128"/>
              <a:ea typeface="ＭＳ Ｐゴシック" panose="020B0600070205080204" pitchFamily="50" charset="-128"/>
            </a:rPr>
            <a:t>円（</a:t>
          </a:r>
          <a:r>
            <a:rPr kumimoji="1" lang="en-US" altLang="ja-JP" sz="1300">
              <a:latin typeface="ＭＳ Ｐゴシック" panose="020B0600070205080204" pitchFamily="50" charset="-128"/>
              <a:ea typeface="ＭＳ Ｐゴシック" panose="020B0600070205080204" pitchFamily="50" charset="-128"/>
            </a:rPr>
            <a:t>12.6</a:t>
          </a:r>
          <a:r>
            <a:rPr kumimoji="1" lang="ja-JP" altLang="en-US" sz="1300">
              <a:latin typeface="ＭＳ Ｐゴシック" panose="020B0600070205080204" pitchFamily="50" charset="-128"/>
              <a:ea typeface="ＭＳ Ｐゴシック" panose="020B0600070205080204" pitchFamily="50" charset="-128"/>
            </a:rPr>
            <a:t>％）の減となっており、子育て世帯臨時特別給付金給付事業費（住民一人当たり</a:t>
          </a:r>
          <a:r>
            <a:rPr kumimoji="1" lang="en-US" altLang="ja-JP" sz="1300">
              <a:latin typeface="ＭＳ Ｐゴシック" panose="020B0600070205080204" pitchFamily="50" charset="-128"/>
              <a:ea typeface="ＭＳ Ｐゴシック" panose="020B0600070205080204" pitchFamily="50" charset="-128"/>
            </a:rPr>
            <a:t>14,816</a:t>
          </a:r>
          <a:r>
            <a:rPr kumimoji="1" lang="ja-JP" altLang="en-US" sz="1300">
              <a:latin typeface="ＭＳ Ｐゴシック" panose="020B0600070205080204" pitchFamily="50" charset="-128"/>
              <a:ea typeface="ＭＳ Ｐゴシック" panose="020B0600070205080204" pitchFamily="50" charset="-128"/>
            </a:rPr>
            <a:t>円減）や、住民税非課税世帯等臨時特別給付金給付事業費（住民一人当たり</a:t>
          </a:r>
          <a:r>
            <a:rPr kumimoji="1" lang="en-US" altLang="ja-JP" sz="1300">
              <a:latin typeface="ＭＳ Ｐゴシック" panose="020B0600070205080204" pitchFamily="50" charset="-128"/>
              <a:ea typeface="ＭＳ Ｐゴシック" panose="020B0600070205080204" pitchFamily="50" charset="-128"/>
            </a:rPr>
            <a:t>5,290</a:t>
          </a:r>
          <a:r>
            <a:rPr kumimoji="1" lang="ja-JP" altLang="en-US" sz="1300">
              <a:latin typeface="ＭＳ Ｐゴシック" panose="020B0600070205080204" pitchFamily="50" charset="-128"/>
              <a:ea typeface="ＭＳ Ｐゴシック" panose="020B0600070205080204" pitchFamily="50" charset="-128"/>
            </a:rPr>
            <a:t>円減）が主な要因である。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次に大きな割合を占める人件費では、退職金の増などにより住民一人当たり</a:t>
          </a:r>
          <a:r>
            <a:rPr kumimoji="1" lang="en-US" altLang="ja-JP" sz="1300">
              <a:latin typeface="ＭＳ Ｐゴシック" panose="020B0600070205080204" pitchFamily="50" charset="-128"/>
              <a:ea typeface="ＭＳ Ｐゴシック" panose="020B0600070205080204" pitchFamily="50" charset="-128"/>
            </a:rPr>
            <a:t>66,241</a:t>
          </a:r>
          <a:r>
            <a:rPr kumimoji="1" lang="ja-JP" altLang="en-US" sz="1300">
              <a:latin typeface="ＭＳ Ｐゴシック" panose="020B0600070205080204" pitchFamily="50" charset="-128"/>
              <a:ea typeface="ＭＳ Ｐゴシック" panose="020B0600070205080204" pitchFamily="50" charset="-128"/>
            </a:rPr>
            <a:t>円で前年度比</a:t>
          </a:r>
          <a:r>
            <a:rPr kumimoji="1" lang="en-US" altLang="ja-JP" sz="1300">
              <a:latin typeface="ＭＳ Ｐゴシック" panose="020B0600070205080204" pitchFamily="50" charset="-128"/>
              <a:ea typeface="ＭＳ Ｐゴシック" panose="020B0600070205080204" pitchFamily="50" charset="-128"/>
            </a:rPr>
            <a:t>1,270</a:t>
          </a:r>
          <a:r>
            <a:rPr kumimoji="1" lang="ja-JP" altLang="en-US" sz="1300">
              <a:latin typeface="ＭＳ Ｐゴシック" panose="020B0600070205080204" pitchFamily="50" charset="-128"/>
              <a:ea typeface="ＭＳ Ｐゴシック" panose="020B0600070205080204" pitchFamily="50" charset="-128"/>
            </a:rPr>
            <a:t>円（</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％）の増となっている。</a:t>
          </a:r>
        </a:p>
        <a:p>
          <a:r>
            <a:rPr kumimoji="1" lang="ja-JP" altLang="en-US" sz="1300">
              <a:latin typeface="ＭＳ Ｐゴシック" panose="020B0600070205080204" pitchFamily="50" charset="-128"/>
              <a:ea typeface="ＭＳ Ｐゴシック" panose="020B0600070205080204" pitchFamily="50" charset="-128"/>
            </a:rPr>
            <a:t>　また、補助費等は新型コロナウイルスワクチン接種に係る国庫等返還金や水道事業会計補助金（基本料金減免分）の増などにより住民一人当たり</a:t>
          </a:r>
          <a:r>
            <a:rPr kumimoji="1" lang="en-US" altLang="ja-JP" sz="1300">
              <a:latin typeface="ＭＳ Ｐゴシック" panose="020B0600070205080204" pitchFamily="50" charset="-128"/>
              <a:ea typeface="ＭＳ Ｐゴシック" panose="020B0600070205080204" pitchFamily="50" charset="-128"/>
            </a:rPr>
            <a:t>53,136</a:t>
          </a:r>
          <a:r>
            <a:rPr kumimoji="1" lang="ja-JP" altLang="en-US" sz="1300">
              <a:latin typeface="ＭＳ Ｐゴシック" panose="020B0600070205080204" pitchFamily="50" charset="-128"/>
              <a:ea typeface="ＭＳ Ｐゴシック" panose="020B0600070205080204" pitchFamily="50" charset="-128"/>
            </a:rPr>
            <a:t>円で前年度比</a:t>
          </a:r>
          <a:r>
            <a:rPr kumimoji="1" lang="en-US" altLang="ja-JP" sz="1300">
              <a:latin typeface="ＭＳ Ｐゴシック" panose="020B0600070205080204" pitchFamily="50" charset="-128"/>
              <a:ea typeface="ＭＳ Ｐゴシック" panose="020B0600070205080204" pitchFamily="50" charset="-128"/>
            </a:rPr>
            <a:t>10,324</a:t>
          </a:r>
          <a:r>
            <a:rPr kumimoji="1" lang="ja-JP" altLang="en-US" sz="1300">
              <a:latin typeface="ＭＳ Ｐゴシック" panose="020B0600070205080204" pitchFamily="50" charset="-128"/>
              <a:ea typeface="ＭＳ Ｐゴシック" panose="020B0600070205080204" pitchFamily="50" charset="-128"/>
            </a:rPr>
            <a:t>円（</a:t>
          </a:r>
          <a:r>
            <a:rPr kumimoji="1" lang="en-US" altLang="ja-JP" sz="1300">
              <a:latin typeface="ＭＳ Ｐゴシック" panose="020B0600070205080204" pitchFamily="50" charset="-128"/>
              <a:ea typeface="ＭＳ Ｐゴシック" panose="020B0600070205080204" pitchFamily="50" charset="-128"/>
            </a:rPr>
            <a:t>24.1</a:t>
          </a:r>
          <a:r>
            <a:rPr kumimoji="1" lang="ja-JP" altLang="en-US" sz="1300">
              <a:latin typeface="ＭＳ Ｐゴシック" panose="020B0600070205080204" pitchFamily="50" charset="-128"/>
              <a:ea typeface="ＭＳ Ｐゴシック" panose="020B0600070205080204" pitchFamily="50" charset="-128"/>
            </a:rPr>
            <a:t>％）の増、積立金は財政調整基金積立金（住民一人当たり</a:t>
          </a:r>
          <a:r>
            <a:rPr kumimoji="1" lang="en-US" altLang="ja-JP" sz="1300">
              <a:latin typeface="ＭＳ Ｐゴシック" panose="020B0600070205080204" pitchFamily="50" charset="-128"/>
              <a:ea typeface="ＭＳ Ｐゴシック" panose="020B0600070205080204" pitchFamily="50" charset="-128"/>
            </a:rPr>
            <a:t>3,776</a:t>
          </a:r>
          <a:r>
            <a:rPr kumimoji="1" lang="ja-JP" altLang="en-US" sz="1300">
              <a:latin typeface="ＭＳ Ｐゴシック" panose="020B0600070205080204" pitchFamily="50" charset="-128"/>
              <a:ea typeface="ＭＳ Ｐゴシック" panose="020B0600070205080204" pitchFamily="50" charset="-128"/>
            </a:rPr>
            <a:t>円増）、公共施設整備基金（建物等）積立金（住民一人当たり</a:t>
          </a:r>
          <a:r>
            <a:rPr kumimoji="1" lang="en-US" altLang="ja-JP" sz="1300">
              <a:latin typeface="ＭＳ Ｐゴシック" panose="020B0600070205080204" pitchFamily="50" charset="-128"/>
              <a:ea typeface="ＭＳ Ｐゴシック" panose="020B0600070205080204" pitchFamily="50" charset="-128"/>
            </a:rPr>
            <a:t>2,690</a:t>
          </a:r>
          <a:r>
            <a:rPr kumimoji="1" lang="ja-JP" altLang="en-US" sz="1300">
              <a:latin typeface="ＭＳ Ｐゴシック" panose="020B0600070205080204" pitchFamily="50" charset="-128"/>
              <a:ea typeface="ＭＳ Ｐゴシック" panose="020B0600070205080204" pitchFamily="50" charset="-128"/>
            </a:rPr>
            <a:t>円増）の増などにより、住民一人当たり</a:t>
          </a:r>
          <a:r>
            <a:rPr kumimoji="1" lang="en-US" altLang="ja-JP" sz="1300">
              <a:latin typeface="ＭＳ Ｐゴシック" panose="020B0600070205080204" pitchFamily="50" charset="-128"/>
              <a:ea typeface="ＭＳ Ｐゴシック" panose="020B0600070205080204" pitchFamily="50" charset="-128"/>
            </a:rPr>
            <a:t>26,010</a:t>
          </a:r>
          <a:r>
            <a:rPr kumimoji="1" lang="ja-JP" altLang="en-US" sz="1300">
              <a:latin typeface="ＭＳ Ｐゴシック" panose="020B0600070205080204" pitchFamily="50" charset="-128"/>
              <a:ea typeface="ＭＳ Ｐゴシック" panose="020B0600070205080204" pitchFamily="50" charset="-128"/>
            </a:rPr>
            <a:t>円で前年度比</a:t>
          </a:r>
          <a:r>
            <a:rPr kumimoji="1" lang="en-US" altLang="ja-JP" sz="1300">
              <a:latin typeface="ＭＳ Ｐゴシック" panose="020B0600070205080204" pitchFamily="50" charset="-128"/>
              <a:ea typeface="ＭＳ Ｐゴシック" panose="020B0600070205080204" pitchFamily="50" charset="-128"/>
            </a:rPr>
            <a:t>8,224</a:t>
          </a:r>
          <a:r>
            <a:rPr kumimoji="1" lang="ja-JP" altLang="en-US" sz="1300">
              <a:latin typeface="ＭＳ Ｐゴシック" panose="020B0600070205080204" pitchFamily="50" charset="-128"/>
              <a:ea typeface="ＭＳ Ｐゴシック" panose="020B0600070205080204" pitchFamily="50" charset="-128"/>
            </a:rPr>
            <a:t>円（</a:t>
          </a:r>
          <a:r>
            <a:rPr kumimoji="1" lang="en-US" altLang="ja-JP" sz="1300">
              <a:latin typeface="ＭＳ Ｐゴシック" panose="020B0600070205080204" pitchFamily="50" charset="-128"/>
              <a:ea typeface="ＭＳ Ｐゴシック" panose="020B0600070205080204" pitchFamily="50" charset="-128"/>
            </a:rPr>
            <a:t>46.2</a:t>
          </a:r>
          <a:r>
            <a:rPr kumimoji="1" lang="ja-JP" altLang="en-US" sz="1300">
              <a:latin typeface="ＭＳ Ｐゴシック" panose="020B0600070205080204" pitchFamily="50" charset="-128"/>
              <a:ea typeface="ＭＳ Ｐゴシック" panose="020B0600070205080204" pitchFamily="50" charset="-128"/>
            </a:rPr>
            <a:t>％）の増、普通建設事業費は産地収益力向上対策条件整備事業費の減などにより住民一人当たり</a:t>
          </a:r>
          <a:r>
            <a:rPr kumimoji="1" lang="en-US" altLang="ja-JP" sz="1300">
              <a:latin typeface="ＭＳ Ｐゴシック" panose="020B0600070205080204" pitchFamily="50" charset="-128"/>
              <a:ea typeface="ＭＳ Ｐゴシック" panose="020B0600070205080204" pitchFamily="50" charset="-128"/>
            </a:rPr>
            <a:t>33,859</a:t>
          </a:r>
          <a:r>
            <a:rPr kumimoji="1" lang="ja-JP" altLang="en-US" sz="1300">
              <a:latin typeface="ＭＳ Ｐゴシック" panose="020B0600070205080204" pitchFamily="50" charset="-128"/>
              <a:ea typeface="ＭＳ Ｐゴシック" panose="020B0600070205080204" pitchFamily="50" charset="-128"/>
            </a:rPr>
            <a:t>円で前年度比</a:t>
          </a:r>
          <a:r>
            <a:rPr kumimoji="1" lang="en-US" altLang="ja-JP" sz="1300">
              <a:latin typeface="ＭＳ Ｐゴシック" panose="020B0600070205080204" pitchFamily="50" charset="-128"/>
              <a:ea typeface="ＭＳ Ｐゴシック" panose="020B0600070205080204" pitchFamily="50" charset="-128"/>
            </a:rPr>
            <a:t>6,365</a:t>
          </a:r>
          <a:r>
            <a:rPr kumimoji="1" lang="ja-JP" altLang="en-US" sz="1300">
              <a:latin typeface="ＭＳ Ｐゴシック" panose="020B0600070205080204" pitchFamily="50" charset="-128"/>
              <a:ea typeface="ＭＳ Ｐゴシック" panose="020B0600070205080204" pitchFamily="50" charset="-128"/>
            </a:rPr>
            <a:t>円（</a:t>
          </a:r>
          <a:r>
            <a:rPr kumimoji="1" lang="en-US" altLang="ja-JP" sz="1300">
              <a:latin typeface="ＭＳ Ｐゴシック" panose="020B0600070205080204" pitchFamily="50" charset="-128"/>
              <a:ea typeface="ＭＳ Ｐゴシック" panose="020B0600070205080204" pitchFamily="50" charset="-128"/>
            </a:rPr>
            <a:t>15.8</a:t>
          </a:r>
          <a:r>
            <a:rPr kumimoji="1" lang="ja-JP" altLang="en-US" sz="1300">
              <a:latin typeface="ＭＳ Ｐゴシック" panose="020B0600070205080204" pitchFamily="50" charset="-128"/>
              <a:ea typeface="ＭＳ Ｐゴシック" panose="020B0600070205080204" pitchFamily="50" charset="-128"/>
            </a:rPr>
            <a:t>％）の減となっている。</a:t>
          </a:r>
        </a:p>
        <a:p>
          <a:r>
            <a:rPr kumimoji="1" lang="ja-JP" altLang="en-US" sz="1300">
              <a:latin typeface="ＭＳ Ｐゴシック" panose="020B0600070205080204" pitchFamily="50" charset="-128"/>
              <a:ea typeface="ＭＳ Ｐゴシック" panose="020B0600070205080204" pitchFamily="50" charset="-128"/>
            </a:rPr>
            <a:t>　そのほか、物件費は住民一人当たり</a:t>
          </a:r>
          <a:r>
            <a:rPr kumimoji="1" lang="en-US" altLang="ja-JP" sz="1300">
              <a:latin typeface="ＭＳ Ｐゴシック" panose="020B0600070205080204" pitchFamily="50" charset="-128"/>
              <a:ea typeface="ＭＳ Ｐゴシック" panose="020B0600070205080204" pitchFamily="50" charset="-128"/>
            </a:rPr>
            <a:t>56,977</a:t>
          </a:r>
          <a:r>
            <a:rPr kumimoji="1" lang="ja-JP" altLang="en-US" sz="1300">
              <a:latin typeface="ＭＳ Ｐゴシック" panose="020B0600070205080204" pitchFamily="50" charset="-128"/>
              <a:ea typeface="ＭＳ Ｐゴシック" panose="020B0600070205080204" pitchFamily="50" charset="-128"/>
            </a:rPr>
            <a:t>円、公債費が住民一人当たり</a:t>
          </a:r>
          <a:r>
            <a:rPr kumimoji="1" lang="en-US" altLang="ja-JP" sz="1300">
              <a:latin typeface="ＭＳ Ｐゴシック" panose="020B0600070205080204" pitchFamily="50" charset="-128"/>
              <a:ea typeface="ＭＳ Ｐゴシック" panose="020B0600070205080204" pitchFamily="50" charset="-128"/>
            </a:rPr>
            <a:t>36,951</a:t>
          </a:r>
          <a:r>
            <a:rPr kumimoji="1" lang="ja-JP" altLang="en-US" sz="1300">
              <a:latin typeface="ＭＳ Ｐゴシック" panose="020B0600070205080204" pitchFamily="50" charset="-128"/>
              <a:ea typeface="ＭＳ Ｐゴシック" panose="020B0600070205080204" pitchFamily="50" charset="-128"/>
            </a:rPr>
            <a:t>円、繰出金が住民一人当たり</a:t>
          </a:r>
          <a:r>
            <a:rPr kumimoji="1" lang="en-US" altLang="ja-JP" sz="1300">
              <a:latin typeface="ＭＳ Ｐゴシック" panose="020B0600070205080204" pitchFamily="50" charset="-128"/>
              <a:ea typeface="ＭＳ Ｐゴシック" panose="020B0600070205080204" pitchFamily="50" charset="-128"/>
            </a:rPr>
            <a:t>33,938</a:t>
          </a:r>
          <a:r>
            <a:rPr kumimoji="1" lang="ja-JP" altLang="en-US" sz="1300">
              <a:latin typeface="ＭＳ Ｐゴシック" panose="020B0600070205080204" pitchFamily="50" charset="-128"/>
              <a:ea typeface="ＭＳ Ｐゴシック" panose="020B0600070205080204" pitchFamily="50" charset="-128"/>
            </a:rPr>
            <a:t>円などとなっている。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岐阜県大垣市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159,280
153,472
206.57
67,952,641
65,604,456
2,266,146
36,955,716
64,499,300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2.1
12.5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57404</xdr:rowOff>
    </xdr:from>
    <xdr:to>
      <xdr:col>24</xdr:col>
      <xdr:colOff>62865</xdr:colOff>
      <xdr:row>38</xdr:row>
      <xdr:rowOff>130556</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372354"/>
          <a:ext cx="1270" cy="1273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134383</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649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130556</xdr:rowOff>
    </xdr:from>
    <xdr:to>
      <xdr:col>24</xdr:col>
      <xdr:colOff>152400</xdr:colOff>
      <xdr:row>38</xdr:row>
      <xdr:rowOff>130556</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645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4081</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147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2,561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57404</xdr:rowOff>
    </xdr:from>
    <xdr:to>
      <xdr:col>24</xdr:col>
      <xdr:colOff>152400</xdr:colOff>
      <xdr:row>31</xdr:row>
      <xdr:rowOff>57404</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372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87122</xdr:rowOff>
    </xdr:from>
    <xdr:to>
      <xdr:col>24</xdr:col>
      <xdr:colOff>63500</xdr:colOff>
      <xdr:row>36</xdr:row>
      <xdr:rowOff>119126</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flipV="1">
          <a:off x="3797300" y="6259322"/>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127779</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7856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104902</xdr:rowOff>
    </xdr:from>
    <xdr:to>
      <xdr:col>24</xdr:col>
      <xdr:colOff>114300</xdr:colOff>
      <xdr:row>35</xdr:row>
      <xdr:rowOff>35052</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5934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61976</xdr:rowOff>
    </xdr:from>
    <xdr:to>
      <xdr:col>19</xdr:col>
      <xdr:colOff>177800</xdr:colOff>
      <xdr:row>36</xdr:row>
      <xdr:rowOff>119126</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2908300" y="6234176"/>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8890</xdr:rowOff>
    </xdr:from>
    <xdr:to>
      <xdr:col>20</xdr:col>
      <xdr:colOff>38100</xdr:colOff>
      <xdr:row>35</xdr:row>
      <xdr:rowOff>110490</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009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127017</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5784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27686</xdr:rowOff>
    </xdr:from>
    <xdr:to>
      <xdr:col>15</xdr:col>
      <xdr:colOff>50800</xdr:colOff>
      <xdr:row>36</xdr:row>
      <xdr:rowOff>61976</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019300" y="6199886"/>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141478</xdr:rowOff>
    </xdr:from>
    <xdr:to>
      <xdr:col>15</xdr:col>
      <xdr:colOff>101600</xdr:colOff>
      <xdr:row>35</xdr:row>
      <xdr:rowOff>71628</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5970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88155</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5746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119126</xdr:rowOff>
    </xdr:from>
    <xdr:to>
      <xdr:col>10</xdr:col>
      <xdr:colOff>114300</xdr:colOff>
      <xdr:row>36</xdr:row>
      <xdr:rowOff>27686</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1130300" y="6119876"/>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148336</xdr:rowOff>
    </xdr:from>
    <xdr:to>
      <xdr:col>10</xdr:col>
      <xdr:colOff>165100</xdr:colOff>
      <xdr:row>35</xdr:row>
      <xdr:rowOff>78486</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597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95013</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5752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104902</xdr:rowOff>
    </xdr:from>
    <xdr:to>
      <xdr:col>6</xdr:col>
      <xdr:colOff>38100</xdr:colOff>
      <xdr:row>35</xdr:row>
      <xdr:rowOff>35052</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934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51579</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5709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36322</xdr:rowOff>
    </xdr:from>
    <xdr:to>
      <xdr:col>24</xdr:col>
      <xdr:colOff>114300</xdr:colOff>
      <xdr:row>36</xdr:row>
      <xdr:rowOff>137922</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6208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14749</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6186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68326</xdr:rowOff>
    </xdr:from>
    <xdr:to>
      <xdr:col>20</xdr:col>
      <xdr:colOff>38100</xdr:colOff>
      <xdr:row>36</xdr:row>
      <xdr:rowOff>169926</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6240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161053</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6333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11176</xdr:rowOff>
    </xdr:from>
    <xdr:to>
      <xdr:col>15</xdr:col>
      <xdr:colOff>101600</xdr:colOff>
      <xdr:row>36</xdr:row>
      <xdr:rowOff>112776</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6183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103903</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6276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148336</xdr:rowOff>
    </xdr:from>
    <xdr:to>
      <xdr:col>10</xdr:col>
      <xdr:colOff>165100</xdr:colOff>
      <xdr:row>36</xdr:row>
      <xdr:rowOff>78486</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6149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69613</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6241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68326</xdr:rowOff>
    </xdr:from>
    <xdr:to>
      <xdr:col>6</xdr:col>
      <xdr:colOff>38100</xdr:colOff>
      <xdr:row>35</xdr:row>
      <xdr:rowOff>169926</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6069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161053</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6161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a:extLst>
            <a:ext uri="{FF2B5EF4-FFF2-40B4-BE49-F238E27FC236}">
              <a16:creationId xmlns:a16="http://schemas.microsoft.com/office/drawing/2014/main" id="{00000000-0008-0000-07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55</xdr:row>
      <xdr:rowOff>90957</xdr:rowOff>
    </xdr:from>
    <xdr:to>
      <xdr:col>24</xdr:col>
      <xdr:colOff>62865</xdr:colOff>
      <xdr:row>58</xdr:row>
      <xdr:rowOff>162433</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flipV="1">
          <a:off x="4633595" y="9520707"/>
          <a:ext cx="1270" cy="585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166260</xdr:rowOff>
    </xdr:from>
    <xdr:ext cx="534377" cy="259045"/>
    <xdr:sp macro="" textlink="">
      <xdr:nvSpPr>
        <xdr:cNvPr id="113" name="総務費最小値テキスト">
          <a:extLst>
            <a:ext uri="{FF2B5EF4-FFF2-40B4-BE49-F238E27FC236}">
              <a16:creationId xmlns:a16="http://schemas.microsoft.com/office/drawing/2014/main" id="{00000000-0008-0000-0700-000071000000}"/>
            </a:ext>
          </a:extLst>
        </xdr:cNvPr>
        <xdr:cNvSpPr txBox="1"/>
      </xdr:nvSpPr>
      <xdr:spPr>
        <a:xfrm>
          <a:off x="4686300" y="10110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162433</xdr:rowOff>
    </xdr:from>
    <xdr:to>
      <xdr:col>24</xdr:col>
      <xdr:colOff>152400</xdr:colOff>
      <xdr:row>58</xdr:row>
      <xdr:rowOff>162433</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10106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37634</xdr:rowOff>
    </xdr:from>
    <xdr:ext cx="534377" cy="259045"/>
    <xdr:sp macro="" textlink="">
      <xdr:nvSpPr>
        <xdr:cNvPr id="115" name="総務費最大値テキスト">
          <a:extLst>
            <a:ext uri="{FF2B5EF4-FFF2-40B4-BE49-F238E27FC236}">
              <a16:creationId xmlns:a16="http://schemas.microsoft.com/office/drawing/2014/main" id="{00000000-0008-0000-0700-000073000000}"/>
            </a:ext>
          </a:extLst>
        </xdr:cNvPr>
        <xdr:cNvSpPr txBox="1"/>
      </xdr:nvSpPr>
      <xdr:spPr>
        <a:xfrm>
          <a:off x="4686300" y="9295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80,338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55</xdr:row>
      <xdr:rowOff>90957</xdr:rowOff>
    </xdr:from>
    <xdr:to>
      <xdr:col>24</xdr:col>
      <xdr:colOff>152400</xdr:colOff>
      <xdr:row>55</xdr:row>
      <xdr:rowOff>90957</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9520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9284</xdr:rowOff>
    </xdr:from>
    <xdr:to>
      <xdr:col>24</xdr:col>
      <xdr:colOff>63500</xdr:colOff>
      <xdr:row>57</xdr:row>
      <xdr:rowOff>137490</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3797300" y="9781934"/>
          <a:ext cx="838200" cy="128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26382</xdr:rowOff>
    </xdr:from>
    <xdr:ext cx="534377" cy="259045"/>
    <xdr:sp macro="" textlink="">
      <xdr:nvSpPr>
        <xdr:cNvPr id="118" name="総務費平均値テキスト">
          <a:extLst>
            <a:ext uri="{FF2B5EF4-FFF2-40B4-BE49-F238E27FC236}">
              <a16:creationId xmlns:a16="http://schemas.microsoft.com/office/drawing/2014/main" id="{00000000-0008-0000-0700-000076000000}"/>
            </a:ext>
          </a:extLst>
        </xdr:cNvPr>
        <xdr:cNvSpPr txBox="1"/>
      </xdr:nvSpPr>
      <xdr:spPr>
        <a:xfrm>
          <a:off x="4686300" y="97990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47955</xdr:rowOff>
    </xdr:from>
    <xdr:to>
      <xdr:col>24</xdr:col>
      <xdr:colOff>114300</xdr:colOff>
      <xdr:row>57</xdr:row>
      <xdr:rowOff>149555</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4584700" y="9820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50</xdr:row>
      <xdr:rowOff>123571</xdr:rowOff>
    </xdr:from>
    <xdr:to>
      <xdr:col>19</xdr:col>
      <xdr:colOff>177800</xdr:colOff>
      <xdr:row>57</xdr:row>
      <xdr:rowOff>137490</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2908300" y="8696071"/>
          <a:ext cx="889000" cy="1214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51003</xdr:rowOff>
    </xdr:from>
    <xdr:to>
      <xdr:col>20</xdr:col>
      <xdr:colOff>38100</xdr:colOff>
      <xdr:row>57</xdr:row>
      <xdr:rowOff>152603</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3746500" y="9823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169130</xdr:rowOff>
    </xdr:from>
    <xdr:ext cx="534377"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3530111" y="9598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50</xdr:row>
      <xdr:rowOff>123571</xdr:rowOff>
    </xdr:from>
    <xdr:to>
      <xdr:col>15</xdr:col>
      <xdr:colOff>50800</xdr:colOff>
      <xdr:row>55</xdr:row>
      <xdr:rowOff>30683</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019300" y="8696071"/>
          <a:ext cx="889000" cy="764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49</xdr:row>
      <xdr:rowOff>162471</xdr:rowOff>
    </xdr:from>
    <xdr:to>
      <xdr:col>15</xdr:col>
      <xdr:colOff>101600</xdr:colOff>
      <xdr:row>50</xdr:row>
      <xdr:rowOff>92621</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2857500" y="8563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48</xdr:row>
      <xdr:rowOff>109148</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2608795" y="83387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30683</xdr:rowOff>
    </xdr:from>
    <xdr:to>
      <xdr:col>10</xdr:col>
      <xdr:colOff>114300</xdr:colOff>
      <xdr:row>57</xdr:row>
      <xdr:rowOff>8547</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1130300" y="9460433"/>
          <a:ext cx="889000" cy="320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170574</xdr:rowOff>
    </xdr:from>
    <xdr:to>
      <xdr:col>10</xdr:col>
      <xdr:colOff>165100</xdr:colOff>
      <xdr:row>58</xdr:row>
      <xdr:rowOff>100724</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968500" y="9943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91851</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1752111" y="10035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37909</xdr:rowOff>
    </xdr:from>
    <xdr:to>
      <xdr:col>6</xdr:col>
      <xdr:colOff>38100</xdr:colOff>
      <xdr:row>58</xdr:row>
      <xdr:rowOff>139509</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079500" y="9982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130636</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863111" y="10074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129934</xdr:rowOff>
    </xdr:from>
    <xdr:to>
      <xdr:col>24</xdr:col>
      <xdr:colOff>114300</xdr:colOff>
      <xdr:row>57</xdr:row>
      <xdr:rowOff>60084</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4584700" y="9731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152811</xdr:rowOff>
    </xdr:from>
    <xdr:ext cx="534377" cy="259045"/>
    <xdr:sp macro="" textlink="">
      <xdr:nvSpPr>
        <xdr:cNvPr id="137" name="総務費該当値テキスト">
          <a:extLst>
            <a:ext uri="{FF2B5EF4-FFF2-40B4-BE49-F238E27FC236}">
              <a16:creationId xmlns:a16="http://schemas.microsoft.com/office/drawing/2014/main" id="{00000000-0008-0000-0700-000089000000}"/>
            </a:ext>
          </a:extLst>
        </xdr:cNvPr>
        <xdr:cNvSpPr txBox="1"/>
      </xdr:nvSpPr>
      <xdr:spPr>
        <a:xfrm>
          <a:off x="4686300" y="9582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86690</xdr:rowOff>
    </xdr:from>
    <xdr:to>
      <xdr:col>20</xdr:col>
      <xdr:colOff>38100</xdr:colOff>
      <xdr:row>58</xdr:row>
      <xdr:rowOff>16840</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3746500" y="985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7967</xdr:rowOff>
    </xdr:from>
    <xdr:ext cx="534377"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3530111" y="9952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50</xdr:row>
      <xdr:rowOff>72771</xdr:rowOff>
    </xdr:from>
    <xdr:to>
      <xdr:col>15</xdr:col>
      <xdr:colOff>101600</xdr:colOff>
      <xdr:row>51</xdr:row>
      <xdr:rowOff>2921</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2857500" y="8645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50</xdr:row>
      <xdr:rowOff>165498</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2608795" y="8737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151333</xdr:rowOff>
    </xdr:from>
    <xdr:to>
      <xdr:col>10</xdr:col>
      <xdr:colOff>165100</xdr:colOff>
      <xdr:row>55</xdr:row>
      <xdr:rowOff>81483</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968500" y="9409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98010</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1752111" y="9184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129197</xdr:rowOff>
    </xdr:from>
    <xdr:to>
      <xdr:col>6</xdr:col>
      <xdr:colOff>38100</xdr:colOff>
      <xdr:row>57</xdr:row>
      <xdr:rowOff>59347</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079500" y="9730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75874</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863111" y="9505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a:extLst>
            <a:ext uri="{FF2B5EF4-FFF2-40B4-BE49-F238E27FC236}">
              <a16:creationId xmlns:a16="http://schemas.microsoft.com/office/drawing/2014/main" id="{00000000-0008-0000-07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130137</xdr:rowOff>
    </xdr:from>
    <xdr:to>
      <xdr:col>24</xdr:col>
      <xdr:colOff>62865</xdr:colOff>
      <xdr:row>77</xdr:row>
      <xdr:rowOff>30105</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flipV="1">
          <a:off x="4633595" y="12131637"/>
          <a:ext cx="1270" cy="11001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33932</xdr:rowOff>
    </xdr:from>
    <xdr:ext cx="599010" cy="259045"/>
    <xdr:sp macro="" textlink="">
      <xdr:nvSpPr>
        <xdr:cNvPr id="171" name="民生費最小値テキスト">
          <a:extLst>
            <a:ext uri="{FF2B5EF4-FFF2-40B4-BE49-F238E27FC236}">
              <a16:creationId xmlns:a16="http://schemas.microsoft.com/office/drawing/2014/main" id="{00000000-0008-0000-0700-0000AB000000}"/>
            </a:ext>
          </a:extLst>
        </xdr:cNvPr>
        <xdr:cNvSpPr txBox="1"/>
      </xdr:nvSpPr>
      <xdr:spPr>
        <a:xfrm>
          <a:off x="4686300" y="13235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30105</xdr:rowOff>
    </xdr:from>
    <xdr:to>
      <xdr:col>24</xdr:col>
      <xdr:colOff>152400</xdr:colOff>
      <xdr:row>77</xdr:row>
      <xdr:rowOff>30105</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4546600" y="13231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76814</xdr:rowOff>
    </xdr:from>
    <xdr:ext cx="599010" cy="259045"/>
    <xdr:sp macro="" textlink="">
      <xdr:nvSpPr>
        <xdr:cNvPr id="173" name="民生費最大値テキスト">
          <a:extLst>
            <a:ext uri="{FF2B5EF4-FFF2-40B4-BE49-F238E27FC236}">
              <a16:creationId xmlns:a16="http://schemas.microsoft.com/office/drawing/2014/main" id="{00000000-0008-0000-0700-0000AD000000}"/>
            </a:ext>
          </a:extLst>
        </xdr:cNvPr>
        <xdr:cNvSpPr txBox="1"/>
      </xdr:nvSpPr>
      <xdr:spPr>
        <a:xfrm>
          <a:off x="4686300" y="11906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196,502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130137</xdr:rowOff>
    </xdr:from>
    <xdr:to>
      <xdr:col>24</xdr:col>
      <xdr:colOff>152400</xdr:colOff>
      <xdr:row>70</xdr:row>
      <xdr:rowOff>130137</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2131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12465</xdr:rowOff>
    </xdr:from>
    <xdr:to>
      <xdr:col>24</xdr:col>
      <xdr:colOff>63500</xdr:colOff>
      <xdr:row>76</xdr:row>
      <xdr:rowOff>78036</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3797300" y="12871215"/>
          <a:ext cx="838200" cy="237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115340</xdr:rowOff>
    </xdr:from>
    <xdr:ext cx="599010" cy="259045"/>
    <xdr:sp macro="" textlink="">
      <xdr:nvSpPr>
        <xdr:cNvPr id="176" name="民生費平均値テキスト">
          <a:extLst>
            <a:ext uri="{FF2B5EF4-FFF2-40B4-BE49-F238E27FC236}">
              <a16:creationId xmlns:a16="http://schemas.microsoft.com/office/drawing/2014/main" id="{00000000-0008-0000-0700-0000B0000000}"/>
            </a:ext>
          </a:extLst>
        </xdr:cNvPr>
        <xdr:cNvSpPr txBox="1"/>
      </xdr:nvSpPr>
      <xdr:spPr>
        <a:xfrm>
          <a:off x="4686300" y="126311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92463</xdr:rowOff>
    </xdr:from>
    <xdr:to>
      <xdr:col>24</xdr:col>
      <xdr:colOff>114300</xdr:colOff>
      <xdr:row>75</xdr:row>
      <xdr:rowOff>22613</xdr:rowOff>
    </xdr:to>
    <xdr:sp macro="" textlink="">
      <xdr:nvSpPr>
        <xdr:cNvPr id="177" name="フローチャート: 判断 176">
          <a:extLst>
            <a:ext uri="{FF2B5EF4-FFF2-40B4-BE49-F238E27FC236}">
              <a16:creationId xmlns:a16="http://schemas.microsoft.com/office/drawing/2014/main" id="{00000000-0008-0000-0700-0000B1000000}"/>
            </a:ext>
          </a:extLst>
        </xdr:cNvPr>
        <xdr:cNvSpPr/>
      </xdr:nvSpPr>
      <xdr:spPr>
        <a:xfrm>
          <a:off x="4584700" y="12779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12465</xdr:rowOff>
    </xdr:from>
    <xdr:to>
      <xdr:col>19</xdr:col>
      <xdr:colOff>177800</xdr:colOff>
      <xdr:row>77</xdr:row>
      <xdr:rowOff>114040</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2908300" y="12871215"/>
          <a:ext cx="889000" cy="444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73</xdr:row>
      <xdr:rowOff>93320</xdr:rowOff>
    </xdr:from>
    <xdr:to>
      <xdr:col>20</xdr:col>
      <xdr:colOff>38100</xdr:colOff>
      <xdr:row>74</xdr:row>
      <xdr:rowOff>23470</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3746500" y="12609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39997</xdr:rowOff>
    </xdr:from>
    <xdr:ext cx="599010" cy="259045"/>
    <xdr:sp macro="" textlink="">
      <xdr:nvSpPr>
        <xdr:cNvPr id="180" name="テキスト ボックス 179">
          <a:extLst>
            <a:ext uri="{FF2B5EF4-FFF2-40B4-BE49-F238E27FC236}">
              <a16:creationId xmlns:a16="http://schemas.microsoft.com/office/drawing/2014/main" id="{00000000-0008-0000-0700-0000B4000000}"/>
            </a:ext>
          </a:extLst>
        </xdr:cNvPr>
        <xdr:cNvSpPr txBox="1"/>
      </xdr:nvSpPr>
      <xdr:spPr>
        <a:xfrm>
          <a:off x="3497795" y="12384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114040</xdr:rowOff>
    </xdr:from>
    <xdr:to>
      <xdr:col>15</xdr:col>
      <xdr:colOff>50800</xdr:colOff>
      <xdr:row>78</xdr:row>
      <xdr:rowOff>31248</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019300" y="13315690"/>
          <a:ext cx="889000" cy="88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74688</xdr:rowOff>
    </xdr:from>
    <xdr:to>
      <xdr:col>15</xdr:col>
      <xdr:colOff>101600</xdr:colOff>
      <xdr:row>77</xdr:row>
      <xdr:rowOff>4838</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2857500" y="13104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21365</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2608795" y="12880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25515</xdr:rowOff>
    </xdr:from>
    <xdr:to>
      <xdr:col>10</xdr:col>
      <xdr:colOff>114300</xdr:colOff>
      <xdr:row>78</xdr:row>
      <xdr:rowOff>31248</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a:off x="1130300" y="13398615"/>
          <a:ext cx="889000" cy="5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161156</xdr:rowOff>
    </xdr:from>
    <xdr:to>
      <xdr:col>10</xdr:col>
      <xdr:colOff>165100</xdr:colOff>
      <xdr:row>77</xdr:row>
      <xdr:rowOff>91306</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1968500" y="13191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107834</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1719795" y="12966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84519</xdr:rowOff>
    </xdr:from>
    <xdr:to>
      <xdr:col>6</xdr:col>
      <xdr:colOff>38100</xdr:colOff>
      <xdr:row>78</xdr:row>
      <xdr:rowOff>14669</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079500" y="13286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31196</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830795" y="13061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27236</xdr:rowOff>
    </xdr:from>
    <xdr:to>
      <xdr:col>24</xdr:col>
      <xdr:colOff>114300</xdr:colOff>
      <xdr:row>76</xdr:row>
      <xdr:rowOff>128836</xdr:rowOff>
    </xdr:to>
    <xdr:sp macro="" textlink="">
      <xdr:nvSpPr>
        <xdr:cNvPr id="194" name="楕円 193">
          <a:extLst>
            <a:ext uri="{FF2B5EF4-FFF2-40B4-BE49-F238E27FC236}">
              <a16:creationId xmlns:a16="http://schemas.microsoft.com/office/drawing/2014/main" id="{00000000-0008-0000-0700-0000C2000000}"/>
            </a:ext>
          </a:extLst>
        </xdr:cNvPr>
        <xdr:cNvSpPr/>
      </xdr:nvSpPr>
      <xdr:spPr>
        <a:xfrm>
          <a:off x="4584700" y="13057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113613</xdr:rowOff>
    </xdr:from>
    <xdr:ext cx="599010" cy="259045"/>
    <xdr:sp macro="" textlink="">
      <xdr:nvSpPr>
        <xdr:cNvPr id="195" name="民生費該当値テキスト">
          <a:extLst>
            <a:ext uri="{FF2B5EF4-FFF2-40B4-BE49-F238E27FC236}">
              <a16:creationId xmlns:a16="http://schemas.microsoft.com/office/drawing/2014/main" id="{00000000-0008-0000-0700-0000C3000000}"/>
            </a:ext>
          </a:extLst>
        </xdr:cNvPr>
        <xdr:cNvSpPr txBox="1"/>
      </xdr:nvSpPr>
      <xdr:spPr>
        <a:xfrm>
          <a:off x="4686300" y="12972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133115</xdr:rowOff>
    </xdr:from>
    <xdr:to>
      <xdr:col>20</xdr:col>
      <xdr:colOff>38100</xdr:colOff>
      <xdr:row>75</xdr:row>
      <xdr:rowOff>63265</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3746500" y="12820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54392</xdr:rowOff>
    </xdr:from>
    <xdr:ext cx="59901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3497795" y="129131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63240</xdr:rowOff>
    </xdr:from>
    <xdr:to>
      <xdr:col>15</xdr:col>
      <xdr:colOff>101600</xdr:colOff>
      <xdr:row>77</xdr:row>
      <xdr:rowOff>164840</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2857500" y="13264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155967</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2608795" y="13357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151898</xdr:rowOff>
    </xdr:from>
    <xdr:to>
      <xdr:col>10</xdr:col>
      <xdr:colOff>165100</xdr:colOff>
      <xdr:row>78</xdr:row>
      <xdr:rowOff>82048</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1968500" y="13353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73175</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1719795" y="13446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146165</xdr:rowOff>
    </xdr:from>
    <xdr:to>
      <xdr:col>6</xdr:col>
      <xdr:colOff>38100</xdr:colOff>
      <xdr:row>78</xdr:row>
      <xdr:rowOff>76315</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079500" y="13347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67442</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830795" y="13440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7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a:extLst>
            <a:ext uri="{FF2B5EF4-FFF2-40B4-BE49-F238E27FC236}">
              <a16:creationId xmlns:a16="http://schemas.microsoft.com/office/drawing/2014/main" id="{00000000-0008-0000-07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86711</xdr:rowOff>
    </xdr:from>
    <xdr:to>
      <xdr:col>24</xdr:col>
      <xdr:colOff>62865</xdr:colOff>
      <xdr:row>94</xdr:row>
      <xdr:rowOff>164480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flipV="1">
          <a:off x="4633595" y="15517211"/>
          <a:ext cx="1270" cy="7635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168307</xdr:rowOff>
    </xdr:from>
    <xdr:ext cx="534377" cy="259045"/>
    <xdr:sp macro="" textlink="">
      <xdr:nvSpPr>
        <xdr:cNvPr id="227" name="衛生費最小値テキスト">
          <a:extLst>
            <a:ext uri="{FF2B5EF4-FFF2-40B4-BE49-F238E27FC236}">
              <a16:creationId xmlns:a16="http://schemas.microsoft.com/office/drawing/2014/main" id="{00000000-0008-0000-0700-0000E3000000}"/>
            </a:ext>
          </a:extLst>
        </xdr:cNvPr>
        <xdr:cNvSpPr txBox="1"/>
      </xdr:nvSpPr>
      <xdr:spPr>
        <a:xfrm>
          <a:off x="4686300" y="16284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94</xdr:row>
      <xdr:rowOff>164480</xdr:rowOff>
    </xdr:from>
    <xdr:to>
      <xdr:col>24</xdr:col>
      <xdr:colOff>152400</xdr:colOff>
      <xdr:row>94</xdr:row>
      <xdr:rowOff>164480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6280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33388</xdr:rowOff>
    </xdr:from>
    <xdr:ext cx="534377" cy="259045"/>
    <xdr:sp macro="" textlink="">
      <xdr:nvSpPr>
        <xdr:cNvPr id="229" name="衛生費最大値テキスト">
          <a:extLst>
            <a:ext uri="{FF2B5EF4-FFF2-40B4-BE49-F238E27FC236}">
              <a16:creationId xmlns:a16="http://schemas.microsoft.com/office/drawing/2014/main" id="{00000000-0008-0000-0700-0000E5000000}"/>
            </a:ext>
          </a:extLst>
        </xdr:cNvPr>
        <xdr:cNvSpPr txBox="1"/>
      </xdr:nvSpPr>
      <xdr:spPr>
        <a:xfrm>
          <a:off x="4686300" y="15292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51,159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86711</xdr:rowOff>
    </xdr:from>
    <xdr:to>
      <xdr:col>24</xdr:col>
      <xdr:colOff>152400</xdr:colOff>
      <xdr:row>90</xdr:row>
      <xdr:rowOff>86711</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5517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3454</xdr:rowOff>
    </xdr:from>
    <xdr:to>
      <xdr:col>24</xdr:col>
      <xdr:colOff>63500</xdr:colOff>
      <xdr:row>94</xdr:row>
      <xdr:rowOff>129093</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3797300" y="15948304"/>
          <a:ext cx="838200" cy="297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92</xdr:row>
      <xdr:rowOff>106281</xdr:rowOff>
    </xdr:from>
    <xdr:ext cx="534377" cy="259045"/>
    <xdr:sp macro="" textlink="">
      <xdr:nvSpPr>
        <xdr:cNvPr id="232" name="衛生費平均値テキスト">
          <a:extLst>
            <a:ext uri="{FF2B5EF4-FFF2-40B4-BE49-F238E27FC236}">
              <a16:creationId xmlns:a16="http://schemas.microsoft.com/office/drawing/2014/main" id="{00000000-0008-0000-0700-0000E8000000}"/>
            </a:ext>
          </a:extLst>
        </xdr:cNvPr>
        <xdr:cNvSpPr txBox="1"/>
      </xdr:nvSpPr>
      <xdr:spPr>
        <a:xfrm>
          <a:off x="4686300" y="158796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127854</xdr:rowOff>
    </xdr:from>
    <xdr:to>
      <xdr:col>24</xdr:col>
      <xdr:colOff>114300</xdr:colOff>
      <xdr:row>93</xdr:row>
      <xdr:rowOff>58004</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4584700" y="15901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129093</xdr:rowOff>
    </xdr:from>
    <xdr:to>
      <xdr:col>19</xdr:col>
      <xdr:colOff>177800</xdr:colOff>
      <xdr:row>97</xdr:row>
      <xdr:rowOff>7934</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2908300" y="16245393"/>
          <a:ext cx="889000" cy="393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91</xdr:row>
      <xdr:rowOff>143078</xdr:rowOff>
    </xdr:from>
    <xdr:to>
      <xdr:col>20</xdr:col>
      <xdr:colOff>38100</xdr:colOff>
      <xdr:row>92</xdr:row>
      <xdr:rowOff>73228</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3746500" y="15745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90</xdr:row>
      <xdr:rowOff>89755</xdr:rowOff>
    </xdr:from>
    <xdr:ext cx="534377"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3530111" y="15520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7934</xdr:rowOff>
    </xdr:from>
    <xdr:to>
      <xdr:col>15</xdr:col>
      <xdr:colOff>50800</xdr:colOff>
      <xdr:row>97</xdr:row>
      <xdr:rowOff>50135</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019300" y="16638584"/>
          <a:ext cx="889000" cy="42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146644</xdr:rowOff>
    </xdr:from>
    <xdr:to>
      <xdr:col>15</xdr:col>
      <xdr:colOff>101600</xdr:colOff>
      <xdr:row>95</xdr:row>
      <xdr:rowOff>76794</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2857500" y="1626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93321</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2641111" y="16038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50135</xdr:rowOff>
    </xdr:from>
    <xdr:to>
      <xdr:col>10</xdr:col>
      <xdr:colOff>114300</xdr:colOff>
      <xdr:row>97</xdr:row>
      <xdr:rowOff>55392</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1130300" y="16680785"/>
          <a:ext cx="889000" cy="5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95712</xdr:rowOff>
    </xdr:from>
    <xdr:to>
      <xdr:col>10</xdr:col>
      <xdr:colOff>165100</xdr:colOff>
      <xdr:row>96</xdr:row>
      <xdr:rowOff>25862</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968500" y="16383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42389</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1752111" y="16158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140519</xdr:rowOff>
    </xdr:from>
    <xdr:to>
      <xdr:col>6</xdr:col>
      <xdr:colOff>38100</xdr:colOff>
      <xdr:row>96</xdr:row>
      <xdr:rowOff>70669</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079500" y="1642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87196</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863111" y="16203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124104</xdr:rowOff>
    </xdr:from>
    <xdr:to>
      <xdr:col>24</xdr:col>
      <xdr:colOff>114300</xdr:colOff>
      <xdr:row>93</xdr:row>
      <xdr:rowOff>54254</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4584700" y="15897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146981</xdr:rowOff>
    </xdr:from>
    <xdr:ext cx="534377" cy="259045"/>
    <xdr:sp macro="" textlink="">
      <xdr:nvSpPr>
        <xdr:cNvPr id="251" name="衛生費該当値テキスト">
          <a:extLst>
            <a:ext uri="{FF2B5EF4-FFF2-40B4-BE49-F238E27FC236}">
              <a16:creationId xmlns:a16="http://schemas.microsoft.com/office/drawing/2014/main" id="{00000000-0008-0000-0700-0000FB000000}"/>
            </a:ext>
          </a:extLst>
        </xdr:cNvPr>
        <xdr:cNvSpPr txBox="1"/>
      </xdr:nvSpPr>
      <xdr:spPr>
        <a:xfrm>
          <a:off x="4686300" y="15748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78293</xdr:rowOff>
    </xdr:from>
    <xdr:to>
      <xdr:col>20</xdr:col>
      <xdr:colOff>38100</xdr:colOff>
      <xdr:row>95</xdr:row>
      <xdr:rowOff>8443</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3746500" y="16194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171020</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530111" y="16287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128584</xdr:rowOff>
    </xdr:from>
    <xdr:to>
      <xdr:col>15</xdr:col>
      <xdr:colOff>101600</xdr:colOff>
      <xdr:row>97</xdr:row>
      <xdr:rowOff>58734</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2857500" y="16587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49861</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641111" y="16680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170785</xdr:rowOff>
    </xdr:from>
    <xdr:to>
      <xdr:col>10</xdr:col>
      <xdr:colOff>165100</xdr:colOff>
      <xdr:row>97</xdr:row>
      <xdr:rowOff>100935</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968500" y="16629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92062</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752111" y="16722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4592</xdr:rowOff>
    </xdr:from>
    <xdr:to>
      <xdr:col>6</xdr:col>
      <xdr:colOff>38100</xdr:colOff>
      <xdr:row>97</xdr:row>
      <xdr:rowOff>106192</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079500" y="16635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97319</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863111" y="16727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a:extLst>
            <a:ext uri="{FF2B5EF4-FFF2-40B4-BE49-F238E27FC236}">
              <a16:creationId xmlns:a16="http://schemas.microsoft.com/office/drawing/2014/main" id="{00000000-0008-0000-07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145034</xdr:rowOff>
    </xdr:from>
    <xdr:to>
      <xdr:col>54</xdr:col>
      <xdr:colOff>189865</xdr:colOff>
      <xdr:row>38</xdr:row>
      <xdr:rowOff>141986</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flipV="1">
          <a:off x="10475595" y="5459984"/>
          <a:ext cx="1270" cy="11971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145813</xdr:rowOff>
    </xdr:from>
    <xdr:ext cx="378565" cy="259045"/>
    <xdr:sp macro="" textlink="">
      <xdr:nvSpPr>
        <xdr:cNvPr id="284" name="労働費最小値テキスト">
          <a:extLst>
            <a:ext uri="{FF2B5EF4-FFF2-40B4-BE49-F238E27FC236}">
              <a16:creationId xmlns:a16="http://schemas.microsoft.com/office/drawing/2014/main" id="{00000000-0008-0000-0700-00001C010000}"/>
            </a:ext>
          </a:extLst>
        </xdr:cNvPr>
        <xdr:cNvSpPr txBox="1"/>
      </xdr:nvSpPr>
      <xdr:spPr>
        <a:xfrm>
          <a:off x="10528300" y="66609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141986</xdr:rowOff>
    </xdr:from>
    <xdr:to>
      <xdr:col>55</xdr:col>
      <xdr:colOff>88900</xdr:colOff>
      <xdr:row>38</xdr:row>
      <xdr:rowOff>141986</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6657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91711</xdr:rowOff>
    </xdr:from>
    <xdr:ext cx="469744" cy="259045"/>
    <xdr:sp macro="" textlink="">
      <xdr:nvSpPr>
        <xdr:cNvPr id="286" name="労働費最大値テキスト">
          <a:extLst>
            <a:ext uri="{FF2B5EF4-FFF2-40B4-BE49-F238E27FC236}">
              <a16:creationId xmlns:a16="http://schemas.microsoft.com/office/drawing/2014/main" id="{00000000-0008-0000-0700-00001E010000}"/>
            </a:ext>
          </a:extLst>
        </xdr:cNvPr>
        <xdr:cNvSpPr txBox="1"/>
      </xdr:nvSpPr>
      <xdr:spPr>
        <a:xfrm>
          <a:off x="10528300" y="5235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6,672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145034</xdr:rowOff>
    </xdr:from>
    <xdr:to>
      <xdr:col>55</xdr:col>
      <xdr:colOff>88900</xdr:colOff>
      <xdr:row>31</xdr:row>
      <xdr:rowOff>145034</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5459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55880</xdr:rowOff>
    </xdr:from>
    <xdr:to>
      <xdr:col>55</xdr:col>
      <xdr:colOff>0</xdr:colOff>
      <xdr:row>38</xdr:row>
      <xdr:rowOff>74740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flipV="1">
          <a:off x="9639300" y="6570980"/>
          <a:ext cx="838200" cy="18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99775</xdr:rowOff>
    </xdr:from>
    <xdr:ext cx="469744" cy="259045"/>
    <xdr:sp macro="" textlink="">
      <xdr:nvSpPr>
        <xdr:cNvPr id="289" name="労働費平均値テキスト">
          <a:extLst>
            <a:ext uri="{FF2B5EF4-FFF2-40B4-BE49-F238E27FC236}">
              <a16:creationId xmlns:a16="http://schemas.microsoft.com/office/drawing/2014/main" id="{00000000-0008-0000-0700-000021010000}"/>
            </a:ext>
          </a:extLst>
        </xdr:cNvPr>
        <xdr:cNvSpPr txBox="1"/>
      </xdr:nvSpPr>
      <xdr:spPr>
        <a:xfrm>
          <a:off x="10528300" y="62719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76898</xdr:rowOff>
    </xdr:from>
    <xdr:to>
      <xdr:col>55</xdr:col>
      <xdr:colOff>50800</xdr:colOff>
      <xdr:row>38</xdr:row>
      <xdr:rowOff>7048</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10426700" y="6420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74740</xdr:rowOff>
    </xdr:from>
    <xdr:to>
      <xdr:col>50</xdr:col>
      <xdr:colOff>114300</xdr:colOff>
      <xdr:row>38</xdr:row>
      <xdr:rowOff>85027</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flipV="1">
          <a:off x="8750300" y="6589840"/>
          <a:ext cx="889000" cy="1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56896</xdr:rowOff>
    </xdr:from>
    <xdr:to>
      <xdr:col>50</xdr:col>
      <xdr:colOff>165100</xdr:colOff>
      <xdr:row>37</xdr:row>
      <xdr:rowOff>158496</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9588500" y="6400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3573</xdr:rowOff>
    </xdr:from>
    <xdr:ext cx="469744" cy="259045"/>
    <xdr:sp macro="" textlink="">
      <xdr:nvSpPr>
        <xdr:cNvPr id="293" name="テキスト ボックス 292">
          <a:extLst>
            <a:ext uri="{FF2B5EF4-FFF2-40B4-BE49-F238E27FC236}">
              <a16:creationId xmlns:a16="http://schemas.microsoft.com/office/drawing/2014/main" id="{00000000-0008-0000-0700-000025010000}"/>
            </a:ext>
          </a:extLst>
        </xdr:cNvPr>
        <xdr:cNvSpPr txBox="1"/>
      </xdr:nvSpPr>
      <xdr:spPr>
        <a:xfrm>
          <a:off x="9404428" y="6175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85027</xdr:rowOff>
    </xdr:from>
    <xdr:to>
      <xdr:col>45</xdr:col>
      <xdr:colOff>177800</xdr:colOff>
      <xdr:row>38</xdr:row>
      <xdr:rowOff>85407</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flipV="1">
          <a:off x="7861300" y="6600127"/>
          <a:ext cx="889000" cy="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54991</xdr:rowOff>
    </xdr:from>
    <xdr:to>
      <xdr:col>46</xdr:col>
      <xdr:colOff>38100</xdr:colOff>
      <xdr:row>37</xdr:row>
      <xdr:rowOff>156591</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8699500" y="6398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1668</xdr:rowOff>
    </xdr:from>
    <xdr:ext cx="469744"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8515428" y="6173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78169</xdr:rowOff>
    </xdr:from>
    <xdr:to>
      <xdr:col>41</xdr:col>
      <xdr:colOff>50800</xdr:colOff>
      <xdr:row>38</xdr:row>
      <xdr:rowOff>85407</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6972300" y="6593269"/>
          <a:ext cx="889000" cy="7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60325</xdr:rowOff>
    </xdr:from>
    <xdr:to>
      <xdr:col>41</xdr:col>
      <xdr:colOff>101600</xdr:colOff>
      <xdr:row>37</xdr:row>
      <xdr:rowOff>161925</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7810500" y="6403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7002</xdr:rowOff>
    </xdr:from>
    <xdr:ext cx="469744"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7626428" y="6179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44895</xdr:rowOff>
    </xdr:from>
    <xdr:to>
      <xdr:col>36</xdr:col>
      <xdr:colOff>165100</xdr:colOff>
      <xdr:row>37</xdr:row>
      <xdr:rowOff>146495</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6921500" y="6388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163022</xdr:rowOff>
    </xdr:from>
    <xdr:ext cx="469744"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6737428" y="6163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5080</xdr:rowOff>
    </xdr:from>
    <xdr:to>
      <xdr:col>55</xdr:col>
      <xdr:colOff>50800</xdr:colOff>
      <xdr:row>38</xdr:row>
      <xdr:rowOff>106680</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10426700" y="652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91457</xdr:rowOff>
    </xdr:from>
    <xdr:ext cx="378565" cy="259045"/>
    <xdr:sp macro="" textlink="">
      <xdr:nvSpPr>
        <xdr:cNvPr id="308" name="労働費該当値テキスト">
          <a:extLst>
            <a:ext uri="{FF2B5EF4-FFF2-40B4-BE49-F238E27FC236}">
              <a16:creationId xmlns:a16="http://schemas.microsoft.com/office/drawing/2014/main" id="{00000000-0008-0000-0700-000034010000}"/>
            </a:ext>
          </a:extLst>
        </xdr:cNvPr>
        <xdr:cNvSpPr txBox="1"/>
      </xdr:nvSpPr>
      <xdr:spPr>
        <a:xfrm>
          <a:off x="10528300" y="64351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23940</xdr:rowOff>
    </xdr:from>
    <xdr:to>
      <xdr:col>50</xdr:col>
      <xdr:colOff>165100</xdr:colOff>
      <xdr:row>38</xdr:row>
      <xdr:rowOff>125540</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9588500" y="653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116667</xdr:rowOff>
    </xdr:from>
    <xdr:ext cx="378565"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450017" y="66317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34227</xdr:rowOff>
    </xdr:from>
    <xdr:to>
      <xdr:col>46</xdr:col>
      <xdr:colOff>38100</xdr:colOff>
      <xdr:row>38</xdr:row>
      <xdr:rowOff>135827</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8699500" y="6549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126954</xdr:rowOff>
    </xdr:from>
    <xdr:ext cx="378565"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8561017" y="66420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34607</xdr:rowOff>
    </xdr:from>
    <xdr:to>
      <xdr:col>41</xdr:col>
      <xdr:colOff>101600</xdr:colOff>
      <xdr:row>38</xdr:row>
      <xdr:rowOff>136207</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7810500" y="6549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127334</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7672017" y="66424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27369</xdr:rowOff>
    </xdr:from>
    <xdr:to>
      <xdr:col>36</xdr:col>
      <xdr:colOff>165100</xdr:colOff>
      <xdr:row>38</xdr:row>
      <xdr:rowOff>128969</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6921500" y="6542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120096</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6783017" y="66351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id="{00000000-0008-0000-07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id="{00000000-0008-0000-07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農林水産業費グラフ枠">
          <a:extLst>
            <a:ext uri="{FF2B5EF4-FFF2-40B4-BE49-F238E27FC236}">
              <a16:creationId xmlns:a16="http://schemas.microsoft.com/office/drawing/2014/main" id="{00000000-0008-0000-07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12507</xdr:rowOff>
    </xdr:from>
    <xdr:to>
      <xdr:col>54</xdr:col>
      <xdr:colOff>189865</xdr:colOff>
      <xdr:row>58</xdr:row>
      <xdr:rowOff>38064</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flipV="1">
          <a:off x="10475595" y="8927907"/>
          <a:ext cx="1270" cy="105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41891</xdr:rowOff>
    </xdr:from>
    <xdr:ext cx="469744" cy="259045"/>
    <xdr:sp macro="" textlink="">
      <xdr:nvSpPr>
        <xdr:cNvPr id="339" name="農林水産業費最小値テキスト">
          <a:extLst>
            <a:ext uri="{FF2B5EF4-FFF2-40B4-BE49-F238E27FC236}">
              <a16:creationId xmlns:a16="http://schemas.microsoft.com/office/drawing/2014/main" id="{00000000-0008-0000-0700-000053010000}"/>
            </a:ext>
          </a:extLst>
        </xdr:cNvPr>
        <xdr:cNvSpPr txBox="1"/>
      </xdr:nvSpPr>
      <xdr:spPr>
        <a:xfrm>
          <a:off x="10528300" y="9985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38064</xdr:rowOff>
    </xdr:from>
    <xdr:to>
      <xdr:col>55</xdr:col>
      <xdr:colOff>88900</xdr:colOff>
      <xdr:row>58</xdr:row>
      <xdr:rowOff>38064</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10388600" y="9982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130634</xdr:rowOff>
    </xdr:from>
    <xdr:ext cx="534377" cy="259045"/>
    <xdr:sp macro="" textlink="">
      <xdr:nvSpPr>
        <xdr:cNvPr id="341" name="農林水産業費最大値テキスト">
          <a:extLst>
            <a:ext uri="{FF2B5EF4-FFF2-40B4-BE49-F238E27FC236}">
              <a16:creationId xmlns:a16="http://schemas.microsoft.com/office/drawing/2014/main" id="{00000000-0008-0000-0700-000055010000}"/>
            </a:ext>
          </a:extLst>
        </xdr:cNvPr>
        <xdr:cNvSpPr txBox="1"/>
      </xdr:nvSpPr>
      <xdr:spPr>
        <a:xfrm>
          <a:off x="10528300" y="8703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25,282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52</xdr:row>
      <xdr:rowOff>12507</xdr:rowOff>
    </xdr:from>
    <xdr:to>
      <xdr:col>55</xdr:col>
      <xdr:colOff>88900</xdr:colOff>
      <xdr:row>52</xdr:row>
      <xdr:rowOff>12507</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8927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16942</xdr:rowOff>
    </xdr:from>
    <xdr:to>
      <xdr:col>55</xdr:col>
      <xdr:colOff>0</xdr:colOff>
      <xdr:row>57</xdr:row>
      <xdr:rowOff>46934</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9639300" y="9618142"/>
          <a:ext cx="838200" cy="201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4929</xdr:rowOff>
    </xdr:from>
    <xdr:ext cx="469744" cy="259045"/>
    <xdr:sp macro="" textlink="">
      <xdr:nvSpPr>
        <xdr:cNvPr id="344" name="農林水産業費平均値テキスト">
          <a:extLst>
            <a:ext uri="{FF2B5EF4-FFF2-40B4-BE49-F238E27FC236}">
              <a16:creationId xmlns:a16="http://schemas.microsoft.com/office/drawing/2014/main" id="{00000000-0008-0000-0700-000058010000}"/>
            </a:ext>
          </a:extLst>
        </xdr:cNvPr>
        <xdr:cNvSpPr txBox="1"/>
      </xdr:nvSpPr>
      <xdr:spPr>
        <a:xfrm>
          <a:off x="10528300" y="94346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153502</xdr:rowOff>
    </xdr:from>
    <xdr:to>
      <xdr:col>55</xdr:col>
      <xdr:colOff>50800</xdr:colOff>
      <xdr:row>56</xdr:row>
      <xdr:rowOff>83652</xdr:rowOff>
    </xdr:to>
    <xdr:sp macro="" textlink="">
      <xdr:nvSpPr>
        <xdr:cNvPr id="345" name="フローチャート: 判断 344">
          <a:extLst>
            <a:ext uri="{FF2B5EF4-FFF2-40B4-BE49-F238E27FC236}">
              <a16:creationId xmlns:a16="http://schemas.microsoft.com/office/drawing/2014/main" id="{00000000-0008-0000-0700-000059010000}"/>
            </a:ext>
          </a:extLst>
        </xdr:cNvPr>
        <xdr:cNvSpPr/>
      </xdr:nvSpPr>
      <xdr:spPr>
        <a:xfrm>
          <a:off x="10426700" y="9583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16942</xdr:rowOff>
    </xdr:from>
    <xdr:to>
      <xdr:col>50</xdr:col>
      <xdr:colOff>114300</xdr:colOff>
      <xdr:row>57</xdr:row>
      <xdr:rowOff>22611</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8750300" y="9618142"/>
          <a:ext cx="889000" cy="177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156749</xdr:rowOff>
    </xdr:from>
    <xdr:to>
      <xdr:col>50</xdr:col>
      <xdr:colOff>165100</xdr:colOff>
      <xdr:row>56</xdr:row>
      <xdr:rowOff>86899</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9588500" y="9586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78026</xdr:rowOff>
    </xdr:from>
    <xdr:ext cx="469744" cy="259045"/>
    <xdr:sp macro="" textlink="">
      <xdr:nvSpPr>
        <xdr:cNvPr id="348" name="テキスト ボックス 347">
          <a:extLst>
            <a:ext uri="{FF2B5EF4-FFF2-40B4-BE49-F238E27FC236}">
              <a16:creationId xmlns:a16="http://schemas.microsoft.com/office/drawing/2014/main" id="{00000000-0008-0000-0700-00005C010000}"/>
            </a:ext>
          </a:extLst>
        </xdr:cNvPr>
        <xdr:cNvSpPr txBox="1"/>
      </xdr:nvSpPr>
      <xdr:spPr>
        <a:xfrm>
          <a:off x="9404428" y="9679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22611</xdr:rowOff>
    </xdr:from>
    <xdr:to>
      <xdr:col>45</xdr:col>
      <xdr:colOff>177800</xdr:colOff>
      <xdr:row>57</xdr:row>
      <xdr:rowOff>22611</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7861300" y="97952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32985</xdr:rowOff>
    </xdr:from>
    <xdr:to>
      <xdr:col>46</xdr:col>
      <xdr:colOff>38100</xdr:colOff>
      <xdr:row>56</xdr:row>
      <xdr:rowOff>134585</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8699500" y="9634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54</xdr:row>
      <xdr:rowOff>151112</xdr:rowOff>
    </xdr:from>
    <xdr:ext cx="469744"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8515428" y="9409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22611</xdr:rowOff>
    </xdr:from>
    <xdr:to>
      <xdr:col>41</xdr:col>
      <xdr:colOff>50800</xdr:colOff>
      <xdr:row>57</xdr:row>
      <xdr:rowOff>56764</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6972300" y="9795261"/>
          <a:ext cx="889000" cy="34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37054</xdr:rowOff>
    </xdr:from>
    <xdr:to>
      <xdr:col>41</xdr:col>
      <xdr:colOff>101600</xdr:colOff>
      <xdr:row>56</xdr:row>
      <xdr:rowOff>138654</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7810500" y="9638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54</xdr:row>
      <xdr:rowOff>155181</xdr:rowOff>
    </xdr:from>
    <xdr:ext cx="469744"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7626428" y="9413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36505</xdr:rowOff>
    </xdr:from>
    <xdr:to>
      <xdr:col>36</xdr:col>
      <xdr:colOff>165100</xdr:colOff>
      <xdr:row>56</xdr:row>
      <xdr:rowOff>138105</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6921500" y="9637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54</xdr:row>
      <xdr:rowOff>154632</xdr:rowOff>
    </xdr:from>
    <xdr:ext cx="469744"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6737428" y="9412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167584</xdr:rowOff>
    </xdr:from>
    <xdr:to>
      <xdr:col>55</xdr:col>
      <xdr:colOff>50800</xdr:colOff>
      <xdr:row>57</xdr:row>
      <xdr:rowOff>97734</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10426700" y="9768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146011</xdr:rowOff>
    </xdr:from>
    <xdr:ext cx="469744" cy="259045"/>
    <xdr:sp macro="" textlink="">
      <xdr:nvSpPr>
        <xdr:cNvPr id="363" name="農林水産業費該当値テキスト">
          <a:extLst>
            <a:ext uri="{FF2B5EF4-FFF2-40B4-BE49-F238E27FC236}">
              <a16:creationId xmlns:a16="http://schemas.microsoft.com/office/drawing/2014/main" id="{00000000-0008-0000-0700-00006B010000}"/>
            </a:ext>
          </a:extLst>
        </xdr:cNvPr>
        <xdr:cNvSpPr txBox="1"/>
      </xdr:nvSpPr>
      <xdr:spPr>
        <a:xfrm>
          <a:off x="10528300" y="9747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137592</xdr:rowOff>
    </xdr:from>
    <xdr:to>
      <xdr:col>50</xdr:col>
      <xdr:colOff>165100</xdr:colOff>
      <xdr:row>56</xdr:row>
      <xdr:rowOff>67742</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9588500" y="9567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84269</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9372111" y="9342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143261</xdr:rowOff>
    </xdr:from>
    <xdr:to>
      <xdr:col>46</xdr:col>
      <xdr:colOff>38100</xdr:colOff>
      <xdr:row>57</xdr:row>
      <xdr:rowOff>73411</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8699500" y="9744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64538</xdr:rowOff>
    </xdr:from>
    <xdr:ext cx="469744"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8515428" y="9837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143261</xdr:rowOff>
    </xdr:from>
    <xdr:to>
      <xdr:col>41</xdr:col>
      <xdr:colOff>101600</xdr:colOff>
      <xdr:row>57</xdr:row>
      <xdr:rowOff>73411</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7810500" y="9744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64538</xdr:rowOff>
    </xdr:from>
    <xdr:ext cx="469744"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7626428" y="9837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5964</xdr:rowOff>
    </xdr:from>
    <xdr:to>
      <xdr:col>36</xdr:col>
      <xdr:colOff>165100</xdr:colOff>
      <xdr:row>57</xdr:row>
      <xdr:rowOff>107564</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6921500" y="9778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98691</xdr:rowOff>
    </xdr:from>
    <xdr:ext cx="469744"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6737428" y="9871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7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a:extLst>
            <a:ext uri="{FF2B5EF4-FFF2-40B4-BE49-F238E27FC236}">
              <a16:creationId xmlns:a16="http://schemas.microsoft.com/office/drawing/2014/main" id="{00000000-0008-0000-07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51102</xdr:rowOff>
    </xdr:from>
    <xdr:to>
      <xdr:col>54</xdr:col>
      <xdr:colOff>189865</xdr:colOff>
      <xdr:row>78</xdr:row>
      <xdr:rowOff>97867</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flipV="1">
          <a:off x="10475595" y="12224052"/>
          <a:ext cx="1270" cy="1246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101694</xdr:rowOff>
    </xdr:from>
    <xdr:ext cx="469744" cy="259045"/>
    <xdr:sp macro="" textlink="">
      <xdr:nvSpPr>
        <xdr:cNvPr id="398" name="商工費最小値テキスト">
          <a:extLst>
            <a:ext uri="{FF2B5EF4-FFF2-40B4-BE49-F238E27FC236}">
              <a16:creationId xmlns:a16="http://schemas.microsoft.com/office/drawing/2014/main" id="{00000000-0008-0000-0700-00008E010000}"/>
            </a:ext>
          </a:extLst>
        </xdr:cNvPr>
        <xdr:cNvSpPr txBox="1"/>
      </xdr:nvSpPr>
      <xdr:spPr>
        <a:xfrm>
          <a:off x="10528300" y="13474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97867</xdr:rowOff>
    </xdr:from>
    <xdr:to>
      <xdr:col>55</xdr:col>
      <xdr:colOff>88900</xdr:colOff>
      <xdr:row>78</xdr:row>
      <xdr:rowOff>97867</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3470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169229</xdr:rowOff>
    </xdr:from>
    <xdr:ext cx="534377" cy="259045"/>
    <xdr:sp macro="" textlink="">
      <xdr:nvSpPr>
        <xdr:cNvPr id="400" name="商工費最大値テキスト">
          <a:extLst>
            <a:ext uri="{FF2B5EF4-FFF2-40B4-BE49-F238E27FC236}">
              <a16:creationId xmlns:a16="http://schemas.microsoft.com/office/drawing/2014/main" id="{00000000-0008-0000-0700-000090010000}"/>
            </a:ext>
          </a:extLst>
        </xdr:cNvPr>
        <xdr:cNvSpPr txBox="1"/>
      </xdr:nvSpPr>
      <xdr:spPr>
        <a:xfrm>
          <a:off x="10528300" y="11999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43,463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51102</xdr:rowOff>
    </xdr:from>
    <xdr:to>
      <xdr:col>55</xdr:col>
      <xdr:colOff>88900</xdr:colOff>
      <xdr:row>71</xdr:row>
      <xdr:rowOff>51102</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2224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8745</xdr:rowOff>
    </xdr:from>
    <xdr:to>
      <xdr:col>55</xdr:col>
      <xdr:colOff>0</xdr:colOff>
      <xdr:row>76</xdr:row>
      <xdr:rowOff>34806</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9639300" y="13038945"/>
          <a:ext cx="838200" cy="26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113341</xdr:rowOff>
    </xdr:from>
    <xdr:ext cx="534377" cy="259045"/>
    <xdr:sp macro="" textlink="">
      <xdr:nvSpPr>
        <xdr:cNvPr id="403" name="商工費平均値テキスト">
          <a:extLst>
            <a:ext uri="{FF2B5EF4-FFF2-40B4-BE49-F238E27FC236}">
              <a16:creationId xmlns:a16="http://schemas.microsoft.com/office/drawing/2014/main" id="{00000000-0008-0000-0700-000093010000}"/>
            </a:ext>
          </a:extLst>
        </xdr:cNvPr>
        <xdr:cNvSpPr txBox="1"/>
      </xdr:nvSpPr>
      <xdr:spPr>
        <a:xfrm>
          <a:off x="10528300" y="129720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134914</xdr:rowOff>
    </xdr:from>
    <xdr:to>
      <xdr:col>55</xdr:col>
      <xdr:colOff>50800</xdr:colOff>
      <xdr:row>76</xdr:row>
      <xdr:rowOff>65064</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10426700" y="12993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137316</xdr:rowOff>
    </xdr:from>
    <xdr:to>
      <xdr:col>50</xdr:col>
      <xdr:colOff>114300</xdr:colOff>
      <xdr:row>76</xdr:row>
      <xdr:rowOff>34806</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8750300" y="12996066"/>
          <a:ext cx="889000" cy="68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117508</xdr:rowOff>
    </xdr:from>
    <xdr:to>
      <xdr:col>50</xdr:col>
      <xdr:colOff>165100</xdr:colOff>
      <xdr:row>76</xdr:row>
      <xdr:rowOff>47658</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9588500" y="1297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64185</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9372111" y="12751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137316</xdr:rowOff>
    </xdr:from>
    <xdr:to>
      <xdr:col>45</xdr:col>
      <xdr:colOff>177800</xdr:colOff>
      <xdr:row>77</xdr:row>
      <xdr:rowOff>8190</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7861300" y="12996066"/>
          <a:ext cx="889000" cy="213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116855</xdr:rowOff>
    </xdr:from>
    <xdr:to>
      <xdr:col>46</xdr:col>
      <xdr:colOff>38100</xdr:colOff>
      <xdr:row>76</xdr:row>
      <xdr:rowOff>47005</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8699500" y="12975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38132</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8483111" y="13068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143292</xdr:rowOff>
    </xdr:from>
    <xdr:to>
      <xdr:col>41</xdr:col>
      <xdr:colOff>50800</xdr:colOff>
      <xdr:row>77</xdr:row>
      <xdr:rowOff>8190</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6972300" y="13173492"/>
          <a:ext cx="889000" cy="36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105882</xdr:rowOff>
    </xdr:from>
    <xdr:to>
      <xdr:col>41</xdr:col>
      <xdr:colOff>101600</xdr:colOff>
      <xdr:row>77</xdr:row>
      <xdr:rowOff>36032</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7810500" y="13136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52559</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594111" y="12911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128513</xdr:rowOff>
    </xdr:from>
    <xdr:to>
      <xdr:col>36</xdr:col>
      <xdr:colOff>165100</xdr:colOff>
      <xdr:row>77</xdr:row>
      <xdr:rowOff>58663</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6921500" y="13158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49790</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6705111" y="13251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129395</xdr:rowOff>
    </xdr:from>
    <xdr:to>
      <xdr:col>55</xdr:col>
      <xdr:colOff>50800</xdr:colOff>
      <xdr:row>76</xdr:row>
      <xdr:rowOff>59545</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10426700" y="12988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152272</xdr:rowOff>
    </xdr:from>
    <xdr:ext cx="534377" cy="259045"/>
    <xdr:sp macro="" textlink="">
      <xdr:nvSpPr>
        <xdr:cNvPr id="422" name="商工費該当値テキスト">
          <a:extLst>
            <a:ext uri="{FF2B5EF4-FFF2-40B4-BE49-F238E27FC236}">
              <a16:creationId xmlns:a16="http://schemas.microsoft.com/office/drawing/2014/main" id="{00000000-0008-0000-0700-0000A6010000}"/>
            </a:ext>
          </a:extLst>
        </xdr:cNvPr>
        <xdr:cNvSpPr txBox="1"/>
      </xdr:nvSpPr>
      <xdr:spPr>
        <a:xfrm>
          <a:off x="10528300" y="12839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155456</xdr:rowOff>
    </xdr:from>
    <xdr:to>
      <xdr:col>50</xdr:col>
      <xdr:colOff>165100</xdr:colOff>
      <xdr:row>76</xdr:row>
      <xdr:rowOff>85606</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9588500" y="13014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76733</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372111" y="13106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86516</xdr:rowOff>
    </xdr:from>
    <xdr:to>
      <xdr:col>46</xdr:col>
      <xdr:colOff>38100</xdr:colOff>
      <xdr:row>76</xdr:row>
      <xdr:rowOff>16666</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8699500" y="12945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33193</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8483111" y="12720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128840</xdr:rowOff>
    </xdr:from>
    <xdr:to>
      <xdr:col>41</xdr:col>
      <xdr:colOff>101600</xdr:colOff>
      <xdr:row>77</xdr:row>
      <xdr:rowOff>58990</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7810500" y="1315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50117</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7594111" y="13251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92492</xdr:rowOff>
    </xdr:from>
    <xdr:to>
      <xdr:col>36</xdr:col>
      <xdr:colOff>165100</xdr:colOff>
      <xdr:row>77</xdr:row>
      <xdr:rowOff>22642</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6921500" y="13122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39169</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705111" y="12897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100</xdr:row>
      <xdr:rowOff>111777</xdr:rowOff>
    </xdr:from>
    <xdr:ext cx="531299"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139700</xdr:rowOff>
    </xdr:from>
    <xdr:to>
      <xdr:col>59</xdr:col>
      <xdr:colOff>50800</xdr:colOff>
      <xdr:row>98</xdr:row>
      <xdr:rowOff>139700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168927</xdr:rowOff>
    </xdr:from>
    <xdr:ext cx="531299"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a:extLst>
            <a:ext uri="{FF2B5EF4-FFF2-40B4-BE49-F238E27FC236}">
              <a16:creationId xmlns:a16="http://schemas.microsoft.com/office/drawing/2014/main" id="{00000000-0008-0000-0700-0000C4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18907</xdr:rowOff>
    </xdr:from>
    <xdr:to>
      <xdr:col>54</xdr:col>
      <xdr:colOff>189865</xdr:colOff>
      <xdr:row>99</xdr:row>
      <xdr:rowOff>35458</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flipV="1">
          <a:off x="10475595" y="15449407"/>
          <a:ext cx="1270" cy="1559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39285</xdr:rowOff>
    </xdr:from>
    <xdr:ext cx="534377" cy="259045"/>
    <xdr:sp macro="" textlink="">
      <xdr:nvSpPr>
        <xdr:cNvPr id="454" name="土木費最小値テキスト">
          <a:extLst>
            <a:ext uri="{FF2B5EF4-FFF2-40B4-BE49-F238E27FC236}">
              <a16:creationId xmlns:a16="http://schemas.microsoft.com/office/drawing/2014/main" id="{00000000-0008-0000-0700-0000C6010000}"/>
            </a:ext>
          </a:extLst>
        </xdr:cNvPr>
        <xdr:cNvSpPr txBox="1"/>
      </xdr:nvSpPr>
      <xdr:spPr>
        <a:xfrm>
          <a:off x="10528300" y="17012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35458</xdr:rowOff>
    </xdr:from>
    <xdr:to>
      <xdr:col>55</xdr:col>
      <xdr:colOff>88900</xdr:colOff>
      <xdr:row>99</xdr:row>
      <xdr:rowOff>35458</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10388600" y="1700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137034</xdr:rowOff>
    </xdr:from>
    <xdr:ext cx="534377" cy="259045"/>
    <xdr:sp macro="" textlink="">
      <xdr:nvSpPr>
        <xdr:cNvPr id="456" name="土木費最大値テキスト">
          <a:extLst>
            <a:ext uri="{FF2B5EF4-FFF2-40B4-BE49-F238E27FC236}">
              <a16:creationId xmlns:a16="http://schemas.microsoft.com/office/drawing/2014/main" id="{00000000-0008-0000-0700-0000C8010000}"/>
            </a:ext>
          </a:extLst>
        </xdr:cNvPr>
        <xdr:cNvSpPr txBox="1"/>
      </xdr:nvSpPr>
      <xdr:spPr>
        <a:xfrm>
          <a:off x="10528300" y="15224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62,642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18907</xdr:rowOff>
    </xdr:from>
    <xdr:to>
      <xdr:col>55</xdr:col>
      <xdr:colOff>88900</xdr:colOff>
      <xdr:row>90</xdr:row>
      <xdr:rowOff>18907</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10388600" y="15449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25081</xdr:rowOff>
    </xdr:from>
    <xdr:to>
      <xdr:col>55</xdr:col>
      <xdr:colOff>0</xdr:colOff>
      <xdr:row>96</xdr:row>
      <xdr:rowOff>59872</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9639300" y="16484281"/>
          <a:ext cx="838200" cy="34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93</xdr:row>
      <xdr:rowOff>161475</xdr:rowOff>
    </xdr:from>
    <xdr:ext cx="534377" cy="259045"/>
    <xdr:sp macro="" textlink="">
      <xdr:nvSpPr>
        <xdr:cNvPr id="459" name="土木費平均値テキスト">
          <a:extLst>
            <a:ext uri="{FF2B5EF4-FFF2-40B4-BE49-F238E27FC236}">
              <a16:creationId xmlns:a16="http://schemas.microsoft.com/office/drawing/2014/main" id="{00000000-0008-0000-0700-0000CB010000}"/>
            </a:ext>
          </a:extLst>
        </xdr:cNvPr>
        <xdr:cNvSpPr txBox="1"/>
      </xdr:nvSpPr>
      <xdr:spPr>
        <a:xfrm>
          <a:off x="10528300" y="161063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138598</xdr:rowOff>
    </xdr:from>
    <xdr:to>
      <xdr:col>55</xdr:col>
      <xdr:colOff>50800</xdr:colOff>
      <xdr:row>95</xdr:row>
      <xdr:rowOff>68748</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10426700" y="16254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105228</xdr:rowOff>
    </xdr:from>
    <xdr:to>
      <xdr:col>50</xdr:col>
      <xdr:colOff>114300</xdr:colOff>
      <xdr:row>96</xdr:row>
      <xdr:rowOff>59872</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8750300" y="16392978"/>
          <a:ext cx="889000" cy="126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113040</xdr:rowOff>
    </xdr:from>
    <xdr:to>
      <xdr:col>50</xdr:col>
      <xdr:colOff>165100</xdr:colOff>
      <xdr:row>95</xdr:row>
      <xdr:rowOff>43190</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9588500" y="1622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59717</xdr:rowOff>
    </xdr:from>
    <xdr:ext cx="534377"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9372111" y="16004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127812</xdr:rowOff>
    </xdr:from>
    <xdr:to>
      <xdr:col>45</xdr:col>
      <xdr:colOff>177800</xdr:colOff>
      <xdr:row>95</xdr:row>
      <xdr:rowOff>105228</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7861300" y="16244112"/>
          <a:ext cx="889000" cy="148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73538</xdr:rowOff>
    </xdr:from>
    <xdr:to>
      <xdr:col>46</xdr:col>
      <xdr:colOff>38100</xdr:colOff>
      <xdr:row>95</xdr:row>
      <xdr:rowOff>3688</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8699500" y="16189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20215</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8483111" y="15965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127812</xdr:rowOff>
    </xdr:from>
    <xdr:to>
      <xdr:col>41</xdr:col>
      <xdr:colOff>50800</xdr:colOff>
      <xdr:row>96</xdr:row>
      <xdr:rowOff>45929</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6972300" y="16244112"/>
          <a:ext cx="889000" cy="261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93793</xdr:rowOff>
    </xdr:from>
    <xdr:to>
      <xdr:col>41</xdr:col>
      <xdr:colOff>101600</xdr:colOff>
      <xdr:row>95</xdr:row>
      <xdr:rowOff>23943</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7810500" y="16210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15070</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7594111" y="16302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131511</xdr:rowOff>
    </xdr:from>
    <xdr:to>
      <xdr:col>36</xdr:col>
      <xdr:colOff>165100</xdr:colOff>
      <xdr:row>95</xdr:row>
      <xdr:rowOff>61661</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6921500" y="16247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78188</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6705111" y="16023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145731</xdr:rowOff>
    </xdr:from>
    <xdr:to>
      <xdr:col>55</xdr:col>
      <xdr:colOff>50800</xdr:colOff>
      <xdr:row>96</xdr:row>
      <xdr:rowOff>75881</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10426700" y="16433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124158</xdr:rowOff>
    </xdr:from>
    <xdr:ext cx="534377" cy="259045"/>
    <xdr:sp macro="" textlink="">
      <xdr:nvSpPr>
        <xdr:cNvPr id="478" name="土木費該当値テキスト">
          <a:extLst>
            <a:ext uri="{FF2B5EF4-FFF2-40B4-BE49-F238E27FC236}">
              <a16:creationId xmlns:a16="http://schemas.microsoft.com/office/drawing/2014/main" id="{00000000-0008-0000-0700-0000DE010000}"/>
            </a:ext>
          </a:extLst>
        </xdr:cNvPr>
        <xdr:cNvSpPr txBox="1"/>
      </xdr:nvSpPr>
      <xdr:spPr>
        <a:xfrm>
          <a:off x="10528300" y="16411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9072</xdr:rowOff>
    </xdr:from>
    <xdr:to>
      <xdr:col>50</xdr:col>
      <xdr:colOff>165100</xdr:colOff>
      <xdr:row>96</xdr:row>
      <xdr:rowOff>110672</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9588500" y="1646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101799</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372111" y="16560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54428</xdr:rowOff>
    </xdr:from>
    <xdr:to>
      <xdr:col>46</xdr:col>
      <xdr:colOff>38100</xdr:colOff>
      <xdr:row>95</xdr:row>
      <xdr:rowOff>156028</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8699500" y="16342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147155</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8483111" y="16434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77012</xdr:rowOff>
    </xdr:from>
    <xdr:to>
      <xdr:col>41</xdr:col>
      <xdr:colOff>101600</xdr:colOff>
      <xdr:row>95</xdr:row>
      <xdr:rowOff>7162</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7810500" y="16193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23689</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7594111" y="15968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166579</xdr:rowOff>
    </xdr:from>
    <xdr:to>
      <xdr:col>36</xdr:col>
      <xdr:colOff>165100</xdr:colOff>
      <xdr:row>96</xdr:row>
      <xdr:rowOff>96729</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6921500" y="16454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87856</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6705111" y="16547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a:extLst>
            <a:ext uri="{FF2B5EF4-FFF2-40B4-BE49-F238E27FC236}">
              <a16:creationId xmlns:a16="http://schemas.microsoft.com/office/drawing/2014/main" id="{00000000-0008-0000-07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67528</xdr:rowOff>
    </xdr:from>
    <xdr:to>
      <xdr:col>85</xdr:col>
      <xdr:colOff>126364</xdr:colOff>
      <xdr:row>38</xdr:row>
      <xdr:rowOff>105301</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6317595" y="5211028"/>
          <a:ext cx="1269" cy="1409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109128</xdr:rowOff>
    </xdr:from>
    <xdr:ext cx="534377" cy="259045"/>
    <xdr:sp macro="" textlink="">
      <xdr:nvSpPr>
        <xdr:cNvPr id="514" name="消防費最小値テキスト">
          <a:extLst>
            <a:ext uri="{FF2B5EF4-FFF2-40B4-BE49-F238E27FC236}">
              <a16:creationId xmlns:a16="http://schemas.microsoft.com/office/drawing/2014/main" id="{00000000-0008-0000-0700-000002020000}"/>
            </a:ext>
          </a:extLst>
        </xdr:cNvPr>
        <xdr:cNvSpPr txBox="1"/>
      </xdr:nvSpPr>
      <xdr:spPr>
        <a:xfrm>
          <a:off x="16370300" y="6624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105301</xdr:rowOff>
    </xdr:from>
    <xdr:to>
      <xdr:col>86</xdr:col>
      <xdr:colOff>25400</xdr:colOff>
      <xdr:row>38</xdr:row>
      <xdr:rowOff>105301</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6230600" y="6620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14205</xdr:rowOff>
    </xdr:from>
    <xdr:ext cx="534377" cy="259045"/>
    <xdr:sp macro="" textlink="">
      <xdr:nvSpPr>
        <xdr:cNvPr id="516" name="消防費最大値テキスト">
          <a:extLst>
            <a:ext uri="{FF2B5EF4-FFF2-40B4-BE49-F238E27FC236}">
              <a16:creationId xmlns:a16="http://schemas.microsoft.com/office/drawing/2014/main" id="{00000000-0008-0000-0700-000004020000}"/>
            </a:ext>
          </a:extLst>
        </xdr:cNvPr>
        <xdr:cNvSpPr txBox="1"/>
      </xdr:nvSpPr>
      <xdr:spPr>
        <a:xfrm>
          <a:off x="16370300" y="4986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23,463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67528</xdr:rowOff>
    </xdr:from>
    <xdr:to>
      <xdr:col>86</xdr:col>
      <xdr:colOff>25400</xdr:colOff>
      <xdr:row>30</xdr:row>
      <xdr:rowOff>67528</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5211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80155</xdr:rowOff>
    </xdr:from>
    <xdr:to>
      <xdr:col>85</xdr:col>
      <xdr:colOff>127000</xdr:colOff>
      <xdr:row>37</xdr:row>
      <xdr:rowOff>92565</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5481300" y="6423805"/>
          <a:ext cx="838200" cy="12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4008</xdr:rowOff>
    </xdr:from>
    <xdr:ext cx="534377" cy="259045"/>
    <xdr:sp macro="" textlink="">
      <xdr:nvSpPr>
        <xdr:cNvPr id="519" name="消防費平均値テキスト">
          <a:extLst>
            <a:ext uri="{FF2B5EF4-FFF2-40B4-BE49-F238E27FC236}">
              <a16:creationId xmlns:a16="http://schemas.microsoft.com/office/drawing/2014/main" id="{00000000-0008-0000-0700-000007020000}"/>
            </a:ext>
          </a:extLst>
        </xdr:cNvPr>
        <xdr:cNvSpPr txBox="1"/>
      </xdr:nvSpPr>
      <xdr:spPr>
        <a:xfrm>
          <a:off x="16370300" y="58333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152581</xdr:rowOff>
    </xdr:from>
    <xdr:to>
      <xdr:col>85</xdr:col>
      <xdr:colOff>177800</xdr:colOff>
      <xdr:row>35</xdr:row>
      <xdr:rowOff>82731</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6268700" y="5981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72535</xdr:rowOff>
    </xdr:from>
    <xdr:to>
      <xdr:col>81</xdr:col>
      <xdr:colOff>50800</xdr:colOff>
      <xdr:row>37</xdr:row>
      <xdr:rowOff>92565</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4592300" y="6416185"/>
          <a:ext cx="889000" cy="20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20755</xdr:rowOff>
    </xdr:from>
    <xdr:to>
      <xdr:col>81</xdr:col>
      <xdr:colOff>101600</xdr:colOff>
      <xdr:row>35</xdr:row>
      <xdr:rowOff>122355</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5430500" y="602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138882</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5214111" y="5796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51961</xdr:rowOff>
    </xdr:from>
    <xdr:to>
      <xdr:col>76</xdr:col>
      <xdr:colOff>114300</xdr:colOff>
      <xdr:row>37</xdr:row>
      <xdr:rowOff>72535</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3703300" y="6395611"/>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31423</xdr:rowOff>
    </xdr:from>
    <xdr:to>
      <xdr:col>76</xdr:col>
      <xdr:colOff>165100</xdr:colOff>
      <xdr:row>34</xdr:row>
      <xdr:rowOff>133023</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4541500" y="586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32</xdr:row>
      <xdr:rowOff>149550</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4325111" y="5635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51961</xdr:rowOff>
    </xdr:from>
    <xdr:to>
      <xdr:col>71</xdr:col>
      <xdr:colOff>177800</xdr:colOff>
      <xdr:row>37</xdr:row>
      <xdr:rowOff>85816</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2814300" y="6395611"/>
          <a:ext cx="889000" cy="33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13680</xdr:rowOff>
    </xdr:from>
    <xdr:to>
      <xdr:col>72</xdr:col>
      <xdr:colOff>38100</xdr:colOff>
      <xdr:row>35</xdr:row>
      <xdr:rowOff>115280</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3652500" y="6014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131807</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3436111" y="5789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64407</xdr:rowOff>
    </xdr:from>
    <xdr:to>
      <xdr:col>67</xdr:col>
      <xdr:colOff>101600</xdr:colOff>
      <xdr:row>35</xdr:row>
      <xdr:rowOff>166007</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2763500" y="6065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11084</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2547111" y="5840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29355</xdr:rowOff>
    </xdr:from>
    <xdr:to>
      <xdr:col>85</xdr:col>
      <xdr:colOff>177800</xdr:colOff>
      <xdr:row>37</xdr:row>
      <xdr:rowOff>130955</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6268700" y="6373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7782</xdr:rowOff>
    </xdr:from>
    <xdr:ext cx="534377" cy="259045"/>
    <xdr:sp macro="" textlink="">
      <xdr:nvSpPr>
        <xdr:cNvPr id="538" name="消防費該当値テキスト">
          <a:extLst>
            <a:ext uri="{FF2B5EF4-FFF2-40B4-BE49-F238E27FC236}">
              <a16:creationId xmlns:a16="http://schemas.microsoft.com/office/drawing/2014/main" id="{00000000-0008-0000-0700-00001A020000}"/>
            </a:ext>
          </a:extLst>
        </xdr:cNvPr>
        <xdr:cNvSpPr txBox="1"/>
      </xdr:nvSpPr>
      <xdr:spPr>
        <a:xfrm>
          <a:off x="16370300" y="6351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41765</xdr:rowOff>
    </xdr:from>
    <xdr:to>
      <xdr:col>81</xdr:col>
      <xdr:colOff>101600</xdr:colOff>
      <xdr:row>37</xdr:row>
      <xdr:rowOff>143365</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5430500" y="6385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134492</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5214111" y="6478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21735</xdr:rowOff>
    </xdr:from>
    <xdr:to>
      <xdr:col>76</xdr:col>
      <xdr:colOff>165100</xdr:colOff>
      <xdr:row>37</xdr:row>
      <xdr:rowOff>123335</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4541500" y="636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114462</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4325111" y="6458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1161</xdr:rowOff>
    </xdr:from>
    <xdr:to>
      <xdr:col>72</xdr:col>
      <xdr:colOff>38100</xdr:colOff>
      <xdr:row>37</xdr:row>
      <xdr:rowOff>102761</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3652500" y="6344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93888</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3436111" y="6437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35016</xdr:rowOff>
    </xdr:from>
    <xdr:to>
      <xdr:col>67</xdr:col>
      <xdr:colOff>101600</xdr:colOff>
      <xdr:row>37</xdr:row>
      <xdr:rowOff>136616</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2763500" y="6378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127743</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547111" y="6471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92727</xdr:rowOff>
    </xdr:from>
    <xdr:ext cx="53129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914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a:extLst>
            <a:ext uri="{FF2B5EF4-FFF2-40B4-BE49-F238E27FC236}">
              <a16:creationId xmlns:a16="http://schemas.microsoft.com/office/drawing/2014/main" id="{00000000-0008-0000-0700-00003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148958</xdr:rowOff>
    </xdr:from>
    <xdr:to>
      <xdr:col>85</xdr:col>
      <xdr:colOff>126364</xdr:colOff>
      <xdr:row>57</xdr:row>
      <xdr:rowOff>108534</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flipV="1">
          <a:off x="16317595" y="8721458"/>
          <a:ext cx="1269" cy="11597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112361</xdr:rowOff>
    </xdr:from>
    <xdr:ext cx="534377" cy="259045"/>
    <xdr:sp macro="" textlink="">
      <xdr:nvSpPr>
        <xdr:cNvPr id="572" name="教育費最小値テキスト">
          <a:extLst>
            <a:ext uri="{FF2B5EF4-FFF2-40B4-BE49-F238E27FC236}">
              <a16:creationId xmlns:a16="http://schemas.microsoft.com/office/drawing/2014/main" id="{00000000-0008-0000-0700-00003C020000}"/>
            </a:ext>
          </a:extLst>
        </xdr:cNvPr>
        <xdr:cNvSpPr txBox="1"/>
      </xdr:nvSpPr>
      <xdr:spPr>
        <a:xfrm>
          <a:off x="16370300" y="9885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108534</xdr:rowOff>
    </xdr:from>
    <xdr:to>
      <xdr:col>86</xdr:col>
      <xdr:colOff>25400</xdr:colOff>
      <xdr:row>57</xdr:row>
      <xdr:rowOff>108534</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9881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95635</xdr:rowOff>
    </xdr:from>
    <xdr:ext cx="534377" cy="259045"/>
    <xdr:sp macro="" textlink="">
      <xdr:nvSpPr>
        <xdr:cNvPr id="574" name="教育費最大値テキスト">
          <a:extLst>
            <a:ext uri="{FF2B5EF4-FFF2-40B4-BE49-F238E27FC236}">
              <a16:creationId xmlns:a16="http://schemas.microsoft.com/office/drawing/2014/main" id="{00000000-0008-0000-0700-00003E020000}"/>
            </a:ext>
          </a:extLst>
        </xdr:cNvPr>
        <xdr:cNvSpPr txBox="1"/>
      </xdr:nvSpPr>
      <xdr:spPr>
        <a:xfrm>
          <a:off x="16370300" y="8496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67,757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148958</xdr:rowOff>
    </xdr:from>
    <xdr:to>
      <xdr:col>86</xdr:col>
      <xdr:colOff>25400</xdr:colOff>
      <xdr:row>50</xdr:row>
      <xdr:rowOff>148958</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8721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22961</xdr:rowOff>
    </xdr:from>
    <xdr:to>
      <xdr:col>85</xdr:col>
      <xdr:colOff>127000</xdr:colOff>
      <xdr:row>55</xdr:row>
      <xdr:rowOff>109448</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5481300" y="9452711"/>
          <a:ext cx="838200" cy="86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153268</xdr:rowOff>
    </xdr:from>
    <xdr:ext cx="534377" cy="259045"/>
    <xdr:sp macro="" textlink="">
      <xdr:nvSpPr>
        <xdr:cNvPr id="577" name="教育費平均値テキスト">
          <a:extLst>
            <a:ext uri="{FF2B5EF4-FFF2-40B4-BE49-F238E27FC236}">
              <a16:creationId xmlns:a16="http://schemas.microsoft.com/office/drawing/2014/main" id="{00000000-0008-0000-0700-000041020000}"/>
            </a:ext>
          </a:extLst>
        </xdr:cNvPr>
        <xdr:cNvSpPr txBox="1"/>
      </xdr:nvSpPr>
      <xdr:spPr>
        <a:xfrm>
          <a:off x="16370300" y="92401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130391</xdr:rowOff>
    </xdr:from>
    <xdr:to>
      <xdr:col>85</xdr:col>
      <xdr:colOff>177800</xdr:colOff>
      <xdr:row>55</xdr:row>
      <xdr:rowOff>60541</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6268700" y="9388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53</xdr:row>
      <xdr:rowOff>33058</xdr:rowOff>
    </xdr:from>
    <xdr:to>
      <xdr:col>81</xdr:col>
      <xdr:colOff>50800</xdr:colOff>
      <xdr:row>55</xdr:row>
      <xdr:rowOff>109448</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4592300" y="9119908"/>
          <a:ext cx="889000" cy="419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11329</xdr:rowOff>
    </xdr:from>
    <xdr:to>
      <xdr:col>81</xdr:col>
      <xdr:colOff>101600</xdr:colOff>
      <xdr:row>55</xdr:row>
      <xdr:rowOff>112929</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5430500" y="944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129456</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5214111" y="9216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53</xdr:row>
      <xdr:rowOff>33058</xdr:rowOff>
    </xdr:from>
    <xdr:to>
      <xdr:col>76</xdr:col>
      <xdr:colOff>114300</xdr:colOff>
      <xdr:row>54</xdr:row>
      <xdr:rowOff>119812</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3703300" y="9119908"/>
          <a:ext cx="889000" cy="258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53</xdr:row>
      <xdr:rowOff>93929</xdr:rowOff>
    </xdr:from>
    <xdr:to>
      <xdr:col>76</xdr:col>
      <xdr:colOff>165100</xdr:colOff>
      <xdr:row>54</xdr:row>
      <xdr:rowOff>24079</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4541500" y="9180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15206</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4325111" y="9273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119812</xdr:rowOff>
    </xdr:from>
    <xdr:to>
      <xdr:col>71</xdr:col>
      <xdr:colOff>177800</xdr:colOff>
      <xdr:row>56</xdr:row>
      <xdr:rowOff>99885</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2814300" y="9378112"/>
          <a:ext cx="889000" cy="322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131725</xdr:rowOff>
    </xdr:from>
    <xdr:to>
      <xdr:col>72</xdr:col>
      <xdr:colOff>38100</xdr:colOff>
      <xdr:row>55</xdr:row>
      <xdr:rowOff>61875</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3652500" y="939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53002</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436111" y="9482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32626</xdr:rowOff>
    </xdr:from>
    <xdr:to>
      <xdr:col>67</xdr:col>
      <xdr:colOff>101600</xdr:colOff>
      <xdr:row>56</xdr:row>
      <xdr:rowOff>134226</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2763500" y="9633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150753</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2547111" y="9409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143611</xdr:rowOff>
    </xdr:from>
    <xdr:to>
      <xdr:col>85</xdr:col>
      <xdr:colOff>177800</xdr:colOff>
      <xdr:row>55</xdr:row>
      <xdr:rowOff>73761</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6268700" y="9401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122038</xdr:rowOff>
    </xdr:from>
    <xdr:ext cx="534377" cy="259045"/>
    <xdr:sp macro="" textlink="">
      <xdr:nvSpPr>
        <xdr:cNvPr id="596" name="教育費該当値テキスト">
          <a:extLst>
            <a:ext uri="{FF2B5EF4-FFF2-40B4-BE49-F238E27FC236}">
              <a16:creationId xmlns:a16="http://schemas.microsoft.com/office/drawing/2014/main" id="{00000000-0008-0000-0700-000054020000}"/>
            </a:ext>
          </a:extLst>
        </xdr:cNvPr>
        <xdr:cNvSpPr txBox="1"/>
      </xdr:nvSpPr>
      <xdr:spPr>
        <a:xfrm>
          <a:off x="16370300" y="9380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58648</xdr:rowOff>
    </xdr:from>
    <xdr:to>
      <xdr:col>81</xdr:col>
      <xdr:colOff>101600</xdr:colOff>
      <xdr:row>55</xdr:row>
      <xdr:rowOff>160248</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5430500" y="9488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151375</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5214111" y="9581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52</xdr:row>
      <xdr:rowOff>153708</xdr:rowOff>
    </xdr:from>
    <xdr:to>
      <xdr:col>76</xdr:col>
      <xdr:colOff>165100</xdr:colOff>
      <xdr:row>53</xdr:row>
      <xdr:rowOff>83858</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4541500" y="9069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51</xdr:row>
      <xdr:rowOff>100385</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4325111" y="8844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69012</xdr:rowOff>
    </xdr:from>
    <xdr:to>
      <xdr:col>72</xdr:col>
      <xdr:colOff>38100</xdr:colOff>
      <xdr:row>54</xdr:row>
      <xdr:rowOff>170612</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3652500" y="9327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15689</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3436111" y="9102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49085</xdr:rowOff>
    </xdr:from>
    <xdr:to>
      <xdr:col>67</xdr:col>
      <xdr:colOff>101600</xdr:colOff>
      <xdr:row>56</xdr:row>
      <xdr:rowOff>150685</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2763500" y="9650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141812</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547111" y="9743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災害復旧費グラフ枠">
          <a:extLst>
            <a:ext uri="{FF2B5EF4-FFF2-40B4-BE49-F238E27FC236}">
              <a16:creationId xmlns:a16="http://schemas.microsoft.com/office/drawing/2014/main" id="{00000000-0008-0000-0700-00007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51506</xdr:rowOff>
    </xdr:from>
    <xdr:to>
      <xdr:col>85</xdr:col>
      <xdr:colOff>126364</xdr:colOff>
      <xdr:row>78</xdr:row>
      <xdr:rowOff>139700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flipV="1">
          <a:off x="16317595" y="12053006"/>
          <a:ext cx="1269" cy="14597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7" name="災害復旧費最小値テキスト">
          <a:extLst>
            <a:ext uri="{FF2B5EF4-FFF2-40B4-BE49-F238E27FC236}">
              <a16:creationId xmlns:a16="http://schemas.microsoft.com/office/drawing/2014/main" id="{00000000-0008-0000-0700-000073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169633</xdr:rowOff>
    </xdr:from>
    <xdr:ext cx="534377" cy="259045"/>
    <xdr:sp macro="" textlink="">
      <xdr:nvSpPr>
        <xdr:cNvPr id="629" name="災害復旧費最大値テキスト">
          <a:extLst>
            <a:ext uri="{FF2B5EF4-FFF2-40B4-BE49-F238E27FC236}">
              <a16:creationId xmlns:a16="http://schemas.microsoft.com/office/drawing/2014/main" id="{00000000-0008-0000-0700-000075020000}"/>
            </a:ext>
          </a:extLst>
        </xdr:cNvPr>
        <xdr:cNvSpPr txBox="1"/>
      </xdr:nvSpPr>
      <xdr:spPr>
        <a:xfrm>
          <a:off x="16370300" y="11828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31,929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51506</xdr:rowOff>
    </xdr:from>
    <xdr:to>
      <xdr:col>86</xdr:col>
      <xdr:colOff>25400</xdr:colOff>
      <xdr:row>70</xdr:row>
      <xdr:rowOff>51506</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2053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135905</xdr:rowOff>
    </xdr:from>
    <xdr:to>
      <xdr:col>85</xdr:col>
      <xdr:colOff>127000</xdr:colOff>
      <xdr:row>78</xdr:row>
      <xdr:rowOff>139700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5481300" y="13509005"/>
          <a:ext cx="838200" cy="3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126773</xdr:rowOff>
    </xdr:from>
    <xdr:ext cx="469744" cy="259045"/>
    <xdr:sp macro="" textlink="">
      <xdr:nvSpPr>
        <xdr:cNvPr id="632" name="災害復旧費平均値テキスト">
          <a:extLst>
            <a:ext uri="{FF2B5EF4-FFF2-40B4-BE49-F238E27FC236}">
              <a16:creationId xmlns:a16="http://schemas.microsoft.com/office/drawing/2014/main" id="{00000000-0008-0000-0700-000078020000}"/>
            </a:ext>
          </a:extLst>
        </xdr:cNvPr>
        <xdr:cNvSpPr txBox="1"/>
      </xdr:nvSpPr>
      <xdr:spPr>
        <a:xfrm>
          <a:off x="16370300" y="131569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103896</xdr:rowOff>
    </xdr:from>
    <xdr:to>
      <xdr:col>85</xdr:col>
      <xdr:colOff>177800</xdr:colOff>
      <xdr:row>78</xdr:row>
      <xdr:rowOff>34046</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6268700" y="1330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135905</xdr:rowOff>
    </xdr:from>
    <xdr:to>
      <xdr:col>81</xdr:col>
      <xdr:colOff>50800</xdr:colOff>
      <xdr:row>78</xdr:row>
      <xdr:rowOff>139700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4592300" y="13509005"/>
          <a:ext cx="889000" cy="3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83733</xdr:rowOff>
    </xdr:from>
    <xdr:to>
      <xdr:col>81</xdr:col>
      <xdr:colOff>101600</xdr:colOff>
      <xdr:row>78</xdr:row>
      <xdr:rowOff>13883</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5430500" y="13285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30410</xdr:rowOff>
    </xdr:from>
    <xdr:ext cx="469744"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5246428" y="13060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134260</xdr:rowOff>
    </xdr:from>
    <xdr:to>
      <xdr:col>76</xdr:col>
      <xdr:colOff>114300</xdr:colOff>
      <xdr:row>78</xdr:row>
      <xdr:rowOff>139700</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3703300" y="13507360"/>
          <a:ext cx="889000" cy="5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47935</xdr:rowOff>
    </xdr:from>
    <xdr:to>
      <xdr:col>76</xdr:col>
      <xdr:colOff>165100</xdr:colOff>
      <xdr:row>77</xdr:row>
      <xdr:rowOff>149535</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4541500" y="13249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75</xdr:row>
      <xdr:rowOff>166062</xdr:rowOff>
    </xdr:from>
    <xdr:ext cx="469744"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4357428" y="13024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79944</xdr:rowOff>
    </xdr:from>
    <xdr:to>
      <xdr:col>71</xdr:col>
      <xdr:colOff>177800</xdr:colOff>
      <xdr:row>78</xdr:row>
      <xdr:rowOff>134260</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2814300" y="13453044"/>
          <a:ext cx="889000" cy="54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108148</xdr:rowOff>
    </xdr:from>
    <xdr:to>
      <xdr:col>72</xdr:col>
      <xdr:colOff>38100</xdr:colOff>
      <xdr:row>78</xdr:row>
      <xdr:rowOff>38298</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3652500" y="13309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54825</xdr:rowOff>
    </xdr:from>
    <xdr:ext cx="469744"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3468428" y="13085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132014</xdr:rowOff>
    </xdr:from>
    <xdr:to>
      <xdr:col>67</xdr:col>
      <xdr:colOff>101600</xdr:colOff>
      <xdr:row>78</xdr:row>
      <xdr:rowOff>62164</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2763500" y="13333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78691</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2579428" y="13108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3827</xdr:rowOff>
    </xdr:from>
    <xdr:ext cx="249299" cy="259045"/>
    <xdr:sp macro="" textlink="">
      <xdr:nvSpPr>
        <xdr:cNvPr id="651" name="災害復旧費該当値テキスト">
          <a:extLst>
            <a:ext uri="{FF2B5EF4-FFF2-40B4-BE49-F238E27FC236}">
              <a16:creationId xmlns:a16="http://schemas.microsoft.com/office/drawing/2014/main" id="{00000000-0008-0000-0700-00008B020000}"/>
            </a:ext>
          </a:extLst>
        </xdr:cNvPr>
        <xdr:cNvSpPr txBox="1"/>
      </xdr:nvSpPr>
      <xdr:spPr>
        <a:xfrm>
          <a:off x="16370300" y="13376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85105</xdr:rowOff>
    </xdr:from>
    <xdr:to>
      <xdr:col>81</xdr:col>
      <xdr:colOff>101600</xdr:colOff>
      <xdr:row>79</xdr:row>
      <xdr:rowOff>15255</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5430500" y="13458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79</xdr:row>
      <xdr:rowOff>6382</xdr:rowOff>
    </xdr:from>
    <xdr:ext cx="313932"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5324333" y="135509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83460</xdr:rowOff>
    </xdr:from>
    <xdr:to>
      <xdr:col>72</xdr:col>
      <xdr:colOff>38100</xdr:colOff>
      <xdr:row>79</xdr:row>
      <xdr:rowOff>13610</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3652500" y="1345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4737</xdr:rowOff>
    </xdr:from>
    <xdr:ext cx="378565"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3514017" y="135492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29144</xdr:rowOff>
    </xdr:from>
    <xdr:to>
      <xdr:col>67</xdr:col>
      <xdr:colOff>101600</xdr:colOff>
      <xdr:row>78</xdr:row>
      <xdr:rowOff>130744</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2763500" y="1340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121871</xdr:rowOff>
    </xdr:from>
    <xdr:ext cx="469744"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2579428" y="13494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a:extLst>
            <a:ext uri="{FF2B5EF4-FFF2-40B4-BE49-F238E27FC236}">
              <a16:creationId xmlns:a16="http://schemas.microsoft.com/office/drawing/2014/main" id="{00000000-0008-0000-0700-0000AA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76415</xdr:rowOff>
    </xdr:from>
    <xdr:to>
      <xdr:col>85</xdr:col>
      <xdr:colOff>126364</xdr:colOff>
      <xdr:row>98</xdr:row>
      <xdr:rowOff>50394</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flipV="1">
          <a:off x="16317595" y="15678365"/>
          <a:ext cx="1269" cy="1174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54221</xdr:rowOff>
    </xdr:from>
    <xdr:ext cx="469744" cy="259045"/>
    <xdr:sp macro="" textlink="">
      <xdr:nvSpPr>
        <xdr:cNvPr id="684" name="公債費最小値テキスト">
          <a:extLst>
            <a:ext uri="{FF2B5EF4-FFF2-40B4-BE49-F238E27FC236}">
              <a16:creationId xmlns:a16="http://schemas.microsoft.com/office/drawing/2014/main" id="{00000000-0008-0000-0700-0000AC020000}"/>
            </a:ext>
          </a:extLst>
        </xdr:cNvPr>
        <xdr:cNvSpPr txBox="1"/>
      </xdr:nvSpPr>
      <xdr:spPr>
        <a:xfrm>
          <a:off x="16370300" y="16856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50394</xdr:rowOff>
    </xdr:from>
    <xdr:to>
      <xdr:col>86</xdr:col>
      <xdr:colOff>25400</xdr:colOff>
      <xdr:row>98</xdr:row>
      <xdr:rowOff>50394</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6230600" y="16852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23092</xdr:rowOff>
    </xdr:from>
    <xdr:ext cx="534377" cy="259045"/>
    <xdr:sp macro="" textlink="">
      <xdr:nvSpPr>
        <xdr:cNvPr id="686" name="公債費最大値テキスト">
          <a:extLst>
            <a:ext uri="{FF2B5EF4-FFF2-40B4-BE49-F238E27FC236}">
              <a16:creationId xmlns:a16="http://schemas.microsoft.com/office/drawing/2014/main" id="{00000000-0008-0000-0700-0000AE020000}"/>
            </a:ext>
          </a:extLst>
        </xdr:cNvPr>
        <xdr:cNvSpPr txBox="1"/>
      </xdr:nvSpPr>
      <xdr:spPr>
        <a:xfrm>
          <a:off x="16370300" y="15453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70,322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76415</xdr:rowOff>
    </xdr:from>
    <xdr:to>
      <xdr:col>86</xdr:col>
      <xdr:colOff>25400</xdr:colOff>
      <xdr:row>91</xdr:row>
      <xdr:rowOff>76415</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5678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26333</xdr:rowOff>
    </xdr:from>
    <xdr:to>
      <xdr:col>85</xdr:col>
      <xdr:colOff>127000</xdr:colOff>
      <xdr:row>95</xdr:row>
      <xdr:rowOff>57462</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5481300" y="16314083"/>
          <a:ext cx="838200" cy="31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139107</xdr:rowOff>
    </xdr:from>
    <xdr:ext cx="534377" cy="259045"/>
    <xdr:sp macro="" textlink="">
      <xdr:nvSpPr>
        <xdr:cNvPr id="689" name="公債費平均値テキスト">
          <a:extLst>
            <a:ext uri="{FF2B5EF4-FFF2-40B4-BE49-F238E27FC236}">
              <a16:creationId xmlns:a16="http://schemas.microsoft.com/office/drawing/2014/main" id="{00000000-0008-0000-0700-0000B1020000}"/>
            </a:ext>
          </a:extLst>
        </xdr:cNvPr>
        <xdr:cNvSpPr txBox="1"/>
      </xdr:nvSpPr>
      <xdr:spPr>
        <a:xfrm>
          <a:off x="16370300" y="162554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160680</xdr:rowOff>
    </xdr:from>
    <xdr:to>
      <xdr:col>85</xdr:col>
      <xdr:colOff>177800</xdr:colOff>
      <xdr:row>95</xdr:row>
      <xdr:rowOff>90830</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6268700" y="1627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57462</xdr:rowOff>
    </xdr:from>
    <xdr:to>
      <xdr:col>81</xdr:col>
      <xdr:colOff>50800</xdr:colOff>
      <xdr:row>95</xdr:row>
      <xdr:rowOff>69196</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flipV="1">
          <a:off x="14592300" y="16345212"/>
          <a:ext cx="889000" cy="11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143935</xdr:rowOff>
    </xdr:from>
    <xdr:to>
      <xdr:col>81</xdr:col>
      <xdr:colOff>101600</xdr:colOff>
      <xdr:row>95</xdr:row>
      <xdr:rowOff>74085</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5430500" y="16260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90612</xdr:rowOff>
    </xdr:from>
    <xdr:ext cx="534377"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5214111" y="16035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69196</xdr:rowOff>
    </xdr:from>
    <xdr:to>
      <xdr:col>76</xdr:col>
      <xdr:colOff>114300</xdr:colOff>
      <xdr:row>95</xdr:row>
      <xdr:rowOff>83198</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flipV="1">
          <a:off x="13703300" y="16356946"/>
          <a:ext cx="889000" cy="14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169044</xdr:rowOff>
    </xdr:from>
    <xdr:to>
      <xdr:col>76</xdr:col>
      <xdr:colOff>165100</xdr:colOff>
      <xdr:row>95</xdr:row>
      <xdr:rowOff>99194</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4541500" y="16285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115721</xdr:rowOff>
    </xdr:from>
    <xdr:ext cx="534377"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4325111" y="16060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83198</xdr:rowOff>
    </xdr:from>
    <xdr:to>
      <xdr:col>71</xdr:col>
      <xdr:colOff>177800</xdr:colOff>
      <xdr:row>95</xdr:row>
      <xdr:rowOff>108134</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flipV="1">
          <a:off x="12814300" y="16370948"/>
          <a:ext cx="889000" cy="24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148603</xdr:rowOff>
    </xdr:from>
    <xdr:to>
      <xdr:col>72</xdr:col>
      <xdr:colOff>38100</xdr:colOff>
      <xdr:row>95</xdr:row>
      <xdr:rowOff>78753</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3652500" y="16264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95280</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3436111" y="16040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159880</xdr:rowOff>
    </xdr:from>
    <xdr:to>
      <xdr:col>67</xdr:col>
      <xdr:colOff>101600</xdr:colOff>
      <xdr:row>95</xdr:row>
      <xdr:rowOff>90030</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2763500" y="1627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106557</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2547111" y="16051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146983</xdr:rowOff>
    </xdr:from>
    <xdr:to>
      <xdr:col>85</xdr:col>
      <xdr:colOff>177800</xdr:colOff>
      <xdr:row>95</xdr:row>
      <xdr:rowOff>77133</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6268700" y="16263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169860</xdr:rowOff>
    </xdr:from>
    <xdr:ext cx="534377" cy="259045"/>
    <xdr:sp macro="" textlink="">
      <xdr:nvSpPr>
        <xdr:cNvPr id="708" name="公債費該当値テキスト">
          <a:extLst>
            <a:ext uri="{FF2B5EF4-FFF2-40B4-BE49-F238E27FC236}">
              <a16:creationId xmlns:a16="http://schemas.microsoft.com/office/drawing/2014/main" id="{00000000-0008-0000-0700-0000C4020000}"/>
            </a:ext>
          </a:extLst>
        </xdr:cNvPr>
        <xdr:cNvSpPr txBox="1"/>
      </xdr:nvSpPr>
      <xdr:spPr>
        <a:xfrm>
          <a:off x="16370300" y="16114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6662</xdr:rowOff>
    </xdr:from>
    <xdr:to>
      <xdr:col>81</xdr:col>
      <xdr:colOff>101600</xdr:colOff>
      <xdr:row>95</xdr:row>
      <xdr:rowOff>108262</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5430500" y="1629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99389</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214111" y="16387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18396</xdr:rowOff>
    </xdr:from>
    <xdr:to>
      <xdr:col>76</xdr:col>
      <xdr:colOff>165100</xdr:colOff>
      <xdr:row>95</xdr:row>
      <xdr:rowOff>119996</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4541500" y="16306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111123</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4325111" y="16398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32398</xdr:rowOff>
    </xdr:from>
    <xdr:to>
      <xdr:col>72</xdr:col>
      <xdr:colOff>38100</xdr:colOff>
      <xdr:row>95</xdr:row>
      <xdr:rowOff>133998</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3652500" y="16320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125125</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3436111" y="16412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57334</xdr:rowOff>
    </xdr:from>
    <xdr:to>
      <xdr:col>67</xdr:col>
      <xdr:colOff>101600</xdr:colOff>
      <xdr:row>95</xdr:row>
      <xdr:rowOff>158934</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2763500" y="16345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150061</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2547111" y="16437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32</xdr:row>
      <xdr:rowOff>111777</xdr:rowOff>
    </xdr:from>
    <xdr:ext cx="377026"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168927</xdr:rowOff>
    </xdr:from>
    <xdr:ext cx="377026"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諸支出金グラフ枠">
          <a:extLst>
            <a:ext uri="{FF2B5EF4-FFF2-40B4-BE49-F238E27FC236}">
              <a16:creationId xmlns:a16="http://schemas.microsoft.com/office/drawing/2014/main" id="{00000000-0008-0000-0700-0000E1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4826</xdr:rowOff>
    </xdr:from>
    <xdr:to>
      <xdr:col>116</xdr:col>
      <xdr:colOff>62864</xdr:colOff>
      <xdr:row>38</xdr:row>
      <xdr:rowOff>139700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flipV="1">
          <a:off x="22159595" y="5491226"/>
          <a:ext cx="1269" cy="11635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9" name="諸支出金最小値テキスト">
          <a:extLst>
            <a:ext uri="{FF2B5EF4-FFF2-40B4-BE49-F238E27FC236}">
              <a16:creationId xmlns:a16="http://schemas.microsoft.com/office/drawing/2014/main" id="{00000000-0008-0000-0700-0000E3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122953</xdr:rowOff>
    </xdr:from>
    <xdr:ext cx="378565" cy="259045"/>
    <xdr:sp macro="" textlink="">
      <xdr:nvSpPr>
        <xdr:cNvPr id="741" name="諸支出金最大値テキスト">
          <a:extLst>
            <a:ext uri="{FF2B5EF4-FFF2-40B4-BE49-F238E27FC236}">
              <a16:creationId xmlns:a16="http://schemas.microsoft.com/office/drawing/2014/main" id="{00000000-0008-0000-0700-0000E5020000}"/>
            </a:ext>
          </a:extLst>
        </xdr:cNvPr>
        <xdr:cNvSpPr txBox="1"/>
      </xdr:nvSpPr>
      <xdr:spPr>
        <a:xfrm>
          <a:off x="22212300" y="52664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4826</xdr:rowOff>
    </xdr:from>
    <xdr:to>
      <xdr:col>116</xdr:col>
      <xdr:colOff>152400</xdr:colOff>
      <xdr:row>32</xdr:row>
      <xdr:rowOff>4826</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2072600" y="5491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162069</xdr:rowOff>
    </xdr:from>
    <xdr:ext cx="313932" cy="259045"/>
    <xdr:sp macro="" textlink="">
      <xdr:nvSpPr>
        <xdr:cNvPr id="744" name="諸支出金平均値テキスト">
          <a:extLst>
            <a:ext uri="{FF2B5EF4-FFF2-40B4-BE49-F238E27FC236}">
              <a16:creationId xmlns:a16="http://schemas.microsoft.com/office/drawing/2014/main" id="{00000000-0008-0000-0700-0000E8020000}"/>
            </a:ext>
          </a:extLst>
        </xdr:cNvPr>
        <xdr:cNvSpPr txBox="1"/>
      </xdr:nvSpPr>
      <xdr:spPr>
        <a:xfrm>
          <a:off x="22212300" y="633426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139192</xdr:rowOff>
    </xdr:from>
    <xdr:to>
      <xdr:col>116</xdr:col>
      <xdr:colOff>114300</xdr:colOff>
      <xdr:row>38</xdr:row>
      <xdr:rowOff>69342</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22110700" y="6482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118618</xdr:rowOff>
    </xdr:from>
    <xdr:to>
      <xdr:col>112</xdr:col>
      <xdr:colOff>38100</xdr:colOff>
      <xdr:row>38</xdr:row>
      <xdr:rowOff>48768</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1272500" y="6462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36</xdr:row>
      <xdr:rowOff>65295</xdr:rowOff>
    </xdr:from>
    <xdr:ext cx="313932"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21166333" y="62374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34036</xdr:rowOff>
    </xdr:from>
    <xdr:to>
      <xdr:col>107</xdr:col>
      <xdr:colOff>101600</xdr:colOff>
      <xdr:row>36</xdr:row>
      <xdr:rowOff>135636</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0383500" y="6206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34</xdr:row>
      <xdr:rowOff>152163</xdr:rowOff>
    </xdr:from>
    <xdr:ext cx="378565"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0245017" y="59814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31</xdr:row>
      <xdr:rowOff>88900</xdr:rowOff>
    </xdr:from>
    <xdr:to>
      <xdr:col>102</xdr:col>
      <xdr:colOff>165100</xdr:colOff>
      <xdr:row>32</xdr:row>
      <xdr:rowOff>19050</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19494500" y="540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30</xdr:row>
      <xdr:rowOff>35577</xdr:rowOff>
    </xdr:from>
    <xdr:ext cx="378565"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9356017" y="51790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xdr:rowOff>
    </xdr:from>
    <xdr:to>
      <xdr:col>98</xdr:col>
      <xdr:colOff>38100</xdr:colOff>
      <xdr:row>38</xdr:row>
      <xdr:rowOff>110490</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18605500" y="652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36</xdr:row>
      <xdr:rowOff>127017</xdr:rowOff>
    </xdr:from>
    <xdr:ext cx="313932"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8499333" y="629921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63" name="諸支出金該当値テキスト">
          <a:extLst>
            <a:ext uri="{FF2B5EF4-FFF2-40B4-BE49-F238E27FC236}">
              <a16:creationId xmlns:a16="http://schemas.microsoft.com/office/drawing/2014/main" id="{00000000-0008-0000-0700-0000FB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前年度繰上充用金グラフ枠">
          <a:extLst>
            <a:ext uri="{FF2B5EF4-FFF2-40B4-BE49-F238E27FC236}">
              <a16:creationId xmlns:a16="http://schemas.microsoft.com/office/drawing/2014/main" id="{00000000-0008-0000-0700-00001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8" name="前年度繰上充用金最小値テキスト">
          <a:extLst>
            <a:ext uri="{FF2B5EF4-FFF2-40B4-BE49-F238E27FC236}">
              <a16:creationId xmlns:a16="http://schemas.microsoft.com/office/drawing/2014/main" id="{00000000-0008-0000-0700-000014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0" name="前年度繰上充用金最大値テキスト">
          <a:extLst>
            <a:ext uri="{FF2B5EF4-FFF2-40B4-BE49-F238E27FC236}">
              <a16:creationId xmlns:a16="http://schemas.microsoft.com/office/drawing/2014/main" id="{00000000-0008-0000-0700-000016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3" name="前年度繰上充用金平均値テキスト">
          <a:extLst>
            <a:ext uri="{FF2B5EF4-FFF2-40B4-BE49-F238E27FC236}">
              <a16:creationId xmlns:a16="http://schemas.microsoft.com/office/drawing/2014/main" id="{00000000-0008-0000-0700-000019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4" name="フローチャート: 判断 793">
          <a:extLst>
            <a:ext uri="{FF2B5EF4-FFF2-40B4-BE49-F238E27FC236}">
              <a16:creationId xmlns:a16="http://schemas.microsoft.com/office/drawing/2014/main" id="{00000000-0008-0000-0700-00001A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楕円 810">
          <a:extLst>
            <a:ext uri="{FF2B5EF4-FFF2-40B4-BE49-F238E27FC236}">
              <a16:creationId xmlns:a16="http://schemas.microsoft.com/office/drawing/2014/main" id="{00000000-0008-0000-0700-00002B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2" name="前年度繰上充用金該当値テキスト">
          <a:extLst>
            <a:ext uri="{FF2B5EF4-FFF2-40B4-BE49-F238E27FC236}">
              <a16:creationId xmlns:a16="http://schemas.microsoft.com/office/drawing/2014/main" id="{00000000-0008-0000-0700-00002C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1" name="正方形/長方形 820">
          <a:extLst>
            <a:ext uri="{FF2B5EF4-FFF2-40B4-BE49-F238E27FC236}">
              <a16:creationId xmlns:a16="http://schemas.microsoft.com/office/drawing/2014/main" id="{00000000-0008-0000-0700-000035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2" name="正方形/長方形 821">
          <a:extLst>
            <a:ext uri="{FF2B5EF4-FFF2-40B4-BE49-F238E27FC236}">
              <a16:creationId xmlns:a16="http://schemas.microsoft.com/office/drawing/2014/main" id="{00000000-0008-0000-0700-000036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411,881</a:t>
          </a:r>
          <a:r>
            <a:rPr kumimoji="1" lang="ja-JP" altLang="en-US" sz="1300">
              <a:latin typeface="ＭＳ Ｐゴシック" panose="020B0600070205080204" pitchFamily="50" charset="-128"/>
              <a:ea typeface="ＭＳ Ｐゴシック" panose="020B0600070205080204" pitchFamily="50" charset="-128"/>
            </a:rPr>
            <a:t>円で前年度比</a:t>
          </a:r>
          <a:r>
            <a:rPr kumimoji="1" lang="en-US" altLang="ja-JP" sz="1300">
              <a:latin typeface="ＭＳ Ｐゴシック" panose="020B0600070205080204" pitchFamily="50" charset="-128"/>
              <a:ea typeface="ＭＳ Ｐゴシック" panose="020B0600070205080204" pitchFamily="50" charset="-128"/>
            </a:rPr>
            <a:t>5,352</a:t>
          </a:r>
          <a:r>
            <a:rPr kumimoji="1" lang="ja-JP" altLang="en-US" sz="1300">
              <a:latin typeface="ＭＳ Ｐゴシック" panose="020B0600070205080204" pitchFamily="50" charset="-128"/>
              <a:ea typeface="ＭＳ Ｐゴシック" panose="020B0600070205080204" pitchFamily="50" charset="-128"/>
            </a:rPr>
            <a:t>円（</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％）の増となった。</a:t>
          </a:r>
        </a:p>
        <a:p>
          <a:r>
            <a:rPr kumimoji="1" lang="ja-JP" altLang="en-US" sz="1300">
              <a:latin typeface="ＭＳ Ｐゴシック" panose="020B0600070205080204" pitchFamily="50" charset="-128"/>
              <a:ea typeface="ＭＳ Ｐゴシック" panose="020B0600070205080204" pitchFamily="50" charset="-128"/>
            </a:rPr>
            <a:t>　最も大きな割合を占める民生費は、住民一人当たり</a:t>
          </a:r>
          <a:r>
            <a:rPr kumimoji="1" lang="en-US" altLang="ja-JP" sz="1300">
              <a:latin typeface="ＭＳ Ｐゴシック" panose="020B0600070205080204" pitchFamily="50" charset="-128"/>
              <a:ea typeface="ＭＳ Ｐゴシック" panose="020B0600070205080204" pitchFamily="50" charset="-128"/>
            </a:rPr>
            <a:t>145,237</a:t>
          </a:r>
          <a:r>
            <a:rPr kumimoji="1" lang="ja-JP" altLang="en-US" sz="1300">
              <a:latin typeface="ＭＳ Ｐゴシック" panose="020B0600070205080204" pitchFamily="50" charset="-128"/>
              <a:ea typeface="ＭＳ Ｐゴシック" panose="020B0600070205080204" pitchFamily="50" charset="-128"/>
            </a:rPr>
            <a:t>円で前年度比</a:t>
          </a:r>
          <a:r>
            <a:rPr kumimoji="1" lang="en-US" altLang="ja-JP" sz="1300">
              <a:latin typeface="ＭＳ Ｐゴシック" panose="020B0600070205080204" pitchFamily="50" charset="-128"/>
              <a:ea typeface="ＭＳ Ｐゴシック" panose="020B0600070205080204" pitchFamily="50" charset="-128"/>
            </a:rPr>
            <a:t>12,442</a:t>
          </a:r>
          <a:r>
            <a:rPr kumimoji="1" lang="ja-JP" altLang="en-US" sz="1300">
              <a:latin typeface="ＭＳ Ｐゴシック" panose="020B0600070205080204" pitchFamily="50" charset="-128"/>
              <a:ea typeface="ＭＳ Ｐゴシック" panose="020B0600070205080204" pitchFamily="50" charset="-128"/>
            </a:rPr>
            <a:t>円（</a:t>
          </a:r>
          <a:r>
            <a:rPr kumimoji="1" lang="en-US" altLang="ja-JP" sz="1300">
              <a:latin typeface="ＭＳ Ｐゴシック" panose="020B0600070205080204" pitchFamily="50" charset="-128"/>
              <a:ea typeface="ＭＳ Ｐゴシック" panose="020B0600070205080204" pitchFamily="50" charset="-128"/>
            </a:rPr>
            <a:t>7.9</a:t>
          </a:r>
          <a:r>
            <a:rPr kumimoji="1" lang="ja-JP" altLang="en-US" sz="1300">
              <a:latin typeface="ＭＳ Ｐゴシック" panose="020B0600070205080204" pitchFamily="50" charset="-128"/>
              <a:ea typeface="ＭＳ Ｐゴシック" panose="020B0600070205080204" pitchFamily="50" charset="-128"/>
            </a:rPr>
            <a:t>％）減、総務費は、財政調整基金積立金（住民一人当たり</a:t>
          </a:r>
          <a:r>
            <a:rPr kumimoji="1" lang="en-US" altLang="ja-JP" sz="1300">
              <a:latin typeface="ＭＳ Ｐゴシック" panose="020B0600070205080204" pitchFamily="50" charset="-128"/>
              <a:ea typeface="ＭＳ Ｐゴシック" panose="020B0600070205080204" pitchFamily="50" charset="-128"/>
            </a:rPr>
            <a:t>3,776</a:t>
          </a:r>
          <a:r>
            <a:rPr kumimoji="1" lang="ja-JP" altLang="en-US" sz="1300">
              <a:latin typeface="ＭＳ Ｐゴシック" panose="020B0600070205080204" pitchFamily="50" charset="-128"/>
              <a:ea typeface="ＭＳ Ｐゴシック" panose="020B0600070205080204" pitchFamily="50" charset="-128"/>
            </a:rPr>
            <a:t>円増）、公共施設整備基金（住民一人当たり</a:t>
          </a:r>
          <a:r>
            <a:rPr kumimoji="1" lang="en-US" altLang="ja-JP" sz="1300">
              <a:latin typeface="ＭＳ Ｐゴシック" panose="020B0600070205080204" pitchFamily="50" charset="-128"/>
              <a:ea typeface="ＭＳ Ｐゴシック" panose="020B0600070205080204" pitchFamily="50" charset="-128"/>
            </a:rPr>
            <a:t>2,690</a:t>
          </a:r>
          <a:r>
            <a:rPr kumimoji="1" lang="ja-JP" altLang="en-US" sz="1300">
              <a:latin typeface="ＭＳ Ｐゴシック" panose="020B0600070205080204" pitchFamily="50" charset="-128"/>
              <a:ea typeface="ＭＳ Ｐゴシック" panose="020B0600070205080204" pitchFamily="50" charset="-128"/>
            </a:rPr>
            <a:t>円増）の増などにより、住民一人当たり</a:t>
          </a:r>
          <a:r>
            <a:rPr kumimoji="1" lang="en-US" altLang="ja-JP" sz="1300">
              <a:latin typeface="ＭＳ Ｐゴシック" panose="020B0600070205080204" pitchFamily="50" charset="-128"/>
              <a:ea typeface="ＭＳ Ｐゴシック" panose="020B0600070205080204" pitchFamily="50" charset="-128"/>
            </a:rPr>
            <a:t>59,769</a:t>
          </a:r>
          <a:r>
            <a:rPr kumimoji="1" lang="ja-JP" altLang="en-US" sz="1300">
              <a:latin typeface="ＭＳ Ｐゴシック" panose="020B0600070205080204" pitchFamily="50" charset="-128"/>
              <a:ea typeface="ＭＳ Ｐゴシック" panose="020B0600070205080204" pitchFamily="50" charset="-128"/>
            </a:rPr>
            <a:t>円で前年度比</a:t>
          </a:r>
          <a:r>
            <a:rPr kumimoji="1" lang="en-US" altLang="ja-JP" sz="1300">
              <a:latin typeface="ＭＳ Ｐゴシック" panose="020B0600070205080204" pitchFamily="50" charset="-128"/>
              <a:ea typeface="ＭＳ Ｐゴシック" panose="020B0600070205080204" pitchFamily="50" charset="-128"/>
            </a:rPr>
            <a:t>10,095</a:t>
          </a:r>
          <a:r>
            <a:rPr kumimoji="1" lang="ja-JP" altLang="en-US" sz="1300">
              <a:latin typeface="ＭＳ Ｐゴシック" panose="020B0600070205080204" pitchFamily="50" charset="-128"/>
              <a:ea typeface="ＭＳ Ｐゴシック" panose="020B0600070205080204" pitchFamily="50" charset="-128"/>
            </a:rPr>
            <a:t>円（</a:t>
          </a:r>
          <a:r>
            <a:rPr kumimoji="1" lang="en-US" altLang="ja-JP" sz="1300">
              <a:latin typeface="ＭＳ Ｐゴシック" panose="020B0600070205080204" pitchFamily="50" charset="-128"/>
              <a:ea typeface="ＭＳ Ｐゴシック" panose="020B0600070205080204" pitchFamily="50" charset="-128"/>
            </a:rPr>
            <a:t>20.3</a:t>
          </a:r>
          <a:r>
            <a:rPr kumimoji="1" lang="ja-JP" altLang="en-US" sz="1300">
              <a:latin typeface="ＭＳ Ｐゴシック" panose="020B0600070205080204" pitchFamily="50" charset="-128"/>
              <a:ea typeface="ＭＳ Ｐゴシック" panose="020B0600070205080204" pitchFamily="50" charset="-128"/>
            </a:rPr>
            <a:t>％）の増、衛生費は、水道事業会計補助金（住民一人当たり</a:t>
          </a:r>
          <a:r>
            <a:rPr kumimoji="1" lang="en-US" altLang="ja-JP" sz="1300">
              <a:latin typeface="ＭＳ Ｐゴシック" panose="020B0600070205080204" pitchFamily="50" charset="-128"/>
              <a:ea typeface="ＭＳ Ｐゴシック" panose="020B0600070205080204" pitchFamily="50" charset="-128"/>
            </a:rPr>
            <a:t>3,621</a:t>
          </a:r>
          <a:r>
            <a:rPr kumimoji="1" lang="ja-JP" altLang="en-US" sz="1300">
              <a:latin typeface="ＭＳ Ｐゴシック" panose="020B0600070205080204" pitchFamily="50" charset="-128"/>
              <a:ea typeface="ＭＳ Ｐゴシック" panose="020B0600070205080204" pitchFamily="50" charset="-128"/>
            </a:rPr>
            <a:t>円増）の増、国庫等返還金（住民一人当たり</a:t>
          </a:r>
          <a:r>
            <a:rPr kumimoji="1" lang="en-US" altLang="ja-JP" sz="1300">
              <a:latin typeface="ＭＳ Ｐゴシック" panose="020B0600070205080204" pitchFamily="50" charset="-128"/>
              <a:ea typeface="ＭＳ Ｐゴシック" panose="020B0600070205080204" pitchFamily="50" charset="-128"/>
            </a:rPr>
            <a:t>3,191</a:t>
          </a:r>
          <a:r>
            <a:rPr kumimoji="1" lang="ja-JP" altLang="en-US" sz="1300">
              <a:latin typeface="ＭＳ Ｐゴシック" panose="020B0600070205080204" pitchFamily="50" charset="-128"/>
              <a:ea typeface="ＭＳ Ｐゴシック" panose="020B0600070205080204" pitchFamily="50" charset="-128"/>
            </a:rPr>
            <a:t>円増）の増などにより、住民一人当たり</a:t>
          </a:r>
          <a:r>
            <a:rPr kumimoji="1" lang="en-US" altLang="ja-JP" sz="1300">
              <a:latin typeface="ＭＳ Ｐゴシック" panose="020B0600070205080204" pitchFamily="50" charset="-128"/>
              <a:ea typeface="ＭＳ Ｐゴシック" panose="020B0600070205080204" pitchFamily="50" charset="-128"/>
            </a:rPr>
            <a:t>41,730</a:t>
          </a:r>
          <a:r>
            <a:rPr kumimoji="1" lang="ja-JP" altLang="en-US" sz="1300">
              <a:latin typeface="ＭＳ Ｐゴシック" panose="020B0600070205080204" pitchFamily="50" charset="-128"/>
              <a:ea typeface="ＭＳ Ｐゴシック" panose="020B0600070205080204" pitchFamily="50" charset="-128"/>
            </a:rPr>
            <a:t>円で前年度比</a:t>
          </a:r>
          <a:r>
            <a:rPr kumimoji="1" lang="en-US" altLang="ja-JP" sz="1300">
              <a:latin typeface="ＭＳ Ｐゴシック" panose="020B0600070205080204" pitchFamily="50" charset="-128"/>
              <a:ea typeface="ＭＳ Ｐゴシック" panose="020B0600070205080204" pitchFamily="50" charset="-128"/>
            </a:rPr>
            <a:t>6,498</a:t>
          </a:r>
          <a:r>
            <a:rPr kumimoji="1" lang="ja-JP" altLang="en-US" sz="1300">
              <a:latin typeface="ＭＳ Ｐゴシック" panose="020B0600070205080204" pitchFamily="50" charset="-128"/>
              <a:ea typeface="ＭＳ Ｐゴシック" panose="020B0600070205080204" pitchFamily="50" charset="-128"/>
            </a:rPr>
            <a:t>円（</a:t>
          </a:r>
          <a:r>
            <a:rPr kumimoji="1" lang="en-US" altLang="ja-JP" sz="1300">
              <a:latin typeface="ＭＳ Ｐゴシック" panose="020B0600070205080204" pitchFamily="50" charset="-128"/>
              <a:ea typeface="ＭＳ Ｐゴシック" panose="020B0600070205080204" pitchFamily="50" charset="-128"/>
            </a:rPr>
            <a:t>18.4</a:t>
          </a:r>
          <a:r>
            <a:rPr kumimoji="1" lang="ja-JP" altLang="en-US" sz="1300">
              <a:latin typeface="ＭＳ Ｐゴシック" panose="020B0600070205080204" pitchFamily="50" charset="-128"/>
              <a:ea typeface="ＭＳ Ｐゴシック" panose="020B0600070205080204" pitchFamily="50" charset="-128"/>
            </a:rPr>
            <a:t>％）増、農林水産業費は、産地収益力向上対策条件整備事業費（住民一人当たり</a:t>
          </a:r>
          <a:r>
            <a:rPr kumimoji="1" lang="en-US" altLang="ja-JP" sz="1300">
              <a:latin typeface="ＭＳ Ｐゴシック" panose="020B0600070205080204" pitchFamily="50" charset="-128"/>
              <a:ea typeface="ＭＳ Ｐゴシック" panose="020B0600070205080204" pitchFamily="50" charset="-128"/>
            </a:rPr>
            <a:t>4,570</a:t>
          </a:r>
          <a:r>
            <a:rPr kumimoji="1" lang="ja-JP" altLang="en-US" sz="1300">
              <a:latin typeface="ＭＳ Ｐゴシック" panose="020B0600070205080204" pitchFamily="50" charset="-128"/>
              <a:ea typeface="ＭＳ Ｐゴシック" panose="020B0600070205080204" pitchFamily="50" charset="-128"/>
            </a:rPr>
            <a:t>円）の減などにより、住民一人当たり</a:t>
          </a:r>
          <a:r>
            <a:rPr kumimoji="1" lang="en-US" altLang="ja-JP" sz="1300">
              <a:latin typeface="ＭＳ Ｐゴシック" panose="020B0600070205080204" pitchFamily="50" charset="-128"/>
              <a:ea typeface="ＭＳ Ｐゴシック" panose="020B0600070205080204" pitchFamily="50" charset="-128"/>
            </a:rPr>
            <a:t>5,779</a:t>
          </a:r>
          <a:r>
            <a:rPr kumimoji="1" lang="ja-JP" altLang="en-US" sz="1300">
              <a:latin typeface="ＭＳ Ｐゴシック" panose="020B0600070205080204" pitchFamily="50" charset="-128"/>
              <a:ea typeface="ＭＳ Ｐゴシック" panose="020B0600070205080204" pitchFamily="50" charset="-128"/>
            </a:rPr>
            <a:t>円で前年度比</a:t>
          </a:r>
          <a:r>
            <a:rPr kumimoji="1" lang="en-US" altLang="ja-JP" sz="1300">
              <a:latin typeface="ＭＳ Ｐゴシック" panose="020B0600070205080204" pitchFamily="50" charset="-128"/>
              <a:ea typeface="ＭＳ Ｐゴシック" panose="020B0600070205080204" pitchFamily="50" charset="-128"/>
            </a:rPr>
            <a:t>4,406</a:t>
          </a:r>
          <a:r>
            <a:rPr kumimoji="1" lang="ja-JP" altLang="en-US" sz="1300">
              <a:latin typeface="ＭＳ Ｐゴシック" panose="020B0600070205080204" pitchFamily="50" charset="-128"/>
              <a:ea typeface="ＭＳ Ｐゴシック" panose="020B0600070205080204" pitchFamily="50" charset="-128"/>
            </a:rPr>
            <a:t>円（</a:t>
          </a:r>
          <a:r>
            <a:rPr kumimoji="1" lang="en-US" altLang="ja-JP" sz="1300">
              <a:latin typeface="ＭＳ Ｐゴシック" panose="020B0600070205080204" pitchFamily="50" charset="-128"/>
              <a:ea typeface="ＭＳ Ｐゴシック" panose="020B0600070205080204" pitchFamily="50" charset="-128"/>
            </a:rPr>
            <a:t>43.3</a:t>
          </a:r>
          <a:r>
            <a:rPr kumimoji="1" lang="ja-JP" altLang="en-US" sz="1300">
              <a:latin typeface="ＭＳ Ｐゴシック" panose="020B0600070205080204" pitchFamily="50" charset="-128"/>
              <a:ea typeface="ＭＳ Ｐゴシック" panose="020B0600070205080204" pitchFamily="50" charset="-128"/>
            </a:rPr>
            <a:t>％）減となっている。</a:t>
          </a:r>
        </a:p>
        <a:p>
          <a:r>
            <a:rPr kumimoji="1" lang="ja-JP" altLang="en-US" sz="1300">
              <a:latin typeface="ＭＳ Ｐゴシック" panose="020B0600070205080204" pitchFamily="50" charset="-128"/>
              <a:ea typeface="ＭＳ Ｐゴシック" panose="020B0600070205080204" pitchFamily="50" charset="-128"/>
            </a:rPr>
            <a:t>　そのほか、土木費が住民一人当たり</a:t>
          </a:r>
          <a:r>
            <a:rPr kumimoji="1" lang="en-US" altLang="ja-JP" sz="1300">
              <a:latin typeface="ＭＳ Ｐゴシック" panose="020B0600070205080204" pitchFamily="50" charset="-128"/>
              <a:ea typeface="ＭＳ Ｐゴシック" panose="020B0600070205080204" pitchFamily="50" charset="-128"/>
            </a:rPr>
            <a:t>40,007</a:t>
          </a:r>
          <a:r>
            <a:rPr kumimoji="1" lang="ja-JP" altLang="en-US" sz="1300">
              <a:latin typeface="ＭＳ Ｐゴシック" panose="020B0600070205080204" pitchFamily="50" charset="-128"/>
              <a:ea typeface="ＭＳ Ｐゴシック" panose="020B0600070205080204" pitchFamily="50" charset="-128"/>
            </a:rPr>
            <a:t>円、教育費が住民一人当たり</a:t>
          </a:r>
          <a:r>
            <a:rPr kumimoji="1" lang="en-US" altLang="ja-JP" sz="1300">
              <a:latin typeface="ＭＳ Ｐゴシック" panose="020B0600070205080204" pitchFamily="50" charset="-128"/>
              <a:ea typeface="ＭＳ Ｐゴシック" panose="020B0600070205080204" pitchFamily="50" charset="-128"/>
            </a:rPr>
            <a:t>48,564</a:t>
          </a:r>
          <a:r>
            <a:rPr kumimoji="1" lang="ja-JP" altLang="en-US" sz="1300">
              <a:latin typeface="ＭＳ Ｐゴシック" panose="020B0600070205080204" pitchFamily="50" charset="-128"/>
              <a:ea typeface="ＭＳ Ｐゴシック" panose="020B0600070205080204" pitchFamily="50" charset="-128"/>
            </a:rPr>
            <a:t>円、商工費が住民一人当たり</a:t>
          </a:r>
          <a:r>
            <a:rPr kumimoji="1" lang="en-US" altLang="ja-JP" sz="1300">
              <a:latin typeface="ＭＳ Ｐゴシック" panose="020B0600070205080204" pitchFamily="50" charset="-128"/>
              <a:ea typeface="ＭＳ Ｐゴシック" panose="020B0600070205080204" pitchFamily="50" charset="-128"/>
            </a:rPr>
            <a:t>18,510</a:t>
          </a:r>
          <a:r>
            <a:rPr kumimoji="1" lang="ja-JP" altLang="en-US" sz="1300">
              <a:latin typeface="ＭＳ Ｐゴシック" panose="020B0600070205080204" pitchFamily="50" charset="-128"/>
              <a:ea typeface="ＭＳ Ｐゴシック" panose="020B0600070205080204" pitchFamily="50" charset="-128"/>
            </a:rPr>
            <a:t>円、公債費が住民一人当たり</a:t>
          </a:r>
          <a:r>
            <a:rPr kumimoji="1" lang="en-US" altLang="ja-JP" sz="1300">
              <a:latin typeface="ＭＳ Ｐゴシック" panose="020B0600070205080204" pitchFamily="50" charset="-128"/>
              <a:ea typeface="ＭＳ Ｐゴシック" panose="020B0600070205080204" pitchFamily="50" charset="-128"/>
            </a:rPr>
            <a:t>36,951</a:t>
          </a:r>
          <a:r>
            <a:rPr kumimoji="1" lang="ja-JP" altLang="en-US" sz="1300">
              <a:latin typeface="ＭＳ Ｐゴシック" panose="020B0600070205080204" pitchFamily="50" charset="-128"/>
              <a:ea typeface="ＭＳ Ｐゴシック" panose="020B0600070205080204" pitchFamily="50" charset="-128"/>
            </a:rPr>
            <a:t>円などとなっている。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岐阜県大垣市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200">
              <a:latin typeface="ＭＳ ゴシック" pitchFamily="49" charset="-128"/>
              <a:ea typeface="ＭＳ ゴシック" pitchFamily="49" charset="-128"/>
            </a:rPr>
            <a:t>財政調整基金は令和</a:t>
          </a:r>
          <a:r>
            <a:rPr kumimoji="1" lang="en-US" altLang="ja-JP" sz="1200">
              <a:latin typeface="ＭＳ ゴシック" pitchFamily="49" charset="-128"/>
              <a:ea typeface="ＭＳ ゴシック" pitchFamily="49" charset="-128"/>
            </a:rPr>
            <a:t>4</a:t>
          </a:r>
          <a:r>
            <a:rPr kumimoji="1" lang="ja-JP" altLang="en-US" sz="1200">
              <a:latin typeface="ＭＳ ゴシック" pitchFamily="49" charset="-128"/>
              <a:ea typeface="ＭＳ ゴシック" pitchFamily="49" charset="-128"/>
            </a:rPr>
            <a:t>年度</a:t>
          </a:r>
          <a:r>
            <a:rPr kumimoji="1" lang="en-US" altLang="ja-JP" sz="1200">
              <a:latin typeface="ＭＳ ゴシック" pitchFamily="49" charset="-128"/>
              <a:ea typeface="ＭＳ ゴシック" pitchFamily="49" charset="-128"/>
            </a:rPr>
            <a:t>1,606</a:t>
          </a:r>
          <a:r>
            <a:rPr kumimoji="1" lang="ja-JP" altLang="en-US" sz="1200">
              <a:latin typeface="ＭＳ ゴシック" pitchFamily="49" charset="-128"/>
              <a:ea typeface="ＭＳ ゴシック" pitchFamily="49" charset="-128"/>
            </a:rPr>
            <a:t>百万円を積み立てた結果、令和</a:t>
          </a:r>
          <a:r>
            <a:rPr kumimoji="1" lang="en-US" altLang="ja-JP" sz="1200">
              <a:latin typeface="ＭＳ ゴシック" pitchFamily="49" charset="-128"/>
              <a:ea typeface="ＭＳ ゴシック" pitchFamily="49" charset="-128"/>
            </a:rPr>
            <a:t>4</a:t>
          </a:r>
          <a:r>
            <a:rPr kumimoji="1" lang="ja-JP" altLang="en-US" sz="1200">
              <a:latin typeface="ＭＳ ゴシック" pitchFamily="49" charset="-128"/>
              <a:ea typeface="ＭＳ ゴシック" pitchFamily="49" charset="-128"/>
            </a:rPr>
            <a:t>年度末残高は</a:t>
          </a:r>
          <a:r>
            <a:rPr kumimoji="1" lang="en-US" altLang="ja-JP" sz="1200">
              <a:latin typeface="ＭＳ ゴシック" pitchFamily="49" charset="-128"/>
              <a:ea typeface="ＭＳ ゴシック" pitchFamily="49" charset="-128"/>
            </a:rPr>
            <a:t>8,257</a:t>
          </a:r>
          <a:r>
            <a:rPr kumimoji="1" lang="ja-JP" altLang="en-US" sz="1200">
              <a:latin typeface="ＭＳ ゴシック" pitchFamily="49" charset="-128"/>
              <a:ea typeface="ＭＳ ゴシック" pitchFamily="49" charset="-128"/>
            </a:rPr>
            <a:t>百万円となり、標準財政規模比で</a:t>
          </a:r>
          <a:r>
            <a:rPr kumimoji="1" lang="en-US" altLang="ja-JP" sz="1200">
              <a:latin typeface="ＭＳ ゴシック" pitchFamily="49" charset="-128"/>
              <a:ea typeface="ＭＳ ゴシック" pitchFamily="49" charset="-128"/>
            </a:rPr>
            <a:t>4.78</a:t>
          </a:r>
          <a:r>
            <a:rPr kumimoji="1" lang="ja-JP" altLang="en-US" sz="1200">
              <a:latin typeface="ＭＳ ゴシック" pitchFamily="49" charset="-128"/>
              <a:ea typeface="ＭＳ ゴシック" pitchFamily="49" charset="-128"/>
            </a:rPr>
            <a:t>ポイント増の</a:t>
          </a:r>
          <a:r>
            <a:rPr kumimoji="1" lang="en-US" altLang="ja-JP" sz="1200">
              <a:latin typeface="ＭＳ ゴシック" pitchFamily="49" charset="-128"/>
              <a:ea typeface="ＭＳ ゴシック" pitchFamily="49" charset="-128"/>
            </a:rPr>
            <a:t>22.34</a:t>
          </a:r>
          <a:r>
            <a:rPr kumimoji="1" lang="ja-JP" altLang="en-US" sz="1200">
              <a:latin typeface="ＭＳ ゴシック" pitchFamily="49" charset="-128"/>
              <a:ea typeface="ＭＳ ゴシック" pitchFamily="49" charset="-128"/>
            </a:rPr>
            <a:t>％となった。</a:t>
          </a:r>
        </a:p>
        <a:p>
          <a:r>
            <a:rPr kumimoji="1" lang="ja-JP" altLang="en-US" sz="1200">
              <a:latin typeface="ＭＳ ゴシック" pitchFamily="49" charset="-128"/>
              <a:ea typeface="ＭＳ ゴシック" pitchFamily="49" charset="-128"/>
            </a:rPr>
            <a:t>　実質収支額は、緊急経済対策の減により国庫支出金を中心に歳入が減少となり、差引で</a:t>
          </a:r>
          <a:r>
            <a:rPr kumimoji="1" lang="en-US" altLang="ja-JP" sz="1200">
              <a:latin typeface="ＭＳ ゴシック" pitchFamily="49" charset="-128"/>
              <a:ea typeface="ＭＳ ゴシック" pitchFamily="49" charset="-128"/>
            </a:rPr>
            <a:t>2,487</a:t>
          </a:r>
          <a:r>
            <a:rPr kumimoji="1" lang="ja-JP" altLang="en-US" sz="1200">
              <a:latin typeface="ＭＳ ゴシック" pitchFamily="49" charset="-128"/>
              <a:ea typeface="ＭＳ ゴシック" pitchFamily="49" charset="-128"/>
            </a:rPr>
            <a:t>百万円の減となり、標準財政規模比で</a:t>
          </a:r>
          <a:r>
            <a:rPr kumimoji="1" lang="en-US" altLang="ja-JP" sz="1200">
              <a:latin typeface="ＭＳ ゴシック" pitchFamily="49" charset="-128"/>
              <a:ea typeface="ＭＳ ゴシック" pitchFamily="49" charset="-128"/>
            </a:rPr>
            <a:t>6.42</a:t>
          </a:r>
          <a:r>
            <a:rPr kumimoji="1" lang="ja-JP" altLang="en-US" sz="1200">
              <a:latin typeface="ＭＳ ゴシック" pitchFamily="49" charset="-128"/>
              <a:ea typeface="ＭＳ ゴシック" pitchFamily="49" charset="-128"/>
            </a:rPr>
            <a:t>ポイント減の</a:t>
          </a:r>
          <a:r>
            <a:rPr kumimoji="1" lang="en-US" altLang="ja-JP" sz="1200">
              <a:latin typeface="ＭＳ ゴシック" pitchFamily="49" charset="-128"/>
              <a:ea typeface="ＭＳ ゴシック" pitchFamily="49" charset="-128"/>
            </a:rPr>
            <a:t>6.13</a:t>
          </a:r>
          <a:r>
            <a:rPr kumimoji="1" lang="ja-JP" altLang="en-US" sz="1200">
              <a:latin typeface="ＭＳ ゴシック" pitchFamily="49" charset="-128"/>
              <a:ea typeface="ＭＳ ゴシック" pitchFamily="49" charset="-128"/>
            </a:rPr>
            <a:t>となった。</a:t>
          </a:r>
        </a:p>
        <a:p>
          <a:r>
            <a:rPr kumimoji="1" lang="ja-JP" altLang="en-US" sz="1200">
              <a:latin typeface="ＭＳ ゴシック" pitchFamily="49" charset="-128"/>
              <a:ea typeface="ＭＳ ゴシック" pitchFamily="49" charset="-128"/>
            </a:rPr>
            <a:t>　また、財政調整基金の積立・取崩を考慮した実質単年度収支は</a:t>
          </a:r>
          <a:r>
            <a:rPr kumimoji="1" lang="en-US" altLang="ja-JP" sz="1200">
              <a:latin typeface="ＭＳ ゴシック" pitchFamily="49" charset="-128"/>
              <a:ea typeface="ＭＳ ゴシック" pitchFamily="49" charset="-128"/>
            </a:rPr>
            <a:t>882</a:t>
          </a:r>
          <a:r>
            <a:rPr kumimoji="1" lang="ja-JP" altLang="en-US" sz="1200">
              <a:latin typeface="ＭＳ ゴシック" pitchFamily="49" charset="-128"/>
              <a:ea typeface="ＭＳ ゴシック" pitchFamily="49" charset="-128"/>
            </a:rPr>
            <a:t>百万円の赤字となった。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岐阜県大垣市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連結実質収支については、全会計で実質収支</a:t>
          </a:r>
          <a:r>
            <a:rPr kumimoji="1" lang="en-US" altLang="ja-JP" sz="1400">
              <a:latin typeface="ＭＳ ゴシック" pitchFamily="49" charset="-128"/>
              <a:ea typeface="ＭＳ ゴシック" pitchFamily="49" charset="-128"/>
            </a:rPr>
            <a:t>0</a:t>
          </a:r>
          <a:r>
            <a:rPr kumimoji="1" lang="ja-JP" altLang="en-US" sz="1400">
              <a:latin typeface="ＭＳ ゴシック" pitchFamily="49" charset="-128"/>
              <a:ea typeface="ＭＳ ゴシック" pitchFamily="49" charset="-128"/>
            </a:rPr>
            <a:t>もしくは黒字を確保した。</a:t>
          </a:r>
        </a:p>
        <a:p>
          <a:r>
            <a:rPr kumimoji="1" lang="ja-JP" altLang="en-US" sz="1400">
              <a:latin typeface="ＭＳ ゴシック" pitchFamily="49" charset="-128"/>
              <a:ea typeface="ＭＳ ゴシック" pitchFamily="49" charset="-128"/>
            </a:rPr>
            <a:t>　前年度比較で、一般会計で実質収支額が前年度比</a:t>
          </a:r>
          <a:r>
            <a:rPr kumimoji="1" lang="en-US" altLang="ja-JP" sz="1400">
              <a:latin typeface="ＭＳ ゴシック" pitchFamily="49" charset="-128"/>
              <a:ea typeface="ＭＳ ゴシック" pitchFamily="49" charset="-128"/>
            </a:rPr>
            <a:t>2,486</a:t>
          </a:r>
          <a:r>
            <a:rPr kumimoji="1" lang="ja-JP" altLang="en-US" sz="1400">
              <a:latin typeface="ＭＳ ゴシック" pitchFamily="49" charset="-128"/>
              <a:ea typeface="ＭＳ ゴシック" pitchFamily="49" charset="-128"/>
            </a:rPr>
            <a:t>百万円の減（標準財政規模比で</a:t>
          </a:r>
          <a:r>
            <a:rPr kumimoji="1" lang="en-US" altLang="ja-JP" sz="1400">
              <a:latin typeface="ＭＳ ゴシック" pitchFamily="49" charset="-128"/>
              <a:ea typeface="ＭＳ ゴシック" pitchFamily="49" charset="-128"/>
            </a:rPr>
            <a:t>6.41</a:t>
          </a:r>
          <a:r>
            <a:rPr kumimoji="1" lang="ja-JP" altLang="en-US" sz="1400">
              <a:latin typeface="ＭＳ ゴシック" pitchFamily="49" charset="-128"/>
              <a:ea typeface="ＭＳ ゴシック" pitchFamily="49" charset="-128"/>
            </a:rPr>
            <a:t>ポイントの減）、国民健康保険事業会計で実質収支額が前年度比</a:t>
          </a:r>
          <a:r>
            <a:rPr kumimoji="1" lang="en-US" altLang="ja-JP" sz="1400">
              <a:latin typeface="ＭＳ ゴシック" pitchFamily="49" charset="-128"/>
              <a:ea typeface="ＭＳ ゴシック" pitchFamily="49" charset="-128"/>
            </a:rPr>
            <a:t>403</a:t>
          </a:r>
          <a:r>
            <a:rPr kumimoji="1" lang="ja-JP" altLang="en-US" sz="1400">
              <a:latin typeface="ＭＳ ゴシック" pitchFamily="49" charset="-128"/>
              <a:ea typeface="ＭＳ ゴシック" pitchFamily="49" charset="-128"/>
            </a:rPr>
            <a:t>百万円の減（標準財政規模比で</a:t>
          </a:r>
          <a:r>
            <a:rPr kumimoji="1" lang="en-US" altLang="ja-JP" sz="1400">
              <a:latin typeface="ＭＳ ゴシック" pitchFamily="49" charset="-128"/>
              <a:ea typeface="ＭＳ ゴシック" pitchFamily="49" charset="-128"/>
            </a:rPr>
            <a:t>0.95</a:t>
          </a:r>
          <a:r>
            <a:rPr kumimoji="1" lang="ja-JP" altLang="en-US" sz="1400">
              <a:latin typeface="ＭＳ ゴシック" pitchFamily="49" charset="-128"/>
              <a:ea typeface="ＭＳ ゴシック" pitchFamily="49" charset="-128"/>
            </a:rPr>
            <a:t>ポイントの減）となる一方で、介護保険事業会計で実質収支額が前年度比</a:t>
          </a:r>
          <a:r>
            <a:rPr kumimoji="1" lang="en-US" altLang="ja-JP" sz="1400">
              <a:latin typeface="ＭＳ ゴシック" pitchFamily="49" charset="-128"/>
              <a:ea typeface="ＭＳ ゴシック" pitchFamily="49" charset="-128"/>
            </a:rPr>
            <a:t>78</a:t>
          </a:r>
          <a:r>
            <a:rPr kumimoji="1" lang="ja-JP" altLang="en-US" sz="1400">
              <a:latin typeface="ＭＳ ゴシック" pitchFamily="49" charset="-128"/>
              <a:ea typeface="ＭＳ ゴシック" pitchFamily="49" charset="-128"/>
            </a:rPr>
            <a:t>百万円の増（標準財政規模比で</a:t>
          </a:r>
          <a:r>
            <a:rPr kumimoji="1" lang="en-US" altLang="ja-JP" sz="1400">
              <a:latin typeface="ＭＳ ゴシック" pitchFamily="49" charset="-128"/>
              <a:ea typeface="ＭＳ ゴシック" pitchFamily="49" charset="-128"/>
            </a:rPr>
            <a:t>0.34</a:t>
          </a:r>
          <a:r>
            <a:rPr kumimoji="1" lang="ja-JP" altLang="en-US" sz="1400">
              <a:latin typeface="ＭＳ ゴシック" pitchFamily="49" charset="-128"/>
              <a:ea typeface="ＭＳ ゴシック" pitchFamily="49" charset="-128"/>
            </a:rPr>
            <a:t>ポイント増）となり、最も事業規模の大きい病院事業会計で余剰額が前年度比</a:t>
          </a:r>
          <a:r>
            <a:rPr kumimoji="1" lang="en-US" altLang="ja-JP" sz="1400">
              <a:latin typeface="ＭＳ ゴシック" pitchFamily="49" charset="-128"/>
              <a:ea typeface="ＭＳ ゴシック" pitchFamily="49" charset="-128"/>
            </a:rPr>
            <a:t>1,027</a:t>
          </a:r>
          <a:r>
            <a:rPr kumimoji="1" lang="ja-JP" altLang="en-US" sz="1400">
              <a:latin typeface="ＭＳ ゴシック" pitchFamily="49" charset="-128"/>
              <a:ea typeface="ＭＳ ゴシック" pitchFamily="49" charset="-128"/>
            </a:rPr>
            <a:t>百万円の増（標準財政規模比で</a:t>
          </a:r>
          <a:r>
            <a:rPr kumimoji="1" lang="en-US" altLang="ja-JP" sz="1400">
              <a:latin typeface="ＭＳ ゴシック" pitchFamily="49" charset="-128"/>
              <a:ea typeface="ＭＳ ゴシック" pitchFamily="49" charset="-128"/>
            </a:rPr>
            <a:t>4.75</a:t>
          </a:r>
          <a:r>
            <a:rPr kumimoji="1" lang="ja-JP" altLang="en-US" sz="1400">
              <a:latin typeface="ＭＳ ゴシック" pitchFamily="49" charset="-128"/>
              <a:ea typeface="ＭＳ ゴシック" pitchFamily="49" charset="-128"/>
            </a:rPr>
            <a:t>ポイント増）となるなど、連結実質収支ベースで前年度比</a:t>
          </a:r>
          <a:r>
            <a:rPr kumimoji="1" lang="en-US" altLang="ja-JP" sz="1400">
              <a:latin typeface="ＭＳ ゴシック" pitchFamily="49" charset="-128"/>
              <a:ea typeface="ＭＳ ゴシック" pitchFamily="49" charset="-128"/>
            </a:rPr>
            <a:t>1,784</a:t>
          </a:r>
          <a:r>
            <a:rPr kumimoji="1" lang="ja-JP" altLang="en-US" sz="1400">
              <a:latin typeface="ＭＳ ゴシック" pitchFamily="49" charset="-128"/>
              <a:ea typeface="ＭＳ ゴシック" pitchFamily="49" charset="-128"/>
            </a:rPr>
            <a:t>百万円の減（標準財政規模比で</a:t>
          </a:r>
          <a:r>
            <a:rPr kumimoji="1" lang="en-US" altLang="ja-JP" sz="1400">
              <a:latin typeface="ＭＳ ゴシック" pitchFamily="49" charset="-128"/>
              <a:ea typeface="ＭＳ ゴシック" pitchFamily="49" charset="-128"/>
            </a:rPr>
            <a:t>2.03</a:t>
          </a:r>
          <a:r>
            <a:rPr kumimoji="1" lang="ja-JP" altLang="en-US" sz="1400">
              <a:latin typeface="ＭＳ ゴシック" pitchFamily="49" charset="-128"/>
              <a:ea typeface="ＭＳ ゴシック" pitchFamily="49" charset="-128"/>
            </a:rPr>
            <a:t>ポイント減）となった。</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76" customWidth="1"/>
    <col min="12" max="12" width="2.25" style="176" customWidth="1"/>
    <col min="13" max="17" width="2.375" style="176" customWidth="1"/>
    <col min="18" max="119" width="2.125" style="176" customWidth="1"/>
    <col min="120" max="16384" width="0" style="176" hidden="1"/>
  </cols>
  <sheetData>
    <row r="1" spans="1:119" ht="33" customHeight="1" x14ac:dyDescent="0.15">
      <c r="B1" s="379" t="s">
        <v>81</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77"/>
      <c r="DK1" s="177"/>
      <c r="DL1" s="177"/>
      <c r="DM1" s="177"/>
      <c r="DN1" s="177"/>
      <c r="DO1" s="177"/>
    </row>
    <row r="2" spans="1:119" ht="24.75" thickBot="1" x14ac:dyDescent="0.2">
      <c r="B2" s="178" t="s">
        <v>82</v>
      </c>
      <c r="C2" s="178"/>
      <c r="D2" s="179"/>
    </row>
    <row r="3" spans="1:119" ht="18.75" customHeight="1" thickBot="1" x14ac:dyDescent="0.2">
      <c r="A3" s="177"/>
      <c r="B3" s="380" t="s">
        <v>83</v>
      </c>
      <c r="C3" s="381"/>
      <c r="D3" s="381"/>
      <c r="E3" s="382"/>
      <c r="F3" s="382"/>
      <c r="G3" s="382"/>
      <c r="H3" s="382"/>
      <c r="I3" s="382"/>
      <c r="J3" s="382"/>
      <c r="K3" s="382"/>
      <c r="L3" s="382" t="s">
        <v>84</v>
      </c>
      <c r="M3" s="382"/>
      <c r="N3" s="382"/>
      <c r="O3" s="382"/>
      <c r="P3" s="382"/>
      <c r="Q3" s="382"/>
      <c r="R3" s="389"/>
      <c r="S3" s="389"/>
      <c r="T3" s="389"/>
      <c r="U3" s="389"/>
      <c r="V3" s="390"/>
      <c r="W3" s="364" t="s">
        <v>85</v>
      </c>
      <c r="X3" s="365"/>
      <c r="Y3" s="365"/>
      <c r="Z3" s="365"/>
      <c r="AA3" s="365"/>
      <c r="AB3" s="381"/>
      <c r="AC3" s="389" t="s">
        <v>86</v>
      </c>
      <c r="AD3" s="365"/>
      <c r="AE3" s="365"/>
      <c r="AF3" s="365"/>
      <c r="AG3" s="365"/>
      <c r="AH3" s="365"/>
      <c r="AI3" s="365"/>
      <c r="AJ3" s="365"/>
      <c r="AK3" s="365"/>
      <c r="AL3" s="366"/>
      <c r="AM3" s="364" t="s">
        <v>87</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88</v>
      </c>
      <c r="BO3" s="365"/>
      <c r="BP3" s="365"/>
      <c r="BQ3" s="365"/>
      <c r="BR3" s="365"/>
      <c r="BS3" s="365"/>
      <c r="BT3" s="365"/>
      <c r="BU3" s="366"/>
      <c r="BV3" s="364" t="s">
        <v>89</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90</v>
      </c>
      <c r="CU3" s="365"/>
      <c r="CV3" s="365"/>
      <c r="CW3" s="365"/>
      <c r="CX3" s="365"/>
      <c r="CY3" s="365"/>
      <c r="CZ3" s="365"/>
      <c r="DA3" s="366"/>
      <c r="DB3" s="364" t="s">
        <v>91</v>
      </c>
      <c r="DC3" s="365"/>
      <c r="DD3" s="365"/>
      <c r="DE3" s="365"/>
      <c r="DF3" s="365"/>
      <c r="DG3" s="365"/>
      <c r="DH3" s="365"/>
      <c r="DI3" s="366"/>
    </row>
    <row r="4" spans="1:119" ht="18.75" customHeight="1" x14ac:dyDescent="0.15">
      <c r="A4" s="177"/>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92</v>
      </c>
      <c r="AZ4" s="368"/>
      <c r="BA4" s="368"/>
      <c r="BB4" s="368"/>
      <c r="BC4" s="368"/>
      <c r="BD4" s="368"/>
      <c r="BE4" s="368"/>
      <c r="BF4" s="368"/>
      <c r="BG4" s="368"/>
      <c r="BH4" s="368"/>
      <c r="BI4" s="368"/>
      <c r="BJ4" s="368"/>
      <c r="BK4" s="368"/>
      <c r="BL4" s="368"/>
      <c r="BM4" s="369"/>
      <c r="BN4" s="370">
        <v>67952641</v>
      </c>
      <c r="BO4" s="371"/>
      <c r="BP4" s="371"/>
      <c r="BQ4" s="371"/>
      <c r="BR4" s="371"/>
      <c r="BS4" s="371"/>
      <c r="BT4" s="371"/>
      <c r="BU4" s="372"/>
      <c r="BV4" s="370">
        <v>70103502</v>
      </c>
      <c r="BW4" s="371"/>
      <c r="BX4" s="371"/>
      <c r="BY4" s="371"/>
      <c r="BZ4" s="371"/>
      <c r="CA4" s="371"/>
      <c r="CB4" s="371"/>
      <c r="CC4" s="372"/>
      <c r="CD4" s="373" t="s">
        <v>93</v>
      </c>
      <c r="CE4" s="374"/>
      <c r="CF4" s="374"/>
      <c r="CG4" s="374"/>
      <c r="CH4" s="374"/>
      <c r="CI4" s="374"/>
      <c r="CJ4" s="374"/>
      <c r="CK4" s="374"/>
      <c r="CL4" s="374"/>
      <c r="CM4" s="374"/>
      <c r="CN4" s="374"/>
      <c r="CO4" s="374"/>
      <c r="CP4" s="374"/>
      <c r="CQ4" s="374"/>
      <c r="CR4" s="374"/>
      <c r="CS4" s="375"/>
      <c r="CT4" s="376">
        <v>6.1</v>
      </c>
      <c r="CU4" s="377"/>
      <c r="CV4" s="377"/>
      <c r="CW4" s="377"/>
      <c r="CX4" s="377"/>
      <c r="CY4" s="377"/>
      <c r="CZ4" s="377"/>
      <c r="DA4" s="378"/>
      <c r="DB4" s="376">
        <v>12.5</v>
      </c>
      <c r="DC4" s="377"/>
      <c r="DD4" s="377"/>
      <c r="DE4" s="377"/>
      <c r="DF4" s="377"/>
      <c r="DG4" s="377"/>
      <c r="DH4" s="377"/>
      <c r="DI4" s="378"/>
    </row>
    <row r="5" spans="1:119" ht="18.75" customHeight="1" x14ac:dyDescent="0.15">
      <c r="A5" s="177"/>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6" t="s">
        <v>94</v>
      </c>
      <c r="AN5" s="437"/>
      <c r="AO5" s="437"/>
      <c r="AP5" s="437"/>
      <c r="AQ5" s="437"/>
      <c r="AR5" s="437"/>
      <c r="AS5" s="437"/>
      <c r="AT5" s="438"/>
      <c r="AU5" s="439" t="s">
        <v>95</v>
      </c>
      <c r="AV5" s="440"/>
      <c r="AW5" s="440"/>
      <c r="AX5" s="440"/>
      <c r="AY5" s="441" t="s">
        <v>96</v>
      </c>
      <c r="AZ5" s="442"/>
      <c r="BA5" s="442"/>
      <c r="BB5" s="442"/>
      <c r="BC5" s="442"/>
      <c r="BD5" s="442"/>
      <c r="BE5" s="442"/>
      <c r="BF5" s="442"/>
      <c r="BG5" s="442"/>
      <c r="BH5" s="442"/>
      <c r="BI5" s="442"/>
      <c r="BJ5" s="442"/>
      <c r="BK5" s="442"/>
      <c r="BL5" s="442"/>
      <c r="BM5" s="443"/>
      <c r="BN5" s="407">
        <v>65604456</v>
      </c>
      <c r="BO5" s="408"/>
      <c r="BP5" s="408"/>
      <c r="BQ5" s="408"/>
      <c r="BR5" s="408"/>
      <c r="BS5" s="408"/>
      <c r="BT5" s="408"/>
      <c r="BU5" s="409"/>
      <c r="BV5" s="407">
        <v>65001547</v>
      </c>
      <c r="BW5" s="408"/>
      <c r="BX5" s="408"/>
      <c r="BY5" s="408"/>
      <c r="BZ5" s="408"/>
      <c r="CA5" s="408"/>
      <c r="CB5" s="408"/>
      <c r="CC5" s="409"/>
      <c r="CD5" s="410" t="s">
        <v>97</v>
      </c>
      <c r="CE5" s="411"/>
      <c r="CF5" s="411"/>
      <c r="CG5" s="411"/>
      <c r="CH5" s="411"/>
      <c r="CI5" s="411"/>
      <c r="CJ5" s="411"/>
      <c r="CK5" s="411"/>
      <c r="CL5" s="411"/>
      <c r="CM5" s="411"/>
      <c r="CN5" s="411"/>
      <c r="CO5" s="411"/>
      <c r="CP5" s="411"/>
      <c r="CQ5" s="411"/>
      <c r="CR5" s="411"/>
      <c r="CS5" s="412"/>
      <c r="CT5" s="404">
        <v>88.6</v>
      </c>
      <c r="CU5" s="405"/>
      <c r="CV5" s="405"/>
      <c r="CW5" s="405"/>
      <c r="CX5" s="405"/>
      <c r="CY5" s="405"/>
      <c r="CZ5" s="405"/>
      <c r="DA5" s="406"/>
      <c r="DB5" s="404">
        <v>82.5</v>
      </c>
      <c r="DC5" s="405"/>
      <c r="DD5" s="405"/>
      <c r="DE5" s="405"/>
      <c r="DF5" s="405"/>
      <c r="DG5" s="405"/>
      <c r="DH5" s="405"/>
      <c r="DI5" s="406"/>
    </row>
    <row r="6" spans="1:119" ht="18.75" customHeight="1" x14ac:dyDescent="0.15">
      <c r="A6" s="177"/>
      <c r="B6" s="413" t="s">
        <v>98</v>
      </c>
      <c r="C6" s="414"/>
      <c r="D6" s="414"/>
      <c r="E6" s="415"/>
      <c r="F6" s="415"/>
      <c r="G6" s="415"/>
      <c r="H6" s="415"/>
      <c r="I6" s="415"/>
      <c r="J6" s="415"/>
      <c r="K6" s="415"/>
      <c r="L6" s="415" t="s">
        <v>99</v>
      </c>
      <c r="M6" s="415"/>
      <c r="N6" s="415"/>
      <c r="O6" s="415"/>
      <c r="P6" s="415"/>
      <c r="Q6" s="415"/>
      <c r="R6" s="419"/>
      <c r="S6" s="419"/>
      <c r="T6" s="419"/>
      <c r="U6" s="419"/>
      <c r="V6" s="420"/>
      <c r="W6" s="423" t="s">
        <v>100</v>
      </c>
      <c r="X6" s="424"/>
      <c r="Y6" s="424"/>
      <c r="Z6" s="424"/>
      <c r="AA6" s="424"/>
      <c r="AB6" s="414"/>
      <c r="AC6" s="427" t="s">
        <v>101</v>
      </c>
      <c r="AD6" s="428"/>
      <c r="AE6" s="428"/>
      <c r="AF6" s="428"/>
      <c r="AG6" s="428"/>
      <c r="AH6" s="428"/>
      <c r="AI6" s="428"/>
      <c r="AJ6" s="428"/>
      <c r="AK6" s="428"/>
      <c r="AL6" s="429"/>
      <c r="AM6" s="436" t="s">
        <v>102</v>
      </c>
      <c r="AN6" s="437"/>
      <c r="AO6" s="437"/>
      <c r="AP6" s="437"/>
      <c r="AQ6" s="437"/>
      <c r="AR6" s="437"/>
      <c r="AS6" s="437"/>
      <c r="AT6" s="438"/>
      <c r="AU6" s="439" t="s">
        <v>95</v>
      </c>
      <c r="AV6" s="440"/>
      <c r="AW6" s="440"/>
      <c r="AX6" s="440"/>
      <c r="AY6" s="441" t="s">
        <v>103</v>
      </c>
      <c r="AZ6" s="442"/>
      <c r="BA6" s="442"/>
      <c r="BB6" s="442"/>
      <c r="BC6" s="442"/>
      <c r="BD6" s="442"/>
      <c r="BE6" s="442"/>
      <c r="BF6" s="442"/>
      <c r="BG6" s="442"/>
      <c r="BH6" s="442"/>
      <c r="BI6" s="442"/>
      <c r="BJ6" s="442"/>
      <c r="BK6" s="442"/>
      <c r="BL6" s="442"/>
      <c r="BM6" s="443"/>
      <c r="BN6" s="407">
        <v>2348185</v>
      </c>
      <c r="BO6" s="408"/>
      <c r="BP6" s="408"/>
      <c r="BQ6" s="408"/>
      <c r="BR6" s="408"/>
      <c r="BS6" s="408"/>
      <c r="BT6" s="408"/>
      <c r="BU6" s="409"/>
      <c r="BV6" s="407">
        <v>5101955</v>
      </c>
      <c r="BW6" s="408"/>
      <c r="BX6" s="408"/>
      <c r="BY6" s="408"/>
      <c r="BZ6" s="408"/>
      <c r="CA6" s="408"/>
      <c r="CB6" s="408"/>
      <c r="CC6" s="409"/>
      <c r="CD6" s="410" t="s">
        <v>104</v>
      </c>
      <c r="CE6" s="411"/>
      <c r="CF6" s="411"/>
      <c r="CG6" s="411"/>
      <c r="CH6" s="411"/>
      <c r="CI6" s="411"/>
      <c r="CJ6" s="411"/>
      <c r="CK6" s="411"/>
      <c r="CL6" s="411"/>
      <c r="CM6" s="411"/>
      <c r="CN6" s="411"/>
      <c r="CO6" s="411"/>
      <c r="CP6" s="411"/>
      <c r="CQ6" s="411"/>
      <c r="CR6" s="411"/>
      <c r="CS6" s="412"/>
      <c r="CT6" s="444">
        <v>88.6</v>
      </c>
      <c r="CU6" s="445"/>
      <c r="CV6" s="445"/>
      <c r="CW6" s="445"/>
      <c r="CX6" s="445"/>
      <c r="CY6" s="445"/>
      <c r="CZ6" s="445"/>
      <c r="DA6" s="446"/>
      <c r="DB6" s="444">
        <v>87.8</v>
      </c>
      <c r="DC6" s="445"/>
      <c r="DD6" s="445"/>
      <c r="DE6" s="445"/>
      <c r="DF6" s="445"/>
      <c r="DG6" s="445"/>
      <c r="DH6" s="445"/>
      <c r="DI6" s="446"/>
    </row>
    <row r="7" spans="1:119" ht="18.75" customHeight="1" x14ac:dyDescent="0.15">
      <c r="A7" s="177"/>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30"/>
      <c r="AD7" s="431"/>
      <c r="AE7" s="431"/>
      <c r="AF7" s="431"/>
      <c r="AG7" s="431"/>
      <c r="AH7" s="431"/>
      <c r="AI7" s="431"/>
      <c r="AJ7" s="431"/>
      <c r="AK7" s="431"/>
      <c r="AL7" s="432"/>
      <c r="AM7" s="436" t="s">
        <v>105</v>
      </c>
      <c r="AN7" s="437"/>
      <c r="AO7" s="437"/>
      <c r="AP7" s="437"/>
      <c r="AQ7" s="437"/>
      <c r="AR7" s="437"/>
      <c r="AS7" s="437"/>
      <c r="AT7" s="438"/>
      <c r="AU7" s="439" t="s">
        <v>106</v>
      </c>
      <c r="AV7" s="440"/>
      <c r="AW7" s="440"/>
      <c r="AX7" s="440"/>
      <c r="AY7" s="441" t="s">
        <v>107</v>
      </c>
      <c r="AZ7" s="442"/>
      <c r="BA7" s="442"/>
      <c r="BB7" s="442"/>
      <c r="BC7" s="442"/>
      <c r="BD7" s="442"/>
      <c r="BE7" s="442"/>
      <c r="BF7" s="442"/>
      <c r="BG7" s="442"/>
      <c r="BH7" s="442"/>
      <c r="BI7" s="442"/>
      <c r="BJ7" s="442"/>
      <c r="BK7" s="442"/>
      <c r="BL7" s="442"/>
      <c r="BM7" s="443"/>
      <c r="BN7" s="407">
        <v>82039</v>
      </c>
      <c r="BO7" s="408"/>
      <c r="BP7" s="408"/>
      <c r="BQ7" s="408"/>
      <c r="BR7" s="408"/>
      <c r="BS7" s="408"/>
      <c r="BT7" s="408"/>
      <c r="BU7" s="409"/>
      <c r="BV7" s="407">
        <v>348910</v>
      </c>
      <c r="BW7" s="408"/>
      <c r="BX7" s="408"/>
      <c r="BY7" s="408"/>
      <c r="BZ7" s="408"/>
      <c r="CA7" s="408"/>
      <c r="CB7" s="408"/>
      <c r="CC7" s="409"/>
      <c r="CD7" s="410" t="s">
        <v>108</v>
      </c>
      <c r="CE7" s="411"/>
      <c r="CF7" s="411"/>
      <c r="CG7" s="411"/>
      <c r="CH7" s="411"/>
      <c r="CI7" s="411"/>
      <c r="CJ7" s="411"/>
      <c r="CK7" s="411"/>
      <c r="CL7" s="411"/>
      <c r="CM7" s="411"/>
      <c r="CN7" s="411"/>
      <c r="CO7" s="411"/>
      <c r="CP7" s="411"/>
      <c r="CQ7" s="411"/>
      <c r="CR7" s="411"/>
      <c r="CS7" s="412"/>
      <c r="CT7" s="407">
        <v>36955716</v>
      </c>
      <c r="CU7" s="408"/>
      <c r="CV7" s="408"/>
      <c r="CW7" s="408"/>
      <c r="CX7" s="408"/>
      <c r="CY7" s="408"/>
      <c r="CZ7" s="408"/>
      <c r="DA7" s="409"/>
      <c r="DB7" s="407">
        <v>37885957</v>
      </c>
      <c r="DC7" s="408"/>
      <c r="DD7" s="408"/>
      <c r="DE7" s="408"/>
      <c r="DF7" s="408"/>
      <c r="DG7" s="408"/>
      <c r="DH7" s="408"/>
      <c r="DI7" s="409"/>
    </row>
    <row r="8" spans="1:119" ht="18.75" customHeight="1" thickBot="1" x14ac:dyDescent="0.2">
      <c r="A8" s="177"/>
      <c r="B8" s="416"/>
      <c r="C8" s="417"/>
      <c r="D8" s="417"/>
      <c r="E8" s="418"/>
      <c r="F8" s="418"/>
      <c r="G8" s="418"/>
      <c r="H8" s="418"/>
      <c r="I8" s="418"/>
      <c r="J8" s="418"/>
      <c r="K8" s="418"/>
      <c r="L8" s="418"/>
      <c r="M8" s="418"/>
      <c r="N8" s="418"/>
      <c r="O8" s="418"/>
      <c r="P8" s="418"/>
      <c r="Q8" s="418"/>
      <c r="R8" s="421"/>
      <c r="S8" s="421"/>
      <c r="T8" s="421"/>
      <c r="U8" s="421"/>
      <c r="V8" s="422"/>
      <c r="W8" s="425"/>
      <c r="X8" s="426"/>
      <c r="Y8" s="426"/>
      <c r="Z8" s="426"/>
      <c r="AA8" s="426"/>
      <c r="AB8" s="417"/>
      <c r="AC8" s="433"/>
      <c r="AD8" s="434"/>
      <c r="AE8" s="434"/>
      <c r="AF8" s="434"/>
      <c r="AG8" s="434"/>
      <c r="AH8" s="434"/>
      <c r="AI8" s="434"/>
      <c r="AJ8" s="434"/>
      <c r="AK8" s="434"/>
      <c r="AL8" s="435"/>
      <c r="AM8" s="436" t="s">
        <v>109</v>
      </c>
      <c r="AN8" s="437"/>
      <c r="AO8" s="437"/>
      <c r="AP8" s="437"/>
      <c r="AQ8" s="437"/>
      <c r="AR8" s="437"/>
      <c r="AS8" s="437"/>
      <c r="AT8" s="438"/>
      <c r="AU8" s="439" t="s">
        <v>110</v>
      </c>
      <c r="AV8" s="440"/>
      <c r="AW8" s="440"/>
      <c r="AX8" s="440"/>
      <c r="AY8" s="441" t="s">
        <v>111</v>
      </c>
      <c r="AZ8" s="442"/>
      <c r="BA8" s="442"/>
      <c r="BB8" s="442"/>
      <c r="BC8" s="442"/>
      <c r="BD8" s="442"/>
      <c r="BE8" s="442"/>
      <c r="BF8" s="442"/>
      <c r="BG8" s="442"/>
      <c r="BH8" s="442"/>
      <c r="BI8" s="442"/>
      <c r="BJ8" s="442"/>
      <c r="BK8" s="442"/>
      <c r="BL8" s="442"/>
      <c r="BM8" s="443"/>
      <c r="BN8" s="407">
        <v>2266146</v>
      </c>
      <c r="BO8" s="408"/>
      <c r="BP8" s="408"/>
      <c r="BQ8" s="408"/>
      <c r="BR8" s="408"/>
      <c r="BS8" s="408"/>
      <c r="BT8" s="408"/>
      <c r="BU8" s="409"/>
      <c r="BV8" s="407">
        <v>4753045</v>
      </c>
      <c r="BW8" s="408"/>
      <c r="BX8" s="408"/>
      <c r="BY8" s="408"/>
      <c r="BZ8" s="408"/>
      <c r="CA8" s="408"/>
      <c r="CB8" s="408"/>
      <c r="CC8" s="409"/>
      <c r="CD8" s="410" t="s">
        <v>112</v>
      </c>
      <c r="CE8" s="411"/>
      <c r="CF8" s="411"/>
      <c r="CG8" s="411"/>
      <c r="CH8" s="411"/>
      <c r="CI8" s="411"/>
      <c r="CJ8" s="411"/>
      <c r="CK8" s="411"/>
      <c r="CL8" s="411"/>
      <c r="CM8" s="411"/>
      <c r="CN8" s="411"/>
      <c r="CO8" s="411"/>
      <c r="CP8" s="411"/>
      <c r="CQ8" s="411"/>
      <c r="CR8" s="411"/>
      <c r="CS8" s="412"/>
      <c r="CT8" s="447">
        <v>0.85</v>
      </c>
      <c r="CU8" s="448"/>
      <c r="CV8" s="448"/>
      <c r="CW8" s="448"/>
      <c r="CX8" s="448"/>
      <c r="CY8" s="448"/>
      <c r="CZ8" s="448"/>
      <c r="DA8" s="449"/>
      <c r="DB8" s="447">
        <v>0.86</v>
      </c>
      <c r="DC8" s="448"/>
      <c r="DD8" s="448"/>
      <c r="DE8" s="448"/>
      <c r="DF8" s="448"/>
      <c r="DG8" s="448"/>
      <c r="DH8" s="448"/>
      <c r="DI8" s="449"/>
    </row>
    <row r="9" spans="1:119" ht="18.75" customHeight="1" thickBot="1" x14ac:dyDescent="0.2">
      <c r="A9" s="177"/>
      <c r="B9" s="401" t="s">
        <v>113</v>
      </c>
      <c r="C9" s="402"/>
      <c r="D9" s="402"/>
      <c r="E9" s="402"/>
      <c r="F9" s="402"/>
      <c r="G9" s="402"/>
      <c r="H9" s="402"/>
      <c r="I9" s="402"/>
      <c r="J9" s="402"/>
      <c r="K9" s="450"/>
      <c r="L9" s="451" t="s">
        <v>114</v>
      </c>
      <c r="M9" s="452"/>
      <c r="N9" s="452"/>
      <c r="O9" s="452"/>
      <c r="P9" s="452"/>
      <c r="Q9" s="453"/>
      <c r="R9" s="454">
        <v>158286</v>
      </c>
      <c r="S9" s="455"/>
      <c r="T9" s="455"/>
      <c r="U9" s="455"/>
      <c r="V9" s="456"/>
      <c r="W9" s="364" t="s">
        <v>115</v>
      </c>
      <c r="X9" s="365"/>
      <c r="Y9" s="365"/>
      <c r="Z9" s="365"/>
      <c r="AA9" s="365"/>
      <c r="AB9" s="365"/>
      <c r="AC9" s="365"/>
      <c r="AD9" s="365"/>
      <c r="AE9" s="365"/>
      <c r="AF9" s="365"/>
      <c r="AG9" s="365"/>
      <c r="AH9" s="365"/>
      <c r="AI9" s="365"/>
      <c r="AJ9" s="365"/>
      <c r="AK9" s="365"/>
      <c r="AL9" s="366"/>
      <c r="AM9" s="436" t="s">
        <v>116</v>
      </c>
      <c r="AN9" s="437"/>
      <c r="AO9" s="437"/>
      <c r="AP9" s="437"/>
      <c r="AQ9" s="437"/>
      <c r="AR9" s="437"/>
      <c r="AS9" s="437"/>
      <c r="AT9" s="438"/>
      <c r="AU9" s="439" t="s">
        <v>117</v>
      </c>
      <c r="AV9" s="440"/>
      <c r="AW9" s="440"/>
      <c r="AX9" s="440"/>
      <c r="AY9" s="441" t="s">
        <v>118</v>
      </c>
      <c r="AZ9" s="442"/>
      <c r="BA9" s="442"/>
      <c r="BB9" s="442"/>
      <c r="BC9" s="442"/>
      <c r="BD9" s="442"/>
      <c r="BE9" s="442"/>
      <c r="BF9" s="442"/>
      <c r="BG9" s="442"/>
      <c r="BH9" s="442"/>
      <c r="BI9" s="442"/>
      <c r="BJ9" s="442"/>
      <c r="BK9" s="442"/>
      <c r="BL9" s="442"/>
      <c r="BM9" s="443"/>
      <c r="BN9" s="407">
        <v>-2486899</v>
      </c>
      <c r="BO9" s="408"/>
      <c r="BP9" s="408"/>
      <c r="BQ9" s="408"/>
      <c r="BR9" s="408"/>
      <c r="BS9" s="408"/>
      <c r="BT9" s="408"/>
      <c r="BU9" s="409"/>
      <c r="BV9" s="407">
        <v>2531392</v>
      </c>
      <c r="BW9" s="408"/>
      <c r="BX9" s="408"/>
      <c r="BY9" s="408"/>
      <c r="BZ9" s="408"/>
      <c r="CA9" s="408"/>
      <c r="CB9" s="408"/>
      <c r="CC9" s="409"/>
      <c r="CD9" s="410" t="s">
        <v>119</v>
      </c>
      <c r="CE9" s="411"/>
      <c r="CF9" s="411"/>
      <c r="CG9" s="411"/>
      <c r="CH9" s="411"/>
      <c r="CI9" s="411"/>
      <c r="CJ9" s="411"/>
      <c r="CK9" s="411"/>
      <c r="CL9" s="411"/>
      <c r="CM9" s="411"/>
      <c r="CN9" s="411"/>
      <c r="CO9" s="411"/>
      <c r="CP9" s="411"/>
      <c r="CQ9" s="411"/>
      <c r="CR9" s="411"/>
      <c r="CS9" s="412"/>
      <c r="CT9" s="404">
        <v>12.1</v>
      </c>
      <c r="CU9" s="405"/>
      <c r="CV9" s="405"/>
      <c r="CW9" s="405"/>
      <c r="CX9" s="405"/>
      <c r="CY9" s="405"/>
      <c r="CZ9" s="405"/>
      <c r="DA9" s="406"/>
      <c r="DB9" s="404">
        <v>12</v>
      </c>
      <c r="DC9" s="405"/>
      <c r="DD9" s="405"/>
      <c r="DE9" s="405"/>
      <c r="DF9" s="405"/>
      <c r="DG9" s="405"/>
      <c r="DH9" s="405"/>
      <c r="DI9" s="406"/>
    </row>
    <row r="10" spans="1:119" ht="18.75" customHeight="1" thickBot="1" x14ac:dyDescent="0.2">
      <c r="A10" s="177"/>
      <c r="B10" s="401"/>
      <c r="C10" s="402"/>
      <c r="D10" s="402"/>
      <c r="E10" s="402"/>
      <c r="F10" s="402"/>
      <c r="G10" s="402"/>
      <c r="H10" s="402"/>
      <c r="I10" s="402"/>
      <c r="J10" s="402"/>
      <c r="K10" s="450"/>
      <c r="L10" s="457" t="s">
        <v>120</v>
      </c>
      <c r="M10" s="437"/>
      <c r="N10" s="437"/>
      <c r="O10" s="437"/>
      <c r="P10" s="437"/>
      <c r="Q10" s="438"/>
      <c r="R10" s="458">
        <v>159879</v>
      </c>
      <c r="S10" s="459"/>
      <c r="T10" s="459"/>
      <c r="U10" s="459"/>
      <c r="V10" s="460"/>
      <c r="W10" s="395"/>
      <c r="X10" s="396"/>
      <c r="Y10" s="396"/>
      <c r="Z10" s="396"/>
      <c r="AA10" s="396"/>
      <c r="AB10" s="396"/>
      <c r="AC10" s="396"/>
      <c r="AD10" s="396"/>
      <c r="AE10" s="396"/>
      <c r="AF10" s="396"/>
      <c r="AG10" s="396"/>
      <c r="AH10" s="396"/>
      <c r="AI10" s="396"/>
      <c r="AJ10" s="396"/>
      <c r="AK10" s="396"/>
      <c r="AL10" s="399"/>
      <c r="AM10" s="436" t="s">
        <v>121</v>
      </c>
      <c r="AN10" s="437"/>
      <c r="AO10" s="437"/>
      <c r="AP10" s="437"/>
      <c r="AQ10" s="437"/>
      <c r="AR10" s="437"/>
      <c r="AS10" s="437"/>
      <c r="AT10" s="438"/>
      <c r="AU10" s="439" t="s">
        <v>95</v>
      </c>
      <c r="AV10" s="440"/>
      <c r="AW10" s="440"/>
      <c r="AX10" s="440"/>
      <c r="AY10" s="441" t="s">
        <v>122</v>
      </c>
      <c r="AZ10" s="442"/>
      <c r="BA10" s="442"/>
      <c r="BB10" s="442"/>
      <c r="BC10" s="442"/>
      <c r="BD10" s="442"/>
      <c r="BE10" s="442"/>
      <c r="BF10" s="442"/>
      <c r="BG10" s="442"/>
      <c r="BH10" s="442"/>
      <c r="BI10" s="442"/>
      <c r="BJ10" s="442"/>
      <c r="BK10" s="442"/>
      <c r="BL10" s="442"/>
      <c r="BM10" s="443"/>
      <c r="BN10" s="407">
        <v>1605300</v>
      </c>
      <c r="BO10" s="408"/>
      <c r="BP10" s="408"/>
      <c r="BQ10" s="408"/>
      <c r="BR10" s="408"/>
      <c r="BS10" s="408"/>
      <c r="BT10" s="408"/>
      <c r="BU10" s="409"/>
      <c r="BV10" s="407">
        <v>1007600</v>
      </c>
      <c r="BW10" s="408"/>
      <c r="BX10" s="408"/>
      <c r="BY10" s="408"/>
      <c r="BZ10" s="408"/>
      <c r="CA10" s="408"/>
      <c r="CB10" s="408"/>
      <c r="CC10" s="409"/>
      <c r="CD10" s="180" t="s">
        <v>123</v>
      </c>
      <c r="CE10" s="181"/>
      <c r="CF10" s="181"/>
      <c r="CG10" s="181"/>
      <c r="CH10" s="181"/>
      <c r="CI10" s="181"/>
      <c r="CJ10" s="181"/>
      <c r="CK10" s="181"/>
      <c r="CL10" s="181"/>
      <c r="CM10" s="181"/>
      <c r="CN10" s="181"/>
      <c r="CO10" s="181"/>
      <c r="CP10" s="181"/>
      <c r="CQ10" s="181"/>
      <c r="CR10" s="181"/>
      <c r="CS10" s="182"/>
      <c r="CT10" s="183"/>
      <c r="CU10" s="184"/>
      <c r="CV10" s="184"/>
      <c r="CW10" s="184"/>
      <c r="CX10" s="184"/>
      <c r="CY10" s="184"/>
      <c r="CZ10" s="184"/>
      <c r="DA10" s="185"/>
      <c r="DB10" s="183"/>
      <c r="DC10" s="184"/>
      <c r="DD10" s="184"/>
      <c r="DE10" s="184"/>
      <c r="DF10" s="184"/>
      <c r="DG10" s="184"/>
      <c r="DH10" s="184"/>
      <c r="DI10" s="185"/>
    </row>
    <row r="11" spans="1:119" ht="18.75" customHeight="1" thickBot="1" x14ac:dyDescent="0.2">
      <c r="A11" s="177"/>
      <c r="B11" s="401"/>
      <c r="C11" s="402"/>
      <c r="D11" s="402"/>
      <c r="E11" s="402"/>
      <c r="F11" s="402"/>
      <c r="G11" s="402"/>
      <c r="H11" s="402"/>
      <c r="I11" s="402"/>
      <c r="J11" s="402"/>
      <c r="K11" s="450"/>
      <c r="L11" s="461" t="s">
        <v>124</v>
      </c>
      <c r="M11" s="462"/>
      <c r="N11" s="462"/>
      <c r="O11" s="462"/>
      <c r="P11" s="462"/>
      <c r="Q11" s="463"/>
      <c r="R11" s="464" t="s">
        <v>125</v>
      </c>
      <c r="S11" s="465"/>
      <c r="T11" s="465"/>
      <c r="U11" s="465"/>
      <c r="V11" s="466"/>
      <c r="W11" s="395"/>
      <c r="X11" s="396"/>
      <c r="Y11" s="396"/>
      <c r="Z11" s="396"/>
      <c r="AA11" s="396"/>
      <c r="AB11" s="396"/>
      <c r="AC11" s="396"/>
      <c r="AD11" s="396"/>
      <c r="AE11" s="396"/>
      <c r="AF11" s="396"/>
      <c r="AG11" s="396"/>
      <c r="AH11" s="396"/>
      <c r="AI11" s="396"/>
      <c r="AJ11" s="396"/>
      <c r="AK11" s="396"/>
      <c r="AL11" s="399"/>
      <c r="AM11" s="436" t="s">
        <v>126</v>
      </c>
      <c r="AN11" s="437"/>
      <c r="AO11" s="437"/>
      <c r="AP11" s="437"/>
      <c r="AQ11" s="437"/>
      <c r="AR11" s="437"/>
      <c r="AS11" s="437"/>
      <c r="AT11" s="438"/>
      <c r="AU11" s="439" t="s">
        <v>117</v>
      </c>
      <c r="AV11" s="440"/>
      <c r="AW11" s="440"/>
      <c r="AX11" s="440"/>
      <c r="AY11" s="441" t="s">
        <v>127</v>
      </c>
      <c r="AZ11" s="442"/>
      <c r="BA11" s="442"/>
      <c r="BB11" s="442"/>
      <c r="BC11" s="442"/>
      <c r="BD11" s="442"/>
      <c r="BE11" s="442"/>
      <c r="BF11" s="442"/>
      <c r="BG11" s="442"/>
      <c r="BH11" s="442"/>
      <c r="BI11" s="442"/>
      <c r="BJ11" s="442"/>
      <c r="BK11" s="442"/>
      <c r="BL11" s="442"/>
      <c r="BM11" s="443"/>
      <c r="BN11" s="407">
        <v>0</v>
      </c>
      <c r="BO11" s="408"/>
      <c r="BP11" s="408"/>
      <c r="BQ11" s="408"/>
      <c r="BR11" s="408"/>
      <c r="BS11" s="408"/>
      <c r="BT11" s="408"/>
      <c r="BU11" s="409"/>
      <c r="BV11" s="407">
        <v>0</v>
      </c>
      <c r="BW11" s="408"/>
      <c r="BX11" s="408"/>
      <c r="BY11" s="408"/>
      <c r="BZ11" s="408"/>
      <c r="CA11" s="408"/>
      <c r="CB11" s="408"/>
      <c r="CC11" s="409"/>
      <c r="CD11" s="410" t="s">
        <v>128</v>
      </c>
      <c r="CE11" s="411"/>
      <c r="CF11" s="411"/>
      <c r="CG11" s="411"/>
      <c r="CH11" s="411"/>
      <c r="CI11" s="411"/>
      <c r="CJ11" s="411"/>
      <c r="CK11" s="411"/>
      <c r="CL11" s="411"/>
      <c r="CM11" s="411"/>
      <c r="CN11" s="411"/>
      <c r="CO11" s="411"/>
      <c r="CP11" s="411"/>
      <c r="CQ11" s="411"/>
      <c r="CR11" s="411"/>
      <c r="CS11" s="412"/>
      <c r="CT11" s="447" t="s">
        <v>129</v>
      </c>
      <c r="CU11" s="448"/>
      <c r="CV11" s="448"/>
      <c r="CW11" s="448"/>
      <c r="CX11" s="448"/>
      <c r="CY11" s="448"/>
      <c r="CZ11" s="448"/>
      <c r="DA11" s="449"/>
      <c r="DB11" s="447" t="s">
        <v>130</v>
      </c>
      <c r="DC11" s="448"/>
      <c r="DD11" s="448"/>
      <c r="DE11" s="448"/>
      <c r="DF11" s="448"/>
      <c r="DG11" s="448"/>
      <c r="DH11" s="448"/>
      <c r="DI11" s="449"/>
    </row>
    <row r="12" spans="1:119" ht="18.75" customHeight="1" x14ac:dyDescent="0.15">
      <c r="A12" s="177"/>
      <c r="B12" s="467" t="s">
        <v>131</v>
      </c>
      <c r="C12" s="468"/>
      <c r="D12" s="468"/>
      <c r="E12" s="468"/>
      <c r="F12" s="468"/>
      <c r="G12" s="468"/>
      <c r="H12" s="468"/>
      <c r="I12" s="468"/>
      <c r="J12" s="468"/>
      <c r="K12" s="469"/>
      <c r="L12" s="476" t="s">
        <v>132</v>
      </c>
      <c r="M12" s="477"/>
      <c r="N12" s="477"/>
      <c r="O12" s="477"/>
      <c r="P12" s="477"/>
      <c r="Q12" s="478"/>
      <c r="R12" s="479">
        <v>159280</v>
      </c>
      <c r="S12" s="480"/>
      <c r="T12" s="480"/>
      <c r="U12" s="480"/>
      <c r="V12" s="481"/>
      <c r="W12" s="482" t="s">
        <v>1</v>
      </c>
      <c r="X12" s="440"/>
      <c r="Y12" s="440"/>
      <c r="Z12" s="440"/>
      <c r="AA12" s="440"/>
      <c r="AB12" s="483"/>
      <c r="AC12" s="484" t="s">
        <v>133</v>
      </c>
      <c r="AD12" s="485"/>
      <c r="AE12" s="485"/>
      <c r="AF12" s="485"/>
      <c r="AG12" s="486"/>
      <c r="AH12" s="484" t="s">
        <v>134</v>
      </c>
      <c r="AI12" s="485"/>
      <c r="AJ12" s="485"/>
      <c r="AK12" s="485"/>
      <c r="AL12" s="487"/>
      <c r="AM12" s="436" t="s">
        <v>135</v>
      </c>
      <c r="AN12" s="437"/>
      <c r="AO12" s="437"/>
      <c r="AP12" s="437"/>
      <c r="AQ12" s="437"/>
      <c r="AR12" s="437"/>
      <c r="AS12" s="437"/>
      <c r="AT12" s="438"/>
      <c r="AU12" s="439" t="s">
        <v>110</v>
      </c>
      <c r="AV12" s="440"/>
      <c r="AW12" s="440"/>
      <c r="AX12" s="440"/>
      <c r="AY12" s="441" t="s">
        <v>136</v>
      </c>
      <c r="AZ12" s="442"/>
      <c r="BA12" s="442"/>
      <c r="BB12" s="442"/>
      <c r="BC12" s="442"/>
      <c r="BD12" s="442"/>
      <c r="BE12" s="442"/>
      <c r="BF12" s="442"/>
      <c r="BG12" s="442"/>
      <c r="BH12" s="442"/>
      <c r="BI12" s="442"/>
      <c r="BJ12" s="442"/>
      <c r="BK12" s="442"/>
      <c r="BL12" s="442"/>
      <c r="BM12" s="443"/>
      <c r="BN12" s="407">
        <v>0</v>
      </c>
      <c r="BO12" s="408"/>
      <c r="BP12" s="408"/>
      <c r="BQ12" s="408"/>
      <c r="BR12" s="408"/>
      <c r="BS12" s="408"/>
      <c r="BT12" s="408"/>
      <c r="BU12" s="409"/>
      <c r="BV12" s="407">
        <v>0</v>
      </c>
      <c r="BW12" s="408"/>
      <c r="BX12" s="408"/>
      <c r="BY12" s="408"/>
      <c r="BZ12" s="408"/>
      <c r="CA12" s="408"/>
      <c r="CB12" s="408"/>
      <c r="CC12" s="409"/>
      <c r="CD12" s="410" t="s">
        <v>137</v>
      </c>
      <c r="CE12" s="411"/>
      <c r="CF12" s="411"/>
      <c r="CG12" s="411"/>
      <c r="CH12" s="411"/>
      <c r="CI12" s="411"/>
      <c r="CJ12" s="411"/>
      <c r="CK12" s="411"/>
      <c r="CL12" s="411"/>
      <c r="CM12" s="411"/>
      <c r="CN12" s="411"/>
      <c r="CO12" s="411"/>
      <c r="CP12" s="411"/>
      <c r="CQ12" s="411"/>
      <c r="CR12" s="411"/>
      <c r="CS12" s="412"/>
      <c r="CT12" s="447" t="s">
        <v>130</v>
      </c>
      <c r="CU12" s="448"/>
      <c r="CV12" s="448"/>
      <c r="CW12" s="448"/>
      <c r="CX12" s="448"/>
      <c r="CY12" s="448"/>
      <c r="CZ12" s="448"/>
      <c r="DA12" s="449"/>
      <c r="DB12" s="447" t="s">
        <v>138</v>
      </c>
      <c r="DC12" s="448"/>
      <c r="DD12" s="448"/>
      <c r="DE12" s="448"/>
      <c r="DF12" s="448"/>
      <c r="DG12" s="448"/>
      <c r="DH12" s="448"/>
      <c r="DI12" s="449"/>
    </row>
    <row r="13" spans="1:119" ht="18.75" customHeight="1" x14ac:dyDescent="0.15">
      <c r="A13" s="177"/>
      <c r="B13" s="470"/>
      <c r="C13" s="471"/>
      <c r="D13" s="471"/>
      <c r="E13" s="471"/>
      <c r="F13" s="471"/>
      <c r="G13" s="471"/>
      <c r="H13" s="471"/>
      <c r="I13" s="471"/>
      <c r="J13" s="471"/>
      <c r="K13" s="472"/>
      <c r="L13" s="186"/>
      <c r="M13" s="498" t="s">
        <v>139</v>
      </c>
      <c r="N13" s="499"/>
      <c r="O13" s="499"/>
      <c r="P13" s="499"/>
      <c r="Q13" s="500"/>
      <c r="R13" s="491">
        <v>153472</v>
      </c>
      <c r="S13" s="492"/>
      <c r="T13" s="492"/>
      <c r="U13" s="492"/>
      <c r="V13" s="493"/>
      <c r="W13" s="423" t="s">
        <v>140</v>
      </c>
      <c r="X13" s="424"/>
      <c r="Y13" s="424"/>
      <c r="Z13" s="424"/>
      <c r="AA13" s="424"/>
      <c r="AB13" s="414"/>
      <c r="AC13" s="458">
        <v>1008</v>
      </c>
      <c r="AD13" s="459"/>
      <c r="AE13" s="459"/>
      <c r="AF13" s="459"/>
      <c r="AG13" s="501"/>
      <c r="AH13" s="458">
        <v>1169</v>
      </c>
      <c r="AI13" s="459"/>
      <c r="AJ13" s="459"/>
      <c r="AK13" s="459"/>
      <c r="AL13" s="460"/>
      <c r="AM13" s="436" t="s">
        <v>141</v>
      </c>
      <c r="AN13" s="437"/>
      <c r="AO13" s="437"/>
      <c r="AP13" s="437"/>
      <c r="AQ13" s="437"/>
      <c r="AR13" s="437"/>
      <c r="AS13" s="437"/>
      <c r="AT13" s="438"/>
      <c r="AU13" s="439" t="s">
        <v>142</v>
      </c>
      <c r="AV13" s="440"/>
      <c r="AW13" s="440"/>
      <c r="AX13" s="440"/>
      <c r="AY13" s="441" t="s">
        <v>143</v>
      </c>
      <c r="AZ13" s="442"/>
      <c r="BA13" s="442"/>
      <c r="BB13" s="442"/>
      <c r="BC13" s="442"/>
      <c r="BD13" s="442"/>
      <c r="BE13" s="442"/>
      <c r="BF13" s="442"/>
      <c r="BG13" s="442"/>
      <c r="BH13" s="442"/>
      <c r="BI13" s="442"/>
      <c r="BJ13" s="442"/>
      <c r="BK13" s="442"/>
      <c r="BL13" s="442"/>
      <c r="BM13" s="443"/>
      <c r="BN13" s="407">
        <v>-881599</v>
      </c>
      <c r="BO13" s="408"/>
      <c r="BP13" s="408"/>
      <c r="BQ13" s="408"/>
      <c r="BR13" s="408"/>
      <c r="BS13" s="408"/>
      <c r="BT13" s="408"/>
      <c r="BU13" s="409"/>
      <c r="BV13" s="407">
        <v>3538992</v>
      </c>
      <c r="BW13" s="408"/>
      <c r="BX13" s="408"/>
      <c r="BY13" s="408"/>
      <c r="BZ13" s="408"/>
      <c r="CA13" s="408"/>
      <c r="CB13" s="408"/>
      <c r="CC13" s="409"/>
      <c r="CD13" s="410" t="s">
        <v>144</v>
      </c>
      <c r="CE13" s="411"/>
      <c r="CF13" s="411"/>
      <c r="CG13" s="411"/>
      <c r="CH13" s="411"/>
      <c r="CI13" s="411"/>
      <c r="CJ13" s="411"/>
      <c r="CK13" s="411"/>
      <c r="CL13" s="411"/>
      <c r="CM13" s="411"/>
      <c r="CN13" s="411"/>
      <c r="CO13" s="411"/>
      <c r="CP13" s="411"/>
      <c r="CQ13" s="411"/>
      <c r="CR13" s="411"/>
      <c r="CS13" s="412"/>
      <c r="CT13" s="404">
        <v>2.1</v>
      </c>
      <c r="CU13" s="405"/>
      <c r="CV13" s="405"/>
      <c r="CW13" s="405"/>
      <c r="CX13" s="405"/>
      <c r="CY13" s="405"/>
      <c r="CZ13" s="405"/>
      <c r="DA13" s="406"/>
      <c r="DB13" s="404">
        <v>1.7</v>
      </c>
      <c r="DC13" s="405"/>
      <c r="DD13" s="405"/>
      <c r="DE13" s="405"/>
      <c r="DF13" s="405"/>
      <c r="DG13" s="405"/>
      <c r="DH13" s="405"/>
      <c r="DI13" s="406"/>
    </row>
    <row r="14" spans="1:119" ht="18.75" customHeight="1" thickBot="1" x14ac:dyDescent="0.2">
      <c r="A14" s="177"/>
      <c r="B14" s="470"/>
      <c r="C14" s="471"/>
      <c r="D14" s="471"/>
      <c r="E14" s="471"/>
      <c r="F14" s="471"/>
      <c r="G14" s="471"/>
      <c r="H14" s="471"/>
      <c r="I14" s="471"/>
      <c r="J14" s="471"/>
      <c r="K14" s="472"/>
      <c r="L14" s="488" t="s">
        <v>145</v>
      </c>
      <c r="M14" s="489"/>
      <c r="N14" s="489"/>
      <c r="O14" s="489"/>
      <c r="P14" s="489"/>
      <c r="Q14" s="490"/>
      <c r="R14" s="491">
        <v>159894</v>
      </c>
      <c r="S14" s="492"/>
      <c r="T14" s="492"/>
      <c r="U14" s="492"/>
      <c r="V14" s="493"/>
      <c r="W14" s="397"/>
      <c r="X14" s="398"/>
      <c r="Y14" s="398"/>
      <c r="Z14" s="398"/>
      <c r="AA14" s="398"/>
      <c r="AB14" s="387"/>
      <c r="AC14" s="494">
        <v>1.3</v>
      </c>
      <c r="AD14" s="495"/>
      <c r="AE14" s="495"/>
      <c r="AF14" s="495"/>
      <c r="AG14" s="496"/>
      <c r="AH14" s="494">
        <v>1.5</v>
      </c>
      <c r="AI14" s="495"/>
      <c r="AJ14" s="495"/>
      <c r="AK14" s="495"/>
      <c r="AL14" s="497"/>
      <c r="AM14" s="436"/>
      <c r="AN14" s="437"/>
      <c r="AO14" s="437"/>
      <c r="AP14" s="437"/>
      <c r="AQ14" s="437"/>
      <c r="AR14" s="437"/>
      <c r="AS14" s="437"/>
      <c r="AT14" s="438"/>
      <c r="AU14" s="439"/>
      <c r="AV14" s="440"/>
      <c r="AW14" s="440"/>
      <c r="AX14" s="440"/>
      <c r="AY14" s="441"/>
      <c r="AZ14" s="442"/>
      <c r="BA14" s="442"/>
      <c r="BB14" s="442"/>
      <c r="BC14" s="442"/>
      <c r="BD14" s="442"/>
      <c r="BE14" s="442"/>
      <c r="BF14" s="442"/>
      <c r="BG14" s="442"/>
      <c r="BH14" s="442"/>
      <c r="BI14" s="442"/>
      <c r="BJ14" s="442"/>
      <c r="BK14" s="442"/>
      <c r="BL14" s="442"/>
      <c r="BM14" s="443"/>
      <c r="BN14" s="407"/>
      <c r="BO14" s="408"/>
      <c r="BP14" s="408"/>
      <c r="BQ14" s="408"/>
      <c r="BR14" s="408"/>
      <c r="BS14" s="408"/>
      <c r="BT14" s="408"/>
      <c r="BU14" s="409"/>
      <c r="BV14" s="407"/>
      <c r="BW14" s="408"/>
      <c r="BX14" s="408"/>
      <c r="BY14" s="408"/>
      <c r="BZ14" s="408"/>
      <c r="CA14" s="408"/>
      <c r="CB14" s="408"/>
      <c r="CC14" s="409"/>
      <c r="CD14" s="502" t="s">
        <v>146</v>
      </c>
      <c r="CE14" s="503"/>
      <c r="CF14" s="503"/>
      <c r="CG14" s="503"/>
      <c r="CH14" s="503"/>
      <c r="CI14" s="503"/>
      <c r="CJ14" s="503"/>
      <c r="CK14" s="503"/>
      <c r="CL14" s="503"/>
      <c r="CM14" s="503"/>
      <c r="CN14" s="503"/>
      <c r="CO14" s="503"/>
      <c r="CP14" s="503"/>
      <c r="CQ14" s="503"/>
      <c r="CR14" s="503"/>
      <c r="CS14" s="504"/>
      <c r="CT14" s="505">
        <v>12.5</v>
      </c>
      <c r="CU14" s="506"/>
      <c r="CV14" s="506"/>
      <c r="CW14" s="506"/>
      <c r="CX14" s="506"/>
      <c r="CY14" s="506"/>
      <c r="CZ14" s="506"/>
      <c r="DA14" s="507"/>
      <c r="DB14" s="505">
        <v>25</v>
      </c>
      <c r="DC14" s="506"/>
      <c r="DD14" s="506"/>
      <c r="DE14" s="506"/>
      <c r="DF14" s="506"/>
      <c r="DG14" s="506"/>
      <c r="DH14" s="506"/>
      <c r="DI14" s="507"/>
    </row>
    <row r="15" spans="1:119" ht="18.75" customHeight="1" x14ac:dyDescent="0.15">
      <c r="A15" s="177"/>
      <c r="B15" s="470"/>
      <c r="C15" s="471"/>
      <c r="D15" s="471"/>
      <c r="E15" s="471"/>
      <c r="F15" s="471"/>
      <c r="G15" s="471"/>
      <c r="H15" s="471"/>
      <c r="I15" s="471"/>
      <c r="J15" s="471"/>
      <c r="K15" s="472"/>
      <c r="L15" s="186"/>
      <c r="M15" s="498" t="s">
        <v>147</v>
      </c>
      <c r="N15" s="499"/>
      <c r="O15" s="499"/>
      <c r="P15" s="499"/>
      <c r="Q15" s="500"/>
      <c r="R15" s="491">
        <v>154442</v>
      </c>
      <c r="S15" s="492"/>
      <c r="T15" s="492"/>
      <c r="U15" s="492"/>
      <c r="V15" s="493"/>
      <c r="W15" s="423" t="s">
        <v>148</v>
      </c>
      <c r="X15" s="424"/>
      <c r="Y15" s="424"/>
      <c r="Z15" s="424"/>
      <c r="AA15" s="424"/>
      <c r="AB15" s="414"/>
      <c r="AC15" s="458">
        <v>25178</v>
      </c>
      <c r="AD15" s="459"/>
      <c r="AE15" s="459"/>
      <c r="AF15" s="459"/>
      <c r="AG15" s="501"/>
      <c r="AH15" s="458">
        <v>25646</v>
      </c>
      <c r="AI15" s="459"/>
      <c r="AJ15" s="459"/>
      <c r="AK15" s="459"/>
      <c r="AL15" s="460"/>
      <c r="AM15" s="436"/>
      <c r="AN15" s="437"/>
      <c r="AO15" s="437"/>
      <c r="AP15" s="437"/>
      <c r="AQ15" s="437"/>
      <c r="AR15" s="437"/>
      <c r="AS15" s="437"/>
      <c r="AT15" s="438"/>
      <c r="AU15" s="439"/>
      <c r="AV15" s="440"/>
      <c r="AW15" s="440"/>
      <c r="AX15" s="440"/>
      <c r="AY15" s="367" t="s">
        <v>149</v>
      </c>
      <c r="AZ15" s="368"/>
      <c r="BA15" s="368"/>
      <c r="BB15" s="368"/>
      <c r="BC15" s="368"/>
      <c r="BD15" s="368"/>
      <c r="BE15" s="368"/>
      <c r="BF15" s="368"/>
      <c r="BG15" s="368"/>
      <c r="BH15" s="368"/>
      <c r="BI15" s="368"/>
      <c r="BJ15" s="368"/>
      <c r="BK15" s="368"/>
      <c r="BL15" s="368"/>
      <c r="BM15" s="369"/>
      <c r="BN15" s="370">
        <v>24361928</v>
      </c>
      <c r="BO15" s="371"/>
      <c r="BP15" s="371"/>
      <c r="BQ15" s="371"/>
      <c r="BR15" s="371"/>
      <c r="BS15" s="371"/>
      <c r="BT15" s="371"/>
      <c r="BU15" s="372"/>
      <c r="BV15" s="370">
        <v>23308807</v>
      </c>
      <c r="BW15" s="371"/>
      <c r="BX15" s="371"/>
      <c r="BY15" s="371"/>
      <c r="BZ15" s="371"/>
      <c r="CA15" s="371"/>
      <c r="CB15" s="371"/>
      <c r="CC15" s="372"/>
      <c r="CD15" s="508" t="s">
        <v>150</v>
      </c>
      <c r="CE15" s="509"/>
      <c r="CF15" s="509"/>
      <c r="CG15" s="509"/>
      <c r="CH15" s="509"/>
      <c r="CI15" s="509"/>
      <c r="CJ15" s="509"/>
      <c r="CK15" s="509"/>
      <c r="CL15" s="509"/>
      <c r="CM15" s="509"/>
      <c r="CN15" s="509"/>
      <c r="CO15" s="509"/>
      <c r="CP15" s="509"/>
      <c r="CQ15" s="509"/>
      <c r="CR15" s="509"/>
      <c r="CS15" s="510"/>
      <c r="CT15" s="187"/>
      <c r="CU15" s="188"/>
      <c r="CV15" s="188"/>
      <c r="CW15" s="188"/>
      <c r="CX15" s="188"/>
      <c r="CY15" s="188"/>
      <c r="CZ15" s="188"/>
      <c r="DA15" s="189"/>
      <c r="DB15" s="187"/>
      <c r="DC15" s="188"/>
      <c r="DD15" s="188"/>
      <c r="DE15" s="188"/>
      <c r="DF15" s="188"/>
      <c r="DG15" s="188"/>
      <c r="DH15" s="188"/>
      <c r="DI15" s="189"/>
    </row>
    <row r="16" spans="1:119" ht="18.75" customHeight="1" x14ac:dyDescent="0.15">
      <c r="A16" s="177"/>
      <c r="B16" s="470"/>
      <c r="C16" s="471"/>
      <c r="D16" s="471"/>
      <c r="E16" s="471"/>
      <c r="F16" s="471"/>
      <c r="G16" s="471"/>
      <c r="H16" s="471"/>
      <c r="I16" s="471"/>
      <c r="J16" s="471"/>
      <c r="K16" s="472"/>
      <c r="L16" s="488" t="s">
        <v>151</v>
      </c>
      <c r="M16" s="511"/>
      <c r="N16" s="511"/>
      <c r="O16" s="511"/>
      <c r="P16" s="511"/>
      <c r="Q16" s="512"/>
      <c r="R16" s="513" t="s">
        <v>152</v>
      </c>
      <c r="S16" s="514"/>
      <c r="T16" s="514"/>
      <c r="U16" s="514"/>
      <c r="V16" s="515"/>
      <c r="W16" s="397"/>
      <c r="X16" s="398"/>
      <c r="Y16" s="398"/>
      <c r="Z16" s="398"/>
      <c r="AA16" s="398"/>
      <c r="AB16" s="387"/>
      <c r="AC16" s="494">
        <v>33.6</v>
      </c>
      <c r="AD16" s="495"/>
      <c r="AE16" s="495"/>
      <c r="AF16" s="495"/>
      <c r="AG16" s="496"/>
      <c r="AH16" s="494">
        <v>33.6</v>
      </c>
      <c r="AI16" s="495"/>
      <c r="AJ16" s="495"/>
      <c r="AK16" s="495"/>
      <c r="AL16" s="497"/>
      <c r="AM16" s="436"/>
      <c r="AN16" s="437"/>
      <c r="AO16" s="437"/>
      <c r="AP16" s="437"/>
      <c r="AQ16" s="437"/>
      <c r="AR16" s="437"/>
      <c r="AS16" s="437"/>
      <c r="AT16" s="438"/>
      <c r="AU16" s="439"/>
      <c r="AV16" s="440"/>
      <c r="AW16" s="440"/>
      <c r="AX16" s="440"/>
      <c r="AY16" s="441" t="s">
        <v>153</v>
      </c>
      <c r="AZ16" s="442"/>
      <c r="BA16" s="442"/>
      <c r="BB16" s="442"/>
      <c r="BC16" s="442"/>
      <c r="BD16" s="442"/>
      <c r="BE16" s="442"/>
      <c r="BF16" s="442"/>
      <c r="BG16" s="442"/>
      <c r="BH16" s="442"/>
      <c r="BI16" s="442"/>
      <c r="BJ16" s="442"/>
      <c r="BK16" s="442"/>
      <c r="BL16" s="442"/>
      <c r="BM16" s="443"/>
      <c r="BN16" s="407">
        <v>29355627</v>
      </c>
      <c r="BO16" s="408"/>
      <c r="BP16" s="408"/>
      <c r="BQ16" s="408"/>
      <c r="BR16" s="408"/>
      <c r="BS16" s="408"/>
      <c r="BT16" s="408"/>
      <c r="BU16" s="409"/>
      <c r="BV16" s="407">
        <v>28149739</v>
      </c>
      <c r="BW16" s="408"/>
      <c r="BX16" s="408"/>
      <c r="BY16" s="408"/>
      <c r="BZ16" s="408"/>
      <c r="CA16" s="408"/>
      <c r="CB16" s="408"/>
      <c r="CC16" s="409"/>
      <c r="CD16" s="190"/>
      <c r="CE16" s="521"/>
      <c r="CF16" s="521"/>
      <c r="CG16" s="521"/>
      <c r="CH16" s="521"/>
      <c r="CI16" s="521"/>
      <c r="CJ16" s="521"/>
      <c r="CK16" s="521"/>
      <c r="CL16" s="521"/>
      <c r="CM16" s="521"/>
      <c r="CN16" s="521"/>
      <c r="CO16" s="521"/>
      <c r="CP16" s="521"/>
      <c r="CQ16" s="521"/>
      <c r="CR16" s="521"/>
      <c r="CS16" s="522"/>
      <c r="CT16" s="404"/>
      <c r="CU16" s="405"/>
      <c r="CV16" s="405"/>
      <c r="CW16" s="405"/>
      <c r="CX16" s="405"/>
      <c r="CY16" s="405"/>
      <c r="CZ16" s="405"/>
      <c r="DA16" s="406"/>
      <c r="DB16" s="404"/>
      <c r="DC16" s="405"/>
      <c r="DD16" s="405"/>
      <c r="DE16" s="405"/>
      <c r="DF16" s="405"/>
      <c r="DG16" s="405"/>
      <c r="DH16" s="405"/>
      <c r="DI16" s="406"/>
    </row>
    <row r="17" spans="1:113" ht="18.75" customHeight="1" thickBot="1" x14ac:dyDescent="0.2">
      <c r="A17" s="177"/>
      <c r="B17" s="473"/>
      <c r="C17" s="474"/>
      <c r="D17" s="474"/>
      <c r="E17" s="474"/>
      <c r="F17" s="474"/>
      <c r="G17" s="474"/>
      <c r="H17" s="474"/>
      <c r="I17" s="474"/>
      <c r="J17" s="474"/>
      <c r="K17" s="475"/>
      <c r="L17" s="191"/>
      <c r="M17" s="518" t="s">
        <v>154</v>
      </c>
      <c r="N17" s="519"/>
      <c r="O17" s="519"/>
      <c r="P17" s="519"/>
      <c r="Q17" s="520"/>
      <c r="R17" s="513" t="s">
        <v>155</v>
      </c>
      <c r="S17" s="514"/>
      <c r="T17" s="514"/>
      <c r="U17" s="514"/>
      <c r="V17" s="515"/>
      <c r="W17" s="423" t="s">
        <v>156</v>
      </c>
      <c r="X17" s="424"/>
      <c r="Y17" s="424"/>
      <c r="Z17" s="424"/>
      <c r="AA17" s="424"/>
      <c r="AB17" s="414"/>
      <c r="AC17" s="458">
        <v>48787</v>
      </c>
      <c r="AD17" s="459"/>
      <c r="AE17" s="459"/>
      <c r="AF17" s="459"/>
      <c r="AG17" s="501"/>
      <c r="AH17" s="458">
        <v>49431</v>
      </c>
      <c r="AI17" s="459"/>
      <c r="AJ17" s="459"/>
      <c r="AK17" s="459"/>
      <c r="AL17" s="460"/>
      <c r="AM17" s="436"/>
      <c r="AN17" s="437"/>
      <c r="AO17" s="437"/>
      <c r="AP17" s="437"/>
      <c r="AQ17" s="437"/>
      <c r="AR17" s="437"/>
      <c r="AS17" s="437"/>
      <c r="AT17" s="438"/>
      <c r="AU17" s="439"/>
      <c r="AV17" s="440"/>
      <c r="AW17" s="440"/>
      <c r="AX17" s="440"/>
      <c r="AY17" s="441" t="s">
        <v>157</v>
      </c>
      <c r="AZ17" s="442"/>
      <c r="BA17" s="442"/>
      <c r="BB17" s="442"/>
      <c r="BC17" s="442"/>
      <c r="BD17" s="442"/>
      <c r="BE17" s="442"/>
      <c r="BF17" s="442"/>
      <c r="BG17" s="442"/>
      <c r="BH17" s="442"/>
      <c r="BI17" s="442"/>
      <c r="BJ17" s="442"/>
      <c r="BK17" s="442"/>
      <c r="BL17" s="442"/>
      <c r="BM17" s="443"/>
      <c r="BN17" s="407">
        <v>31132291</v>
      </c>
      <c r="BO17" s="408"/>
      <c r="BP17" s="408"/>
      <c r="BQ17" s="408"/>
      <c r="BR17" s="408"/>
      <c r="BS17" s="408"/>
      <c r="BT17" s="408"/>
      <c r="BU17" s="409"/>
      <c r="BV17" s="407">
        <v>29826006</v>
      </c>
      <c r="BW17" s="408"/>
      <c r="BX17" s="408"/>
      <c r="BY17" s="408"/>
      <c r="BZ17" s="408"/>
      <c r="CA17" s="408"/>
      <c r="CB17" s="408"/>
      <c r="CC17" s="409"/>
      <c r="CD17" s="190"/>
      <c r="CE17" s="521"/>
      <c r="CF17" s="521"/>
      <c r="CG17" s="521"/>
      <c r="CH17" s="521"/>
      <c r="CI17" s="521"/>
      <c r="CJ17" s="521"/>
      <c r="CK17" s="521"/>
      <c r="CL17" s="521"/>
      <c r="CM17" s="521"/>
      <c r="CN17" s="521"/>
      <c r="CO17" s="521"/>
      <c r="CP17" s="521"/>
      <c r="CQ17" s="521"/>
      <c r="CR17" s="521"/>
      <c r="CS17" s="522"/>
      <c r="CT17" s="404"/>
      <c r="CU17" s="405"/>
      <c r="CV17" s="405"/>
      <c r="CW17" s="405"/>
      <c r="CX17" s="405"/>
      <c r="CY17" s="405"/>
      <c r="CZ17" s="405"/>
      <c r="DA17" s="406"/>
      <c r="DB17" s="404"/>
      <c r="DC17" s="405"/>
      <c r="DD17" s="405"/>
      <c r="DE17" s="405"/>
      <c r="DF17" s="405"/>
      <c r="DG17" s="405"/>
      <c r="DH17" s="405"/>
      <c r="DI17" s="406"/>
    </row>
    <row r="18" spans="1:113" ht="18.75" customHeight="1" thickBot="1" x14ac:dyDescent="0.2">
      <c r="A18" s="177"/>
      <c r="B18" s="529" t="s">
        <v>158</v>
      </c>
      <c r="C18" s="450"/>
      <c r="D18" s="450"/>
      <c r="E18" s="530"/>
      <c r="F18" s="530"/>
      <c r="G18" s="530"/>
      <c r="H18" s="530"/>
      <c r="I18" s="530"/>
      <c r="J18" s="530"/>
      <c r="K18" s="530"/>
      <c r="L18" s="531">
        <v>206.57</v>
      </c>
      <c r="M18" s="531"/>
      <c r="N18" s="531"/>
      <c r="O18" s="531"/>
      <c r="P18" s="531"/>
      <c r="Q18" s="531"/>
      <c r="R18" s="532"/>
      <c r="S18" s="532"/>
      <c r="T18" s="532"/>
      <c r="U18" s="532"/>
      <c r="V18" s="533"/>
      <c r="W18" s="425"/>
      <c r="X18" s="426"/>
      <c r="Y18" s="426"/>
      <c r="Z18" s="426"/>
      <c r="AA18" s="426"/>
      <c r="AB18" s="417"/>
      <c r="AC18" s="534">
        <v>65.099999999999994</v>
      </c>
      <c r="AD18" s="535"/>
      <c r="AE18" s="535"/>
      <c r="AF18" s="535"/>
      <c r="AG18" s="536"/>
      <c r="AH18" s="534">
        <v>64.8</v>
      </c>
      <c r="AI18" s="535"/>
      <c r="AJ18" s="535"/>
      <c r="AK18" s="535"/>
      <c r="AL18" s="537"/>
      <c r="AM18" s="436"/>
      <c r="AN18" s="437"/>
      <c r="AO18" s="437"/>
      <c r="AP18" s="437"/>
      <c r="AQ18" s="437"/>
      <c r="AR18" s="437"/>
      <c r="AS18" s="437"/>
      <c r="AT18" s="438"/>
      <c r="AU18" s="439"/>
      <c r="AV18" s="440"/>
      <c r="AW18" s="440"/>
      <c r="AX18" s="440"/>
      <c r="AY18" s="441" t="s">
        <v>159</v>
      </c>
      <c r="AZ18" s="442"/>
      <c r="BA18" s="442"/>
      <c r="BB18" s="442"/>
      <c r="BC18" s="442"/>
      <c r="BD18" s="442"/>
      <c r="BE18" s="442"/>
      <c r="BF18" s="442"/>
      <c r="BG18" s="442"/>
      <c r="BH18" s="442"/>
      <c r="BI18" s="442"/>
      <c r="BJ18" s="442"/>
      <c r="BK18" s="442"/>
      <c r="BL18" s="442"/>
      <c r="BM18" s="443"/>
      <c r="BN18" s="407">
        <v>33314055</v>
      </c>
      <c r="BO18" s="408"/>
      <c r="BP18" s="408"/>
      <c r="BQ18" s="408"/>
      <c r="BR18" s="408"/>
      <c r="BS18" s="408"/>
      <c r="BT18" s="408"/>
      <c r="BU18" s="409"/>
      <c r="BV18" s="407">
        <v>32202097</v>
      </c>
      <c r="BW18" s="408"/>
      <c r="BX18" s="408"/>
      <c r="BY18" s="408"/>
      <c r="BZ18" s="408"/>
      <c r="CA18" s="408"/>
      <c r="CB18" s="408"/>
      <c r="CC18" s="409"/>
      <c r="CD18" s="190"/>
      <c r="CE18" s="521"/>
      <c r="CF18" s="521"/>
      <c r="CG18" s="521"/>
      <c r="CH18" s="521"/>
      <c r="CI18" s="521"/>
      <c r="CJ18" s="521"/>
      <c r="CK18" s="521"/>
      <c r="CL18" s="521"/>
      <c r="CM18" s="521"/>
      <c r="CN18" s="521"/>
      <c r="CO18" s="521"/>
      <c r="CP18" s="521"/>
      <c r="CQ18" s="521"/>
      <c r="CR18" s="521"/>
      <c r="CS18" s="522"/>
      <c r="CT18" s="404"/>
      <c r="CU18" s="405"/>
      <c r="CV18" s="405"/>
      <c r="CW18" s="405"/>
      <c r="CX18" s="405"/>
      <c r="CY18" s="405"/>
      <c r="CZ18" s="405"/>
      <c r="DA18" s="406"/>
      <c r="DB18" s="404"/>
      <c r="DC18" s="405"/>
      <c r="DD18" s="405"/>
      <c r="DE18" s="405"/>
      <c r="DF18" s="405"/>
      <c r="DG18" s="405"/>
      <c r="DH18" s="405"/>
      <c r="DI18" s="406"/>
    </row>
    <row r="19" spans="1:113" ht="18.75" customHeight="1" thickBot="1" x14ac:dyDescent="0.2">
      <c r="A19" s="177"/>
      <c r="B19" s="529" t="s">
        <v>160</v>
      </c>
      <c r="C19" s="450"/>
      <c r="D19" s="450"/>
      <c r="E19" s="530"/>
      <c r="F19" s="530"/>
      <c r="G19" s="530"/>
      <c r="H19" s="530"/>
      <c r="I19" s="530"/>
      <c r="J19" s="530"/>
      <c r="K19" s="530"/>
      <c r="L19" s="538">
        <v>766</v>
      </c>
      <c r="M19" s="538"/>
      <c r="N19" s="538"/>
      <c r="O19" s="538"/>
      <c r="P19" s="538"/>
      <c r="Q19" s="538"/>
      <c r="R19" s="539"/>
      <c r="S19" s="539"/>
      <c r="T19" s="539"/>
      <c r="U19" s="539"/>
      <c r="V19" s="540"/>
      <c r="W19" s="364"/>
      <c r="X19" s="365"/>
      <c r="Y19" s="365"/>
      <c r="Z19" s="365"/>
      <c r="AA19" s="365"/>
      <c r="AB19" s="365"/>
      <c r="AC19" s="516"/>
      <c r="AD19" s="516"/>
      <c r="AE19" s="516"/>
      <c r="AF19" s="516"/>
      <c r="AG19" s="516"/>
      <c r="AH19" s="516"/>
      <c r="AI19" s="516"/>
      <c r="AJ19" s="516"/>
      <c r="AK19" s="516"/>
      <c r="AL19" s="517"/>
      <c r="AM19" s="436"/>
      <c r="AN19" s="437"/>
      <c r="AO19" s="437"/>
      <c r="AP19" s="437"/>
      <c r="AQ19" s="437"/>
      <c r="AR19" s="437"/>
      <c r="AS19" s="437"/>
      <c r="AT19" s="438"/>
      <c r="AU19" s="439"/>
      <c r="AV19" s="440"/>
      <c r="AW19" s="440"/>
      <c r="AX19" s="440"/>
      <c r="AY19" s="441" t="s">
        <v>161</v>
      </c>
      <c r="AZ19" s="442"/>
      <c r="BA19" s="442"/>
      <c r="BB19" s="442"/>
      <c r="BC19" s="442"/>
      <c r="BD19" s="442"/>
      <c r="BE19" s="442"/>
      <c r="BF19" s="442"/>
      <c r="BG19" s="442"/>
      <c r="BH19" s="442"/>
      <c r="BI19" s="442"/>
      <c r="BJ19" s="442"/>
      <c r="BK19" s="442"/>
      <c r="BL19" s="442"/>
      <c r="BM19" s="443"/>
      <c r="BN19" s="407">
        <v>48430471</v>
      </c>
      <c r="BO19" s="408"/>
      <c r="BP19" s="408"/>
      <c r="BQ19" s="408"/>
      <c r="BR19" s="408"/>
      <c r="BS19" s="408"/>
      <c r="BT19" s="408"/>
      <c r="BU19" s="409"/>
      <c r="BV19" s="407">
        <v>46797396</v>
      </c>
      <c r="BW19" s="408"/>
      <c r="BX19" s="408"/>
      <c r="BY19" s="408"/>
      <c r="BZ19" s="408"/>
      <c r="CA19" s="408"/>
      <c r="CB19" s="408"/>
      <c r="CC19" s="409"/>
      <c r="CD19" s="190"/>
      <c r="CE19" s="521"/>
      <c r="CF19" s="521"/>
      <c r="CG19" s="521"/>
      <c r="CH19" s="521"/>
      <c r="CI19" s="521"/>
      <c r="CJ19" s="521"/>
      <c r="CK19" s="521"/>
      <c r="CL19" s="521"/>
      <c r="CM19" s="521"/>
      <c r="CN19" s="521"/>
      <c r="CO19" s="521"/>
      <c r="CP19" s="521"/>
      <c r="CQ19" s="521"/>
      <c r="CR19" s="521"/>
      <c r="CS19" s="522"/>
      <c r="CT19" s="404"/>
      <c r="CU19" s="405"/>
      <c r="CV19" s="405"/>
      <c r="CW19" s="405"/>
      <c r="CX19" s="405"/>
      <c r="CY19" s="405"/>
      <c r="CZ19" s="405"/>
      <c r="DA19" s="406"/>
      <c r="DB19" s="404"/>
      <c r="DC19" s="405"/>
      <c r="DD19" s="405"/>
      <c r="DE19" s="405"/>
      <c r="DF19" s="405"/>
      <c r="DG19" s="405"/>
      <c r="DH19" s="405"/>
      <c r="DI19" s="406"/>
    </row>
    <row r="20" spans="1:113" ht="18.75" customHeight="1" thickBot="1" x14ac:dyDescent="0.2">
      <c r="A20" s="177"/>
      <c r="B20" s="529" t="s">
        <v>162</v>
      </c>
      <c r="C20" s="450"/>
      <c r="D20" s="450"/>
      <c r="E20" s="530"/>
      <c r="F20" s="530"/>
      <c r="G20" s="530"/>
      <c r="H20" s="530"/>
      <c r="I20" s="530"/>
      <c r="J20" s="530"/>
      <c r="K20" s="530"/>
      <c r="L20" s="538">
        <v>62277</v>
      </c>
      <c r="M20" s="538"/>
      <c r="N20" s="538"/>
      <c r="O20" s="538"/>
      <c r="P20" s="538"/>
      <c r="Q20" s="538"/>
      <c r="R20" s="539"/>
      <c r="S20" s="539"/>
      <c r="T20" s="539"/>
      <c r="U20" s="539"/>
      <c r="V20" s="540"/>
      <c r="W20" s="425"/>
      <c r="X20" s="426"/>
      <c r="Y20" s="426"/>
      <c r="Z20" s="426"/>
      <c r="AA20" s="426"/>
      <c r="AB20" s="426"/>
      <c r="AC20" s="541"/>
      <c r="AD20" s="541"/>
      <c r="AE20" s="541"/>
      <c r="AF20" s="541"/>
      <c r="AG20" s="541"/>
      <c r="AH20" s="541"/>
      <c r="AI20" s="541"/>
      <c r="AJ20" s="541"/>
      <c r="AK20" s="541"/>
      <c r="AL20" s="542"/>
      <c r="AM20" s="543"/>
      <c r="AN20" s="462"/>
      <c r="AO20" s="462"/>
      <c r="AP20" s="462"/>
      <c r="AQ20" s="462"/>
      <c r="AR20" s="462"/>
      <c r="AS20" s="462"/>
      <c r="AT20" s="463"/>
      <c r="AU20" s="544"/>
      <c r="AV20" s="545"/>
      <c r="AW20" s="545"/>
      <c r="AX20" s="546"/>
      <c r="AY20" s="441"/>
      <c r="AZ20" s="442"/>
      <c r="BA20" s="442"/>
      <c r="BB20" s="442"/>
      <c r="BC20" s="442"/>
      <c r="BD20" s="442"/>
      <c r="BE20" s="442"/>
      <c r="BF20" s="442"/>
      <c r="BG20" s="442"/>
      <c r="BH20" s="442"/>
      <c r="BI20" s="442"/>
      <c r="BJ20" s="442"/>
      <c r="BK20" s="442"/>
      <c r="BL20" s="442"/>
      <c r="BM20" s="443"/>
      <c r="BN20" s="407"/>
      <c r="BO20" s="408"/>
      <c r="BP20" s="408"/>
      <c r="BQ20" s="408"/>
      <c r="BR20" s="408"/>
      <c r="BS20" s="408"/>
      <c r="BT20" s="408"/>
      <c r="BU20" s="409"/>
      <c r="BV20" s="407"/>
      <c r="BW20" s="408"/>
      <c r="BX20" s="408"/>
      <c r="BY20" s="408"/>
      <c r="BZ20" s="408"/>
      <c r="CA20" s="408"/>
      <c r="CB20" s="408"/>
      <c r="CC20" s="409"/>
      <c r="CD20" s="190"/>
      <c r="CE20" s="521"/>
      <c r="CF20" s="521"/>
      <c r="CG20" s="521"/>
      <c r="CH20" s="521"/>
      <c r="CI20" s="521"/>
      <c r="CJ20" s="521"/>
      <c r="CK20" s="521"/>
      <c r="CL20" s="521"/>
      <c r="CM20" s="521"/>
      <c r="CN20" s="521"/>
      <c r="CO20" s="521"/>
      <c r="CP20" s="521"/>
      <c r="CQ20" s="521"/>
      <c r="CR20" s="521"/>
      <c r="CS20" s="522"/>
      <c r="CT20" s="404"/>
      <c r="CU20" s="405"/>
      <c r="CV20" s="405"/>
      <c r="CW20" s="405"/>
      <c r="CX20" s="405"/>
      <c r="CY20" s="405"/>
      <c r="CZ20" s="405"/>
      <c r="DA20" s="406"/>
      <c r="DB20" s="404"/>
      <c r="DC20" s="405"/>
      <c r="DD20" s="405"/>
      <c r="DE20" s="405"/>
      <c r="DF20" s="405"/>
      <c r="DG20" s="405"/>
      <c r="DH20" s="405"/>
      <c r="DI20" s="406"/>
    </row>
    <row r="21" spans="1:113" ht="18.75" customHeight="1" thickBot="1" x14ac:dyDescent="0.2">
      <c r="A21" s="177"/>
      <c r="B21" s="547" t="s">
        <v>163</v>
      </c>
      <c r="C21" s="548"/>
      <c r="D21" s="548"/>
      <c r="E21" s="548"/>
      <c r="F21" s="548"/>
      <c r="G21" s="548"/>
      <c r="H21" s="548"/>
      <c r="I21" s="548"/>
      <c r="J21" s="548"/>
      <c r="K21" s="548"/>
      <c r="L21" s="548"/>
      <c r="M21" s="548"/>
      <c r="N21" s="548"/>
      <c r="O21" s="548"/>
      <c r="P21" s="548"/>
      <c r="Q21" s="548"/>
      <c r="R21" s="548"/>
      <c r="S21" s="548"/>
      <c r="T21" s="548"/>
      <c r="U21" s="548"/>
      <c r="V21" s="548"/>
      <c r="W21" s="548"/>
      <c r="X21" s="548"/>
      <c r="Y21" s="548"/>
      <c r="Z21" s="548"/>
      <c r="AA21" s="548"/>
      <c r="AB21" s="548"/>
      <c r="AC21" s="548"/>
      <c r="AD21" s="548"/>
      <c r="AE21" s="548"/>
      <c r="AF21" s="548"/>
      <c r="AG21" s="548"/>
      <c r="AH21" s="548"/>
      <c r="AI21" s="548"/>
      <c r="AJ21" s="548"/>
      <c r="AK21" s="548"/>
      <c r="AL21" s="548"/>
      <c r="AM21" s="548"/>
      <c r="AN21" s="548"/>
      <c r="AO21" s="548"/>
      <c r="AP21" s="548"/>
      <c r="AQ21" s="548"/>
      <c r="AR21" s="548"/>
      <c r="AS21" s="548"/>
      <c r="AT21" s="548"/>
      <c r="AU21" s="548"/>
      <c r="AV21" s="548"/>
      <c r="AW21" s="548"/>
      <c r="AX21" s="549"/>
      <c r="AY21" s="523"/>
      <c r="AZ21" s="524"/>
      <c r="BA21" s="524"/>
      <c r="BB21" s="524"/>
      <c r="BC21" s="524"/>
      <c r="BD21" s="524"/>
      <c r="BE21" s="524"/>
      <c r="BF21" s="524"/>
      <c r="BG21" s="524"/>
      <c r="BH21" s="524"/>
      <c r="BI21" s="524"/>
      <c r="BJ21" s="524"/>
      <c r="BK21" s="524"/>
      <c r="BL21" s="524"/>
      <c r="BM21" s="525"/>
      <c r="BN21" s="526"/>
      <c r="BO21" s="527"/>
      <c r="BP21" s="527"/>
      <c r="BQ21" s="527"/>
      <c r="BR21" s="527"/>
      <c r="BS21" s="527"/>
      <c r="BT21" s="527"/>
      <c r="BU21" s="528"/>
      <c r="BV21" s="526"/>
      <c r="BW21" s="527"/>
      <c r="BX21" s="527"/>
      <c r="BY21" s="527"/>
      <c r="BZ21" s="527"/>
      <c r="CA21" s="527"/>
      <c r="CB21" s="527"/>
      <c r="CC21" s="528"/>
      <c r="CD21" s="190"/>
      <c r="CE21" s="521"/>
      <c r="CF21" s="521"/>
      <c r="CG21" s="521"/>
      <c r="CH21" s="521"/>
      <c r="CI21" s="521"/>
      <c r="CJ21" s="521"/>
      <c r="CK21" s="521"/>
      <c r="CL21" s="521"/>
      <c r="CM21" s="521"/>
      <c r="CN21" s="521"/>
      <c r="CO21" s="521"/>
      <c r="CP21" s="521"/>
      <c r="CQ21" s="521"/>
      <c r="CR21" s="521"/>
      <c r="CS21" s="522"/>
      <c r="CT21" s="404"/>
      <c r="CU21" s="405"/>
      <c r="CV21" s="405"/>
      <c r="CW21" s="405"/>
      <c r="CX21" s="405"/>
      <c r="CY21" s="405"/>
      <c r="CZ21" s="405"/>
      <c r="DA21" s="406"/>
      <c r="DB21" s="404"/>
      <c r="DC21" s="405"/>
      <c r="DD21" s="405"/>
      <c r="DE21" s="405"/>
      <c r="DF21" s="405"/>
      <c r="DG21" s="405"/>
      <c r="DH21" s="405"/>
      <c r="DI21" s="406"/>
    </row>
    <row r="22" spans="1:113" ht="18.75" customHeight="1" x14ac:dyDescent="0.15">
      <c r="A22" s="177"/>
      <c r="B22" s="577" t="s">
        <v>164</v>
      </c>
      <c r="C22" s="551"/>
      <c r="D22" s="552"/>
      <c r="E22" s="419" t="s">
        <v>1</v>
      </c>
      <c r="F22" s="424"/>
      <c r="G22" s="424"/>
      <c r="H22" s="424"/>
      <c r="I22" s="424"/>
      <c r="J22" s="424"/>
      <c r="K22" s="414"/>
      <c r="L22" s="419" t="s">
        <v>165</v>
      </c>
      <c r="M22" s="424"/>
      <c r="N22" s="424"/>
      <c r="O22" s="424"/>
      <c r="P22" s="414"/>
      <c r="Q22" s="582" t="s">
        <v>166</v>
      </c>
      <c r="R22" s="583"/>
      <c r="S22" s="583"/>
      <c r="T22" s="583"/>
      <c r="U22" s="583"/>
      <c r="V22" s="584"/>
      <c r="W22" s="550" t="s">
        <v>167</v>
      </c>
      <c r="X22" s="551"/>
      <c r="Y22" s="552"/>
      <c r="Z22" s="419" t="s">
        <v>1</v>
      </c>
      <c r="AA22" s="424"/>
      <c r="AB22" s="424"/>
      <c r="AC22" s="424"/>
      <c r="AD22" s="424"/>
      <c r="AE22" s="424"/>
      <c r="AF22" s="424"/>
      <c r="AG22" s="414"/>
      <c r="AH22" s="588" t="s">
        <v>168</v>
      </c>
      <c r="AI22" s="424"/>
      <c r="AJ22" s="424"/>
      <c r="AK22" s="424"/>
      <c r="AL22" s="414"/>
      <c r="AM22" s="588" t="s">
        <v>169</v>
      </c>
      <c r="AN22" s="589"/>
      <c r="AO22" s="589"/>
      <c r="AP22" s="589"/>
      <c r="AQ22" s="589"/>
      <c r="AR22" s="590"/>
      <c r="AS22" s="582" t="s">
        <v>166</v>
      </c>
      <c r="AT22" s="583"/>
      <c r="AU22" s="583"/>
      <c r="AV22" s="583"/>
      <c r="AW22" s="583"/>
      <c r="AX22" s="594"/>
      <c r="AY22" s="367" t="s">
        <v>170</v>
      </c>
      <c r="AZ22" s="368"/>
      <c r="BA22" s="368"/>
      <c r="BB22" s="368"/>
      <c r="BC22" s="368"/>
      <c r="BD22" s="368"/>
      <c r="BE22" s="368"/>
      <c r="BF22" s="368"/>
      <c r="BG22" s="368"/>
      <c r="BH22" s="368"/>
      <c r="BI22" s="368"/>
      <c r="BJ22" s="368"/>
      <c r="BK22" s="368"/>
      <c r="BL22" s="368"/>
      <c r="BM22" s="369"/>
      <c r="BN22" s="370">
        <v>64499300</v>
      </c>
      <c r="BO22" s="371"/>
      <c r="BP22" s="371"/>
      <c r="BQ22" s="371"/>
      <c r="BR22" s="371"/>
      <c r="BS22" s="371"/>
      <c r="BT22" s="371"/>
      <c r="BU22" s="372"/>
      <c r="BV22" s="370">
        <v>68492401</v>
      </c>
      <c r="BW22" s="371"/>
      <c r="BX22" s="371"/>
      <c r="BY22" s="371"/>
      <c r="BZ22" s="371"/>
      <c r="CA22" s="371"/>
      <c r="CB22" s="371"/>
      <c r="CC22" s="372"/>
      <c r="CD22" s="190"/>
      <c r="CE22" s="521"/>
      <c r="CF22" s="521"/>
      <c r="CG22" s="521"/>
      <c r="CH22" s="521"/>
      <c r="CI22" s="521"/>
      <c r="CJ22" s="521"/>
      <c r="CK22" s="521"/>
      <c r="CL22" s="521"/>
      <c r="CM22" s="521"/>
      <c r="CN22" s="521"/>
      <c r="CO22" s="521"/>
      <c r="CP22" s="521"/>
      <c r="CQ22" s="521"/>
      <c r="CR22" s="521"/>
      <c r="CS22" s="522"/>
      <c r="CT22" s="404"/>
      <c r="CU22" s="405"/>
      <c r="CV22" s="405"/>
      <c r="CW22" s="405"/>
      <c r="CX22" s="405"/>
      <c r="CY22" s="405"/>
      <c r="CZ22" s="405"/>
      <c r="DA22" s="406"/>
      <c r="DB22" s="404"/>
      <c r="DC22" s="405"/>
      <c r="DD22" s="405"/>
      <c r="DE22" s="405"/>
      <c r="DF22" s="405"/>
      <c r="DG22" s="405"/>
      <c r="DH22" s="405"/>
      <c r="DI22" s="406"/>
    </row>
    <row r="23" spans="1:113" ht="18.75" customHeight="1" x14ac:dyDescent="0.15">
      <c r="A23" s="177"/>
      <c r="B23" s="578"/>
      <c r="C23" s="554"/>
      <c r="D23" s="555"/>
      <c r="E23" s="393"/>
      <c r="F23" s="398"/>
      <c r="G23" s="398"/>
      <c r="H23" s="398"/>
      <c r="I23" s="398"/>
      <c r="J23" s="398"/>
      <c r="K23" s="387"/>
      <c r="L23" s="393"/>
      <c r="M23" s="398"/>
      <c r="N23" s="398"/>
      <c r="O23" s="398"/>
      <c r="P23" s="387"/>
      <c r="Q23" s="585"/>
      <c r="R23" s="586"/>
      <c r="S23" s="586"/>
      <c r="T23" s="586"/>
      <c r="U23" s="586"/>
      <c r="V23" s="587"/>
      <c r="W23" s="553"/>
      <c r="X23" s="554"/>
      <c r="Y23" s="555"/>
      <c r="Z23" s="393"/>
      <c r="AA23" s="398"/>
      <c r="AB23" s="398"/>
      <c r="AC23" s="398"/>
      <c r="AD23" s="398"/>
      <c r="AE23" s="398"/>
      <c r="AF23" s="398"/>
      <c r="AG23" s="387"/>
      <c r="AH23" s="393"/>
      <c r="AI23" s="398"/>
      <c r="AJ23" s="398"/>
      <c r="AK23" s="398"/>
      <c r="AL23" s="387"/>
      <c r="AM23" s="591"/>
      <c r="AN23" s="592"/>
      <c r="AO23" s="592"/>
      <c r="AP23" s="592"/>
      <c r="AQ23" s="592"/>
      <c r="AR23" s="593"/>
      <c r="AS23" s="585"/>
      <c r="AT23" s="586"/>
      <c r="AU23" s="586"/>
      <c r="AV23" s="586"/>
      <c r="AW23" s="586"/>
      <c r="AX23" s="595"/>
      <c r="AY23" s="441" t="s">
        <v>171</v>
      </c>
      <c r="AZ23" s="442"/>
      <c r="BA23" s="442"/>
      <c r="BB23" s="442"/>
      <c r="BC23" s="442"/>
      <c r="BD23" s="442"/>
      <c r="BE23" s="442"/>
      <c r="BF23" s="442"/>
      <c r="BG23" s="442"/>
      <c r="BH23" s="442"/>
      <c r="BI23" s="442"/>
      <c r="BJ23" s="442"/>
      <c r="BK23" s="442"/>
      <c r="BL23" s="442"/>
      <c r="BM23" s="443"/>
      <c r="BN23" s="407">
        <v>15971442</v>
      </c>
      <c r="BO23" s="408"/>
      <c r="BP23" s="408"/>
      <c r="BQ23" s="408"/>
      <c r="BR23" s="408"/>
      <c r="BS23" s="408"/>
      <c r="BT23" s="408"/>
      <c r="BU23" s="409"/>
      <c r="BV23" s="407">
        <v>18350660</v>
      </c>
      <c r="BW23" s="408"/>
      <c r="BX23" s="408"/>
      <c r="BY23" s="408"/>
      <c r="BZ23" s="408"/>
      <c r="CA23" s="408"/>
      <c r="CB23" s="408"/>
      <c r="CC23" s="409"/>
      <c r="CD23" s="190"/>
      <c r="CE23" s="521"/>
      <c r="CF23" s="521"/>
      <c r="CG23" s="521"/>
      <c r="CH23" s="521"/>
      <c r="CI23" s="521"/>
      <c r="CJ23" s="521"/>
      <c r="CK23" s="521"/>
      <c r="CL23" s="521"/>
      <c r="CM23" s="521"/>
      <c r="CN23" s="521"/>
      <c r="CO23" s="521"/>
      <c r="CP23" s="521"/>
      <c r="CQ23" s="521"/>
      <c r="CR23" s="521"/>
      <c r="CS23" s="522"/>
      <c r="CT23" s="404"/>
      <c r="CU23" s="405"/>
      <c r="CV23" s="405"/>
      <c r="CW23" s="405"/>
      <c r="CX23" s="405"/>
      <c r="CY23" s="405"/>
      <c r="CZ23" s="405"/>
      <c r="DA23" s="406"/>
      <c r="DB23" s="404"/>
      <c r="DC23" s="405"/>
      <c r="DD23" s="405"/>
      <c r="DE23" s="405"/>
      <c r="DF23" s="405"/>
      <c r="DG23" s="405"/>
      <c r="DH23" s="405"/>
      <c r="DI23" s="406"/>
    </row>
    <row r="24" spans="1:113" ht="18.75" customHeight="1" thickBot="1" x14ac:dyDescent="0.2">
      <c r="A24" s="177"/>
      <c r="B24" s="578"/>
      <c r="C24" s="554"/>
      <c r="D24" s="555"/>
      <c r="E24" s="457" t="s">
        <v>172</v>
      </c>
      <c r="F24" s="437"/>
      <c r="G24" s="437"/>
      <c r="H24" s="437"/>
      <c r="I24" s="437"/>
      <c r="J24" s="437"/>
      <c r="K24" s="438"/>
      <c r="L24" s="458">
        <v>1</v>
      </c>
      <c r="M24" s="459"/>
      <c r="N24" s="459"/>
      <c r="O24" s="459"/>
      <c r="P24" s="501"/>
      <c r="Q24" s="458">
        <v>10550</v>
      </c>
      <c r="R24" s="459"/>
      <c r="S24" s="459"/>
      <c r="T24" s="459"/>
      <c r="U24" s="459"/>
      <c r="V24" s="501"/>
      <c r="W24" s="553"/>
      <c r="X24" s="554"/>
      <c r="Y24" s="555"/>
      <c r="Z24" s="457" t="s">
        <v>173</v>
      </c>
      <c r="AA24" s="437"/>
      <c r="AB24" s="437"/>
      <c r="AC24" s="437"/>
      <c r="AD24" s="437"/>
      <c r="AE24" s="437"/>
      <c r="AF24" s="437"/>
      <c r="AG24" s="438"/>
      <c r="AH24" s="458">
        <v>1073</v>
      </c>
      <c r="AI24" s="459"/>
      <c r="AJ24" s="459"/>
      <c r="AK24" s="459"/>
      <c r="AL24" s="501"/>
      <c r="AM24" s="458">
        <v>3334884</v>
      </c>
      <c r="AN24" s="459"/>
      <c r="AO24" s="459"/>
      <c r="AP24" s="459"/>
      <c r="AQ24" s="459"/>
      <c r="AR24" s="501"/>
      <c r="AS24" s="458">
        <v>3108</v>
      </c>
      <c r="AT24" s="459"/>
      <c r="AU24" s="459"/>
      <c r="AV24" s="459"/>
      <c r="AW24" s="459"/>
      <c r="AX24" s="460"/>
      <c r="AY24" s="523" t="s">
        <v>174</v>
      </c>
      <c r="AZ24" s="524"/>
      <c r="BA24" s="524"/>
      <c r="BB24" s="524"/>
      <c r="BC24" s="524"/>
      <c r="BD24" s="524"/>
      <c r="BE24" s="524"/>
      <c r="BF24" s="524"/>
      <c r="BG24" s="524"/>
      <c r="BH24" s="524"/>
      <c r="BI24" s="524"/>
      <c r="BJ24" s="524"/>
      <c r="BK24" s="524"/>
      <c r="BL24" s="524"/>
      <c r="BM24" s="525"/>
      <c r="BN24" s="407">
        <v>40781287</v>
      </c>
      <c r="BO24" s="408"/>
      <c r="BP24" s="408"/>
      <c r="BQ24" s="408"/>
      <c r="BR24" s="408"/>
      <c r="BS24" s="408"/>
      <c r="BT24" s="408"/>
      <c r="BU24" s="409"/>
      <c r="BV24" s="407">
        <v>42514460</v>
      </c>
      <c r="BW24" s="408"/>
      <c r="BX24" s="408"/>
      <c r="BY24" s="408"/>
      <c r="BZ24" s="408"/>
      <c r="CA24" s="408"/>
      <c r="CB24" s="408"/>
      <c r="CC24" s="409"/>
      <c r="CD24" s="190"/>
      <c r="CE24" s="521"/>
      <c r="CF24" s="521"/>
      <c r="CG24" s="521"/>
      <c r="CH24" s="521"/>
      <c r="CI24" s="521"/>
      <c r="CJ24" s="521"/>
      <c r="CK24" s="521"/>
      <c r="CL24" s="521"/>
      <c r="CM24" s="521"/>
      <c r="CN24" s="521"/>
      <c r="CO24" s="521"/>
      <c r="CP24" s="521"/>
      <c r="CQ24" s="521"/>
      <c r="CR24" s="521"/>
      <c r="CS24" s="522"/>
      <c r="CT24" s="404"/>
      <c r="CU24" s="405"/>
      <c r="CV24" s="405"/>
      <c r="CW24" s="405"/>
      <c r="CX24" s="405"/>
      <c r="CY24" s="405"/>
      <c r="CZ24" s="405"/>
      <c r="DA24" s="406"/>
      <c r="DB24" s="404"/>
      <c r="DC24" s="405"/>
      <c r="DD24" s="405"/>
      <c r="DE24" s="405"/>
      <c r="DF24" s="405"/>
      <c r="DG24" s="405"/>
      <c r="DH24" s="405"/>
      <c r="DI24" s="406"/>
    </row>
    <row r="25" spans="1:113" ht="18.75" customHeight="1" x14ac:dyDescent="0.15">
      <c r="A25" s="177"/>
      <c r="B25" s="578"/>
      <c r="C25" s="554"/>
      <c r="D25" s="555"/>
      <c r="E25" s="457" t="s">
        <v>175</v>
      </c>
      <c r="F25" s="437"/>
      <c r="G25" s="437"/>
      <c r="H25" s="437"/>
      <c r="I25" s="437"/>
      <c r="J25" s="437"/>
      <c r="K25" s="438"/>
      <c r="L25" s="458">
        <v>2</v>
      </c>
      <c r="M25" s="459"/>
      <c r="N25" s="459"/>
      <c r="O25" s="459"/>
      <c r="P25" s="501"/>
      <c r="Q25" s="458">
        <v>8700</v>
      </c>
      <c r="R25" s="459"/>
      <c r="S25" s="459"/>
      <c r="T25" s="459"/>
      <c r="U25" s="459"/>
      <c r="V25" s="501"/>
      <c r="W25" s="553"/>
      <c r="X25" s="554"/>
      <c r="Y25" s="555"/>
      <c r="Z25" s="457" t="s">
        <v>176</v>
      </c>
      <c r="AA25" s="437"/>
      <c r="AB25" s="437"/>
      <c r="AC25" s="437"/>
      <c r="AD25" s="437"/>
      <c r="AE25" s="437"/>
      <c r="AF25" s="437"/>
      <c r="AG25" s="438"/>
      <c r="AH25" s="458" t="s">
        <v>138</v>
      </c>
      <c r="AI25" s="459"/>
      <c r="AJ25" s="459"/>
      <c r="AK25" s="459"/>
      <c r="AL25" s="501"/>
      <c r="AM25" s="458" t="s">
        <v>138</v>
      </c>
      <c r="AN25" s="459"/>
      <c r="AO25" s="459"/>
      <c r="AP25" s="459"/>
      <c r="AQ25" s="459"/>
      <c r="AR25" s="501"/>
      <c r="AS25" s="458" t="s">
        <v>138</v>
      </c>
      <c r="AT25" s="459"/>
      <c r="AU25" s="459"/>
      <c r="AV25" s="459"/>
      <c r="AW25" s="459"/>
      <c r="AX25" s="460"/>
      <c r="AY25" s="367" t="s">
        <v>177</v>
      </c>
      <c r="AZ25" s="368"/>
      <c r="BA25" s="368"/>
      <c r="BB25" s="368"/>
      <c r="BC25" s="368"/>
      <c r="BD25" s="368"/>
      <c r="BE25" s="368"/>
      <c r="BF25" s="368"/>
      <c r="BG25" s="368"/>
      <c r="BH25" s="368"/>
      <c r="BI25" s="368"/>
      <c r="BJ25" s="368"/>
      <c r="BK25" s="368"/>
      <c r="BL25" s="368"/>
      <c r="BM25" s="369"/>
      <c r="BN25" s="370">
        <v>6991278</v>
      </c>
      <c r="BO25" s="371"/>
      <c r="BP25" s="371"/>
      <c r="BQ25" s="371"/>
      <c r="BR25" s="371"/>
      <c r="BS25" s="371"/>
      <c r="BT25" s="371"/>
      <c r="BU25" s="372"/>
      <c r="BV25" s="370">
        <v>8633862</v>
      </c>
      <c r="BW25" s="371"/>
      <c r="BX25" s="371"/>
      <c r="BY25" s="371"/>
      <c r="BZ25" s="371"/>
      <c r="CA25" s="371"/>
      <c r="CB25" s="371"/>
      <c r="CC25" s="372"/>
      <c r="CD25" s="190"/>
      <c r="CE25" s="521"/>
      <c r="CF25" s="521"/>
      <c r="CG25" s="521"/>
      <c r="CH25" s="521"/>
      <c r="CI25" s="521"/>
      <c r="CJ25" s="521"/>
      <c r="CK25" s="521"/>
      <c r="CL25" s="521"/>
      <c r="CM25" s="521"/>
      <c r="CN25" s="521"/>
      <c r="CO25" s="521"/>
      <c r="CP25" s="521"/>
      <c r="CQ25" s="521"/>
      <c r="CR25" s="521"/>
      <c r="CS25" s="522"/>
      <c r="CT25" s="404"/>
      <c r="CU25" s="405"/>
      <c r="CV25" s="405"/>
      <c r="CW25" s="405"/>
      <c r="CX25" s="405"/>
      <c r="CY25" s="405"/>
      <c r="CZ25" s="405"/>
      <c r="DA25" s="406"/>
      <c r="DB25" s="404"/>
      <c r="DC25" s="405"/>
      <c r="DD25" s="405"/>
      <c r="DE25" s="405"/>
      <c r="DF25" s="405"/>
      <c r="DG25" s="405"/>
      <c r="DH25" s="405"/>
      <c r="DI25" s="406"/>
    </row>
    <row r="26" spans="1:113" ht="18.75" customHeight="1" x14ac:dyDescent="0.15">
      <c r="A26" s="177"/>
      <c r="B26" s="578"/>
      <c r="C26" s="554"/>
      <c r="D26" s="555"/>
      <c r="E26" s="457" t="s">
        <v>178</v>
      </c>
      <c r="F26" s="437"/>
      <c r="G26" s="437"/>
      <c r="H26" s="437"/>
      <c r="I26" s="437"/>
      <c r="J26" s="437"/>
      <c r="K26" s="438"/>
      <c r="L26" s="458">
        <v>1</v>
      </c>
      <c r="M26" s="459"/>
      <c r="N26" s="459"/>
      <c r="O26" s="459"/>
      <c r="P26" s="501"/>
      <c r="Q26" s="458">
        <v>6890</v>
      </c>
      <c r="R26" s="459"/>
      <c r="S26" s="459"/>
      <c r="T26" s="459"/>
      <c r="U26" s="459"/>
      <c r="V26" s="501"/>
      <c r="W26" s="553"/>
      <c r="X26" s="554"/>
      <c r="Y26" s="555"/>
      <c r="Z26" s="457" t="s">
        <v>179</v>
      </c>
      <c r="AA26" s="559"/>
      <c r="AB26" s="559"/>
      <c r="AC26" s="559"/>
      <c r="AD26" s="559"/>
      <c r="AE26" s="559"/>
      <c r="AF26" s="559"/>
      <c r="AG26" s="560"/>
      <c r="AH26" s="458">
        <v>195</v>
      </c>
      <c r="AI26" s="459"/>
      <c r="AJ26" s="459"/>
      <c r="AK26" s="459"/>
      <c r="AL26" s="501"/>
      <c r="AM26" s="458">
        <v>570570</v>
      </c>
      <c r="AN26" s="459"/>
      <c r="AO26" s="459"/>
      <c r="AP26" s="459"/>
      <c r="AQ26" s="459"/>
      <c r="AR26" s="501"/>
      <c r="AS26" s="458">
        <v>2926</v>
      </c>
      <c r="AT26" s="459"/>
      <c r="AU26" s="459"/>
      <c r="AV26" s="459"/>
      <c r="AW26" s="459"/>
      <c r="AX26" s="460"/>
      <c r="AY26" s="410" t="s">
        <v>180</v>
      </c>
      <c r="AZ26" s="411"/>
      <c r="BA26" s="411"/>
      <c r="BB26" s="411"/>
      <c r="BC26" s="411"/>
      <c r="BD26" s="411"/>
      <c r="BE26" s="411"/>
      <c r="BF26" s="411"/>
      <c r="BG26" s="411"/>
      <c r="BH26" s="411"/>
      <c r="BI26" s="411"/>
      <c r="BJ26" s="411"/>
      <c r="BK26" s="411"/>
      <c r="BL26" s="411"/>
      <c r="BM26" s="412"/>
      <c r="BN26" s="407">
        <v>100000</v>
      </c>
      <c r="BO26" s="408"/>
      <c r="BP26" s="408"/>
      <c r="BQ26" s="408"/>
      <c r="BR26" s="408"/>
      <c r="BS26" s="408"/>
      <c r="BT26" s="408"/>
      <c r="BU26" s="409"/>
      <c r="BV26" s="407">
        <v>100000</v>
      </c>
      <c r="BW26" s="408"/>
      <c r="BX26" s="408"/>
      <c r="BY26" s="408"/>
      <c r="BZ26" s="408"/>
      <c r="CA26" s="408"/>
      <c r="CB26" s="408"/>
      <c r="CC26" s="409"/>
      <c r="CD26" s="190"/>
      <c r="CE26" s="521"/>
      <c r="CF26" s="521"/>
      <c r="CG26" s="521"/>
      <c r="CH26" s="521"/>
      <c r="CI26" s="521"/>
      <c r="CJ26" s="521"/>
      <c r="CK26" s="521"/>
      <c r="CL26" s="521"/>
      <c r="CM26" s="521"/>
      <c r="CN26" s="521"/>
      <c r="CO26" s="521"/>
      <c r="CP26" s="521"/>
      <c r="CQ26" s="521"/>
      <c r="CR26" s="521"/>
      <c r="CS26" s="522"/>
      <c r="CT26" s="404"/>
      <c r="CU26" s="405"/>
      <c r="CV26" s="405"/>
      <c r="CW26" s="405"/>
      <c r="CX26" s="405"/>
      <c r="CY26" s="405"/>
      <c r="CZ26" s="405"/>
      <c r="DA26" s="406"/>
      <c r="DB26" s="404"/>
      <c r="DC26" s="405"/>
      <c r="DD26" s="405"/>
      <c r="DE26" s="405"/>
      <c r="DF26" s="405"/>
      <c r="DG26" s="405"/>
      <c r="DH26" s="405"/>
      <c r="DI26" s="406"/>
    </row>
    <row r="27" spans="1:113" ht="18.75" customHeight="1" thickBot="1" x14ac:dyDescent="0.2">
      <c r="A27" s="177"/>
      <c r="B27" s="578"/>
      <c r="C27" s="554"/>
      <c r="D27" s="555"/>
      <c r="E27" s="457" t="s">
        <v>181</v>
      </c>
      <c r="F27" s="437"/>
      <c r="G27" s="437"/>
      <c r="H27" s="437"/>
      <c r="I27" s="437"/>
      <c r="J27" s="437"/>
      <c r="K27" s="438"/>
      <c r="L27" s="458">
        <v>1</v>
      </c>
      <c r="M27" s="459"/>
      <c r="N27" s="459"/>
      <c r="O27" s="459"/>
      <c r="P27" s="501"/>
      <c r="Q27" s="458">
        <v>6300</v>
      </c>
      <c r="R27" s="459"/>
      <c r="S27" s="459"/>
      <c r="T27" s="459"/>
      <c r="U27" s="459"/>
      <c r="V27" s="501"/>
      <c r="W27" s="553"/>
      <c r="X27" s="554"/>
      <c r="Y27" s="555"/>
      <c r="Z27" s="457" t="s">
        <v>182</v>
      </c>
      <c r="AA27" s="437"/>
      <c r="AB27" s="437"/>
      <c r="AC27" s="437"/>
      <c r="AD27" s="437"/>
      <c r="AE27" s="437"/>
      <c r="AF27" s="437"/>
      <c r="AG27" s="438"/>
      <c r="AH27" s="458">
        <v>84</v>
      </c>
      <c r="AI27" s="459"/>
      <c r="AJ27" s="459"/>
      <c r="AK27" s="459"/>
      <c r="AL27" s="501"/>
      <c r="AM27" s="458">
        <v>239524</v>
      </c>
      <c r="AN27" s="459"/>
      <c r="AO27" s="459"/>
      <c r="AP27" s="459"/>
      <c r="AQ27" s="459"/>
      <c r="AR27" s="501"/>
      <c r="AS27" s="458">
        <v>2851</v>
      </c>
      <c r="AT27" s="459"/>
      <c r="AU27" s="459"/>
      <c r="AV27" s="459"/>
      <c r="AW27" s="459"/>
      <c r="AX27" s="460"/>
      <c r="AY27" s="502" t="s">
        <v>183</v>
      </c>
      <c r="AZ27" s="503"/>
      <c r="BA27" s="503"/>
      <c r="BB27" s="503"/>
      <c r="BC27" s="503"/>
      <c r="BD27" s="503"/>
      <c r="BE27" s="503"/>
      <c r="BF27" s="503"/>
      <c r="BG27" s="503"/>
      <c r="BH27" s="503"/>
      <c r="BI27" s="503"/>
      <c r="BJ27" s="503"/>
      <c r="BK27" s="503"/>
      <c r="BL27" s="503"/>
      <c r="BM27" s="504"/>
      <c r="BN27" s="526" t="s">
        <v>184</v>
      </c>
      <c r="BO27" s="527"/>
      <c r="BP27" s="527"/>
      <c r="BQ27" s="527"/>
      <c r="BR27" s="527"/>
      <c r="BS27" s="527"/>
      <c r="BT27" s="527"/>
      <c r="BU27" s="528"/>
      <c r="BV27" s="526" t="s">
        <v>185</v>
      </c>
      <c r="BW27" s="527"/>
      <c r="BX27" s="527"/>
      <c r="BY27" s="527"/>
      <c r="BZ27" s="527"/>
      <c r="CA27" s="527"/>
      <c r="CB27" s="527"/>
      <c r="CC27" s="528"/>
      <c r="CD27" s="192"/>
      <c r="CE27" s="521"/>
      <c r="CF27" s="521"/>
      <c r="CG27" s="521"/>
      <c r="CH27" s="521"/>
      <c r="CI27" s="521"/>
      <c r="CJ27" s="521"/>
      <c r="CK27" s="521"/>
      <c r="CL27" s="521"/>
      <c r="CM27" s="521"/>
      <c r="CN27" s="521"/>
      <c r="CO27" s="521"/>
      <c r="CP27" s="521"/>
      <c r="CQ27" s="521"/>
      <c r="CR27" s="521"/>
      <c r="CS27" s="522"/>
      <c r="CT27" s="404"/>
      <c r="CU27" s="405"/>
      <c r="CV27" s="405"/>
      <c r="CW27" s="405"/>
      <c r="CX27" s="405"/>
      <c r="CY27" s="405"/>
      <c r="CZ27" s="405"/>
      <c r="DA27" s="406"/>
      <c r="DB27" s="404"/>
      <c r="DC27" s="405"/>
      <c r="DD27" s="405"/>
      <c r="DE27" s="405"/>
      <c r="DF27" s="405"/>
      <c r="DG27" s="405"/>
      <c r="DH27" s="405"/>
      <c r="DI27" s="406"/>
    </row>
    <row r="28" spans="1:113" ht="18.75" customHeight="1" x14ac:dyDescent="0.15">
      <c r="A28" s="177"/>
      <c r="B28" s="578"/>
      <c r="C28" s="554"/>
      <c r="D28" s="555"/>
      <c r="E28" s="457" t="s">
        <v>186</v>
      </c>
      <c r="F28" s="437"/>
      <c r="G28" s="437"/>
      <c r="H28" s="437"/>
      <c r="I28" s="437"/>
      <c r="J28" s="437"/>
      <c r="K28" s="438"/>
      <c r="L28" s="458">
        <v>1</v>
      </c>
      <c r="M28" s="459"/>
      <c r="N28" s="459"/>
      <c r="O28" s="459"/>
      <c r="P28" s="501"/>
      <c r="Q28" s="458">
        <v>5790</v>
      </c>
      <c r="R28" s="459"/>
      <c r="S28" s="459"/>
      <c r="T28" s="459"/>
      <c r="U28" s="459"/>
      <c r="V28" s="501"/>
      <c r="W28" s="553"/>
      <c r="X28" s="554"/>
      <c r="Y28" s="555"/>
      <c r="Z28" s="457" t="s">
        <v>187</v>
      </c>
      <c r="AA28" s="437"/>
      <c r="AB28" s="437"/>
      <c r="AC28" s="437"/>
      <c r="AD28" s="437"/>
      <c r="AE28" s="437"/>
      <c r="AF28" s="437"/>
      <c r="AG28" s="438"/>
      <c r="AH28" s="458" t="s">
        <v>185</v>
      </c>
      <c r="AI28" s="459"/>
      <c r="AJ28" s="459"/>
      <c r="AK28" s="459"/>
      <c r="AL28" s="501"/>
      <c r="AM28" s="458" t="s">
        <v>185</v>
      </c>
      <c r="AN28" s="459"/>
      <c r="AO28" s="459"/>
      <c r="AP28" s="459"/>
      <c r="AQ28" s="459"/>
      <c r="AR28" s="501"/>
      <c r="AS28" s="458" t="s">
        <v>129</v>
      </c>
      <c r="AT28" s="459"/>
      <c r="AU28" s="459"/>
      <c r="AV28" s="459"/>
      <c r="AW28" s="459"/>
      <c r="AX28" s="460"/>
      <c r="AY28" s="561" t="s">
        <v>188</v>
      </c>
      <c r="AZ28" s="562"/>
      <c r="BA28" s="562"/>
      <c r="BB28" s="563"/>
      <c r="BC28" s="367" t="s">
        <v>49</v>
      </c>
      <c r="BD28" s="368"/>
      <c r="BE28" s="368"/>
      <c r="BF28" s="368"/>
      <c r="BG28" s="368"/>
      <c r="BH28" s="368"/>
      <c r="BI28" s="368"/>
      <c r="BJ28" s="368"/>
      <c r="BK28" s="368"/>
      <c r="BL28" s="368"/>
      <c r="BM28" s="369"/>
      <c r="BN28" s="370">
        <v>8256500</v>
      </c>
      <c r="BO28" s="371"/>
      <c r="BP28" s="371"/>
      <c r="BQ28" s="371"/>
      <c r="BR28" s="371"/>
      <c r="BS28" s="371"/>
      <c r="BT28" s="371"/>
      <c r="BU28" s="372"/>
      <c r="BV28" s="370">
        <v>6651200</v>
      </c>
      <c r="BW28" s="371"/>
      <c r="BX28" s="371"/>
      <c r="BY28" s="371"/>
      <c r="BZ28" s="371"/>
      <c r="CA28" s="371"/>
      <c r="CB28" s="371"/>
      <c r="CC28" s="372"/>
      <c r="CD28" s="190"/>
      <c r="CE28" s="521"/>
      <c r="CF28" s="521"/>
      <c r="CG28" s="521"/>
      <c r="CH28" s="521"/>
      <c r="CI28" s="521"/>
      <c r="CJ28" s="521"/>
      <c r="CK28" s="521"/>
      <c r="CL28" s="521"/>
      <c r="CM28" s="521"/>
      <c r="CN28" s="521"/>
      <c r="CO28" s="521"/>
      <c r="CP28" s="521"/>
      <c r="CQ28" s="521"/>
      <c r="CR28" s="521"/>
      <c r="CS28" s="522"/>
      <c r="CT28" s="404"/>
      <c r="CU28" s="405"/>
      <c r="CV28" s="405"/>
      <c r="CW28" s="405"/>
      <c r="CX28" s="405"/>
      <c r="CY28" s="405"/>
      <c r="CZ28" s="405"/>
      <c r="DA28" s="406"/>
      <c r="DB28" s="404"/>
      <c r="DC28" s="405"/>
      <c r="DD28" s="405"/>
      <c r="DE28" s="405"/>
      <c r="DF28" s="405"/>
      <c r="DG28" s="405"/>
      <c r="DH28" s="405"/>
      <c r="DI28" s="406"/>
    </row>
    <row r="29" spans="1:113" ht="18.75" customHeight="1" x14ac:dyDescent="0.15">
      <c r="A29" s="177"/>
      <c r="B29" s="578"/>
      <c r="C29" s="554"/>
      <c r="D29" s="555"/>
      <c r="E29" s="457" t="s">
        <v>189</v>
      </c>
      <c r="F29" s="437"/>
      <c r="G29" s="437"/>
      <c r="H29" s="437"/>
      <c r="I29" s="437"/>
      <c r="J29" s="437"/>
      <c r="K29" s="438"/>
      <c r="L29" s="458">
        <v>20</v>
      </c>
      <c r="M29" s="459"/>
      <c r="N29" s="459"/>
      <c r="O29" s="459"/>
      <c r="P29" s="501"/>
      <c r="Q29" s="458">
        <v>5530</v>
      </c>
      <c r="R29" s="459"/>
      <c r="S29" s="459"/>
      <c r="T29" s="459"/>
      <c r="U29" s="459"/>
      <c r="V29" s="501"/>
      <c r="W29" s="556"/>
      <c r="X29" s="557"/>
      <c r="Y29" s="558"/>
      <c r="Z29" s="457" t="s">
        <v>190</v>
      </c>
      <c r="AA29" s="437"/>
      <c r="AB29" s="437"/>
      <c r="AC29" s="437"/>
      <c r="AD29" s="437"/>
      <c r="AE29" s="437"/>
      <c r="AF29" s="437"/>
      <c r="AG29" s="438"/>
      <c r="AH29" s="458">
        <v>1157</v>
      </c>
      <c r="AI29" s="459"/>
      <c r="AJ29" s="459"/>
      <c r="AK29" s="459"/>
      <c r="AL29" s="501"/>
      <c r="AM29" s="458">
        <v>3574408</v>
      </c>
      <c r="AN29" s="459"/>
      <c r="AO29" s="459"/>
      <c r="AP29" s="459"/>
      <c r="AQ29" s="459"/>
      <c r="AR29" s="501"/>
      <c r="AS29" s="458">
        <v>3089</v>
      </c>
      <c r="AT29" s="459"/>
      <c r="AU29" s="459"/>
      <c r="AV29" s="459"/>
      <c r="AW29" s="459"/>
      <c r="AX29" s="460"/>
      <c r="AY29" s="564"/>
      <c r="AZ29" s="565"/>
      <c r="BA29" s="565"/>
      <c r="BB29" s="566"/>
      <c r="BC29" s="441" t="s">
        <v>191</v>
      </c>
      <c r="BD29" s="442"/>
      <c r="BE29" s="442"/>
      <c r="BF29" s="442"/>
      <c r="BG29" s="442"/>
      <c r="BH29" s="442"/>
      <c r="BI29" s="442"/>
      <c r="BJ29" s="442"/>
      <c r="BK29" s="442"/>
      <c r="BL29" s="442"/>
      <c r="BM29" s="443"/>
      <c r="BN29" s="407">
        <v>1688327</v>
      </c>
      <c r="BO29" s="408"/>
      <c r="BP29" s="408"/>
      <c r="BQ29" s="408"/>
      <c r="BR29" s="408"/>
      <c r="BS29" s="408"/>
      <c r="BT29" s="408"/>
      <c r="BU29" s="409"/>
      <c r="BV29" s="407">
        <v>1321301</v>
      </c>
      <c r="BW29" s="408"/>
      <c r="BX29" s="408"/>
      <c r="BY29" s="408"/>
      <c r="BZ29" s="408"/>
      <c r="CA29" s="408"/>
      <c r="CB29" s="408"/>
      <c r="CC29" s="409"/>
      <c r="CD29" s="192"/>
      <c r="CE29" s="521"/>
      <c r="CF29" s="521"/>
      <c r="CG29" s="521"/>
      <c r="CH29" s="521"/>
      <c r="CI29" s="521"/>
      <c r="CJ29" s="521"/>
      <c r="CK29" s="521"/>
      <c r="CL29" s="521"/>
      <c r="CM29" s="521"/>
      <c r="CN29" s="521"/>
      <c r="CO29" s="521"/>
      <c r="CP29" s="521"/>
      <c r="CQ29" s="521"/>
      <c r="CR29" s="521"/>
      <c r="CS29" s="522"/>
      <c r="CT29" s="404"/>
      <c r="CU29" s="405"/>
      <c r="CV29" s="405"/>
      <c r="CW29" s="405"/>
      <c r="CX29" s="405"/>
      <c r="CY29" s="405"/>
      <c r="CZ29" s="405"/>
      <c r="DA29" s="406"/>
      <c r="DB29" s="404"/>
      <c r="DC29" s="405"/>
      <c r="DD29" s="405"/>
      <c r="DE29" s="405"/>
      <c r="DF29" s="405"/>
      <c r="DG29" s="405"/>
      <c r="DH29" s="405"/>
      <c r="DI29" s="406"/>
    </row>
    <row r="30" spans="1:113" ht="18.75" customHeight="1" thickBot="1" x14ac:dyDescent="0.2">
      <c r="A30" s="177"/>
      <c r="B30" s="579"/>
      <c r="C30" s="580"/>
      <c r="D30" s="581"/>
      <c r="E30" s="461"/>
      <c r="F30" s="462"/>
      <c r="G30" s="462"/>
      <c r="H30" s="462"/>
      <c r="I30" s="462"/>
      <c r="J30" s="462"/>
      <c r="K30" s="463"/>
      <c r="L30" s="571"/>
      <c r="M30" s="572"/>
      <c r="N30" s="572"/>
      <c r="O30" s="572"/>
      <c r="P30" s="573"/>
      <c r="Q30" s="571"/>
      <c r="R30" s="572"/>
      <c r="S30" s="572"/>
      <c r="T30" s="572"/>
      <c r="U30" s="572"/>
      <c r="V30" s="573"/>
      <c r="W30" s="574" t="s">
        <v>192</v>
      </c>
      <c r="X30" s="575"/>
      <c r="Y30" s="575"/>
      <c r="Z30" s="575"/>
      <c r="AA30" s="575"/>
      <c r="AB30" s="575"/>
      <c r="AC30" s="575"/>
      <c r="AD30" s="575"/>
      <c r="AE30" s="575"/>
      <c r="AF30" s="575"/>
      <c r="AG30" s="576"/>
      <c r="AH30" s="534">
        <v>100.3</v>
      </c>
      <c r="AI30" s="535"/>
      <c r="AJ30" s="535"/>
      <c r="AK30" s="535"/>
      <c r="AL30" s="535"/>
      <c r="AM30" s="535"/>
      <c r="AN30" s="535"/>
      <c r="AO30" s="535"/>
      <c r="AP30" s="535"/>
      <c r="AQ30" s="535"/>
      <c r="AR30" s="535"/>
      <c r="AS30" s="535"/>
      <c r="AT30" s="535"/>
      <c r="AU30" s="535"/>
      <c r="AV30" s="535"/>
      <c r="AW30" s="535"/>
      <c r="AX30" s="537"/>
      <c r="AY30" s="567"/>
      <c r="AZ30" s="568"/>
      <c r="BA30" s="568"/>
      <c r="BB30" s="569"/>
      <c r="BC30" s="523" t="s">
        <v>51</v>
      </c>
      <c r="BD30" s="524"/>
      <c r="BE30" s="524"/>
      <c r="BF30" s="524"/>
      <c r="BG30" s="524"/>
      <c r="BH30" s="524"/>
      <c r="BI30" s="524"/>
      <c r="BJ30" s="524"/>
      <c r="BK30" s="524"/>
      <c r="BL30" s="524"/>
      <c r="BM30" s="525"/>
      <c r="BN30" s="526">
        <v>5262298</v>
      </c>
      <c r="BO30" s="527"/>
      <c r="BP30" s="527"/>
      <c r="BQ30" s="527"/>
      <c r="BR30" s="527"/>
      <c r="BS30" s="527"/>
      <c r="BT30" s="527"/>
      <c r="BU30" s="528"/>
      <c r="BV30" s="526">
        <v>4231361</v>
      </c>
      <c r="BW30" s="527"/>
      <c r="BX30" s="527"/>
      <c r="BY30" s="527"/>
      <c r="BZ30" s="527"/>
      <c r="CA30" s="527"/>
      <c r="CB30" s="527"/>
      <c r="CC30" s="528"/>
      <c r="CD30" s="193"/>
      <c r="CE30" s="194"/>
      <c r="CF30" s="194"/>
      <c r="CG30" s="194"/>
      <c r="CH30" s="194"/>
      <c r="CI30" s="194"/>
      <c r="CJ30" s="194"/>
      <c r="CK30" s="194"/>
      <c r="CL30" s="194"/>
      <c r="CM30" s="194"/>
      <c r="CN30" s="194"/>
      <c r="CO30" s="194"/>
      <c r="CP30" s="194"/>
      <c r="CQ30" s="194"/>
      <c r="CR30" s="194"/>
      <c r="CS30" s="195"/>
      <c r="CT30" s="196"/>
      <c r="CU30" s="197"/>
      <c r="CV30" s="197"/>
      <c r="CW30" s="197"/>
      <c r="CX30" s="197"/>
      <c r="CY30" s="197"/>
      <c r="CZ30" s="197"/>
      <c r="DA30" s="198"/>
      <c r="DB30" s="196"/>
      <c r="DC30" s="197"/>
      <c r="DD30" s="197"/>
      <c r="DE30" s="197"/>
      <c r="DF30" s="197"/>
      <c r="DG30" s="197"/>
      <c r="DH30" s="197"/>
      <c r="DI30" s="198"/>
    </row>
    <row r="31" spans="1:113" ht="13.5" customHeight="1" x14ac:dyDescent="0.15">
      <c r="A31" s="177"/>
      <c r="B31" s="199"/>
      <c r="DI31" s="200"/>
    </row>
    <row r="32" spans="1:113" ht="13.5" customHeight="1" x14ac:dyDescent="0.15">
      <c r="A32" s="177"/>
      <c r="B32" s="201"/>
      <c r="C32" s="570" t="s">
        <v>193</v>
      </c>
      <c r="D32" s="570"/>
      <c r="E32" s="570"/>
      <c r="F32" s="570"/>
      <c r="G32" s="570"/>
      <c r="H32" s="570"/>
      <c r="I32" s="570"/>
      <c r="J32" s="570"/>
      <c r="K32" s="570"/>
      <c r="L32" s="570"/>
      <c r="M32" s="570"/>
      <c r="N32" s="570"/>
      <c r="O32" s="570"/>
      <c r="P32" s="570"/>
      <c r="Q32" s="570"/>
      <c r="R32" s="570"/>
      <c r="S32" s="570"/>
      <c r="U32" s="411" t="s">
        <v>194</v>
      </c>
      <c r="V32" s="411"/>
      <c r="W32" s="411"/>
      <c r="X32" s="411"/>
      <c r="Y32" s="411"/>
      <c r="Z32" s="411"/>
      <c r="AA32" s="411"/>
      <c r="AB32" s="411"/>
      <c r="AC32" s="411"/>
      <c r="AD32" s="411"/>
      <c r="AE32" s="411"/>
      <c r="AF32" s="411"/>
      <c r="AG32" s="411"/>
      <c r="AH32" s="411"/>
      <c r="AI32" s="411"/>
      <c r="AJ32" s="411"/>
      <c r="AK32" s="411"/>
      <c r="AM32" s="411" t="s">
        <v>195</v>
      </c>
      <c r="AN32" s="411"/>
      <c r="AO32" s="411"/>
      <c r="AP32" s="411"/>
      <c r="AQ32" s="411"/>
      <c r="AR32" s="411"/>
      <c r="AS32" s="411"/>
      <c r="AT32" s="411"/>
      <c r="AU32" s="411"/>
      <c r="AV32" s="411"/>
      <c r="AW32" s="411"/>
      <c r="AX32" s="411"/>
      <c r="AY32" s="411"/>
      <c r="AZ32" s="411"/>
      <c r="BA32" s="411"/>
      <c r="BB32" s="411"/>
      <c r="BC32" s="411"/>
      <c r="BE32" s="411" t="s">
        <v>196</v>
      </c>
      <c r="BF32" s="411"/>
      <c r="BG32" s="411"/>
      <c r="BH32" s="411"/>
      <c r="BI32" s="411"/>
      <c r="BJ32" s="411"/>
      <c r="BK32" s="411"/>
      <c r="BL32" s="411"/>
      <c r="BM32" s="411"/>
      <c r="BN32" s="411"/>
      <c r="BO32" s="411"/>
      <c r="BP32" s="411"/>
      <c r="BQ32" s="411"/>
      <c r="BR32" s="411"/>
      <c r="BS32" s="411"/>
      <c r="BT32" s="411"/>
      <c r="BU32" s="411"/>
      <c r="BW32" s="411" t="s">
        <v>197</v>
      </c>
      <c r="BX32" s="411"/>
      <c r="BY32" s="411"/>
      <c r="BZ32" s="411"/>
      <c r="CA32" s="411"/>
      <c r="CB32" s="411"/>
      <c r="CC32" s="411"/>
      <c r="CD32" s="411"/>
      <c r="CE32" s="411"/>
      <c r="CF32" s="411"/>
      <c r="CG32" s="411"/>
      <c r="CH32" s="411"/>
      <c r="CI32" s="411"/>
      <c r="CJ32" s="411"/>
      <c r="CK32" s="411"/>
      <c r="CL32" s="411"/>
      <c r="CM32" s="411"/>
      <c r="CO32" s="411" t="s">
        <v>198</v>
      </c>
      <c r="CP32" s="411"/>
      <c r="CQ32" s="411"/>
      <c r="CR32" s="411"/>
      <c r="CS32" s="411"/>
      <c r="CT32" s="411"/>
      <c r="CU32" s="411"/>
      <c r="CV32" s="411"/>
      <c r="CW32" s="411"/>
      <c r="CX32" s="411"/>
      <c r="CY32" s="411"/>
      <c r="CZ32" s="411"/>
      <c r="DA32" s="411"/>
      <c r="DB32" s="411"/>
      <c r="DC32" s="411"/>
      <c r="DD32" s="411"/>
      <c r="DE32" s="411"/>
      <c r="DI32" s="200"/>
    </row>
    <row r="33" spans="1:113" ht="13.5" customHeight="1" x14ac:dyDescent="0.15">
      <c r="A33" s="177"/>
      <c r="B33" s="201"/>
      <c r="C33" s="431" t="s">
        <v>199</v>
      </c>
      <c r="D33" s="431"/>
      <c r="E33" s="396" t="s">
        <v>200</v>
      </c>
      <c r="F33" s="396"/>
      <c r="G33" s="396"/>
      <c r="H33" s="396"/>
      <c r="I33" s="396"/>
      <c r="J33" s="396"/>
      <c r="K33" s="396"/>
      <c r="L33" s="396"/>
      <c r="M33" s="396"/>
      <c r="N33" s="396"/>
      <c r="O33" s="396"/>
      <c r="P33" s="396"/>
      <c r="Q33" s="396"/>
      <c r="R33" s="396"/>
      <c r="S33" s="396"/>
      <c r="T33" s="202"/>
      <c r="U33" s="431" t="s">
        <v>201</v>
      </c>
      <c r="V33" s="431"/>
      <c r="W33" s="396" t="s">
        <v>202</v>
      </c>
      <c r="X33" s="396"/>
      <c r="Y33" s="396"/>
      <c r="Z33" s="396"/>
      <c r="AA33" s="396"/>
      <c r="AB33" s="396"/>
      <c r="AC33" s="396"/>
      <c r="AD33" s="396"/>
      <c r="AE33" s="396"/>
      <c r="AF33" s="396"/>
      <c r="AG33" s="396"/>
      <c r="AH33" s="396"/>
      <c r="AI33" s="396"/>
      <c r="AJ33" s="396"/>
      <c r="AK33" s="396"/>
      <c r="AL33" s="202"/>
      <c r="AM33" s="431" t="s">
        <v>203</v>
      </c>
      <c r="AN33" s="431"/>
      <c r="AO33" s="396" t="s">
        <v>204</v>
      </c>
      <c r="AP33" s="396"/>
      <c r="AQ33" s="396"/>
      <c r="AR33" s="396"/>
      <c r="AS33" s="396"/>
      <c r="AT33" s="396"/>
      <c r="AU33" s="396"/>
      <c r="AV33" s="396"/>
      <c r="AW33" s="396"/>
      <c r="AX33" s="396"/>
      <c r="AY33" s="396"/>
      <c r="AZ33" s="396"/>
      <c r="BA33" s="396"/>
      <c r="BB33" s="396"/>
      <c r="BC33" s="396"/>
      <c r="BD33" s="203"/>
      <c r="BE33" s="396" t="s">
        <v>205</v>
      </c>
      <c r="BF33" s="396"/>
      <c r="BG33" s="396" t="s">
        <v>206</v>
      </c>
      <c r="BH33" s="396"/>
      <c r="BI33" s="396"/>
      <c r="BJ33" s="396"/>
      <c r="BK33" s="396"/>
      <c r="BL33" s="396"/>
      <c r="BM33" s="396"/>
      <c r="BN33" s="396"/>
      <c r="BO33" s="396"/>
      <c r="BP33" s="396"/>
      <c r="BQ33" s="396"/>
      <c r="BR33" s="396"/>
      <c r="BS33" s="396"/>
      <c r="BT33" s="396"/>
      <c r="BU33" s="396"/>
      <c r="BV33" s="203"/>
      <c r="BW33" s="431" t="s">
        <v>205</v>
      </c>
      <c r="BX33" s="431"/>
      <c r="BY33" s="396" t="s">
        <v>207</v>
      </c>
      <c r="BZ33" s="396"/>
      <c r="CA33" s="396"/>
      <c r="CB33" s="396"/>
      <c r="CC33" s="396"/>
      <c r="CD33" s="396"/>
      <c r="CE33" s="396"/>
      <c r="CF33" s="396"/>
      <c r="CG33" s="396"/>
      <c r="CH33" s="396"/>
      <c r="CI33" s="396"/>
      <c r="CJ33" s="396"/>
      <c r="CK33" s="396"/>
      <c r="CL33" s="396"/>
      <c r="CM33" s="396"/>
      <c r="CN33" s="202"/>
      <c r="CO33" s="431" t="s">
        <v>199</v>
      </c>
      <c r="CP33" s="431"/>
      <c r="CQ33" s="396" t="s">
        <v>208</v>
      </c>
      <c r="CR33" s="396"/>
      <c r="CS33" s="396"/>
      <c r="CT33" s="396"/>
      <c r="CU33" s="396"/>
      <c r="CV33" s="396"/>
      <c r="CW33" s="396"/>
      <c r="CX33" s="396"/>
      <c r="CY33" s="396"/>
      <c r="CZ33" s="396"/>
      <c r="DA33" s="396"/>
      <c r="DB33" s="396"/>
      <c r="DC33" s="396"/>
      <c r="DD33" s="396"/>
      <c r="DE33" s="396"/>
      <c r="DF33" s="202"/>
      <c r="DG33" s="596" t="s">
        <v>209</v>
      </c>
      <c r="DH33" s="596"/>
      <c r="DI33" s="204"/>
    </row>
    <row r="34" spans="1:113" ht="32.25" customHeight="1" x14ac:dyDescent="0.15">
      <c r="A34" s="177"/>
      <c r="B34" s="201"/>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77"/>
      <c r="U34" s="597">
        <f>IF(W34="","",MAX(C34:D43)+1)</f>
        <v>5</v>
      </c>
      <c r="V34" s="597"/>
      <c r="W34" s="598" t="str">
        <f>IF('各会計、関係団体の財政状況及び健全化判断比率'!B28="","",'各会計、関係団体の財政状況及び健全化判断比率'!B28)</f>
        <v>国民健康保険事業会計</v>
      </c>
      <c r="X34" s="598"/>
      <c r="Y34" s="598"/>
      <c r="Z34" s="598"/>
      <c r="AA34" s="598"/>
      <c r="AB34" s="598"/>
      <c r="AC34" s="598"/>
      <c r="AD34" s="598"/>
      <c r="AE34" s="598"/>
      <c r="AF34" s="598"/>
      <c r="AG34" s="598"/>
      <c r="AH34" s="598"/>
      <c r="AI34" s="598"/>
      <c r="AJ34" s="598"/>
      <c r="AK34" s="598"/>
      <c r="AL34" s="177"/>
      <c r="AM34" s="597">
        <f>IF(AO34="","",MAX(C34:D43,U34:V43)+1)</f>
        <v>11</v>
      </c>
      <c r="AN34" s="597"/>
      <c r="AO34" s="598" t="str">
        <f>IF('各会計、関係団体の財政状況及び健全化判断比率'!B34="","",'各会計、関係団体の財政状況及び健全化判断比率'!B34)</f>
        <v>病院事業会計</v>
      </c>
      <c r="AP34" s="598"/>
      <c r="AQ34" s="598"/>
      <c r="AR34" s="598"/>
      <c r="AS34" s="598"/>
      <c r="AT34" s="598"/>
      <c r="AU34" s="598"/>
      <c r="AV34" s="598"/>
      <c r="AW34" s="598"/>
      <c r="AX34" s="598"/>
      <c r="AY34" s="598"/>
      <c r="AZ34" s="598"/>
      <c r="BA34" s="598"/>
      <c r="BB34" s="598"/>
      <c r="BC34" s="598"/>
      <c r="BD34" s="177"/>
      <c r="BE34" s="597">
        <f>IF(BG34="","",MAX(C34:D43,U34:V43,AM34:AN43)+1)</f>
        <v>17</v>
      </c>
      <c r="BF34" s="597"/>
      <c r="BG34" s="598" t="str">
        <f>IF('各会計、関係団体の財政状況及び健全化判断比率'!B40="","",'各会計、関係団体の財政状況及び健全化判断比率'!B40)</f>
        <v>公設地方卸売市場事業会計</v>
      </c>
      <c r="BH34" s="598"/>
      <c r="BI34" s="598"/>
      <c r="BJ34" s="598"/>
      <c r="BK34" s="598"/>
      <c r="BL34" s="598"/>
      <c r="BM34" s="598"/>
      <c r="BN34" s="598"/>
      <c r="BO34" s="598"/>
      <c r="BP34" s="598"/>
      <c r="BQ34" s="598"/>
      <c r="BR34" s="598"/>
      <c r="BS34" s="598"/>
      <c r="BT34" s="598"/>
      <c r="BU34" s="598"/>
      <c r="BV34" s="177"/>
      <c r="BW34" s="597">
        <f>IF(BY34="","",MAX(C34:D43,U34:V43,AM34:AN43,BE34:BF43)+1)</f>
        <v>18</v>
      </c>
      <c r="BX34" s="597"/>
      <c r="BY34" s="598" t="str">
        <f>IF('各会計、関係団体の財政状況及び健全化判断比率'!B68="","",'各会計、関係団体の財政状況及び健全化判断比率'!B68)</f>
        <v>大垣消防組合</v>
      </c>
      <c r="BZ34" s="598"/>
      <c r="CA34" s="598"/>
      <c r="CB34" s="598"/>
      <c r="CC34" s="598"/>
      <c r="CD34" s="598"/>
      <c r="CE34" s="598"/>
      <c r="CF34" s="598"/>
      <c r="CG34" s="598"/>
      <c r="CH34" s="598"/>
      <c r="CI34" s="598"/>
      <c r="CJ34" s="598"/>
      <c r="CK34" s="598"/>
      <c r="CL34" s="598"/>
      <c r="CM34" s="598"/>
      <c r="CN34" s="177"/>
      <c r="CO34" s="597">
        <f>IF(CQ34="","",MAX(C34:D43,U34:V43,AM34:AN43,BE34:BF43,BW34:BX43)+1)</f>
        <v>28</v>
      </c>
      <c r="CP34" s="597"/>
      <c r="CQ34" s="598" t="str">
        <f>IF('各会計、関係団体の財政状況及び健全化判断比率'!BS7="","",'各会計、関係団体の財政状況及び健全化判断比率'!BS7)</f>
        <v>大垣勤労者福祉サービスセンター</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
      </c>
      <c r="DH34" s="599"/>
      <c r="DI34" s="204"/>
    </row>
    <row r="35" spans="1:113" ht="32.25" customHeight="1" x14ac:dyDescent="0.15">
      <c r="A35" s="177"/>
      <c r="B35" s="201"/>
      <c r="C35" s="597">
        <f>IF(E35="","",C34+1)</f>
        <v>2</v>
      </c>
      <c r="D35" s="597"/>
      <c r="E35" s="598" t="str">
        <f>IF('各会計、関係団体の財政状況及び健全化判断比率'!B8="","",'各会計、関係団体の財政状況及び健全化判断比率'!B8)</f>
        <v>物品調達会計</v>
      </c>
      <c r="F35" s="598"/>
      <c r="G35" s="598"/>
      <c r="H35" s="598"/>
      <c r="I35" s="598"/>
      <c r="J35" s="598"/>
      <c r="K35" s="598"/>
      <c r="L35" s="598"/>
      <c r="M35" s="598"/>
      <c r="N35" s="598"/>
      <c r="O35" s="598"/>
      <c r="P35" s="598"/>
      <c r="Q35" s="598"/>
      <c r="R35" s="598"/>
      <c r="S35" s="598"/>
      <c r="T35" s="177"/>
      <c r="U35" s="597">
        <f>IF(W35="","",U34+1)</f>
        <v>6</v>
      </c>
      <c r="V35" s="597"/>
      <c r="W35" s="598" t="str">
        <f>IF('各会計、関係団体の財政状況及び健全化判断比率'!B29="","",'各会計、関係団体の財政状況及び健全化判断比率'!B29)</f>
        <v>国民健康保険直営診療施設事業会計</v>
      </c>
      <c r="X35" s="598"/>
      <c r="Y35" s="598"/>
      <c r="Z35" s="598"/>
      <c r="AA35" s="598"/>
      <c r="AB35" s="598"/>
      <c r="AC35" s="598"/>
      <c r="AD35" s="598"/>
      <c r="AE35" s="598"/>
      <c r="AF35" s="598"/>
      <c r="AG35" s="598"/>
      <c r="AH35" s="598"/>
      <c r="AI35" s="598"/>
      <c r="AJ35" s="598"/>
      <c r="AK35" s="598"/>
      <c r="AL35" s="177"/>
      <c r="AM35" s="597">
        <f t="shared" ref="AM35:AM43" si="0">IF(AO35="","",AM34+1)</f>
        <v>12</v>
      </c>
      <c r="AN35" s="597"/>
      <c r="AO35" s="598" t="str">
        <f>IF('各会計、関係団体の財政状況及び健全化判断比率'!B35="","",'各会計、関係団体の財政状況及び健全化判断比率'!B35)</f>
        <v>水道事業会計</v>
      </c>
      <c r="AP35" s="598"/>
      <c r="AQ35" s="598"/>
      <c r="AR35" s="598"/>
      <c r="AS35" s="598"/>
      <c r="AT35" s="598"/>
      <c r="AU35" s="598"/>
      <c r="AV35" s="598"/>
      <c r="AW35" s="598"/>
      <c r="AX35" s="598"/>
      <c r="AY35" s="598"/>
      <c r="AZ35" s="598"/>
      <c r="BA35" s="598"/>
      <c r="BB35" s="598"/>
      <c r="BC35" s="598"/>
      <c r="BD35" s="177"/>
      <c r="BE35" s="597" t="str">
        <f t="shared" ref="BE35:BE43" si="1">IF(BG35="","",BE34+1)</f>
        <v/>
      </c>
      <c r="BF35" s="597"/>
      <c r="BG35" s="598"/>
      <c r="BH35" s="598"/>
      <c r="BI35" s="598"/>
      <c r="BJ35" s="598"/>
      <c r="BK35" s="598"/>
      <c r="BL35" s="598"/>
      <c r="BM35" s="598"/>
      <c r="BN35" s="598"/>
      <c r="BO35" s="598"/>
      <c r="BP35" s="598"/>
      <c r="BQ35" s="598"/>
      <c r="BR35" s="598"/>
      <c r="BS35" s="598"/>
      <c r="BT35" s="598"/>
      <c r="BU35" s="598"/>
      <c r="BV35" s="177"/>
      <c r="BW35" s="597">
        <f t="shared" ref="BW35:BW43" si="2">IF(BY35="","",BW34+1)</f>
        <v>19</v>
      </c>
      <c r="BX35" s="597"/>
      <c r="BY35" s="598" t="str">
        <f>IF('各会計、関係団体の財政状況及び健全化判断比率'!B69="","",'各会計、関係団体の財政状況及び健全化判断比率'!B69)</f>
        <v>大垣衛生施設組合</v>
      </c>
      <c r="BZ35" s="598"/>
      <c r="CA35" s="598"/>
      <c r="CB35" s="598"/>
      <c r="CC35" s="598"/>
      <c r="CD35" s="598"/>
      <c r="CE35" s="598"/>
      <c r="CF35" s="598"/>
      <c r="CG35" s="598"/>
      <c r="CH35" s="598"/>
      <c r="CI35" s="598"/>
      <c r="CJ35" s="598"/>
      <c r="CK35" s="598"/>
      <c r="CL35" s="598"/>
      <c r="CM35" s="598"/>
      <c r="CN35" s="177"/>
      <c r="CO35" s="597">
        <f t="shared" ref="CO35:CO43" si="3">IF(CQ35="","",CO34+1)</f>
        <v>29</v>
      </c>
      <c r="CP35" s="597"/>
      <c r="CQ35" s="598" t="str">
        <f>IF('各会計、関係団体の財政状況及び健全化判断比率'!BS8="","",'各会計、関係団体の財政状況及び健全化判断比率'!BS8)</f>
        <v>大垣市文化事業団</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204"/>
    </row>
    <row r="36" spans="1:113" ht="32.25" customHeight="1" x14ac:dyDescent="0.15">
      <c r="A36" s="177"/>
      <c r="B36" s="201"/>
      <c r="C36" s="597">
        <f>IF(E36="","",C35+1)</f>
        <v>3</v>
      </c>
      <c r="D36" s="597"/>
      <c r="E36" s="598" t="str">
        <f>IF('各会計、関係団体の財政状況及び健全化判断比率'!B9="","",'各会計、関係団体の財政状況及び健全化判断比率'!B9)</f>
        <v>公共用地先行取得事業会計</v>
      </c>
      <c r="F36" s="598"/>
      <c r="G36" s="598"/>
      <c r="H36" s="598"/>
      <c r="I36" s="598"/>
      <c r="J36" s="598"/>
      <c r="K36" s="598"/>
      <c r="L36" s="598"/>
      <c r="M36" s="598"/>
      <c r="N36" s="598"/>
      <c r="O36" s="598"/>
      <c r="P36" s="598"/>
      <c r="Q36" s="598"/>
      <c r="R36" s="598"/>
      <c r="S36" s="598"/>
      <c r="T36" s="177"/>
      <c r="U36" s="597">
        <f t="shared" ref="U36:U43" si="4">IF(W36="","",U35+1)</f>
        <v>7</v>
      </c>
      <c r="V36" s="597"/>
      <c r="W36" s="598" t="str">
        <f>IF('各会計、関係団体の財政状況及び健全化判断比率'!B30="","",'各会計、関係団体の財政状況及び健全化判断比率'!B30)</f>
        <v>後期高齢者医療事業会計</v>
      </c>
      <c r="X36" s="598"/>
      <c r="Y36" s="598"/>
      <c r="Z36" s="598"/>
      <c r="AA36" s="598"/>
      <c r="AB36" s="598"/>
      <c r="AC36" s="598"/>
      <c r="AD36" s="598"/>
      <c r="AE36" s="598"/>
      <c r="AF36" s="598"/>
      <c r="AG36" s="598"/>
      <c r="AH36" s="598"/>
      <c r="AI36" s="598"/>
      <c r="AJ36" s="598"/>
      <c r="AK36" s="598"/>
      <c r="AL36" s="177"/>
      <c r="AM36" s="597">
        <f t="shared" si="0"/>
        <v>13</v>
      </c>
      <c r="AN36" s="597"/>
      <c r="AO36" s="598" t="str">
        <f>IF('各会計、関係団体の財政状況及び健全化判断比率'!B36="","",'各会計、関係団体の財政状況及び健全化判断比率'!B36)</f>
        <v>簡易水道事業会計</v>
      </c>
      <c r="AP36" s="598"/>
      <c r="AQ36" s="598"/>
      <c r="AR36" s="598"/>
      <c r="AS36" s="598"/>
      <c r="AT36" s="598"/>
      <c r="AU36" s="598"/>
      <c r="AV36" s="598"/>
      <c r="AW36" s="598"/>
      <c r="AX36" s="598"/>
      <c r="AY36" s="598"/>
      <c r="AZ36" s="598"/>
      <c r="BA36" s="598"/>
      <c r="BB36" s="598"/>
      <c r="BC36" s="598"/>
      <c r="BD36" s="177"/>
      <c r="BE36" s="597" t="str">
        <f t="shared" si="1"/>
        <v/>
      </c>
      <c r="BF36" s="597"/>
      <c r="BG36" s="598"/>
      <c r="BH36" s="598"/>
      <c r="BI36" s="598"/>
      <c r="BJ36" s="598"/>
      <c r="BK36" s="598"/>
      <c r="BL36" s="598"/>
      <c r="BM36" s="598"/>
      <c r="BN36" s="598"/>
      <c r="BO36" s="598"/>
      <c r="BP36" s="598"/>
      <c r="BQ36" s="598"/>
      <c r="BR36" s="598"/>
      <c r="BS36" s="598"/>
      <c r="BT36" s="598"/>
      <c r="BU36" s="598"/>
      <c r="BV36" s="177"/>
      <c r="BW36" s="597">
        <f t="shared" si="2"/>
        <v>20</v>
      </c>
      <c r="BX36" s="597"/>
      <c r="BY36" s="598" t="str">
        <f>IF('各会計、関係団体の財政状況及び健全化判断比率'!B70="","",'各会計、関係団体の財政状況及び健全化判断比率'!B70)</f>
        <v>西南濃粗大廃棄物処理組合</v>
      </c>
      <c r="BZ36" s="598"/>
      <c r="CA36" s="598"/>
      <c r="CB36" s="598"/>
      <c r="CC36" s="598"/>
      <c r="CD36" s="598"/>
      <c r="CE36" s="598"/>
      <c r="CF36" s="598"/>
      <c r="CG36" s="598"/>
      <c r="CH36" s="598"/>
      <c r="CI36" s="598"/>
      <c r="CJ36" s="598"/>
      <c r="CK36" s="598"/>
      <c r="CL36" s="598"/>
      <c r="CM36" s="598"/>
      <c r="CN36" s="177"/>
      <c r="CO36" s="597">
        <f t="shared" si="3"/>
        <v>30</v>
      </c>
      <c r="CP36" s="597"/>
      <c r="CQ36" s="598" t="str">
        <f>IF('各会計、関係団体の財政状況及び健全化判断比率'!BS9="","",'各会計、関係団体の財政状況及び健全化判断比率'!BS9)</f>
        <v>大垣市土地開発公社</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v>
      </c>
      <c r="DH36" s="599"/>
      <c r="DI36" s="204"/>
    </row>
    <row r="37" spans="1:113" ht="32.25" customHeight="1" x14ac:dyDescent="0.15">
      <c r="A37" s="177"/>
      <c r="B37" s="201"/>
      <c r="C37" s="597">
        <f>IF(E37="","",C36+1)</f>
        <v>4</v>
      </c>
      <c r="D37" s="597"/>
      <c r="E37" s="598" t="str">
        <f>IF('各会計、関係団体の財政状況及び健全化判断比率'!B10="","",'各会計、関係団体の財政状況及び健全化判断比率'!B10)</f>
        <v>市行造林事業会計</v>
      </c>
      <c r="F37" s="598"/>
      <c r="G37" s="598"/>
      <c r="H37" s="598"/>
      <c r="I37" s="598"/>
      <c r="J37" s="598"/>
      <c r="K37" s="598"/>
      <c r="L37" s="598"/>
      <c r="M37" s="598"/>
      <c r="N37" s="598"/>
      <c r="O37" s="598"/>
      <c r="P37" s="598"/>
      <c r="Q37" s="598"/>
      <c r="R37" s="598"/>
      <c r="S37" s="598"/>
      <c r="T37" s="177"/>
      <c r="U37" s="597">
        <f t="shared" si="4"/>
        <v>8</v>
      </c>
      <c r="V37" s="597"/>
      <c r="W37" s="598" t="str">
        <f>IF('各会計、関係団体の財政状況及び健全化判断比率'!B31="","",'各会計、関係団体の財政状況及び健全化判断比率'!B31)</f>
        <v>介護保険事業会計</v>
      </c>
      <c r="X37" s="598"/>
      <c r="Y37" s="598"/>
      <c r="Z37" s="598"/>
      <c r="AA37" s="598"/>
      <c r="AB37" s="598"/>
      <c r="AC37" s="598"/>
      <c r="AD37" s="598"/>
      <c r="AE37" s="598"/>
      <c r="AF37" s="598"/>
      <c r="AG37" s="598"/>
      <c r="AH37" s="598"/>
      <c r="AI37" s="598"/>
      <c r="AJ37" s="598"/>
      <c r="AK37" s="598"/>
      <c r="AL37" s="177"/>
      <c r="AM37" s="597">
        <f t="shared" si="0"/>
        <v>14</v>
      </c>
      <c r="AN37" s="597"/>
      <c r="AO37" s="598" t="str">
        <f>IF('各会計、関係団体の財政状況及び健全化判断比率'!B37="","",'各会計、関係団体の財政状況及び健全化判断比率'!B37)</f>
        <v>公共下水道事業会計</v>
      </c>
      <c r="AP37" s="598"/>
      <c r="AQ37" s="598"/>
      <c r="AR37" s="598"/>
      <c r="AS37" s="598"/>
      <c r="AT37" s="598"/>
      <c r="AU37" s="598"/>
      <c r="AV37" s="598"/>
      <c r="AW37" s="598"/>
      <c r="AX37" s="598"/>
      <c r="AY37" s="598"/>
      <c r="AZ37" s="598"/>
      <c r="BA37" s="598"/>
      <c r="BB37" s="598"/>
      <c r="BC37" s="598"/>
      <c r="BD37" s="177"/>
      <c r="BE37" s="597" t="str">
        <f t="shared" si="1"/>
        <v/>
      </c>
      <c r="BF37" s="597"/>
      <c r="BG37" s="598"/>
      <c r="BH37" s="598"/>
      <c r="BI37" s="598"/>
      <c r="BJ37" s="598"/>
      <c r="BK37" s="598"/>
      <c r="BL37" s="598"/>
      <c r="BM37" s="598"/>
      <c r="BN37" s="598"/>
      <c r="BO37" s="598"/>
      <c r="BP37" s="598"/>
      <c r="BQ37" s="598"/>
      <c r="BR37" s="598"/>
      <c r="BS37" s="598"/>
      <c r="BT37" s="598"/>
      <c r="BU37" s="598"/>
      <c r="BV37" s="177"/>
      <c r="BW37" s="597">
        <f t="shared" si="2"/>
        <v>21</v>
      </c>
      <c r="BX37" s="597"/>
      <c r="BY37" s="598" t="str">
        <f>IF('各会計、関係団体の財政状況及び健全化判断比率'!B71="","",'各会計、関係団体の財政状況及び健全化判断比率'!B71)</f>
        <v>西濃環境整備組合</v>
      </c>
      <c r="BZ37" s="598"/>
      <c r="CA37" s="598"/>
      <c r="CB37" s="598"/>
      <c r="CC37" s="598"/>
      <c r="CD37" s="598"/>
      <c r="CE37" s="598"/>
      <c r="CF37" s="598"/>
      <c r="CG37" s="598"/>
      <c r="CH37" s="598"/>
      <c r="CI37" s="598"/>
      <c r="CJ37" s="598"/>
      <c r="CK37" s="598"/>
      <c r="CL37" s="598"/>
      <c r="CM37" s="598"/>
      <c r="CN37" s="177"/>
      <c r="CO37" s="597">
        <f t="shared" si="3"/>
        <v>31</v>
      </c>
      <c r="CP37" s="597"/>
      <c r="CQ37" s="598" t="str">
        <f>IF('各会計、関係団体の財政状況及び健全化判断比率'!BS10="","",'各会計、関係団体の財政状況及び健全化判断比率'!BS10)</f>
        <v>かみいしづ緑の村公社</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4"/>
    </row>
    <row r="38" spans="1:113" ht="32.25" customHeight="1" x14ac:dyDescent="0.15">
      <c r="A38" s="177"/>
      <c r="B38" s="201"/>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77"/>
      <c r="U38" s="597">
        <f t="shared" si="4"/>
        <v>9</v>
      </c>
      <c r="V38" s="597"/>
      <c r="W38" s="598" t="str">
        <f>IF('各会計、関係団体の財政状況及び健全化判断比率'!B32="","",'各会計、関係団体の財政状況及び健全化判断比率'!B32)</f>
        <v>駐車場事業会計</v>
      </c>
      <c r="X38" s="598"/>
      <c r="Y38" s="598"/>
      <c r="Z38" s="598"/>
      <c r="AA38" s="598"/>
      <c r="AB38" s="598"/>
      <c r="AC38" s="598"/>
      <c r="AD38" s="598"/>
      <c r="AE38" s="598"/>
      <c r="AF38" s="598"/>
      <c r="AG38" s="598"/>
      <c r="AH38" s="598"/>
      <c r="AI38" s="598"/>
      <c r="AJ38" s="598"/>
      <c r="AK38" s="598"/>
      <c r="AL38" s="177"/>
      <c r="AM38" s="597">
        <f t="shared" si="0"/>
        <v>15</v>
      </c>
      <c r="AN38" s="597"/>
      <c r="AO38" s="598" t="str">
        <f>IF('各会計、関係団体の財政状況及び健全化判断比率'!B38="","",'各会計、関係団体の財政状況及び健全化判断比率'!B38)</f>
        <v>特定環境保全公共下水道事業会計</v>
      </c>
      <c r="AP38" s="598"/>
      <c r="AQ38" s="598"/>
      <c r="AR38" s="598"/>
      <c r="AS38" s="598"/>
      <c r="AT38" s="598"/>
      <c r="AU38" s="598"/>
      <c r="AV38" s="598"/>
      <c r="AW38" s="598"/>
      <c r="AX38" s="598"/>
      <c r="AY38" s="598"/>
      <c r="AZ38" s="598"/>
      <c r="BA38" s="598"/>
      <c r="BB38" s="598"/>
      <c r="BC38" s="598"/>
      <c r="BD38" s="177"/>
      <c r="BE38" s="597" t="str">
        <f t="shared" si="1"/>
        <v/>
      </c>
      <c r="BF38" s="597"/>
      <c r="BG38" s="598"/>
      <c r="BH38" s="598"/>
      <c r="BI38" s="598"/>
      <c r="BJ38" s="598"/>
      <c r="BK38" s="598"/>
      <c r="BL38" s="598"/>
      <c r="BM38" s="598"/>
      <c r="BN38" s="598"/>
      <c r="BO38" s="598"/>
      <c r="BP38" s="598"/>
      <c r="BQ38" s="598"/>
      <c r="BR38" s="598"/>
      <c r="BS38" s="598"/>
      <c r="BT38" s="598"/>
      <c r="BU38" s="598"/>
      <c r="BV38" s="177"/>
      <c r="BW38" s="597">
        <f t="shared" si="2"/>
        <v>22</v>
      </c>
      <c r="BX38" s="597"/>
      <c r="BY38" s="598" t="str">
        <f>IF('各会計、関係団体の財政状況及び健全化判断比率'!B72="","",'各会計、関係団体の財政状況及び健全化判断比率'!B72)</f>
        <v>あすわ苑老人福祉施設事務組合</v>
      </c>
      <c r="BZ38" s="598"/>
      <c r="CA38" s="598"/>
      <c r="CB38" s="598"/>
      <c r="CC38" s="598"/>
      <c r="CD38" s="598"/>
      <c r="CE38" s="598"/>
      <c r="CF38" s="598"/>
      <c r="CG38" s="598"/>
      <c r="CH38" s="598"/>
      <c r="CI38" s="598"/>
      <c r="CJ38" s="598"/>
      <c r="CK38" s="598"/>
      <c r="CL38" s="598"/>
      <c r="CM38" s="598"/>
      <c r="CN38" s="177"/>
      <c r="CO38" s="597">
        <f t="shared" si="3"/>
        <v>32</v>
      </c>
      <c r="CP38" s="597"/>
      <c r="CQ38" s="598" t="str">
        <f>IF('各会計、関係団体の財政状況及び健全化判断比率'!BS11="","",'各会計、関係団体の財政状況及び健全化判断比率'!BS11)</f>
        <v>養老線管理機構</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4"/>
    </row>
    <row r="39" spans="1:113" ht="32.25" customHeight="1" x14ac:dyDescent="0.15">
      <c r="A39" s="177"/>
      <c r="B39" s="201"/>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77"/>
      <c r="U39" s="597">
        <f t="shared" si="4"/>
        <v>10</v>
      </c>
      <c r="V39" s="597"/>
      <c r="W39" s="598" t="str">
        <f>IF('各会計、関係団体の財政状況及び健全化判断比率'!B33="","",'各会計、関係団体の財政状況及び健全化判断比率'!B33)</f>
        <v>競輪事業会計</v>
      </c>
      <c r="X39" s="598"/>
      <c r="Y39" s="598"/>
      <c r="Z39" s="598"/>
      <c r="AA39" s="598"/>
      <c r="AB39" s="598"/>
      <c r="AC39" s="598"/>
      <c r="AD39" s="598"/>
      <c r="AE39" s="598"/>
      <c r="AF39" s="598"/>
      <c r="AG39" s="598"/>
      <c r="AH39" s="598"/>
      <c r="AI39" s="598"/>
      <c r="AJ39" s="598"/>
      <c r="AK39" s="598"/>
      <c r="AL39" s="177"/>
      <c r="AM39" s="597">
        <f t="shared" si="0"/>
        <v>16</v>
      </c>
      <c r="AN39" s="597"/>
      <c r="AO39" s="598" t="str">
        <f>IF('各会計、関係団体の財政状況及び健全化判断比率'!B39="","",'各会計、関係団体の財政状況及び健全化判断比率'!B39)</f>
        <v>農業集落排水事業会計</v>
      </c>
      <c r="AP39" s="598"/>
      <c r="AQ39" s="598"/>
      <c r="AR39" s="598"/>
      <c r="AS39" s="598"/>
      <c r="AT39" s="598"/>
      <c r="AU39" s="598"/>
      <c r="AV39" s="598"/>
      <c r="AW39" s="598"/>
      <c r="AX39" s="598"/>
      <c r="AY39" s="598"/>
      <c r="AZ39" s="598"/>
      <c r="BA39" s="598"/>
      <c r="BB39" s="598"/>
      <c r="BC39" s="598"/>
      <c r="BD39" s="177"/>
      <c r="BE39" s="597" t="str">
        <f t="shared" si="1"/>
        <v/>
      </c>
      <c r="BF39" s="597"/>
      <c r="BG39" s="598"/>
      <c r="BH39" s="598"/>
      <c r="BI39" s="598"/>
      <c r="BJ39" s="598"/>
      <c r="BK39" s="598"/>
      <c r="BL39" s="598"/>
      <c r="BM39" s="598"/>
      <c r="BN39" s="598"/>
      <c r="BO39" s="598"/>
      <c r="BP39" s="598"/>
      <c r="BQ39" s="598"/>
      <c r="BR39" s="598"/>
      <c r="BS39" s="598"/>
      <c r="BT39" s="598"/>
      <c r="BU39" s="598"/>
      <c r="BV39" s="177"/>
      <c r="BW39" s="597">
        <f t="shared" si="2"/>
        <v>23</v>
      </c>
      <c r="BX39" s="597"/>
      <c r="BY39" s="598" t="str">
        <f>IF('各会計、関係団体の財政状況及び健全化判断比率'!B73="","",'各会計、関係団体の財政状況及び健全化判断比率'!B73)</f>
        <v>大垣市安八郡安八町答案中学校組合</v>
      </c>
      <c r="BZ39" s="598"/>
      <c r="CA39" s="598"/>
      <c r="CB39" s="598"/>
      <c r="CC39" s="598"/>
      <c r="CD39" s="598"/>
      <c r="CE39" s="598"/>
      <c r="CF39" s="598"/>
      <c r="CG39" s="598"/>
      <c r="CH39" s="598"/>
      <c r="CI39" s="598"/>
      <c r="CJ39" s="598"/>
      <c r="CK39" s="598"/>
      <c r="CL39" s="598"/>
      <c r="CM39" s="598"/>
      <c r="CN39" s="177"/>
      <c r="CO39" s="597">
        <f t="shared" si="3"/>
        <v>33</v>
      </c>
      <c r="CP39" s="597"/>
      <c r="CQ39" s="598" t="str">
        <f>IF('各会計、関係団体の財政状況及び健全化判断比率'!BS12="","",'各会計、関係団体の財政状況及び健全化判断比率'!BS12)</f>
        <v>樽見鉄道株式会社</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4"/>
    </row>
    <row r="40" spans="1:113" ht="32.25" customHeight="1" x14ac:dyDescent="0.15">
      <c r="A40" s="177"/>
      <c r="B40" s="201"/>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77"/>
      <c r="U40" s="597" t="str">
        <f t="shared" si="4"/>
        <v/>
      </c>
      <c r="V40" s="597"/>
      <c r="W40" s="598"/>
      <c r="X40" s="598"/>
      <c r="Y40" s="598"/>
      <c r="Z40" s="598"/>
      <c r="AA40" s="598"/>
      <c r="AB40" s="598"/>
      <c r="AC40" s="598"/>
      <c r="AD40" s="598"/>
      <c r="AE40" s="598"/>
      <c r="AF40" s="598"/>
      <c r="AG40" s="598"/>
      <c r="AH40" s="598"/>
      <c r="AI40" s="598"/>
      <c r="AJ40" s="598"/>
      <c r="AK40" s="598"/>
      <c r="AL40" s="177"/>
      <c r="AM40" s="597" t="str">
        <f t="shared" si="0"/>
        <v/>
      </c>
      <c r="AN40" s="597"/>
      <c r="AO40" s="598"/>
      <c r="AP40" s="598"/>
      <c r="AQ40" s="598"/>
      <c r="AR40" s="598"/>
      <c r="AS40" s="598"/>
      <c r="AT40" s="598"/>
      <c r="AU40" s="598"/>
      <c r="AV40" s="598"/>
      <c r="AW40" s="598"/>
      <c r="AX40" s="598"/>
      <c r="AY40" s="598"/>
      <c r="AZ40" s="598"/>
      <c r="BA40" s="598"/>
      <c r="BB40" s="598"/>
      <c r="BC40" s="598"/>
      <c r="BD40" s="177"/>
      <c r="BE40" s="597" t="str">
        <f t="shared" si="1"/>
        <v/>
      </c>
      <c r="BF40" s="597"/>
      <c r="BG40" s="598"/>
      <c r="BH40" s="598"/>
      <c r="BI40" s="598"/>
      <c r="BJ40" s="598"/>
      <c r="BK40" s="598"/>
      <c r="BL40" s="598"/>
      <c r="BM40" s="598"/>
      <c r="BN40" s="598"/>
      <c r="BO40" s="598"/>
      <c r="BP40" s="598"/>
      <c r="BQ40" s="598"/>
      <c r="BR40" s="598"/>
      <c r="BS40" s="598"/>
      <c r="BT40" s="598"/>
      <c r="BU40" s="598"/>
      <c r="BV40" s="177"/>
      <c r="BW40" s="597">
        <f t="shared" si="2"/>
        <v>24</v>
      </c>
      <c r="BX40" s="597"/>
      <c r="BY40" s="598" t="str">
        <f>IF('各会計、関係団体の財政状況及び健全化判断比率'!B74="","",'各会計、関係団体の財政状況及び健全化判断比率'!B74)</f>
        <v>岐阜県後期高齢者医療広域連合（一般会計）</v>
      </c>
      <c r="BZ40" s="598"/>
      <c r="CA40" s="598"/>
      <c r="CB40" s="598"/>
      <c r="CC40" s="598"/>
      <c r="CD40" s="598"/>
      <c r="CE40" s="598"/>
      <c r="CF40" s="598"/>
      <c r="CG40" s="598"/>
      <c r="CH40" s="598"/>
      <c r="CI40" s="598"/>
      <c r="CJ40" s="598"/>
      <c r="CK40" s="598"/>
      <c r="CL40" s="598"/>
      <c r="CM40" s="598"/>
      <c r="CN40" s="177"/>
      <c r="CO40" s="597" t="str">
        <f t="shared" si="3"/>
        <v/>
      </c>
      <c r="CP40" s="597"/>
      <c r="CQ40" s="598" t="str">
        <f>IF('各会計、関係団体の財政状況及び健全化判断比率'!BS13="","",'各会計、関係団体の財政状況及び健全化判断比率'!BS13)</f>
        <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4"/>
    </row>
    <row r="41" spans="1:113" ht="32.25" customHeight="1" x14ac:dyDescent="0.15">
      <c r="A41" s="177"/>
      <c r="B41" s="201"/>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77"/>
      <c r="U41" s="597" t="str">
        <f t="shared" si="4"/>
        <v/>
      </c>
      <c r="V41" s="597"/>
      <c r="W41" s="598"/>
      <c r="X41" s="598"/>
      <c r="Y41" s="598"/>
      <c r="Z41" s="598"/>
      <c r="AA41" s="598"/>
      <c r="AB41" s="598"/>
      <c r="AC41" s="598"/>
      <c r="AD41" s="598"/>
      <c r="AE41" s="598"/>
      <c r="AF41" s="598"/>
      <c r="AG41" s="598"/>
      <c r="AH41" s="598"/>
      <c r="AI41" s="598"/>
      <c r="AJ41" s="598"/>
      <c r="AK41" s="598"/>
      <c r="AL41" s="177"/>
      <c r="AM41" s="597" t="str">
        <f t="shared" si="0"/>
        <v/>
      </c>
      <c r="AN41" s="597"/>
      <c r="AO41" s="598"/>
      <c r="AP41" s="598"/>
      <c r="AQ41" s="598"/>
      <c r="AR41" s="598"/>
      <c r="AS41" s="598"/>
      <c r="AT41" s="598"/>
      <c r="AU41" s="598"/>
      <c r="AV41" s="598"/>
      <c r="AW41" s="598"/>
      <c r="AX41" s="598"/>
      <c r="AY41" s="598"/>
      <c r="AZ41" s="598"/>
      <c r="BA41" s="598"/>
      <c r="BB41" s="598"/>
      <c r="BC41" s="598"/>
      <c r="BD41" s="177"/>
      <c r="BE41" s="597" t="str">
        <f t="shared" si="1"/>
        <v/>
      </c>
      <c r="BF41" s="597"/>
      <c r="BG41" s="598"/>
      <c r="BH41" s="598"/>
      <c r="BI41" s="598"/>
      <c r="BJ41" s="598"/>
      <c r="BK41" s="598"/>
      <c r="BL41" s="598"/>
      <c r="BM41" s="598"/>
      <c r="BN41" s="598"/>
      <c r="BO41" s="598"/>
      <c r="BP41" s="598"/>
      <c r="BQ41" s="598"/>
      <c r="BR41" s="598"/>
      <c r="BS41" s="598"/>
      <c r="BT41" s="598"/>
      <c r="BU41" s="598"/>
      <c r="BV41" s="177"/>
      <c r="BW41" s="597">
        <f t="shared" si="2"/>
        <v>25</v>
      </c>
      <c r="BX41" s="597"/>
      <c r="BY41" s="598" t="str">
        <f>IF('各会計、関係団体の財政状況及び健全化判断比率'!B75="","",'各会計、関係団体の財政状況及び健全化判断比率'!B75)</f>
        <v>岐阜県後期高齢者医療広域連合（特別会計）</v>
      </c>
      <c r="BZ41" s="598"/>
      <c r="CA41" s="598"/>
      <c r="CB41" s="598"/>
      <c r="CC41" s="598"/>
      <c r="CD41" s="598"/>
      <c r="CE41" s="598"/>
      <c r="CF41" s="598"/>
      <c r="CG41" s="598"/>
      <c r="CH41" s="598"/>
      <c r="CI41" s="598"/>
      <c r="CJ41" s="598"/>
      <c r="CK41" s="598"/>
      <c r="CL41" s="598"/>
      <c r="CM41" s="598"/>
      <c r="CN41" s="177"/>
      <c r="CO41" s="597" t="str">
        <f t="shared" si="3"/>
        <v/>
      </c>
      <c r="CP41" s="597"/>
      <c r="CQ41" s="598" t="str">
        <f>IF('各会計、関係団体の財政状況及び健全化判断比率'!BS14="","",'各会計、関係団体の財政状況及び健全化判断比率'!BS14)</f>
        <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4"/>
    </row>
    <row r="42" spans="1:113" ht="32.25" customHeight="1" x14ac:dyDescent="0.15">
      <c r="B42" s="201"/>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77"/>
      <c r="U42" s="597" t="str">
        <f t="shared" si="4"/>
        <v/>
      </c>
      <c r="V42" s="597"/>
      <c r="W42" s="598"/>
      <c r="X42" s="598"/>
      <c r="Y42" s="598"/>
      <c r="Z42" s="598"/>
      <c r="AA42" s="598"/>
      <c r="AB42" s="598"/>
      <c r="AC42" s="598"/>
      <c r="AD42" s="598"/>
      <c r="AE42" s="598"/>
      <c r="AF42" s="598"/>
      <c r="AG42" s="598"/>
      <c r="AH42" s="598"/>
      <c r="AI42" s="598"/>
      <c r="AJ42" s="598"/>
      <c r="AK42" s="598"/>
      <c r="AL42" s="177"/>
      <c r="AM42" s="597" t="str">
        <f t="shared" si="0"/>
        <v/>
      </c>
      <c r="AN42" s="597"/>
      <c r="AO42" s="598"/>
      <c r="AP42" s="598"/>
      <c r="AQ42" s="598"/>
      <c r="AR42" s="598"/>
      <c r="AS42" s="598"/>
      <c r="AT42" s="598"/>
      <c r="AU42" s="598"/>
      <c r="AV42" s="598"/>
      <c r="AW42" s="598"/>
      <c r="AX42" s="598"/>
      <c r="AY42" s="598"/>
      <c r="AZ42" s="598"/>
      <c r="BA42" s="598"/>
      <c r="BB42" s="598"/>
      <c r="BC42" s="598"/>
      <c r="BD42" s="177"/>
      <c r="BE42" s="597" t="str">
        <f t="shared" si="1"/>
        <v/>
      </c>
      <c r="BF42" s="597"/>
      <c r="BG42" s="598"/>
      <c r="BH42" s="598"/>
      <c r="BI42" s="598"/>
      <c r="BJ42" s="598"/>
      <c r="BK42" s="598"/>
      <c r="BL42" s="598"/>
      <c r="BM42" s="598"/>
      <c r="BN42" s="598"/>
      <c r="BO42" s="598"/>
      <c r="BP42" s="598"/>
      <c r="BQ42" s="598"/>
      <c r="BR42" s="598"/>
      <c r="BS42" s="598"/>
      <c r="BT42" s="598"/>
      <c r="BU42" s="598"/>
      <c r="BV42" s="177"/>
      <c r="BW42" s="597">
        <f t="shared" si="2"/>
        <v>26</v>
      </c>
      <c r="BX42" s="597"/>
      <c r="BY42" s="598" t="str">
        <f>IF('各会計、関係団体の財政状況及び健全化判断比率'!B76="","",'各会計、関係団体の財政状況及び健全化判断比率'!B76)</f>
        <v>西美濃さくら苑介護老人保健施設事務組合</v>
      </c>
      <c r="BZ42" s="598"/>
      <c r="CA42" s="598"/>
      <c r="CB42" s="598"/>
      <c r="CC42" s="598"/>
      <c r="CD42" s="598"/>
      <c r="CE42" s="598"/>
      <c r="CF42" s="598"/>
      <c r="CG42" s="598"/>
      <c r="CH42" s="598"/>
      <c r="CI42" s="598"/>
      <c r="CJ42" s="598"/>
      <c r="CK42" s="598"/>
      <c r="CL42" s="598"/>
      <c r="CM42" s="598"/>
      <c r="CN42" s="177"/>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4"/>
    </row>
    <row r="43" spans="1:113" ht="32.25" customHeight="1" x14ac:dyDescent="0.15">
      <c r="B43" s="201"/>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77"/>
      <c r="U43" s="597" t="str">
        <f t="shared" si="4"/>
        <v/>
      </c>
      <c r="V43" s="597"/>
      <c r="W43" s="598"/>
      <c r="X43" s="598"/>
      <c r="Y43" s="598"/>
      <c r="Z43" s="598"/>
      <c r="AA43" s="598"/>
      <c r="AB43" s="598"/>
      <c r="AC43" s="598"/>
      <c r="AD43" s="598"/>
      <c r="AE43" s="598"/>
      <c r="AF43" s="598"/>
      <c r="AG43" s="598"/>
      <c r="AH43" s="598"/>
      <c r="AI43" s="598"/>
      <c r="AJ43" s="598"/>
      <c r="AK43" s="598"/>
      <c r="AL43" s="177"/>
      <c r="AM43" s="597" t="str">
        <f t="shared" si="0"/>
        <v/>
      </c>
      <c r="AN43" s="597"/>
      <c r="AO43" s="598"/>
      <c r="AP43" s="598"/>
      <c r="AQ43" s="598"/>
      <c r="AR43" s="598"/>
      <c r="AS43" s="598"/>
      <c r="AT43" s="598"/>
      <c r="AU43" s="598"/>
      <c r="AV43" s="598"/>
      <c r="AW43" s="598"/>
      <c r="AX43" s="598"/>
      <c r="AY43" s="598"/>
      <c r="AZ43" s="598"/>
      <c r="BA43" s="598"/>
      <c r="BB43" s="598"/>
      <c r="BC43" s="598"/>
      <c r="BD43" s="177"/>
      <c r="BE43" s="597" t="str">
        <f t="shared" si="1"/>
        <v/>
      </c>
      <c r="BF43" s="597"/>
      <c r="BG43" s="598"/>
      <c r="BH43" s="598"/>
      <c r="BI43" s="598"/>
      <c r="BJ43" s="598"/>
      <c r="BK43" s="598"/>
      <c r="BL43" s="598"/>
      <c r="BM43" s="598"/>
      <c r="BN43" s="598"/>
      <c r="BO43" s="598"/>
      <c r="BP43" s="598"/>
      <c r="BQ43" s="598"/>
      <c r="BR43" s="598"/>
      <c r="BS43" s="598"/>
      <c r="BT43" s="598"/>
      <c r="BU43" s="598"/>
      <c r="BV43" s="177"/>
      <c r="BW43" s="597">
        <f t="shared" si="2"/>
        <v>27</v>
      </c>
      <c r="BX43" s="597"/>
      <c r="BY43" s="598" t="str">
        <f>IF('各会計、関係団体の財政状況及び健全化判断比率'!B77="","",'各会計、関係団体の財政状況及び健全化判断比率'!B77)</f>
        <v>大垣輪中水防事務組合</v>
      </c>
      <c r="BZ43" s="598"/>
      <c r="CA43" s="598"/>
      <c r="CB43" s="598"/>
      <c r="CC43" s="598"/>
      <c r="CD43" s="598"/>
      <c r="CE43" s="598"/>
      <c r="CF43" s="598"/>
      <c r="CG43" s="598"/>
      <c r="CH43" s="598"/>
      <c r="CI43" s="598"/>
      <c r="CJ43" s="598"/>
      <c r="CK43" s="598"/>
      <c r="CL43" s="598"/>
      <c r="CM43" s="598"/>
      <c r="CN43" s="177"/>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4"/>
    </row>
    <row r="44" spans="1:113" ht="13.5" customHeight="1" thickBot="1" x14ac:dyDescent="0.2">
      <c r="B44" s="205"/>
      <c r="C44" s="206"/>
      <c r="D44" s="206"/>
      <c r="E44" s="206"/>
      <c r="F44" s="206"/>
      <c r="G44" s="206"/>
      <c r="H44" s="206"/>
      <c r="I44" s="206"/>
      <c r="J44" s="206"/>
      <c r="K44" s="206"/>
      <c r="L44" s="206"/>
      <c r="M44" s="206"/>
      <c r="N44" s="206"/>
      <c r="O44" s="206"/>
      <c r="P44" s="206"/>
      <c r="Q44" s="206"/>
      <c r="R44" s="206"/>
      <c r="S44" s="206"/>
      <c r="T44" s="206"/>
      <c r="U44" s="206"/>
      <c r="V44" s="206"/>
      <c r="W44" s="206"/>
      <c r="X44" s="206"/>
      <c r="Y44" s="206"/>
      <c r="Z44" s="206"/>
      <c r="AA44" s="206"/>
      <c r="AB44" s="206"/>
      <c r="AC44" s="206"/>
      <c r="AD44" s="206"/>
      <c r="AE44" s="206"/>
      <c r="AF44" s="206"/>
      <c r="AG44" s="206"/>
      <c r="AH44" s="206"/>
      <c r="AI44" s="206"/>
      <c r="AJ44" s="206"/>
      <c r="AK44" s="206"/>
      <c r="AL44" s="206"/>
      <c r="AM44" s="206"/>
      <c r="AN44" s="206"/>
      <c r="AO44" s="206"/>
      <c r="AP44" s="206"/>
      <c r="AQ44" s="206"/>
      <c r="AR44" s="206"/>
      <c r="AS44" s="206"/>
      <c r="AT44" s="206"/>
      <c r="AU44" s="206"/>
      <c r="AV44" s="206"/>
      <c r="AW44" s="206"/>
      <c r="AX44" s="206"/>
      <c r="AY44" s="206"/>
      <c r="AZ44" s="206"/>
      <c r="BA44" s="206"/>
      <c r="BB44" s="206"/>
      <c r="BC44" s="206"/>
      <c r="BD44" s="206"/>
      <c r="BE44" s="206"/>
      <c r="BF44" s="206"/>
      <c r="BG44" s="206"/>
      <c r="BH44" s="206"/>
      <c r="BI44" s="206"/>
      <c r="BJ44" s="206"/>
      <c r="BK44" s="206"/>
      <c r="BL44" s="206"/>
      <c r="BM44" s="206"/>
      <c r="BN44" s="206"/>
      <c r="BO44" s="206"/>
      <c r="BP44" s="206"/>
      <c r="BQ44" s="206"/>
      <c r="BR44" s="206"/>
      <c r="BS44" s="206"/>
      <c r="BT44" s="206"/>
      <c r="BU44" s="206"/>
      <c r="BV44" s="206"/>
      <c r="BW44" s="206"/>
      <c r="BX44" s="206"/>
      <c r="BY44" s="206"/>
      <c r="BZ44" s="206"/>
      <c r="CA44" s="206"/>
      <c r="CB44" s="206"/>
      <c r="CC44" s="206"/>
      <c r="CD44" s="206"/>
      <c r="CE44" s="206"/>
      <c r="CF44" s="206"/>
      <c r="CG44" s="206"/>
      <c r="CH44" s="206"/>
      <c r="CI44" s="206"/>
      <c r="CJ44" s="206"/>
      <c r="CK44" s="206"/>
      <c r="CL44" s="206"/>
      <c r="CM44" s="206"/>
      <c r="CN44" s="206"/>
      <c r="CO44" s="206"/>
      <c r="CP44" s="206"/>
      <c r="CQ44" s="206"/>
      <c r="CR44" s="206"/>
      <c r="CS44" s="206"/>
      <c r="CT44" s="206"/>
      <c r="CU44" s="206"/>
      <c r="CV44" s="206"/>
      <c r="CW44" s="206"/>
      <c r="CX44" s="206"/>
      <c r="CY44" s="206"/>
      <c r="CZ44" s="206"/>
      <c r="DA44" s="206"/>
      <c r="DB44" s="206"/>
      <c r="DC44" s="206"/>
      <c r="DD44" s="206"/>
      <c r="DE44" s="206"/>
      <c r="DF44" s="206"/>
      <c r="DG44" s="206"/>
      <c r="DH44" s="206"/>
      <c r="DI44" s="207"/>
    </row>
    <row r="45" spans="1:113" x14ac:dyDescent="0.15"/>
    <row r="46" spans="1:113" x14ac:dyDescent="0.15">
      <c r="B46" s="176" t="s">
        <v>210</v>
      </c>
      <c r="E46" s="600" t="s">
        <v>211</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x14ac:dyDescent="0.15">
      <c r="E47" s="600" t="s">
        <v>212</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x14ac:dyDescent="0.15">
      <c r="E48" s="600" t="s">
        <v>213</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x14ac:dyDescent="0.15">
      <c r="E49" s="601" t="s">
        <v>214</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x14ac:dyDescent="0.15">
      <c r="E50" s="600" t="s">
        <v>215</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x14ac:dyDescent="0.15">
      <c r="E51" s="600" t="s">
        <v>216</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x14ac:dyDescent="0.15">
      <c r="E52" s="600" t="s">
        <v>217</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x14ac:dyDescent="0.15">
      <c r="E53" s="600" t="s">
        <v>218</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x14ac:dyDescent="0.15"/>
    <row r="55" spans="5:113" x14ac:dyDescent="0.15"/>
    <row r="56" spans="5:113" x14ac:dyDescent="0.15"/>
  </sheetData>
  <sheetProtection algorithmName="SHA-512" hashValue="lE45v6Y9Uq8vaBFRFvxEf6zsDyAx0U8PH+BsqcFVl+3ByKY5Pb92IT3lPkteSL5XBwCEWneLEFwXEmC7nOjUYQ==" saltValue="1wsDYR15xb6tf/kIEY00yg=="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85" zoomScaleNormal="85"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589</v>
      </c>
      <c r="G33" s="29" t="s">
        <v>590</v>
      </c>
      <c r="H33" s="29" t="s">
        <v>591</v>
      </c>
      <c r="I33" s="29" t="s">
        <v>592</v>
      </c>
      <c r="J33" s="30" t="s">
        <v>593</v>
      </c>
      <c r="K33" s="22"/>
      <c r="L33" s="22"/>
      <c r="M33" s="22"/>
      <c r="N33" s="22"/>
      <c r="O33" s="22"/>
      <c r="P33" s="22"/>
    </row>
    <row r="34" spans="1:16" ht="39" customHeight="1" x14ac:dyDescent="0.15">
      <c r="A34" s="22"/>
      <c r="B34" s="31"/>
      <c r="C34" s="1151" t="s">
        <v>596</v>
      </c>
      <c r="D34" s="1151"/>
      <c r="E34" s="1152"/>
      <c r="F34" s="32">
        <v>78.17</v>
      </c>
      <c r="G34" s="33">
        <v>77.03</v>
      </c>
      <c r="H34" s="33">
        <v>77.010000000000005</v>
      </c>
      <c r="I34" s="33">
        <v>77.989999999999995</v>
      </c>
      <c r="J34" s="34">
        <v>82.74</v>
      </c>
      <c r="K34" s="22"/>
      <c r="L34" s="22"/>
      <c r="M34" s="22"/>
      <c r="N34" s="22"/>
      <c r="O34" s="22"/>
      <c r="P34" s="22"/>
    </row>
    <row r="35" spans="1:16" ht="39" customHeight="1" x14ac:dyDescent="0.15">
      <c r="A35" s="22"/>
      <c r="B35" s="35"/>
      <c r="C35" s="1145" t="s">
        <v>597</v>
      </c>
      <c r="D35" s="1146"/>
      <c r="E35" s="1147"/>
      <c r="F35" s="36">
        <v>7.01</v>
      </c>
      <c r="G35" s="37">
        <v>7.97</v>
      </c>
      <c r="H35" s="37">
        <v>6.13</v>
      </c>
      <c r="I35" s="37">
        <v>12.54</v>
      </c>
      <c r="J35" s="38">
        <v>6.13</v>
      </c>
      <c r="K35" s="22"/>
      <c r="L35" s="22"/>
      <c r="M35" s="22"/>
      <c r="N35" s="22"/>
      <c r="O35" s="22"/>
      <c r="P35" s="22"/>
    </row>
    <row r="36" spans="1:16" ht="39" customHeight="1" x14ac:dyDescent="0.15">
      <c r="A36" s="22"/>
      <c r="B36" s="35"/>
      <c r="C36" s="1145" t="s">
        <v>598</v>
      </c>
      <c r="D36" s="1146"/>
      <c r="E36" s="1147"/>
      <c r="F36" s="36">
        <v>5.88</v>
      </c>
      <c r="G36" s="37">
        <v>5.68</v>
      </c>
      <c r="H36" s="37">
        <v>5.72</v>
      </c>
      <c r="I36" s="37">
        <v>5.61</v>
      </c>
      <c r="J36" s="38">
        <v>5.78</v>
      </c>
      <c r="K36" s="22"/>
      <c r="L36" s="22"/>
      <c r="M36" s="22"/>
      <c r="N36" s="22"/>
      <c r="O36" s="22"/>
      <c r="P36" s="22"/>
    </row>
    <row r="37" spans="1:16" ht="39" customHeight="1" x14ac:dyDescent="0.15">
      <c r="A37" s="22"/>
      <c r="B37" s="35"/>
      <c r="C37" s="1145" t="s">
        <v>599</v>
      </c>
      <c r="D37" s="1146"/>
      <c r="E37" s="1147"/>
      <c r="F37" s="36">
        <v>4.7</v>
      </c>
      <c r="G37" s="37">
        <v>4.96</v>
      </c>
      <c r="H37" s="37">
        <v>5.2</v>
      </c>
      <c r="I37" s="37">
        <v>5.25</v>
      </c>
      <c r="J37" s="38">
        <v>5.59</v>
      </c>
      <c r="K37" s="22"/>
      <c r="L37" s="22"/>
      <c r="M37" s="22"/>
      <c r="N37" s="22"/>
      <c r="O37" s="22"/>
      <c r="P37" s="22"/>
    </row>
    <row r="38" spans="1:16" ht="39" customHeight="1" x14ac:dyDescent="0.15">
      <c r="A38" s="22"/>
      <c r="B38" s="35"/>
      <c r="C38" s="1145" t="s">
        <v>600</v>
      </c>
      <c r="D38" s="1146"/>
      <c r="E38" s="1147"/>
      <c r="F38" s="36">
        <v>8.08</v>
      </c>
      <c r="G38" s="37">
        <v>6.89</v>
      </c>
      <c r="H38" s="37">
        <v>6.33</v>
      </c>
      <c r="I38" s="37">
        <v>5.7</v>
      </c>
      <c r="J38" s="38">
        <v>4.75</v>
      </c>
      <c r="K38" s="22"/>
      <c r="L38" s="22"/>
      <c r="M38" s="22"/>
      <c r="N38" s="22"/>
      <c r="O38" s="22"/>
      <c r="P38" s="22"/>
    </row>
    <row r="39" spans="1:16" ht="39" customHeight="1" x14ac:dyDescent="0.15">
      <c r="A39" s="22"/>
      <c r="B39" s="35"/>
      <c r="C39" s="1145" t="s">
        <v>601</v>
      </c>
      <c r="D39" s="1146"/>
      <c r="E39" s="1147"/>
      <c r="F39" s="36">
        <v>3.39</v>
      </c>
      <c r="G39" s="37">
        <v>3.39</v>
      </c>
      <c r="H39" s="37">
        <v>3.23</v>
      </c>
      <c r="I39" s="37">
        <v>2.93</v>
      </c>
      <c r="J39" s="38">
        <v>2.97</v>
      </c>
      <c r="K39" s="22"/>
      <c r="L39" s="22"/>
      <c r="M39" s="22"/>
      <c r="N39" s="22"/>
      <c r="O39" s="22"/>
      <c r="P39" s="22"/>
    </row>
    <row r="40" spans="1:16" ht="39" customHeight="1" x14ac:dyDescent="0.15">
      <c r="A40" s="22"/>
      <c r="B40" s="35"/>
      <c r="C40" s="1145" t="s">
        <v>602</v>
      </c>
      <c r="D40" s="1146"/>
      <c r="E40" s="1147"/>
      <c r="F40" s="36">
        <v>0</v>
      </c>
      <c r="G40" s="37">
        <v>0.31</v>
      </c>
      <c r="H40" s="37">
        <v>0.89</v>
      </c>
      <c r="I40" s="37">
        <v>0.84</v>
      </c>
      <c r="J40" s="38">
        <v>0.86</v>
      </c>
      <c r="K40" s="22"/>
      <c r="L40" s="22"/>
      <c r="M40" s="22"/>
      <c r="N40" s="22"/>
      <c r="O40" s="22"/>
      <c r="P40" s="22"/>
    </row>
    <row r="41" spans="1:16" ht="39" customHeight="1" x14ac:dyDescent="0.15">
      <c r="A41" s="22"/>
      <c r="B41" s="35"/>
      <c r="C41" s="1145" t="s">
        <v>603</v>
      </c>
      <c r="D41" s="1146"/>
      <c r="E41" s="1147"/>
      <c r="F41" s="36">
        <v>0.16</v>
      </c>
      <c r="G41" s="37">
        <v>0.15</v>
      </c>
      <c r="H41" s="37">
        <v>0.18</v>
      </c>
      <c r="I41" s="37">
        <v>0.17</v>
      </c>
      <c r="J41" s="38">
        <v>0.21</v>
      </c>
      <c r="K41" s="22"/>
      <c r="L41" s="22"/>
      <c r="M41" s="22"/>
      <c r="N41" s="22"/>
      <c r="O41" s="22"/>
      <c r="P41" s="22"/>
    </row>
    <row r="42" spans="1:16" ht="39" customHeight="1" x14ac:dyDescent="0.15">
      <c r="A42" s="22"/>
      <c r="B42" s="39"/>
      <c r="C42" s="1145" t="s">
        <v>604</v>
      </c>
      <c r="D42" s="1146"/>
      <c r="E42" s="1147"/>
      <c r="F42" s="36" t="s">
        <v>547</v>
      </c>
      <c r="G42" s="37" t="s">
        <v>547</v>
      </c>
      <c r="H42" s="37" t="s">
        <v>547</v>
      </c>
      <c r="I42" s="37" t="s">
        <v>547</v>
      </c>
      <c r="J42" s="38" t="s">
        <v>547</v>
      </c>
      <c r="K42" s="22"/>
      <c r="L42" s="22"/>
      <c r="M42" s="22"/>
      <c r="N42" s="22"/>
      <c r="O42" s="22"/>
      <c r="P42" s="22"/>
    </row>
    <row r="43" spans="1:16" ht="39" customHeight="1" thickBot="1" x14ac:dyDescent="0.2">
      <c r="A43" s="22"/>
      <c r="B43" s="40"/>
      <c r="C43" s="1148" t="s">
        <v>605</v>
      </c>
      <c r="D43" s="1149"/>
      <c r="E43" s="1150"/>
      <c r="F43" s="41">
        <v>0.06</v>
      </c>
      <c r="G43" s="42">
        <v>0.14000000000000001</v>
      </c>
      <c r="H43" s="42">
        <v>0.09</v>
      </c>
      <c r="I43" s="42">
        <v>0.06</v>
      </c>
      <c r="J43" s="43">
        <v>0.03</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zUI/pn+SXud6xK+pFr7ou+va7zKUOxtaoEPoHAVAnE50FmEYbqeQ5hNbtRBnfd3522s9fsO4wRXoeKS2w04jRg==" saltValue="l8MR4qBM+TtCVqO8ddYAn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85" zoomScaleNormal="85" zoomScaleSheetLayoutView="55" workbookViewId="0">
      <selection activeCell="A2" sqref="A2"/>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589</v>
      </c>
      <c r="L44" s="56" t="s">
        <v>590</v>
      </c>
      <c r="M44" s="56" t="s">
        <v>591</v>
      </c>
      <c r="N44" s="56" t="s">
        <v>592</v>
      </c>
      <c r="O44" s="57" t="s">
        <v>593</v>
      </c>
      <c r="P44" s="48"/>
      <c r="Q44" s="48"/>
      <c r="R44" s="48"/>
      <c r="S44" s="48"/>
      <c r="T44" s="48"/>
      <c r="U44" s="48"/>
    </row>
    <row r="45" spans="1:21" ht="30.75" customHeight="1" x14ac:dyDescent="0.15">
      <c r="A45" s="48"/>
      <c r="B45" s="1153" t="s">
        <v>11</v>
      </c>
      <c r="C45" s="1154"/>
      <c r="D45" s="58"/>
      <c r="E45" s="1159" t="s">
        <v>12</v>
      </c>
      <c r="F45" s="1159"/>
      <c r="G45" s="1159"/>
      <c r="H45" s="1159"/>
      <c r="I45" s="1159"/>
      <c r="J45" s="1160"/>
      <c r="K45" s="59">
        <v>5289</v>
      </c>
      <c r="L45" s="60">
        <v>5493</v>
      </c>
      <c r="M45" s="60">
        <v>5586</v>
      </c>
      <c r="N45" s="60">
        <v>5654</v>
      </c>
      <c r="O45" s="61">
        <v>5886</v>
      </c>
      <c r="P45" s="48"/>
      <c r="Q45" s="48"/>
      <c r="R45" s="48"/>
      <c r="S45" s="48"/>
      <c r="T45" s="48"/>
      <c r="U45" s="48"/>
    </row>
    <row r="46" spans="1:21" ht="30.75" customHeight="1" x14ac:dyDescent="0.15">
      <c r="A46" s="48"/>
      <c r="B46" s="1155"/>
      <c r="C46" s="1156"/>
      <c r="D46" s="62"/>
      <c r="E46" s="1161" t="s">
        <v>13</v>
      </c>
      <c r="F46" s="1161"/>
      <c r="G46" s="1161"/>
      <c r="H46" s="1161"/>
      <c r="I46" s="1161"/>
      <c r="J46" s="1162"/>
      <c r="K46" s="63" t="s">
        <v>547</v>
      </c>
      <c r="L46" s="64" t="s">
        <v>547</v>
      </c>
      <c r="M46" s="64" t="s">
        <v>547</v>
      </c>
      <c r="N46" s="64" t="s">
        <v>547</v>
      </c>
      <c r="O46" s="65" t="s">
        <v>547</v>
      </c>
      <c r="P46" s="48"/>
      <c r="Q46" s="48"/>
      <c r="R46" s="48"/>
      <c r="S46" s="48"/>
      <c r="T46" s="48"/>
      <c r="U46" s="48"/>
    </row>
    <row r="47" spans="1:21" ht="30.75" customHeight="1" x14ac:dyDescent="0.15">
      <c r="A47" s="48"/>
      <c r="B47" s="1155"/>
      <c r="C47" s="1156"/>
      <c r="D47" s="62"/>
      <c r="E47" s="1161" t="s">
        <v>14</v>
      </c>
      <c r="F47" s="1161"/>
      <c r="G47" s="1161"/>
      <c r="H47" s="1161"/>
      <c r="I47" s="1161"/>
      <c r="J47" s="1162"/>
      <c r="K47" s="63" t="s">
        <v>547</v>
      </c>
      <c r="L47" s="64" t="s">
        <v>547</v>
      </c>
      <c r="M47" s="64" t="s">
        <v>547</v>
      </c>
      <c r="N47" s="64" t="s">
        <v>547</v>
      </c>
      <c r="O47" s="65" t="s">
        <v>547</v>
      </c>
      <c r="P47" s="48"/>
      <c r="Q47" s="48"/>
      <c r="R47" s="48"/>
      <c r="S47" s="48"/>
      <c r="T47" s="48"/>
      <c r="U47" s="48"/>
    </row>
    <row r="48" spans="1:21" ht="30.75" customHeight="1" x14ac:dyDescent="0.15">
      <c r="A48" s="48"/>
      <c r="B48" s="1155"/>
      <c r="C48" s="1156"/>
      <c r="D48" s="62"/>
      <c r="E48" s="1161" t="s">
        <v>15</v>
      </c>
      <c r="F48" s="1161"/>
      <c r="G48" s="1161"/>
      <c r="H48" s="1161"/>
      <c r="I48" s="1161"/>
      <c r="J48" s="1162"/>
      <c r="K48" s="63">
        <v>1420</v>
      </c>
      <c r="L48" s="64">
        <v>1482</v>
      </c>
      <c r="M48" s="64">
        <v>1248</v>
      </c>
      <c r="N48" s="64">
        <v>1023</v>
      </c>
      <c r="O48" s="65">
        <v>1123</v>
      </c>
      <c r="P48" s="48"/>
      <c r="Q48" s="48"/>
      <c r="R48" s="48"/>
      <c r="S48" s="48"/>
      <c r="T48" s="48"/>
      <c r="U48" s="48"/>
    </row>
    <row r="49" spans="1:21" ht="30.75" customHeight="1" x14ac:dyDescent="0.15">
      <c r="A49" s="48"/>
      <c r="B49" s="1155"/>
      <c r="C49" s="1156"/>
      <c r="D49" s="62"/>
      <c r="E49" s="1161" t="s">
        <v>16</v>
      </c>
      <c r="F49" s="1161"/>
      <c r="G49" s="1161"/>
      <c r="H49" s="1161"/>
      <c r="I49" s="1161"/>
      <c r="J49" s="1162"/>
      <c r="K49" s="63">
        <v>100</v>
      </c>
      <c r="L49" s="64">
        <v>93</v>
      </c>
      <c r="M49" s="64">
        <v>97</v>
      </c>
      <c r="N49" s="64">
        <v>106</v>
      </c>
      <c r="O49" s="65">
        <v>108</v>
      </c>
      <c r="P49" s="48"/>
      <c r="Q49" s="48"/>
      <c r="R49" s="48"/>
      <c r="S49" s="48"/>
      <c r="T49" s="48"/>
      <c r="U49" s="48"/>
    </row>
    <row r="50" spans="1:21" ht="30.75" customHeight="1" x14ac:dyDescent="0.15">
      <c r="A50" s="48"/>
      <c r="B50" s="1155"/>
      <c r="C50" s="1156"/>
      <c r="D50" s="62"/>
      <c r="E50" s="1161" t="s">
        <v>17</v>
      </c>
      <c r="F50" s="1161"/>
      <c r="G50" s="1161"/>
      <c r="H50" s="1161"/>
      <c r="I50" s="1161"/>
      <c r="J50" s="1162"/>
      <c r="K50" s="63">
        <v>220</v>
      </c>
      <c r="L50" s="64">
        <v>219</v>
      </c>
      <c r="M50" s="64">
        <v>216</v>
      </c>
      <c r="N50" s="64">
        <v>213</v>
      </c>
      <c r="O50" s="65">
        <v>211</v>
      </c>
      <c r="P50" s="48"/>
      <c r="Q50" s="48"/>
      <c r="R50" s="48"/>
      <c r="S50" s="48"/>
      <c r="T50" s="48"/>
      <c r="U50" s="48"/>
    </row>
    <row r="51" spans="1:21" ht="30.75" customHeight="1" x14ac:dyDescent="0.15">
      <c r="A51" s="48"/>
      <c r="B51" s="1157"/>
      <c r="C51" s="1158"/>
      <c r="D51" s="66"/>
      <c r="E51" s="1161" t="s">
        <v>18</v>
      </c>
      <c r="F51" s="1161"/>
      <c r="G51" s="1161"/>
      <c r="H51" s="1161"/>
      <c r="I51" s="1161"/>
      <c r="J51" s="1162"/>
      <c r="K51" s="63" t="s">
        <v>547</v>
      </c>
      <c r="L51" s="64" t="s">
        <v>547</v>
      </c>
      <c r="M51" s="64">
        <v>0</v>
      </c>
      <c r="N51" s="64" t="s">
        <v>547</v>
      </c>
      <c r="O51" s="65" t="s">
        <v>547</v>
      </c>
      <c r="P51" s="48"/>
      <c r="Q51" s="48"/>
      <c r="R51" s="48"/>
      <c r="S51" s="48"/>
      <c r="T51" s="48"/>
      <c r="U51" s="48"/>
    </row>
    <row r="52" spans="1:21" ht="30.75" customHeight="1" x14ac:dyDescent="0.15">
      <c r="A52" s="48"/>
      <c r="B52" s="1163" t="s">
        <v>19</v>
      </c>
      <c r="C52" s="1164"/>
      <c r="D52" s="66"/>
      <c r="E52" s="1161" t="s">
        <v>20</v>
      </c>
      <c r="F52" s="1161"/>
      <c r="G52" s="1161"/>
      <c r="H52" s="1161"/>
      <c r="I52" s="1161"/>
      <c r="J52" s="1162"/>
      <c r="K52" s="63">
        <v>6832</v>
      </c>
      <c r="L52" s="64">
        <v>6818</v>
      </c>
      <c r="M52" s="64">
        <v>6532</v>
      </c>
      <c r="N52" s="64">
        <v>6429</v>
      </c>
      <c r="O52" s="65">
        <v>6438</v>
      </c>
      <c r="P52" s="48"/>
      <c r="Q52" s="48"/>
      <c r="R52" s="48"/>
      <c r="S52" s="48"/>
      <c r="T52" s="48"/>
      <c r="U52" s="48"/>
    </row>
    <row r="53" spans="1:21" ht="30.75" customHeight="1" thickBot="1" x14ac:dyDescent="0.2">
      <c r="A53" s="48"/>
      <c r="B53" s="1165" t="s">
        <v>21</v>
      </c>
      <c r="C53" s="1166"/>
      <c r="D53" s="67"/>
      <c r="E53" s="1167" t="s">
        <v>22</v>
      </c>
      <c r="F53" s="1167"/>
      <c r="G53" s="1167"/>
      <c r="H53" s="1167"/>
      <c r="I53" s="1167"/>
      <c r="J53" s="1168"/>
      <c r="K53" s="68">
        <v>197</v>
      </c>
      <c r="L53" s="69">
        <v>469</v>
      </c>
      <c r="M53" s="69">
        <v>615</v>
      </c>
      <c r="N53" s="69">
        <v>567</v>
      </c>
      <c r="O53" s="70">
        <v>890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25</v>
      </c>
      <c r="C56" s="73"/>
      <c r="D56" s="73"/>
      <c r="E56" s="73"/>
      <c r="F56" s="73"/>
      <c r="G56" s="73"/>
      <c r="H56" s="73"/>
      <c r="I56" s="73"/>
      <c r="J56" s="73"/>
      <c r="K56" s="74"/>
      <c r="L56" s="74"/>
      <c r="M56" s="74"/>
      <c r="N56" s="74"/>
      <c r="O56" s="75" t="s">
        <v>606</v>
      </c>
      <c r="P56" s="48"/>
      <c r="Q56" s="48"/>
      <c r="R56" s="48"/>
      <c r="S56" s="48"/>
      <c r="T56" s="48"/>
      <c r="U56" s="48"/>
    </row>
    <row r="57" spans="1:21" ht="31.5" customHeight="1" thickBot="1" x14ac:dyDescent="0.2">
      <c r="A57" s="48"/>
      <c r="B57" s="76"/>
      <c r="C57" s="77"/>
      <c r="D57" s="77"/>
      <c r="E57" s="78"/>
      <c r="F57" s="78"/>
      <c r="G57" s="78"/>
      <c r="H57" s="78"/>
      <c r="I57" s="78"/>
      <c r="J57" s="79" t="s">
        <v>2</v>
      </c>
      <c r="K57" s="80" t="s">
        <v>607</v>
      </c>
      <c r="L57" s="81" t="s">
        <v>608</v>
      </c>
      <c r="M57" s="81" t="s">
        <v>609</v>
      </c>
      <c r="N57" s="81" t="s">
        <v>610</v>
      </c>
      <c r="O57" s="82" t="s">
        <v>611</v>
      </c>
      <c r="P57" s="48"/>
      <c r="Q57" s="48"/>
      <c r="R57" s="48"/>
      <c r="S57" s="48"/>
      <c r="T57" s="48"/>
      <c r="U57" s="48"/>
    </row>
    <row r="58" spans="1:21" ht="31.5" customHeight="1" x14ac:dyDescent="0.15">
      <c r="B58" s="1169" t="s">
        <v>26</v>
      </c>
      <c r="C58" s="1170"/>
      <c r="D58" s="1175" t="s">
        <v>27</v>
      </c>
      <c r="E58" s="1176"/>
      <c r="F58" s="1176"/>
      <c r="G58" s="1176"/>
      <c r="H58" s="1176"/>
      <c r="I58" s="1176"/>
      <c r="J58" s="1177"/>
      <c r="K58" s="83" t="s">
        <v>643</v>
      </c>
      <c r="L58" s="84" t="s">
        <v>643</v>
      </c>
      <c r="M58" s="84" t="s">
        <v>643</v>
      </c>
      <c r="N58" s="84" t="s">
        <v>643</v>
      </c>
      <c r="O58" s="85" t="s">
        <v>643</v>
      </c>
    </row>
    <row r="59" spans="1:21" ht="31.5" customHeight="1" x14ac:dyDescent="0.15">
      <c r="B59" s="1171"/>
      <c r="C59" s="1172"/>
      <c r="D59" s="1178" t="s">
        <v>28</v>
      </c>
      <c r="E59" s="1179"/>
      <c r="F59" s="1179"/>
      <c r="G59" s="1179"/>
      <c r="H59" s="1179"/>
      <c r="I59" s="1179"/>
      <c r="J59" s="1180"/>
      <c r="K59" s="86" t="s">
        <v>643</v>
      </c>
      <c r="L59" s="87" t="s">
        <v>643</v>
      </c>
      <c r="M59" s="87" t="s">
        <v>643</v>
      </c>
      <c r="N59" s="87" t="s">
        <v>643</v>
      </c>
      <c r="O59" s="88" t="s">
        <v>643</v>
      </c>
    </row>
    <row r="60" spans="1:21" ht="31.5" customHeight="1" thickBot="1" x14ac:dyDescent="0.2">
      <c r="B60" s="1173"/>
      <c r="C60" s="1174"/>
      <c r="D60" s="1181" t="s">
        <v>29</v>
      </c>
      <c r="E60" s="1182"/>
      <c r="F60" s="1182"/>
      <c r="G60" s="1182"/>
      <c r="H60" s="1182"/>
      <c r="I60" s="1182"/>
      <c r="J60" s="1183"/>
      <c r="K60" s="89" t="s">
        <v>643</v>
      </c>
      <c r="L60" s="90" t="s">
        <v>643</v>
      </c>
      <c r="M60" s="90" t="s">
        <v>643</v>
      </c>
      <c r="N60" s="90" t="s">
        <v>643</v>
      </c>
      <c r="O60" s="91" t="s">
        <v>643</v>
      </c>
    </row>
    <row r="61" spans="1:21" ht="24" customHeight="1" x14ac:dyDescent="0.15">
      <c r="B61" s="92"/>
      <c r="C61" s="92"/>
      <c r="D61" s="93" t="s">
        <v>30</v>
      </c>
      <c r="E61" s="94"/>
      <c r="F61" s="94"/>
      <c r="G61" s="94"/>
      <c r="H61" s="94"/>
      <c r="I61" s="94"/>
      <c r="J61" s="94"/>
      <c r="K61" s="94"/>
      <c r="L61" s="94"/>
      <c r="M61" s="94"/>
      <c r="N61" s="94"/>
      <c r="O61" s="94"/>
    </row>
    <row r="62" spans="1:21" ht="24" customHeight="1" x14ac:dyDescent="0.15">
      <c r="B62" s="95"/>
      <c r="C62" s="95"/>
      <c r="D62" s="93" t="s">
        <v>31</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8F4RMHvtLdqzLv+pj8roIf3VAws6fNlRG1k66teiKq9FJF/5WGNfSoRf/eMu/CezdIxaVquDH5g7VaOFSGlAsg==" saltValue="mTwISo9zk66GCCK/DRb7Wg=="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1"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85" zoomScaleNormal="85" zoomScaleSheetLayoutView="100" workbookViewId="0">
      <selection activeCell="M41" sqref="M41"/>
    </sheetView>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9</v>
      </c>
    </row>
    <row r="40" spans="2:13" ht="27.75" customHeight="1" thickBot="1" x14ac:dyDescent="0.2">
      <c r="B40" s="98" t="s">
        <v>10</v>
      </c>
      <c r="C40" s="99"/>
      <c r="D40" s="99"/>
      <c r="E40" s="100"/>
      <c r="F40" s="100"/>
      <c r="G40" s="100"/>
      <c r="H40" s="101" t="s">
        <v>2</v>
      </c>
      <c r="I40" s="102" t="s">
        <v>589</v>
      </c>
      <c r="J40" s="103" t="s">
        <v>590</v>
      </c>
      <c r="K40" s="103" t="s">
        <v>591</v>
      </c>
      <c r="L40" s="103" t="s">
        <v>592</v>
      </c>
      <c r="M40" s="104" t="s">
        <v>593</v>
      </c>
    </row>
    <row r="41" spans="2:13" ht="27.75" customHeight="1" x14ac:dyDescent="0.15">
      <c r="B41" s="1184" t="s">
        <v>32</v>
      </c>
      <c r="C41" s="1185"/>
      <c r="D41" s="105"/>
      <c r="E41" s="1190" t="s">
        <v>33</v>
      </c>
      <c r="F41" s="1190"/>
      <c r="G41" s="1190"/>
      <c r="H41" s="1191"/>
      <c r="I41" s="351">
        <v>67506</v>
      </c>
      <c r="J41" s="352">
        <v>69823</v>
      </c>
      <c r="K41" s="352">
        <v>69356</v>
      </c>
      <c r="L41" s="352">
        <v>68492</v>
      </c>
      <c r="M41" s="353">
        <v>64499</v>
      </c>
    </row>
    <row r="42" spans="2:13" ht="27.75" customHeight="1" x14ac:dyDescent="0.15">
      <c r="B42" s="1186"/>
      <c r="C42" s="1187"/>
      <c r="D42" s="106"/>
      <c r="E42" s="1192" t="s">
        <v>34</v>
      </c>
      <c r="F42" s="1192"/>
      <c r="G42" s="1192"/>
      <c r="H42" s="1193"/>
      <c r="I42" s="354">
        <v>4411</v>
      </c>
      <c r="J42" s="355">
        <v>3506</v>
      </c>
      <c r="K42" s="355">
        <v>3257</v>
      </c>
      <c r="L42" s="355">
        <v>2963</v>
      </c>
      <c r="M42" s="356">
        <v>2665</v>
      </c>
    </row>
    <row r="43" spans="2:13" ht="27.75" customHeight="1" x14ac:dyDescent="0.15">
      <c r="B43" s="1186"/>
      <c r="C43" s="1187"/>
      <c r="D43" s="106"/>
      <c r="E43" s="1192" t="s">
        <v>35</v>
      </c>
      <c r="F43" s="1192"/>
      <c r="G43" s="1192"/>
      <c r="H43" s="1193"/>
      <c r="I43" s="354">
        <v>19054</v>
      </c>
      <c r="J43" s="355">
        <v>18092</v>
      </c>
      <c r="K43" s="355">
        <v>16486</v>
      </c>
      <c r="L43" s="355">
        <v>14094</v>
      </c>
      <c r="M43" s="356">
        <v>12006</v>
      </c>
    </row>
    <row r="44" spans="2:13" ht="27.75" customHeight="1" x14ac:dyDescent="0.15">
      <c r="B44" s="1186"/>
      <c r="C44" s="1187"/>
      <c r="D44" s="106"/>
      <c r="E44" s="1192" t="s">
        <v>36</v>
      </c>
      <c r="F44" s="1192"/>
      <c r="G44" s="1192"/>
      <c r="H44" s="1193"/>
      <c r="I44" s="354">
        <v>990</v>
      </c>
      <c r="J44" s="355">
        <v>1056</v>
      </c>
      <c r="K44" s="355">
        <v>1340</v>
      </c>
      <c r="L44" s="355">
        <v>1314</v>
      </c>
      <c r="M44" s="356">
        <v>1569</v>
      </c>
    </row>
    <row r="45" spans="2:13" ht="27.75" customHeight="1" x14ac:dyDescent="0.15">
      <c r="B45" s="1186"/>
      <c r="C45" s="1187"/>
      <c r="D45" s="106"/>
      <c r="E45" s="1192" t="s">
        <v>37</v>
      </c>
      <c r="F45" s="1192"/>
      <c r="G45" s="1192"/>
      <c r="H45" s="1193"/>
      <c r="I45" s="354">
        <v>8269</v>
      </c>
      <c r="J45" s="355">
        <v>8573</v>
      </c>
      <c r="K45" s="355">
        <v>8667</v>
      </c>
      <c r="L45" s="355">
        <v>9035</v>
      </c>
      <c r="M45" s="356">
        <v>9278</v>
      </c>
    </row>
    <row r="46" spans="2:13" ht="27.75" customHeight="1" x14ac:dyDescent="0.15">
      <c r="B46" s="1186"/>
      <c r="C46" s="1187"/>
      <c r="D46" s="107"/>
      <c r="E46" s="1192" t="s">
        <v>38</v>
      </c>
      <c r="F46" s="1192"/>
      <c r="G46" s="1192"/>
      <c r="H46" s="1193"/>
      <c r="I46" s="354">
        <v>2000</v>
      </c>
      <c r="J46" s="355">
        <v>1580</v>
      </c>
      <c r="K46" s="355">
        <v>586</v>
      </c>
      <c r="L46" s="355">
        <v>511</v>
      </c>
      <c r="M46" s="356">
        <v>587</v>
      </c>
    </row>
    <row r="47" spans="2:13" ht="27.75" customHeight="1" x14ac:dyDescent="0.15">
      <c r="B47" s="1186"/>
      <c r="C47" s="1187"/>
      <c r="D47" s="108"/>
      <c r="E47" s="1194" t="s">
        <v>39</v>
      </c>
      <c r="F47" s="1195"/>
      <c r="G47" s="1195"/>
      <c r="H47" s="1196"/>
      <c r="I47" s="354" t="s">
        <v>547</v>
      </c>
      <c r="J47" s="355" t="s">
        <v>547</v>
      </c>
      <c r="K47" s="355" t="s">
        <v>547</v>
      </c>
      <c r="L47" s="355" t="s">
        <v>547</v>
      </c>
      <c r="M47" s="356" t="s">
        <v>547</v>
      </c>
    </row>
    <row r="48" spans="2:13" ht="27.75" customHeight="1" x14ac:dyDescent="0.15">
      <c r="B48" s="1186"/>
      <c r="C48" s="1187"/>
      <c r="D48" s="106"/>
      <c r="E48" s="1192" t="s">
        <v>40</v>
      </c>
      <c r="F48" s="1192"/>
      <c r="G48" s="1192"/>
      <c r="H48" s="1193"/>
      <c r="I48" s="354" t="s">
        <v>547</v>
      </c>
      <c r="J48" s="355" t="s">
        <v>547</v>
      </c>
      <c r="K48" s="355" t="s">
        <v>547</v>
      </c>
      <c r="L48" s="355" t="s">
        <v>547</v>
      </c>
      <c r="M48" s="356" t="s">
        <v>547</v>
      </c>
    </row>
    <row r="49" spans="2:13" ht="27.75" customHeight="1" x14ac:dyDescent="0.15">
      <c r="B49" s="1188"/>
      <c r="C49" s="1189"/>
      <c r="D49" s="106"/>
      <c r="E49" s="1192" t="s">
        <v>41</v>
      </c>
      <c r="F49" s="1192"/>
      <c r="G49" s="1192"/>
      <c r="H49" s="1193"/>
      <c r="I49" s="354" t="s">
        <v>547</v>
      </c>
      <c r="J49" s="355" t="s">
        <v>547</v>
      </c>
      <c r="K49" s="355" t="s">
        <v>547</v>
      </c>
      <c r="L49" s="355" t="s">
        <v>547</v>
      </c>
      <c r="M49" s="356" t="s">
        <v>547</v>
      </c>
    </row>
    <row r="50" spans="2:13" ht="27.75" customHeight="1" x14ac:dyDescent="0.15">
      <c r="B50" s="1197" t="s">
        <v>42</v>
      </c>
      <c r="C50" s="1198"/>
      <c r="D50" s="109"/>
      <c r="E50" s="1192" t="s">
        <v>43</v>
      </c>
      <c r="F50" s="1192"/>
      <c r="G50" s="1192"/>
      <c r="H50" s="1193"/>
      <c r="I50" s="354">
        <v>15972</v>
      </c>
      <c r="J50" s="355">
        <v>12003</v>
      </c>
      <c r="K50" s="355">
        <v>12771</v>
      </c>
      <c r="L50" s="355">
        <v>15098</v>
      </c>
      <c r="M50" s="356">
        <v>18359</v>
      </c>
    </row>
    <row r="51" spans="2:13" ht="27.75" customHeight="1" x14ac:dyDescent="0.15">
      <c r="B51" s="1186"/>
      <c r="C51" s="1187"/>
      <c r="D51" s="106"/>
      <c r="E51" s="1192" t="s">
        <v>44</v>
      </c>
      <c r="F51" s="1192"/>
      <c r="G51" s="1192"/>
      <c r="H51" s="1193"/>
      <c r="I51" s="354">
        <v>21859</v>
      </c>
      <c r="J51" s="355">
        <v>18598</v>
      </c>
      <c r="K51" s="355">
        <v>17140</v>
      </c>
      <c r="L51" s="355">
        <v>14860</v>
      </c>
      <c r="M51" s="356">
        <v>12847</v>
      </c>
    </row>
    <row r="52" spans="2:13" ht="27.75" customHeight="1" x14ac:dyDescent="0.15">
      <c r="B52" s="1188"/>
      <c r="C52" s="1189"/>
      <c r="D52" s="106"/>
      <c r="E52" s="1192" t="s">
        <v>45</v>
      </c>
      <c r="F52" s="1192"/>
      <c r="G52" s="1192"/>
      <c r="H52" s="1193"/>
      <c r="I52" s="354">
        <v>61266</v>
      </c>
      <c r="J52" s="355">
        <v>60820</v>
      </c>
      <c r="K52" s="355">
        <v>59662</v>
      </c>
      <c r="L52" s="355">
        <v>58255</v>
      </c>
      <c r="M52" s="356">
        <v>55391</v>
      </c>
    </row>
    <row r="53" spans="2:13" ht="27.75" customHeight="1" thickBot="1" x14ac:dyDescent="0.2">
      <c r="B53" s="1199" t="s">
        <v>21</v>
      </c>
      <c r="C53" s="1200"/>
      <c r="D53" s="110"/>
      <c r="E53" s="1201" t="s">
        <v>46</v>
      </c>
      <c r="F53" s="1201"/>
      <c r="G53" s="1201"/>
      <c r="H53" s="1202"/>
      <c r="I53" s="357">
        <v>3134</v>
      </c>
      <c r="J53" s="358">
        <v>11209</v>
      </c>
      <c r="K53" s="358">
        <v>10120</v>
      </c>
      <c r="L53" s="358">
        <v>8197</v>
      </c>
      <c r="M53" s="359">
        <v>4008</v>
      </c>
    </row>
    <row r="54" spans="2:13" ht="27.75" customHeight="1" x14ac:dyDescent="0.15">
      <c r="B54" s="111" t="s">
        <v>47</v>
      </c>
      <c r="C54" s="112"/>
      <c r="D54" s="112"/>
      <c r="E54" s="113"/>
      <c r="F54" s="113"/>
      <c r="G54" s="113"/>
      <c r="H54" s="113"/>
      <c r="I54" s="114"/>
      <c r="J54" s="114"/>
      <c r="K54" s="114"/>
      <c r="L54" s="114"/>
      <c r="M54" s="114"/>
    </row>
    <row r="55" spans="2:13" x14ac:dyDescent="0.15"/>
  </sheetData>
  <sheetProtection algorithmName="SHA-512" hashValue="9lAB+Z8afBdmK1vGchWTzxXusc/tieOCe+/Pi+kWPDtdiusuAw2OSB4qEcjX9IBSvYtZ75fIGykpE/Pasf873Q==" saltValue="ROfhdD7+W/F2DuANc9hLa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topLeftCell="F1" zoomScale="55" zoomScaleNormal="55" zoomScaleSheetLayoutView="100" workbookViewId="0">
      <selection activeCell="C58" sqref="C58:H62"/>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48</v>
      </c>
    </row>
    <row r="54" spans="2:8" ht="29.25" customHeight="1" thickBot="1" x14ac:dyDescent="0.25">
      <c r="B54" s="116" t="s">
        <v>1</v>
      </c>
      <c r="C54" s="117"/>
      <c r="D54" s="117"/>
      <c r="E54" s="118" t="s">
        <v>2</v>
      </c>
      <c r="F54" s="119" t="s">
        <v>591</v>
      </c>
      <c r="G54" s="119" t="s">
        <v>592</v>
      </c>
      <c r="H54" s="120" t="s">
        <v>593</v>
      </c>
    </row>
    <row r="55" spans="2:8" ht="52.5" customHeight="1" x14ac:dyDescent="0.15">
      <c r="B55" s="121"/>
      <c r="C55" s="1211" t="s">
        <v>49</v>
      </c>
      <c r="D55" s="1211"/>
      <c r="E55" s="1212"/>
      <c r="F55" s="122">
        <v>5644</v>
      </c>
      <c r="G55" s="122">
        <v>6651</v>
      </c>
      <c r="H55" s="123">
        <v>8257</v>
      </c>
    </row>
    <row r="56" spans="2:8" ht="52.5" customHeight="1" x14ac:dyDescent="0.15">
      <c r="B56" s="124"/>
      <c r="C56" s="1213" t="s">
        <v>50</v>
      </c>
      <c r="D56" s="1213"/>
      <c r="E56" s="1214"/>
      <c r="F56" s="125">
        <v>875</v>
      </c>
      <c r="G56" s="125">
        <v>1321</v>
      </c>
      <c r="H56" s="126">
        <v>1688</v>
      </c>
    </row>
    <row r="57" spans="2:8" ht="53.25" customHeight="1" x14ac:dyDescent="0.15">
      <c r="B57" s="124"/>
      <c r="C57" s="1215" t="s">
        <v>51</v>
      </c>
      <c r="D57" s="1215"/>
      <c r="E57" s="1216"/>
      <c r="F57" s="127">
        <v>3506</v>
      </c>
      <c r="G57" s="127">
        <v>4231</v>
      </c>
      <c r="H57" s="128">
        <v>5262</v>
      </c>
    </row>
    <row r="58" spans="2:8" ht="45.75" customHeight="1" x14ac:dyDescent="0.15">
      <c r="B58" s="129"/>
      <c r="C58" s="1203" t="s">
        <v>638</v>
      </c>
      <c r="D58" s="1204"/>
      <c r="E58" s="1205"/>
      <c r="F58" s="360">
        <v>804</v>
      </c>
      <c r="G58" s="360">
        <v>1368</v>
      </c>
      <c r="H58" s="361">
        <v>2347</v>
      </c>
    </row>
    <row r="59" spans="2:8" ht="45.75" customHeight="1" x14ac:dyDescent="0.15">
      <c r="B59" s="129"/>
      <c r="C59" s="1203" t="s">
        <v>639</v>
      </c>
      <c r="D59" s="1204"/>
      <c r="E59" s="1205"/>
      <c r="F59" s="360">
        <v>608</v>
      </c>
      <c r="G59" s="360">
        <v>1013</v>
      </c>
      <c r="H59" s="361">
        <v>941</v>
      </c>
    </row>
    <row r="60" spans="2:8" ht="45.75" customHeight="1" x14ac:dyDescent="0.15">
      <c r="B60" s="129"/>
      <c r="C60" s="1203" t="s">
        <v>640</v>
      </c>
      <c r="D60" s="1204"/>
      <c r="E60" s="1205"/>
      <c r="F60" s="360">
        <v>877</v>
      </c>
      <c r="G60" s="360">
        <v>855</v>
      </c>
      <c r="H60" s="361">
        <v>856</v>
      </c>
    </row>
    <row r="61" spans="2:8" ht="45.75" customHeight="1" x14ac:dyDescent="0.15">
      <c r="B61" s="129"/>
      <c r="C61" s="1203" t="s">
        <v>641</v>
      </c>
      <c r="D61" s="1204"/>
      <c r="E61" s="1205"/>
      <c r="F61" s="360">
        <v>397</v>
      </c>
      <c r="G61" s="360">
        <v>392</v>
      </c>
      <c r="H61" s="361">
        <v>384</v>
      </c>
    </row>
    <row r="62" spans="2:8" ht="45.75" customHeight="1" thickBot="1" x14ac:dyDescent="0.2">
      <c r="B62" s="130"/>
      <c r="C62" s="1206" t="s">
        <v>642</v>
      </c>
      <c r="D62" s="1207"/>
      <c r="E62" s="1208"/>
      <c r="F62" s="362" t="s">
        <v>547</v>
      </c>
      <c r="G62" s="362" t="s">
        <v>547</v>
      </c>
      <c r="H62" s="363">
        <v>300</v>
      </c>
    </row>
    <row r="63" spans="2:8" ht="52.5" customHeight="1" thickBot="1" x14ac:dyDescent="0.2">
      <c r="B63" s="131"/>
      <c r="C63" s="1209" t="s">
        <v>52</v>
      </c>
      <c r="D63" s="1209"/>
      <c r="E63" s="1210"/>
      <c r="F63" s="132">
        <v>10025</v>
      </c>
      <c r="G63" s="132">
        <v>12204</v>
      </c>
      <c r="H63" s="133">
        <v>15207</v>
      </c>
    </row>
    <row r="64" spans="2:8" x14ac:dyDescent="0.15"/>
  </sheetData>
  <sheetProtection algorithmName="SHA-512" hashValue="vVXfCEDJpl5loTECGVohK6BV6Ao54jkAUBsOlsgSapBs/Gz02ZZEDcYyS0LxEwqNqnZLoeS6ngaKoJDq/3dvig==" saltValue="QmjY3xrkWfpHtSX2aqawz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0" customWidth="1"/>
    <col min="2" max="8" width="13.375" style="140" customWidth="1"/>
    <col min="9" max="16384" width="11.125" style="140"/>
  </cols>
  <sheetData>
    <row r="1" spans="1:8" x14ac:dyDescent="0.15">
      <c r="A1" s="134"/>
      <c r="B1" s="135"/>
      <c r="C1" s="136"/>
      <c r="D1" s="137"/>
      <c r="E1" s="138"/>
      <c r="F1" s="138"/>
      <c r="G1" s="138"/>
      <c r="H1" s="139"/>
    </row>
    <row r="2" spans="1:8" x14ac:dyDescent="0.15">
      <c r="A2" s="141"/>
      <c r="B2" s="142"/>
      <c r="C2" s="143"/>
      <c r="D2" s="144" t="s">
        <v>53</v>
      </c>
      <c r="E2" s="145"/>
      <c r="F2" s="146" t="s">
        <v>586</v>
      </c>
      <c r="G2" s="147"/>
      <c r="H2" s="148"/>
    </row>
    <row r="3" spans="1:8" x14ac:dyDescent="0.15">
      <c r="A3" s="144" t="s">
        <v>579</v>
      </c>
      <c r="B3" s="149"/>
      <c r="C3" s="150"/>
      <c r="D3" s="151">
        <v>55328</v>
      </c>
      <c r="E3" s="152"/>
      <c r="F3" s="153">
        <v>48064</v>
      </c>
      <c r="G3" s="154"/>
      <c r="H3" s="155"/>
    </row>
    <row r="4" spans="1:8" x14ac:dyDescent="0.15">
      <c r="A4" s="156"/>
      <c r="B4" s="157"/>
      <c r="C4" s="158"/>
      <c r="D4" s="159">
        <v>47420</v>
      </c>
      <c r="E4" s="160"/>
      <c r="F4" s="161">
        <v>30373</v>
      </c>
      <c r="G4" s="162"/>
      <c r="H4" s="163"/>
    </row>
    <row r="5" spans="1:8" x14ac:dyDescent="0.15">
      <c r="A5" s="144" t="s">
        <v>581</v>
      </c>
      <c r="B5" s="149"/>
      <c r="C5" s="150"/>
      <c r="D5" s="151">
        <v>87194</v>
      </c>
      <c r="E5" s="152"/>
      <c r="F5" s="153">
        <v>56662</v>
      </c>
      <c r="G5" s="154"/>
      <c r="H5" s="155"/>
    </row>
    <row r="6" spans="1:8" x14ac:dyDescent="0.15">
      <c r="A6" s="156"/>
      <c r="B6" s="157"/>
      <c r="C6" s="158"/>
      <c r="D6" s="159">
        <v>74721</v>
      </c>
      <c r="E6" s="160"/>
      <c r="F6" s="161">
        <v>34709</v>
      </c>
      <c r="G6" s="162"/>
      <c r="H6" s="163"/>
    </row>
    <row r="7" spans="1:8" x14ac:dyDescent="0.15">
      <c r="A7" s="144" t="s">
        <v>582</v>
      </c>
      <c r="B7" s="149"/>
      <c r="C7" s="150"/>
      <c r="D7" s="151">
        <v>43417</v>
      </c>
      <c r="E7" s="152"/>
      <c r="F7" s="153">
        <v>60285</v>
      </c>
      <c r="G7" s="154"/>
      <c r="H7" s="155"/>
    </row>
    <row r="8" spans="1:8" x14ac:dyDescent="0.15">
      <c r="A8" s="156"/>
      <c r="B8" s="157"/>
      <c r="C8" s="158"/>
      <c r="D8" s="159">
        <v>32256</v>
      </c>
      <c r="E8" s="160"/>
      <c r="F8" s="161">
        <v>36445</v>
      </c>
      <c r="G8" s="162"/>
      <c r="H8" s="163"/>
    </row>
    <row r="9" spans="1:8" x14ac:dyDescent="0.15">
      <c r="A9" s="144" t="s">
        <v>583</v>
      </c>
      <c r="B9" s="149"/>
      <c r="C9" s="150"/>
      <c r="D9" s="151">
        <v>40224</v>
      </c>
      <c r="E9" s="152"/>
      <c r="F9" s="153">
        <v>52714</v>
      </c>
      <c r="G9" s="154"/>
      <c r="H9" s="155"/>
    </row>
    <row r="10" spans="1:8" x14ac:dyDescent="0.15">
      <c r="A10" s="156"/>
      <c r="B10" s="157"/>
      <c r="C10" s="158"/>
      <c r="D10" s="159">
        <v>24636</v>
      </c>
      <c r="E10" s="160"/>
      <c r="F10" s="161">
        <v>29032</v>
      </c>
      <c r="G10" s="162"/>
      <c r="H10" s="163"/>
    </row>
    <row r="11" spans="1:8" x14ac:dyDescent="0.15">
      <c r="A11" s="144" t="s">
        <v>584</v>
      </c>
      <c r="B11" s="149"/>
      <c r="C11" s="150"/>
      <c r="D11" s="151">
        <v>33859</v>
      </c>
      <c r="E11" s="152"/>
      <c r="F11" s="153">
        <v>46001</v>
      </c>
      <c r="G11" s="154"/>
      <c r="H11" s="155"/>
    </row>
    <row r="12" spans="1:8" x14ac:dyDescent="0.15">
      <c r="A12" s="156"/>
      <c r="B12" s="157"/>
      <c r="C12" s="164"/>
      <c r="D12" s="159">
        <v>25657</v>
      </c>
      <c r="E12" s="160"/>
      <c r="F12" s="161">
        <v>27974</v>
      </c>
      <c r="G12" s="162"/>
      <c r="H12" s="163"/>
    </row>
    <row r="13" spans="1:8" x14ac:dyDescent="0.15">
      <c r="A13" s="144"/>
      <c r="B13" s="149"/>
      <c r="C13" s="165"/>
      <c r="D13" s="166">
        <v>52004</v>
      </c>
      <c r="E13" s="167"/>
      <c r="F13" s="168">
        <v>52745</v>
      </c>
      <c r="G13" s="169"/>
      <c r="H13" s="155"/>
    </row>
    <row r="14" spans="1:8" x14ac:dyDescent="0.15">
      <c r="A14" s="156"/>
      <c r="B14" s="157"/>
      <c r="C14" s="158"/>
      <c r="D14" s="159">
        <v>40938</v>
      </c>
      <c r="E14" s="160"/>
      <c r="F14" s="161">
        <v>31707</v>
      </c>
      <c r="G14" s="162"/>
      <c r="H14" s="163"/>
    </row>
    <row r="17" spans="1:11" x14ac:dyDescent="0.15">
      <c r="A17" s="140" t="s">
        <v>54</v>
      </c>
    </row>
    <row r="18" spans="1:11" x14ac:dyDescent="0.15">
      <c r="A18" s="170"/>
      <c r="B18" s="170" t="str">
        <f>実質収支比率等に係る経年分析!F$46</f>
        <v>H30</v>
      </c>
      <c r="C18" s="170" t="str">
        <f>実質収支比率等に係る経年分析!G$46</f>
        <v>R01</v>
      </c>
      <c r="D18" s="170" t="str">
        <f>実質収支比率等に係る経年分析!H$46</f>
        <v>R02</v>
      </c>
      <c r="E18" s="170" t="str">
        <f>実質収支比率等に係る経年分析!I$46</f>
        <v>R03</v>
      </c>
      <c r="F18" s="170" t="str">
        <f>実質収支比率等に係る経年分析!J$46</f>
        <v>R04</v>
      </c>
    </row>
    <row r="19" spans="1:11" x14ac:dyDescent="0.15">
      <c r="A19" s="170" t="s">
        <v>55</v>
      </c>
      <c r="B19" s="170">
        <f>ROUND(VALUE(SUBSTITUTE(実質収支比率等に係る経年分析!F$48,"▲","-")),2)</f>
        <v>7.02</v>
      </c>
      <c r="C19" s="170">
        <f>ROUND(VALUE(SUBSTITUTE(実質収支比率等に係る経年分析!G$48,"▲","-")),2)</f>
        <v>7.98</v>
      </c>
      <c r="D19" s="170">
        <f>ROUND(VALUE(SUBSTITUTE(実質収支比率等に係る経年分析!H$48,"▲","-")),2)</f>
        <v>6.14</v>
      </c>
      <c r="E19" s="170">
        <f>ROUND(VALUE(SUBSTITUTE(実質収支比率等に係る経年分析!I$48,"▲","-")),2)</f>
        <v>12.55</v>
      </c>
      <c r="F19" s="170">
        <f>ROUND(VALUE(SUBSTITUTE(実質収支比率等に係る経年分析!J$48,"▲","-")),2)</f>
        <v>6.13</v>
      </c>
    </row>
    <row r="20" spans="1:11" x14ac:dyDescent="0.15">
      <c r="A20" s="170" t="s">
        <v>56</v>
      </c>
      <c r="B20" s="170">
        <f>ROUND(VALUE(SUBSTITUTE(実質収支比率等に係る経年分析!F$47,"▲","-")),2)</f>
        <v>15.73</v>
      </c>
      <c r="C20" s="170">
        <f>ROUND(VALUE(SUBSTITUTE(実質収支比率等に係る経年分析!G$47,"▲","-")),2)</f>
        <v>15.16</v>
      </c>
      <c r="D20" s="170">
        <f>ROUND(VALUE(SUBSTITUTE(実質収支比率等に係る経年分析!H$47,"▲","-")),2)</f>
        <v>15.6</v>
      </c>
      <c r="E20" s="170">
        <f>ROUND(VALUE(SUBSTITUTE(実質収支比率等に係る経年分析!I$47,"▲","-")),2)</f>
        <v>17.559999999999999</v>
      </c>
      <c r="F20" s="170">
        <f>ROUND(VALUE(SUBSTITUTE(実質収支比率等に係る経年分析!J$47,"▲","-")),2)</f>
        <v>22.34</v>
      </c>
    </row>
    <row r="21" spans="1:11" x14ac:dyDescent="0.15">
      <c r="A21" s="170" t="s">
        <v>57</v>
      </c>
      <c r="B21" s="170">
        <f>IF(ISNUMBER(VALUE(SUBSTITUTE(実質収支比率等に係る経年分析!F$49,"▲","-"))),ROUND(VALUE(SUBSTITUTE(実質収支比率等に係る経年分析!F$49,"▲","-")),2),NA())</f>
        <v>2.87</v>
      </c>
      <c r="C21" s="170">
        <f>IF(ISNUMBER(VALUE(SUBSTITUTE(実質収支比率等に係る経年分析!G$49,"▲","-"))),ROUND(VALUE(SUBSTITUTE(実質収支比率等に係る経年分析!G$49,"▲","-")),2),NA())</f>
        <v>0.43</v>
      </c>
      <c r="D21" s="170">
        <f>IF(ISNUMBER(VALUE(SUBSTITUTE(実質収支比率等に係る経年分析!H$49,"▲","-"))),ROUND(VALUE(SUBSTITUTE(実質収支比率等に係る経年分析!H$49,"▲","-")),2),NA())</f>
        <v>-0.84</v>
      </c>
      <c r="E21" s="170">
        <f>IF(ISNUMBER(VALUE(SUBSTITUTE(実質収支比率等に係る経年分析!I$49,"▲","-"))),ROUND(VALUE(SUBSTITUTE(実質収支比率等に係る経年分析!I$49,"▲","-")),2),NA())</f>
        <v>9.34</v>
      </c>
      <c r="F21" s="170">
        <f>IF(ISNUMBER(VALUE(SUBSTITUTE(実質収支比率等に係る経年分析!J$49,"▲","-"))),ROUND(VALUE(SUBSTITUTE(実質収支比率等に係る経年分析!J$49,"▲","-")),2),NA())</f>
        <v>-2.39</v>
      </c>
    </row>
    <row r="24" spans="1:11" x14ac:dyDescent="0.15">
      <c r="A24" s="140" t="s">
        <v>58</v>
      </c>
    </row>
    <row r="25" spans="1:11" x14ac:dyDescent="0.15">
      <c r="A25" s="171"/>
      <c r="B25" s="171" t="str">
        <f>連結実質赤字比率に係る赤字・黒字の構成分析!F$33</f>
        <v>H30</v>
      </c>
      <c r="C25" s="171"/>
      <c r="D25" s="171" t="str">
        <f>連結実質赤字比率に係る赤字・黒字の構成分析!G$33</f>
        <v>R01</v>
      </c>
      <c r="E25" s="171"/>
      <c r="F25" s="171" t="str">
        <f>連結実質赤字比率に係る赤字・黒字の構成分析!H$33</f>
        <v>R02</v>
      </c>
      <c r="G25" s="171"/>
      <c r="H25" s="171" t="str">
        <f>連結実質赤字比率に係る赤字・黒字の構成分析!I$33</f>
        <v>R03</v>
      </c>
      <c r="I25" s="171"/>
      <c r="J25" s="171" t="str">
        <f>連結実質赤字比率に係る赤字・黒字の構成分析!J$33</f>
        <v>R04</v>
      </c>
      <c r="K25" s="171"/>
    </row>
    <row r="26" spans="1:11" x14ac:dyDescent="0.15">
      <c r="A26" s="171"/>
      <c r="B26" s="171" t="s">
        <v>59</v>
      </c>
      <c r="C26" s="171" t="s">
        <v>60</v>
      </c>
      <c r="D26" s="171" t="s">
        <v>59</v>
      </c>
      <c r="E26" s="171" t="s">
        <v>60</v>
      </c>
      <c r="F26" s="171" t="s">
        <v>59</v>
      </c>
      <c r="G26" s="171" t="s">
        <v>60</v>
      </c>
      <c r="H26" s="171" t="s">
        <v>59</v>
      </c>
      <c r="I26" s="171" t="s">
        <v>60</v>
      </c>
      <c r="J26" s="171" t="s">
        <v>59</v>
      </c>
      <c r="K26" s="171" t="s">
        <v>60</v>
      </c>
    </row>
    <row r="27" spans="1:11" x14ac:dyDescent="0.15">
      <c r="A27" s="171" t="str">
        <f>IF(連結実質赤字比率に係る赤字・黒字の構成分析!C$43="",NA(),連結実質赤字比率に係る赤字・黒字の構成分析!C$43)</f>
        <v>その他会計（黒字）</v>
      </c>
      <c r="B27" s="171" t="e">
        <f>IF(ROUND(VALUE(SUBSTITUTE(連結実質赤字比率に係る赤字・黒字の構成分析!F$43,"▲", "-")), 2) &lt; 0, ABS(ROUND(VALUE(SUBSTITUTE(連結実質赤字比率に係る赤字・黒字の構成分析!F$43,"▲", "-")), 2)), NA())</f>
        <v>#N/A</v>
      </c>
      <c r="C27" s="171">
        <f>IF(ROUND(VALUE(SUBSTITUTE(連結実質赤字比率に係る赤字・黒字の構成分析!F$43,"▲", "-")), 2) &gt;= 0, ABS(ROUND(VALUE(SUBSTITUTE(連結実質赤字比率に係る赤字・黒字の構成分析!F$43,"▲", "-")), 2)), NA())</f>
        <v>0.06</v>
      </c>
      <c r="D27" s="171" t="e">
        <f>IF(ROUND(VALUE(SUBSTITUTE(連結実質赤字比率に係る赤字・黒字の構成分析!G$43,"▲", "-")), 2) &lt; 0, ABS(ROUND(VALUE(SUBSTITUTE(連結実質赤字比率に係る赤字・黒字の構成分析!G$43,"▲", "-")), 2)), NA())</f>
        <v>#N/A</v>
      </c>
      <c r="E27" s="171">
        <f>IF(ROUND(VALUE(SUBSTITUTE(連結実質赤字比率に係る赤字・黒字の構成分析!G$43,"▲", "-")), 2) &gt;= 0, ABS(ROUND(VALUE(SUBSTITUTE(連結実質赤字比率に係る赤字・黒字の構成分析!G$43,"▲", "-")), 2)), NA())</f>
        <v>0.14000000000000001</v>
      </c>
      <c r="F27" s="171" t="e">
        <f>IF(ROUND(VALUE(SUBSTITUTE(連結実質赤字比率に係る赤字・黒字の構成分析!H$43,"▲", "-")), 2) &lt; 0, ABS(ROUND(VALUE(SUBSTITUTE(連結実質赤字比率に係る赤字・黒字の構成分析!H$43,"▲", "-")), 2)), NA())</f>
        <v>#N/A</v>
      </c>
      <c r="G27" s="171">
        <f>IF(ROUND(VALUE(SUBSTITUTE(連結実質赤字比率に係る赤字・黒字の構成分析!H$43,"▲", "-")), 2) &gt;= 0, ABS(ROUND(VALUE(SUBSTITUTE(連結実質赤字比率に係る赤字・黒字の構成分析!H$43,"▲", "-")), 2)), NA())</f>
        <v>0.09</v>
      </c>
      <c r="H27" s="171" t="e">
        <f>IF(ROUND(VALUE(SUBSTITUTE(連結実質赤字比率に係る赤字・黒字の構成分析!I$43,"▲", "-")), 2) &lt; 0, ABS(ROUND(VALUE(SUBSTITUTE(連結実質赤字比率に係る赤字・黒字の構成分析!I$43,"▲", "-")), 2)), NA())</f>
        <v>#N/A</v>
      </c>
      <c r="I27" s="171">
        <f>IF(ROUND(VALUE(SUBSTITUTE(連結実質赤字比率に係る赤字・黒字の構成分析!I$43,"▲", "-")), 2) &gt;= 0, ABS(ROUND(VALUE(SUBSTITUTE(連結実質赤字比率に係る赤字・黒字の構成分析!I$43,"▲", "-")), 2)), NA())</f>
        <v>0.06</v>
      </c>
      <c r="J27" s="171" t="e">
        <f>IF(ROUND(VALUE(SUBSTITUTE(連結実質赤字比率に係る赤字・黒字の構成分析!J$43,"▲", "-")), 2) &lt; 0, ABS(ROUND(VALUE(SUBSTITUTE(連結実質赤字比率に係る赤字・黒字の構成分析!J$43,"▲", "-")), 2)), NA())</f>
        <v>#N/A</v>
      </c>
      <c r="K27" s="171">
        <f>IF(ROUND(VALUE(SUBSTITUTE(連結実質赤字比率に係る赤字・黒字の構成分析!J$43,"▲", "-")), 2) &gt;= 0, ABS(ROUND(VALUE(SUBSTITUTE(連結実質赤字比率に係る赤字・黒字の構成分析!J$43,"▲", "-")), 2)), NA())</f>
        <v>0.03</v>
      </c>
    </row>
    <row r="28" spans="1:11" x14ac:dyDescent="0.15">
      <c r="A28" s="171" t="str">
        <f>IF(連結実質赤字比率に係る赤字・黒字の構成分析!C$42="",NA(),連結実質赤字比率に係る赤字・黒字の構成分析!C$42)</f>
        <v>その他会計（赤字）</v>
      </c>
      <c r="B28" s="171" t="e">
        <f>IF(ROUND(VALUE(SUBSTITUTE(連結実質赤字比率に係る赤字・黒字の構成分析!F$42,"▲", "-")), 2) &lt; 0, ABS(ROUND(VALUE(SUBSTITUTE(連結実質赤字比率に係る赤字・黒字の構成分析!F$42,"▲", "-")), 2)), NA())</f>
        <v>#VALUE!</v>
      </c>
      <c r="C28" s="171" t="e">
        <f>IF(ROUND(VALUE(SUBSTITUTE(連結実質赤字比率に係る赤字・黒字の構成分析!F$42,"▲", "-")), 2) &gt;= 0, ABS(ROUND(VALUE(SUBSTITUTE(連結実質赤字比率に係る赤字・黒字の構成分析!F$42,"▲", "-")), 2)), NA())</f>
        <v>#VALUE!</v>
      </c>
      <c r="D28" s="171" t="e">
        <f>IF(ROUND(VALUE(SUBSTITUTE(連結実質赤字比率に係る赤字・黒字の構成分析!G$42,"▲", "-")), 2) &lt; 0, ABS(ROUND(VALUE(SUBSTITUTE(連結実質赤字比率に係る赤字・黒字の構成分析!G$42,"▲", "-")), 2)), NA())</f>
        <v>#VALUE!</v>
      </c>
      <c r="E28" s="171" t="e">
        <f>IF(ROUND(VALUE(SUBSTITUTE(連結実質赤字比率に係る赤字・黒字の構成分析!G$42,"▲", "-")), 2) &gt;= 0, ABS(ROUND(VALUE(SUBSTITUTE(連結実質赤字比率に係る赤字・黒字の構成分析!G$42,"▲", "-")), 2)), NA())</f>
        <v>#VALUE!</v>
      </c>
      <c r="F28" s="171" t="e">
        <f>IF(ROUND(VALUE(SUBSTITUTE(連結実質赤字比率に係る赤字・黒字の構成分析!H$42,"▲", "-")), 2) &lt; 0, ABS(ROUND(VALUE(SUBSTITUTE(連結実質赤字比率に係る赤字・黒字の構成分析!H$42,"▲", "-")), 2)), NA())</f>
        <v>#VALUE!</v>
      </c>
      <c r="G28" s="171" t="e">
        <f>IF(ROUND(VALUE(SUBSTITUTE(連結実質赤字比率に係る赤字・黒字の構成分析!H$42,"▲", "-")), 2) &gt;= 0, ABS(ROUND(VALUE(SUBSTITUTE(連結実質赤字比率に係る赤字・黒字の構成分析!H$42,"▲", "-")), 2)), NA())</f>
        <v>#VALUE!</v>
      </c>
      <c r="H28" s="171" t="e">
        <f>IF(ROUND(VALUE(SUBSTITUTE(連結実質赤字比率に係る赤字・黒字の構成分析!I$42,"▲", "-")), 2) &lt; 0, ABS(ROUND(VALUE(SUBSTITUTE(連結実質赤字比率に係る赤字・黒字の構成分析!I$42,"▲", "-")), 2)), NA())</f>
        <v>#VALUE!</v>
      </c>
      <c r="I28" s="171" t="e">
        <f>IF(ROUND(VALUE(SUBSTITUTE(連結実質赤字比率に係る赤字・黒字の構成分析!I$42,"▲", "-")), 2) &gt;= 0, ABS(ROUND(VALUE(SUBSTITUTE(連結実質赤字比率に係る赤字・黒字の構成分析!I$42,"▲", "-")), 2)), NA())</f>
        <v>#VALUE!</v>
      </c>
      <c r="J28" s="171" t="e">
        <f>IF(ROUND(VALUE(SUBSTITUTE(連結実質赤字比率に係る赤字・黒字の構成分析!J$42,"▲", "-")), 2) &lt; 0, ABS(ROUND(VALUE(SUBSTITUTE(連結実質赤字比率に係る赤字・黒字の構成分析!J$42,"▲", "-")), 2)), NA())</f>
        <v>#VALUE!</v>
      </c>
      <c r="K28" s="171" t="e">
        <f>IF(ROUND(VALUE(SUBSTITUTE(連結実質赤字比率に係る赤字・黒字の構成分析!J$42,"▲", "-")), 2) &gt;= 0, ABS(ROUND(VALUE(SUBSTITUTE(連結実質赤字比率に係る赤字・黒字の構成分析!J$42,"▲", "-")), 2)), NA())</f>
        <v>#VALUE!</v>
      </c>
    </row>
    <row r="29" spans="1:11" x14ac:dyDescent="0.15">
      <c r="A29" s="171" t="str">
        <f>IF(連結実質赤字比率に係る赤字・黒字の構成分析!C$41="",NA(),連結実質赤字比率に係る赤字・黒字の構成分析!C$41)</f>
        <v>後期高齢者医療事業会計</v>
      </c>
      <c r="B29" s="171" t="e">
        <f>IF(ROUND(VALUE(SUBSTITUTE(連結実質赤字比率に係る赤字・黒字の構成分析!F$41,"▲", "-")), 2) &lt; 0, ABS(ROUND(VALUE(SUBSTITUTE(連結実質赤字比率に係る赤字・黒字の構成分析!F$41,"▲", "-")), 2)), NA())</f>
        <v>#N/A</v>
      </c>
      <c r="C29" s="171">
        <f>IF(ROUND(VALUE(SUBSTITUTE(連結実質赤字比率に係る赤字・黒字の構成分析!F$41,"▲", "-")), 2) &gt;= 0, ABS(ROUND(VALUE(SUBSTITUTE(連結実質赤字比率に係る赤字・黒字の構成分析!F$41,"▲", "-")), 2)), NA())</f>
        <v>0.16</v>
      </c>
      <c r="D29" s="171" t="e">
        <f>IF(ROUND(VALUE(SUBSTITUTE(連結実質赤字比率に係る赤字・黒字の構成分析!G$41,"▲", "-")), 2) &lt; 0, ABS(ROUND(VALUE(SUBSTITUTE(連結実質赤字比率に係る赤字・黒字の構成分析!G$41,"▲", "-")), 2)), NA())</f>
        <v>#N/A</v>
      </c>
      <c r="E29" s="171">
        <f>IF(ROUND(VALUE(SUBSTITUTE(連結実質赤字比率に係る赤字・黒字の構成分析!G$41,"▲", "-")), 2) &gt;= 0, ABS(ROUND(VALUE(SUBSTITUTE(連結実質赤字比率に係る赤字・黒字の構成分析!G$41,"▲", "-")), 2)), NA())</f>
        <v>0.15</v>
      </c>
      <c r="F29" s="171" t="e">
        <f>IF(ROUND(VALUE(SUBSTITUTE(連結実質赤字比率に係る赤字・黒字の構成分析!H$41,"▲", "-")), 2) &lt; 0, ABS(ROUND(VALUE(SUBSTITUTE(連結実質赤字比率に係る赤字・黒字の構成分析!H$41,"▲", "-")), 2)), NA())</f>
        <v>#N/A</v>
      </c>
      <c r="G29" s="171">
        <f>IF(ROUND(VALUE(SUBSTITUTE(連結実質赤字比率に係る赤字・黒字の構成分析!H$41,"▲", "-")), 2) &gt;= 0, ABS(ROUND(VALUE(SUBSTITUTE(連結実質赤字比率に係る赤字・黒字の構成分析!H$41,"▲", "-")), 2)), NA())</f>
        <v>0.18</v>
      </c>
      <c r="H29" s="171" t="e">
        <f>IF(ROUND(VALUE(SUBSTITUTE(連結実質赤字比率に係る赤字・黒字の構成分析!I$41,"▲", "-")), 2) &lt; 0, ABS(ROUND(VALUE(SUBSTITUTE(連結実質赤字比率に係る赤字・黒字の構成分析!I$41,"▲", "-")), 2)), NA())</f>
        <v>#N/A</v>
      </c>
      <c r="I29" s="171">
        <f>IF(ROUND(VALUE(SUBSTITUTE(連結実質赤字比率に係る赤字・黒字の構成分析!I$41,"▲", "-")), 2) &gt;= 0, ABS(ROUND(VALUE(SUBSTITUTE(連結実質赤字比率に係る赤字・黒字の構成分析!I$41,"▲", "-")), 2)), NA())</f>
        <v>0.17</v>
      </c>
      <c r="J29" s="171" t="e">
        <f>IF(ROUND(VALUE(SUBSTITUTE(連結実質赤字比率に係る赤字・黒字の構成分析!J$41,"▲", "-")), 2) &lt; 0, ABS(ROUND(VALUE(SUBSTITUTE(連結実質赤字比率に係る赤字・黒字の構成分析!J$41,"▲", "-")), 2)), NA())</f>
        <v>#N/A</v>
      </c>
      <c r="K29" s="171">
        <f>IF(ROUND(VALUE(SUBSTITUTE(連結実質赤字比率に係る赤字・黒字の構成分析!J$41,"▲", "-")), 2) &gt;= 0, ABS(ROUND(VALUE(SUBSTITUTE(連結実質赤字比率に係る赤字・黒字の構成分析!J$41,"▲", "-")), 2)), NA())</f>
        <v>0.21</v>
      </c>
    </row>
    <row r="30" spans="1:11" x14ac:dyDescent="0.15">
      <c r="A30" s="171" t="str">
        <f>IF(連結実質赤字比率に係る赤字・黒字の構成分析!C$40="",NA(),連結実質赤字比率に係る赤字・黒字の構成分析!C$40)</f>
        <v>公共下水道事業会計</v>
      </c>
      <c r="B30" s="171" t="e">
        <f>IF(ROUND(VALUE(SUBSTITUTE(連結実質赤字比率に係る赤字・黒字の構成分析!F$40,"▲", "-")), 2) &lt; 0, ABS(ROUND(VALUE(SUBSTITUTE(連結実質赤字比率に係る赤字・黒字の構成分析!F$40,"▲", "-")), 2)), NA())</f>
        <v>#N/A</v>
      </c>
      <c r="C30" s="171">
        <f>IF(ROUND(VALUE(SUBSTITUTE(連結実質赤字比率に係る赤字・黒字の構成分析!F$40,"▲", "-")), 2) &gt;= 0, ABS(ROUND(VALUE(SUBSTITUTE(連結実質赤字比率に係る赤字・黒字の構成分析!F$40,"▲", "-")), 2)), NA())</f>
        <v>0</v>
      </c>
      <c r="D30" s="171" t="e">
        <f>IF(ROUND(VALUE(SUBSTITUTE(連結実質赤字比率に係る赤字・黒字の構成分析!G$40,"▲", "-")), 2) &lt; 0, ABS(ROUND(VALUE(SUBSTITUTE(連結実質赤字比率に係る赤字・黒字の構成分析!G$40,"▲", "-")), 2)), NA())</f>
        <v>#N/A</v>
      </c>
      <c r="E30" s="171">
        <f>IF(ROUND(VALUE(SUBSTITUTE(連結実質赤字比率に係る赤字・黒字の構成分析!G$40,"▲", "-")), 2) &gt;= 0, ABS(ROUND(VALUE(SUBSTITUTE(連結実質赤字比率に係る赤字・黒字の構成分析!G$40,"▲", "-")), 2)), NA())</f>
        <v>0.31</v>
      </c>
      <c r="F30" s="171" t="e">
        <f>IF(ROUND(VALUE(SUBSTITUTE(連結実質赤字比率に係る赤字・黒字の構成分析!H$40,"▲", "-")), 2) &lt; 0, ABS(ROUND(VALUE(SUBSTITUTE(連結実質赤字比率に係る赤字・黒字の構成分析!H$40,"▲", "-")), 2)), NA())</f>
        <v>#N/A</v>
      </c>
      <c r="G30" s="171">
        <f>IF(ROUND(VALUE(SUBSTITUTE(連結実質赤字比率に係る赤字・黒字の構成分析!H$40,"▲", "-")), 2) &gt;= 0, ABS(ROUND(VALUE(SUBSTITUTE(連結実質赤字比率に係る赤字・黒字の構成分析!H$40,"▲", "-")), 2)), NA())</f>
        <v>0.89</v>
      </c>
      <c r="H30" s="171" t="e">
        <f>IF(ROUND(VALUE(SUBSTITUTE(連結実質赤字比率に係る赤字・黒字の構成分析!I$40,"▲", "-")), 2) &lt; 0, ABS(ROUND(VALUE(SUBSTITUTE(連結実質赤字比率に係る赤字・黒字の構成分析!I$40,"▲", "-")), 2)), NA())</f>
        <v>#N/A</v>
      </c>
      <c r="I30" s="171">
        <f>IF(ROUND(VALUE(SUBSTITUTE(連結実質赤字比率に係る赤字・黒字の構成分析!I$40,"▲", "-")), 2) &gt;= 0, ABS(ROUND(VALUE(SUBSTITUTE(連結実質赤字比率に係る赤字・黒字の構成分析!I$40,"▲", "-")), 2)), NA())</f>
        <v>0.84</v>
      </c>
      <c r="J30" s="171" t="e">
        <f>IF(ROUND(VALUE(SUBSTITUTE(連結実質赤字比率に係る赤字・黒字の構成分析!J$40,"▲", "-")), 2) &lt; 0, ABS(ROUND(VALUE(SUBSTITUTE(連結実質赤字比率に係る赤字・黒字の構成分析!J$40,"▲", "-")), 2)), NA())</f>
        <v>#N/A</v>
      </c>
      <c r="K30" s="171">
        <f>IF(ROUND(VALUE(SUBSTITUTE(連結実質赤字比率に係る赤字・黒字の構成分析!J$40,"▲", "-")), 2) &gt;= 0, ABS(ROUND(VALUE(SUBSTITUTE(連結実質赤字比率に係る赤字・黒字の構成分析!J$40,"▲", "-")), 2)), NA())</f>
        <v>0.86</v>
      </c>
    </row>
    <row r="31" spans="1:11" x14ac:dyDescent="0.15">
      <c r="A31" s="171" t="str">
        <f>IF(連結実質赤字比率に係る赤字・黒字の構成分析!C$39="",NA(),連結実質赤字比率に係る赤字・黒字の構成分析!C$39)</f>
        <v>競輪事業会計</v>
      </c>
      <c r="B31" s="171" t="e">
        <f>IF(ROUND(VALUE(SUBSTITUTE(連結実質赤字比率に係る赤字・黒字の構成分析!F$39,"▲", "-")), 2) &lt; 0, ABS(ROUND(VALUE(SUBSTITUTE(連結実質赤字比率に係る赤字・黒字の構成分析!F$39,"▲", "-")), 2)), NA())</f>
        <v>#N/A</v>
      </c>
      <c r="C31" s="171">
        <f>IF(ROUND(VALUE(SUBSTITUTE(連結実質赤字比率に係る赤字・黒字の構成分析!F$39,"▲", "-")), 2) &gt;= 0, ABS(ROUND(VALUE(SUBSTITUTE(連結実質赤字比率に係る赤字・黒字の構成分析!F$39,"▲", "-")), 2)), NA())</f>
        <v>3.39</v>
      </c>
      <c r="D31" s="171" t="e">
        <f>IF(ROUND(VALUE(SUBSTITUTE(連結実質赤字比率に係る赤字・黒字の構成分析!G$39,"▲", "-")), 2) &lt; 0, ABS(ROUND(VALUE(SUBSTITUTE(連結実質赤字比率に係る赤字・黒字の構成分析!G$39,"▲", "-")), 2)), NA())</f>
        <v>#N/A</v>
      </c>
      <c r="E31" s="171">
        <f>IF(ROUND(VALUE(SUBSTITUTE(連結実質赤字比率に係る赤字・黒字の構成分析!G$39,"▲", "-")), 2) &gt;= 0, ABS(ROUND(VALUE(SUBSTITUTE(連結実質赤字比率に係る赤字・黒字の構成分析!G$39,"▲", "-")), 2)), NA())</f>
        <v>3.39</v>
      </c>
      <c r="F31" s="171" t="e">
        <f>IF(ROUND(VALUE(SUBSTITUTE(連結実質赤字比率に係る赤字・黒字の構成分析!H$39,"▲", "-")), 2) &lt; 0, ABS(ROUND(VALUE(SUBSTITUTE(連結実質赤字比率に係る赤字・黒字の構成分析!H$39,"▲", "-")), 2)), NA())</f>
        <v>#N/A</v>
      </c>
      <c r="G31" s="171">
        <f>IF(ROUND(VALUE(SUBSTITUTE(連結実質赤字比率に係る赤字・黒字の構成分析!H$39,"▲", "-")), 2) &gt;= 0, ABS(ROUND(VALUE(SUBSTITUTE(連結実質赤字比率に係る赤字・黒字の構成分析!H$39,"▲", "-")), 2)), NA())</f>
        <v>3.23</v>
      </c>
      <c r="H31" s="171" t="e">
        <f>IF(ROUND(VALUE(SUBSTITUTE(連結実質赤字比率に係る赤字・黒字の構成分析!I$39,"▲", "-")), 2) &lt; 0, ABS(ROUND(VALUE(SUBSTITUTE(連結実質赤字比率に係る赤字・黒字の構成分析!I$39,"▲", "-")), 2)), NA())</f>
        <v>#N/A</v>
      </c>
      <c r="I31" s="171">
        <f>IF(ROUND(VALUE(SUBSTITUTE(連結実質赤字比率に係る赤字・黒字の構成分析!I$39,"▲", "-")), 2) &gt;= 0, ABS(ROUND(VALUE(SUBSTITUTE(連結実質赤字比率に係る赤字・黒字の構成分析!I$39,"▲", "-")), 2)), NA())</f>
        <v>2.93</v>
      </c>
      <c r="J31" s="171" t="e">
        <f>IF(ROUND(VALUE(SUBSTITUTE(連結実質赤字比率に係る赤字・黒字の構成分析!J$39,"▲", "-")), 2) &lt; 0, ABS(ROUND(VALUE(SUBSTITUTE(連結実質赤字比率に係る赤字・黒字の構成分析!J$39,"▲", "-")), 2)), NA())</f>
        <v>#N/A</v>
      </c>
      <c r="K31" s="171">
        <f>IF(ROUND(VALUE(SUBSTITUTE(連結実質赤字比率に係る赤字・黒字の構成分析!J$39,"▲", "-")), 2) &gt;= 0, ABS(ROUND(VALUE(SUBSTITUTE(連結実質赤字比率に係る赤字・黒字の構成分析!J$39,"▲", "-")), 2)), NA())</f>
        <v>2.97</v>
      </c>
    </row>
    <row r="32" spans="1:11" x14ac:dyDescent="0.15">
      <c r="A32" s="171" t="str">
        <f>IF(連結実質赤字比率に係る赤字・黒字の構成分析!C$38="",NA(),連結実質赤字比率に係る赤字・黒字の構成分析!C$38)</f>
        <v>国民健康保険事業会計</v>
      </c>
      <c r="B32" s="171" t="e">
        <f>IF(ROUND(VALUE(SUBSTITUTE(連結実質赤字比率に係る赤字・黒字の構成分析!F$38,"▲", "-")), 2) &lt; 0, ABS(ROUND(VALUE(SUBSTITUTE(連結実質赤字比率に係る赤字・黒字の構成分析!F$38,"▲", "-")), 2)), NA())</f>
        <v>#N/A</v>
      </c>
      <c r="C32" s="171">
        <f>IF(ROUND(VALUE(SUBSTITUTE(連結実質赤字比率に係る赤字・黒字の構成分析!F$38,"▲", "-")), 2) &gt;= 0, ABS(ROUND(VALUE(SUBSTITUTE(連結実質赤字比率に係る赤字・黒字の構成分析!F$38,"▲", "-")), 2)), NA())</f>
        <v>8.08</v>
      </c>
      <c r="D32" s="171" t="e">
        <f>IF(ROUND(VALUE(SUBSTITUTE(連結実質赤字比率に係る赤字・黒字の構成分析!G$38,"▲", "-")), 2) &lt; 0, ABS(ROUND(VALUE(SUBSTITUTE(連結実質赤字比率に係る赤字・黒字の構成分析!G$38,"▲", "-")), 2)), NA())</f>
        <v>#N/A</v>
      </c>
      <c r="E32" s="171">
        <f>IF(ROUND(VALUE(SUBSTITUTE(連結実質赤字比率に係る赤字・黒字の構成分析!G$38,"▲", "-")), 2) &gt;= 0, ABS(ROUND(VALUE(SUBSTITUTE(連結実質赤字比率に係る赤字・黒字の構成分析!G$38,"▲", "-")), 2)), NA())</f>
        <v>6.89</v>
      </c>
      <c r="F32" s="171" t="e">
        <f>IF(ROUND(VALUE(SUBSTITUTE(連結実質赤字比率に係る赤字・黒字の構成分析!H$38,"▲", "-")), 2) &lt; 0, ABS(ROUND(VALUE(SUBSTITUTE(連結実質赤字比率に係る赤字・黒字の構成分析!H$38,"▲", "-")), 2)), NA())</f>
        <v>#N/A</v>
      </c>
      <c r="G32" s="171">
        <f>IF(ROUND(VALUE(SUBSTITUTE(連結実質赤字比率に係る赤字・黒字の構成分析!H$38,"▲", "-")), 2) &gt;= 0, ABS(ROUND(VALUE(SUBSTITUTE(連結実質赤字比率に係る赤字・黒字の構成分析!H$38,"▲", "-")), 2)), NA())</f>
        <v>6.33</v>
      </c>
      <c r="H32" s="171" t="e">
        <f>IF(ROUND(VALUE(SUBSTITUTE(連結実質赤字比率に係る赤字・黒字の構成分析!I$38,"▲", "-")), 2) &lt; 0, ABS(ROUND(VALUE(SUBSTITUTE(連結実質赤字比率に係る赤字・黒字の構成分析!I$38,"▲", "-")), 2)), NA())</f>
        <v>#N/A</v>
      </c>
      <c r="I32" s="171">
        <f>IF(ROUND(VALUE(SUBSTITUTE(連結実質赤字比率に係る赤字・黒字の構成分析!I$38,"▲", "-")), 2) &gt;= 0, ABS(ROUND(VALUE(SUBSTITUTE(連結実質赤字比率に係る赤字・黒字の構成分析!I$38,"▲", "-")), 2)), NA())</f>
        <v>5.7</v>
      </c>
      <c r="J32" s="171" t="e">
        <f>IF(ROUND(VALUE(SUBSTITUTE(連結実質赤字比率に係る赤字・黒字の構成分析!J$38,"▲", "-")), 2) &lt; 0, ABS(ROUND(VALUE(SUBSTITUTE(連結実質赤字比率に係る赤字・黒字の構成分析!J$38,"▲", "-")), 2)), NA())</f>
        <v>#N/A</v>
      </c>
      <c r="K32" s="171">
        <f>IF(ROUND(VALUE(SUBSTITUTE(連結実質赤字比率に係る赤字・黒字の構成分析!J$38,"▲", "-")), 2) &gt;= 0, ABS(ROUND(VALUE(SUBSTITUTE(連結実質赤字比率に係る赤字・黒字の構成分析!J$38,"▲", "-")), 2)), NA())</f>
        <v>4.75</v>
      </c>
    </row>
    <row r="33" spans="1:16" x14ac:dyDescent="0.15">
      <c r="A33" s="171" t="str">
        <f>IF(連結実質赤字比率に係る赤字・黒字の構成分析!C$37="",NA(),連結実質赤字比率に係る赤字・黒字の構成分析!C$37)</f>
        <v>介護保険事業会計</v>
      </c>
      <c r="B33" s="171" t="e">
        <f>IF(ROUND(VALUE(SUBSTITUTE(連結実質赤字比率に係る赤字・黒字の構成分析!F$37,"▲", "-")), 2) &lt; 0, ABS(ROUND(VALUE(SUBSTITUTE(連結実質赤字比率に係る赤字・黒字の構成分析!F$37,"▲", "-")), 2)), NA())</f>
        <v>#N/A</v>
      </c>
      <c r="C33" s="171">
        <f>IF(ROUND(VALUE(SUBSTITUTE(連結実質赤字比率に係る赤字・黒字の構成分析!F$37,"▲", "-")), 2) &gt;= 0, ABS(ROUND(VALUE(SUBSTITUTE(連結実質赤字比率に係る赤字・黒字の構成分析!F$37,"▲", "-")), 2)), NA())</f>
        <v>4.7</v>
      </c>
      <c r="D33" s="171" t="e">
        <f>IF(ROUND(VALUE(SUBSTITUTE(連結実質赤字比率に係る赤字・黒字の構成分析!G$37,"▲", "-")), 2) &lt; 0, ABS(ROUND(VALUE(SUBSTITUTE(連結実質赤字比率に係る赤字・黒字の構成分析!G$37,"▲", "-")), 2)), NA())</f>
        <v>#N/A</v>
      </c>
      <c r="E33" s="171">
        <f>IF(ROUND(VALUE(SUBSTITUTE(連結実質赤字比率に係る赤字・黒字の構成分析!G$37,"▲", "-")), 2) &gt;= 0, ABS(ROUND(VALUE(SUBSTITUTE(連結実質赤字比率に係る赤字・黒字の構成分析!G$37,"▲", "-")), 2)), NA())</f>
        <v>4.96</v>
      </c>
      <c r="F33" s="171" t="e">
        <f>IF(ROUND(VALUE(SUBSTITUTE(連結実質赤字比率に係る赤字・黒字の構成分析!H$37,"▲", "-")), 2) &lt; 0, ABS(ROUND(VALUE(SUBSTITUTE(連結実質赤字比率に係る赤字・黒字の構成分析!H$37,"▲", "-")), 2)), NA())</f>
        <v>#N/A</v>
      </c>
      <c r="G33" s="171">
        <f>IF(ROUND(VALUE(SUBSTITUTE(連結実質赤字比率に係る赤字・黒字の構成分析!H$37,"▲", "-")), 2) &gt;= 0, ABS(ROUND(VALUE(SUBSTITUTE(連結実質赤字比率に係る赤字・黒字の構成分析!H$37,"▲", "-")), 2)), NA())</f>
        <v>5.2</v>
      </c>
      <c r="H33" s="171" t="e">
        <f>IF(ROUND(VALUE(SUBSTITUTE(連結実質赤字比率に係る赤字・黒字の構成分析!I$37,"▲", "-")), 2) &lt; 0, ABS(ROUND(VALUE(SUBSTITUTE(連結実質赤字比率に係る赤字・黒字の構成分析!I$37,"▲", "-")), 2)), NA())</f>
        <v>#N/A</v>
      </c>
      <c r="I33" s="171">
        <f>IF(ROUND(VALUE(SUBSTITUTE(連結実質赤字比率に係る赤字・黒字の構成分析!I$37,"▲", "-")), 2) &gt;= 0, ABS(ROUND(VALUE(SUBSTITUTE(連結実質赤字比率に係る赤字・黒字の構成分析!I$37,"▲", "-")), 2)), NA())</f>
        <v>5.25</v>
      </c>
      <c r="J33" s="171" t="e">
        <f>IF(ROUND(VALUE(SUBSTITUTE(連結実質赤字比率に係る赤字・黒字の構成分析!J$37,"▲", "-")), 2) &lt; 0, ABS(ROUND(VALUE(SUBSTITUTE(連結実質赤字比率に係る赤字・黒字の構成分析!J$37,"▲", "-")), 2)), NA())</f>
        <v>#N/A</v>
      </c>
      <c r="K33" s="171">
        <f>IF(ROUND(VALUE(SUBSTITUTE(連結実質赤字比率に係る赤字・黒字の構成分析!J$37,"▲", "-")), 2) &gt;= 0, ABS(ROUND(VALUE(SUBSTITUTE(連結実質赤字比率に係る赤字・黒字の構成分析!J$37,"▲", "-")), 2)), NA())</f>
        <v>5.59</v>
      </c>
    </row>
    <row r="34" spans="1:16" x14ac:dyDescent="0.15">
      <c r="A34" s="171" t="str">
        <f>IF(連結実質赤字比率に係る赤字・黒字の構成分析!C$36="",NA(),連結実質赤字比率に係る赤字・黒字の構成分析!C$36)</f>
        <v>水道事業会計</v>
      </c>
      <c r="B34" s="171" t="e">
        <f>IF(ROUND(VALUE(SUBSTITUTE(連結実質赤字比率に係る赤字・黒字の構成分析!F$36,"▲", "-")), 2) &lt; 0, ABS(ROUND(VALUE(SUBSTITUTE(連結実質赤字比率に係る赤字・黒字の構成分析!F$36,"▲", "-")), 2)), NA())</f>
        <v>#N/A</v>
      </c>
      <c r="C34" s="171">
        <f>IF(ROUND(VALUE(SUBSTITUTE(連結実質赤字比率に係る赤字・黒字の構成分析!F$36,"▲", "-")), 2) &gt;= 0, ABS(ROUND(VALUE(SUBSTITUTE(連結実質赤字比率に係る赤字・黒字の構成分析!F$36,"▲", "-")), 2)), NA())</f>
        <v>5.88</v>
      </c>
      <c r="D34" s="171" t="e">
        <f>IF(ROUND(VALUE(SUBSTITUTE(連結実質赤字比率に係る赤字・黒字の構成分析!G$36,"▲", "-")), 2) &lt; 0, ABS(ROUND(VALUE(SUBSTITUTE(連結実質赤字比率に係る赤字・黒字の構成分析!G$36,"▲", "-")), 2)), NA())</f>
        <v>#N/A</v>
      </c>
      <c r="E34" s="171">
        <f>IF(ROUND(VALUE(SUBSTITUTE(連結実質赤字比率に係る赤字・黒字の構成分析!G$36,"▲", "-")), 2) &gt;= 0, ABS(ROUND(VALUE(SUBSTITUTE(連結実質赤字比率に係る赤字・黒字の構成分析!G$36,"▲", "-")), 2)), NA())</f>
        <v>5.68</v>
      </c>
      <c r="F34" s="171" t="e">
        <f>IF(ROUND(VALUE(SUBSTITUTE(連結実質赤字比率に係る赤字・黒字の構成分析!H$36,"▲", "-")), 2) &lt; 0, ABS(ROUND(VALUE(SUBSTITUTE(連結実質赤字比率に係る赤字・黒字の構成分析!H$36,"▲", "-")), 2)), NA())</f>
        <v>#N/A</v>
      </c>
      <c r="G34" s="171">
        <f>IF(ROUND(VALUE(SUBSTITUTE(連結実質赤字比率に係る赤字・黒字の構成分析!H$36,"▲", "-")), 2) &gt;= 0, ABS(ROUND(VALUE(SUBSTITUTE(連結実質赤字比率に係る赤字・黒字の構成分析!H$36,"▲", "-")), 2)), NA())</f>
        <v>5.72</v>
      </c>
      <c r="H34" s="171" t="e">
        <f>IF(ROUND(VALUE(SUBSTITUTE(連結実質赤字比率に係る赤字・黒字の構成分析!I$36,"▲", "-")), 2) &lt; 0, ABS(ROUND(VALUE(SUBSTITUTE(連結実質赤字比率に係る赤字・黒字の構成分析!I$36,"▲", "-")), 2)), NA())</f>
        <v>#N/A</v>
      </c>
      <c r="I34" s="171">
        <f>IF(ROUND(VALUE(SUBSTITUTE(連結実質赤字比率に係る赤字・黒字の構成分析!I$36,"▲", "-")), 2) &gt;= 0, ABS(ROUND(VALUE(SUBSTITUTE(連結実質赤字比率に係る赤字・黒字の構成分析!I$36,"▲", "-")), 2)), NA())</f>
        <v>5.61</v>
      </c>
      <c r="J34" s="171" t="e">
        <f>IF(ROUND(VALUE(SUBSTITUTE(連結実質赤字比率に係る赤字・黒字の構成分析!J$36,"▲", "-")), 2) &lt; 0, ABS(ROUND(VALUE(SUBSTITUTE(連結実質赤字比率に係る赤字・黒字の構成分析!J$36,"▲", "-")), 2)), NA())</f>
        <v>#N/A</v>
      </c>
      <c r="K34" s="171">
        <f>IF(ROUND(VALUE(SUBSTITUTE(連結実質赤字比率に係る赤字・黒字の構成分析!J$36,"▲", "-")), 2) &gt;= 0, ABS(ROUND(VALUE(SUBSTITUTE(連結実質赤字比率に係る赤字・黒字の構成分析!J$36,"▲", "-")), 2)), NA())</f>
        <v>5.78</v>
      </c>
    </row>
    <row r="35" spans="1:16" x14ac:dyDescent="0.15">
      <c r="A35" s="171" t="str">
        <f>IF(連結実質赤字比率に係る赤字・黒字の構成分析!C$35="",NA(),連結実質赤字比率に係る赤字・黒字の構成分析!C$35)</f>
        <v>一般会計</v>
      </c>
      <c r="B35" s="171" t="e">
        <f>IF(ROUND(VALUE(SUBSTITUTE(連結実質赤字比率に係る赤字・黒字の構成分析!F$35,"▲", "-")), 2) &lt; 0, ABS(ROUND(VALUE(SUBSTITUTE(連結実質赤字比率に係る赤字・黒字の構成分析!F$35,"▲", "-")), 2)), NA())</f>
        <v>#N/A</v>
      </c>
      <c r="C35" s="171">
        <f>IF(ROUND(VALUE(SUBSTITUTE(連結実質赤字比率に係る赤字・黒字の構成分析!F$35,"▲", "-")), 2) &gt;= 0, ABS(ROUND(VALUE(SUBSTITUTE(連結実質赤字比率に係る赤字・黒字の構成分析!F$35,"▲", "-")), 2)), NA())</f>
        <v>7.01</v>
      </c>
      <c r="D35" s="171" t="e">
        <f>IF(ROUND(VALUE(SUBSTITUTE(連結実質赤字比率に係る赤字・黒字の構成分析!G$35,"▲", "-")), 2) &lt; 0, ABS(ROUND(VALUE(SUBSTITUTE(連結実質赤字比率に係る赤字・黒字の構成分析!G$35,"▲", "-")), 2)), NA())</f>
        <v>#N/A</v>
      </c>
      <c r="E35" s="171">
        <f>IF(ROUND(VALUE(SUBSTITUTE(連結実質赤字比率に係る赤字・黒字の構成分析!G$35,"▲", "-")), 2) &gt;= 0, ABS(ROUND(VALUE(SUBSTITUTE(連結実質赤字比率に係る赤字・黒字の構成分析!G$35,"▲", "-")), 2)), NA())</f>
        <v>7.97</v>
      </c>
      <c r="F35" s="171" t="e">
        <f>IF(ROUND(VALUE(SUBSTITUTE(連結実質赤字比率に係る赤字・黒字の構成分析!H$35,"▲", "-")), 2) &lt; 0, ABS(ROUND(VALUE(SUBSTITUTE(連結実質赤字比率に係る赤字・黒字の構成分析!H$35,"▲", "-")), 2)), NA())</f>
        <v>#N/A</v>
      </c>
      <c r="G35" s="171">
        <f>IF(ROUND(VALUE(SUBSTITUTE(連結実質赤字比率に係る赤字・黒字の構成分析!H$35,"▲", "-")), 2) &gt;= 0, ABS(ROUND(VALUE(SUBSTITUTE(連結実質赤字比率に係る赤字・黒字の構成分析!H$35,"▲", "-")), 2)), NA())</f>
        <v>6.13</v>
      </c>
      <c r="H35" s="171" t="e">
        <f>IF(ROUND(VALUE(SUBSTITUTE(連結実質赤字比率に係る赤字・黒字の構成分析!I$35,"▲", "-")), 2) &lt; 0, ABS(ROUND(VALUE(SUBSTITUTE(連結実質赤字比率に係る赤字・黒字の構成分析!I$35,"▲", "-")), 2)), NA())</f>
        <v>#N/A</v>
      </c>
      <c r="I35" s="171">
        <f>IF(ROUND(VALUE(SUBSTITUTE(連結実質赤字比率に係る赤字・黒字の構成分析!I$35,"▲", "-")), 2) &gt;= 0, ABS(ROUND(VALUE(SUBSTITUTE(連結実質赤字比率に係る赤字・黒字の構成分析!I$35,"▲", "-")), 2)), NA())</f>
        <v>12.54</v>
      </c>
      <c r="J35" s="171" t="e">
        <f>IF(ROUND(VALUE(SUBSTITUTE(連結実質赤字比率に係る赤字・黒字の構成分析!J$35,"▲", "-")), 2) &lt; 0, ABS(ROUND(VALUE(SUBSTITUTE(連結実質赤字比率に係る赤字・黒字の構成分析!J$35,"▲", "-")), 2)), NA())</f>
        <v>#N/A</v>
      </c>
      <c r="K35" s="171">
        <f>IF(ROUND(VALUE(SUBSTITUTE(連結実質赤字比率に係る赤字・黒字の構成分析!J$35,"▲", "-")), 2) &gt;= 0, ABS(ROUND(VALUE(SUBSTITUTE(連結実質赤字比率に係る赤字・黒字の構成分析!J$35,"▲", "-")), 2)), NA())</f>
        <v>6.13</v>
      </c>
    </row>
    <row r="36" spans="1:16" x14ac:dyDescent="0.15">
      <c r="A36" s="171" t="str">
        <f>IF(連結実質赤字比率に係る赤字・黒字の構成分析!C$34="",NA(),連結実質赤字比率に係る赤字・黒字の構成分析!C$34)</f>
        <v>病院事業会計</v>
      </c>
      <c r="B36" s="171" t="e">
        <f>IF(ROUND(VALUE(SUBSTITUTE(連結実質赤字比率に係る赤字・黒字の構成分析!F$34,"▲", "-")), 2) &lt; 0, ABS(ROUND(VALUE(SUBSTITUTE(連結実質赤字比率に係る赤字・黒字の構成分析!F$34,"▲", "-")), 2)), NA())</f>
        <v>#N/A</v>
      </c>
      <c r="C36" s="171">
        <f>IF(ROUND(VALUE(SUBSTITUTE(連結実質赤字比率に係る赤字・黒字の構成分析!F$34,"▲", "-")), 2) &gt;= 0, ABS(ROUND(VALUE(SUBSTITUTE(連結実質赤字比率に係る赤字・黒字の構成分析!F$34,"▲", "-")), 2)), NA())</f>
        <v>78.17</v>
      </c>
      <c r="D36" s="171" t="e">
        <f>IF(ROUND(VALUE(SUBSTITUTE(連結実質赤字比率に係る赤字・黒字の構成分析!G$34,"▲", "-")), 2) &lt; 0, ABS(ROUND(VALUE(SUBSTITUTE(連結実質赤字比率に係る赤字・黒字の構成分析!G$34,"▲", "-")), 2)), NA())</f>
        <v>#N/A</v>
      </c>
      <c r="E36" s="171">
        <f>IF(ROUND(VALUE(SUBSTITUTE(連結実質赤字比率に係る赤字・黒字の構成分析!G$34,"▲", "-")), 2) &gt;= 0, ABS(ROUND(VALUE(SUBSTITUTE(連結実質赤字比率に係る赤字・黒字の構成分析!G$34,"▲", "-")), 2)), NA())</f>
        <v>77.03</v>
      </c>
      <c r="F36" s="171" t="e">
        <f>IF(ROUND(VALUE(SUBSTITUTE(連結実質赤字比率に係る赤字・黒字の構成分析!H$34,"▲", "-")), 2) &lt; 0, ABS(ROUND(VALUE(SUBSTITUTE(連結実質赤字比率に係る赤字・黒字の構成分析!H$34,"▲", "-")), 2)), NA())</f>
        <v>#N/A</v>
      </c>
      <c r="G36" s="171">
        <f>IF(ROUND(VALUE(SUBSTITUTE(連結実質赤字比率に係る赤字・黒字の構成分析!H$34,"▲", "-")), 2) &gt;= 0, ABS(ROUND(VALUE(SUBSTITUTE(連結実質赤字比率に係る赤字・黒字の構成分析!H$34,"▲", "-")), 2)), NA())</f>
        <v>77.010000000000005</v>
      </c>
      <c r="H36" s="171" t="e">
        <f>IF(ROUND(VALUE(SUBSTITUTE(連結実質赤字比率に係る赤字・黒字の構成分析!I$34,"▲", "-")), 2) &lt; 0, ABS(ROUND(VALUE(SUBSTITUTE(連結実質赤字比率に係る赤字・黒字の構成分析!I$34,"▲", "-")), 2)), NA())</f>
        <v>#N/A</v>
      </c>
      <c r="I36" s="171">
        <f>IF(ROUND(VALUE(SUBSTITUTE(連結実質赤字比率に係る赤字・黒字の構成分析!I$34,"▲", "-")), 2) &gt;= 0, ABS(ROUND(VALUE(SUBSTITUTE(連結実質赤字比率に係る赤字・黒字の構成分析!I$34,"▲", "-")), 2)), NA())</f>
        <v>77.989999999999995</v>
      </c>
      <c r="J36" s="171" t="e">
        <f>IF(ROUND(VALUE(SUBSTITUTE(連結実質赤字比率に係る赤字・黒字の構成分析!J$34,"▲", "-")), 2) &lt; 0, ABS(ROUND(VALUE(SUBSTITUTE(連結実質赤字比率に係る赤字・黒字の構成分析!J$34,"▲", "-")), 2)), NA())</f>
        <v>#N/A</v>
      </c>
      <c r="K36" s="171">
        <f>IF(ROUND(VALUE(SUBSTITUTE(連結実質赤字比率に係る赤字・黒字の構成分析!J$34,"▲", "-")), 2) &gt;= 0, ABS(ROUND(VALUE(SUBSTITUTE(連結実質赤字比率に係る赤字・黒字の構成分析!J$34,"▲", "-")), 2)), NA())</f>
        <v>82.74</v>
      </c>
    </row>
    <row r="39" spans="1:16" x14ac:dyDescent="0.15">
      <c r="A39" s="140" t="s">
        <v>61</v>
      </c>
    </row>
    <row r="40" spans="1:16" x14ac:dyDescent="0.15">
      <c r="A40" s="172"/>
      <c r="B40" s="172" t="str">
        <f>'実質公債費比率（分子）の構造'!K$44</f>
        <v>H30</v>
      </c>
      <c r="C40" s="172"/>
      <c r="D40" s="172"/>
      <c r="E40" s="172" t="str">
        <f>'実質公債費比率（分子）の構造'!L$44</f>
        <v>R01</v>
      </c>
      <c r="F40" s="172"/>
      <c r="G40" s="172"/>
      <c r="H40" s="172" t="str">
        <f>'実質公債費比率（分子）の構造'!M$44</f>
        <v>R02</v>
      </c>
      <c r="I40" s="172"/>
      <c r="J40" s="172"/>
      <c r="K40" s="172" t="str">
        <f>'実質公債費比率（分子）の構造'!N$44</f>
        <v>R03</v>
      </c>
      <c r="L40" s="172"/>
      <c r="M40" s="172"/>
      <c r="N40" s="172" t="str">
        <f>'実質公債費比率（分子）の構造'!O$44</f>
        <v>R04</v>
      </c>
      <c r="O40" s="172"/>
      <c r="P40" s="172"/>
    </row>
    <row r="41" spans="1:16" x14ac:dyDescent="0.15">
      <c r="A41" s="172"/>
      <c r="B41" s="172" t="s">
        <v>62</v>
      </c>
      <c r="C41" s="172"/>
      <c r="D41" s="172" t="s">
        <v>63</v>
      </c>
      <c r="E41" s="172" t="s">
        <v>62</v>
      </c>
      <c r="F41" s="172"/>
      <c r="G41" s="172" t="s">
        <v>63</v>
      </c>
      <c r="H41" s="172" t="s">
        <v>62</v>
      </c>
      <c r="I41" s="172"/>
      <c r="J41" s="172" t="s">
        <v>63</v>
      </c>
      <c r="K41" s="172" t="s">
        <v>62</v>
      </c>
      <c r="L41" s="172"/>
      <c r="M41" s="172" t="s">
        <v>63</v>
      </c>
      <c r="N41" s="172" t="s">
        <v>62</v>
      </c>
      <c r="O41" s="172"/>
      <c r="P41" s="172" t="s">
        <v>63</v>
      </c>
    </row>
    <row r="42" spans="1:16" x14ac:dyDescent="0.15">
      <c r="A42" s="172" t="s">
        <v>64</v>
      </c>
      <c r="B42" s="172"/>
      <c r="C42" s="172"/>
      <c r="D42" s="172">
        <f>'実質公債費比率（分子）の構造'!K$52</f>
        <v>6832</v>
      </c>
      <c r="E42" s="172"/>
      <c r="F42" s="172"/>
      <c r="G42" s="172">
        <f>'実質公債費比率（分子）の構造'!L$52</f>
        <v>6818</v>
      </c>
      <c r="H42" s="172"/>
      <c r="I42" s="172"/>
      <c r="J42" s="172">
        <f>'実質公債費比率（分子）の構造'!M$52</f>
        <v>6532</v>
      </c>
      <c r="K42" s="172"/>
      <c r="L42" s="172"/>
      <c r="M42" s="172">
        <f>'実質公債費比率（分子）の構造'!N$52</f>
        <v>6429</v>
      </c>
      <c r="N42" s="172"/>
      <c r="O42" s="172"/>
      <c r="P42" s="172">
        <f>'実質公債費比率（分子）の構造'!O$52</f>
        <v>6438</v>
      </c>
    </row>
    <row r="43" spans="1:16" x14ac:dyDescent="0.15">
      <c r="A43" s="172" t="s">
        <v>65</v>
      </c>
      <c r="B43" s="172" t="str">
        <f>'実質公債費比率（分子）の構造'!K$51</f>
        <v>-</v>
      </c>
      <c r="C43" s="172"/>
      <c r="D43" s="172"/>
      <c r="E43" s="172" t="str">
        <f>'実質公債費比率（分子）の構造'!L$51</f>
        <v>-</v>
      </c>
      <c r="F43" s="172"/>
      <c r="G43" s="172"/>
      <c r="H43" s="172">
        <f>'実質公債費比率（分子）の構造'!M$51</f>
        <v>0</v>
      </c>
      <c r="I43" s="172"/>
      <c r="J43" s="172"/>
      <c r="K43" s="172" t="str">
        <f>'実質公債費比率（分子）の構造'!N$51</f>
        <v>-</v>
      </c>
      <c r="L43" s="172"/>
      <c r="M43" s="172"/>
      <c r="N43" s="172" t="str">
        <f>'実質公債費比率（分子）の構造'!O$51</f>
        <v>-</v>
      </c>
      <c r="O43" s="172"/>
      <c r="P43" s="172"/>
    </row>
    <row r="44" spans="1:16" x14ac:dyDescent="0.15">
      <c r="A44" s="172" t="s">
        <v>66</v>
      </c>
      <c r="B44" s="172">
        <f>'実質公債費比率（分子）の構造'!K$50</f>
        <v>220</v>
      </c>
      <c r="C44" s="172"/>
      <c r="D44" s="172"/>
      <c r="E44" s="172">
        <f>'実質公債費比率（分子）の構造'!L$50</f>
        <v>219</v>
      </c>
      <c r="F44" s="172"/>
      <c r="G44" s="172"/>
      <c r="H44" s="172">
        <f>'実質公債費比率（分子）の構造'!M$50</f>
        <v>216</v>
      </c>
      <c r="I44" s="172"/>
      <c r="J44" s="172"/>
      <c r="K44" s="172">
        <f>'実質公債費比率（分子）の構造'!N$50</f>
        <v>213</v>
      </c>
      <c r="L44" s="172"/>
      <c r="M44" s="172"/>
      <c r="N44" s="172">
        <f>'実質公債費比率（分子）の構造'!O$50</f>
        <v>211</v>
      </c>
      <c r="O44" s="172"/>
      <c r="P44" s="172"/>
    </row>
    <row r="45" spans="1:16" x14ac:dyDescent="0.15">
      <c r="A45" s="172" t="s">
        <v>67</v>
      </c>
      <c r="B45" s="172">
        <f>'実質公債費比率（分子）の構造'!K$49</f>
        <v>100</v>
      </c>
      <c r="C45" s="172"/>
      <c r="D45" s="172"/>
      <c r="E45" s="172">
        <f>'実質公債費比率（分子）の構造'!L$49</f>
        <v>93</v>
      </c>
      <c r="F45" s="172"/>
      <c r="G45" s="172"/>
      <c r="H45" s="172">
        <f>'実質公債費比率（分子）の構造'!M$49</f>
        <v>97</v>
      </c>
      <c r="I45" s="172"/>
      <c r="J45" s="172"/>
      <c r="K45" s="172">
        <f>'実質公債費比率（分子）の構造'!N$49</f>
        <v>106</v>
      </c>
      <c r="L45" s="172"/>
      <c r="M45" s="172"/>
      <c r="N45" s="172">
        <f>'実質公債費比率（分子）の構造'!O$49</f>
        <v>108</v>
      </c>
      <c r="O45" s="172"/>
      <c r="P45" s="172"/>
    </row>
    <row r="46" spans="1:16" x14ac:dyDescent="0.15">
      <c r="A46" s="172" t="s">
        <v>68</v>
      </c>
      <c r="B46" s="172">
        <f>'実質公債費比率（分子）の構造'!K$48</f>
        <v>1420</v>
      </c>
      <c r="C46" s="172"/>
      <c r="D46" s="172"/>
      <c r="E46" s="172">
        <f>'実質公債費比率（分子）の構造'!L$48</f>
        <v>1482</v>
      </c>
      <c r="F46" s="172"/>
      <c r="G46" s="172"/>
      <c r="H46" s="172">
        <f>'実質公債費比率（分子）の構造'!M$48</f>
        <v>1248</v>
      </c>
      <c r="I46" s="172"/>
      <c r="J46" s="172"/>
      <c r="K46" s="172">
        <f>'実質公債費比率（分子）の構造'!N$48</f>
        <v>1023</v>
      </c>
      <c r="L46" s="172"/>
      <c r="M46" s="172"/>
      <c r="N46" s="172">
        <f>'実質公債費比率（分子）の構造'!O$48</f>
        <v>1123</v>
      </c>
      <c r="O46" s="172"/>
      <c r="P46" s="172"/>
    </row>
    <row r="47" spans="1:16" x14ac:dyDescent="0.15">
      <c r="A47" s="172" t="s">
        <v>69</v>
      </c>
      <c r="B47" s="172" t="str">
        <f>'実質公債費比率（分子）の構造'!K$47</f>
        <v>-</v>
      </c>
      <c r="C47" s="172"/>
      <c r="D47" s="172"/>
      <c r="E47" s="172" t="str">
        <f>'実質公債費比率（分子）の構造'!L$47</f>
        <v>-</v>
      </c>
      <c r="F47" s="172"/>
      <c r="G47" s="172"/>
      <c r="H47" s="172" t="str">
        <f>'実質公債費比率（分子）の構造'!M$47</f>
        <v>-</v>
      </c>
      <c r="I47" s="172"/>
      <c r="J47" s="172"/>
      <c r="K47" s="172" t="str">
        <f>'実質公債費比率（分子）の構造'!N$47</f>
        <v>-</v>
      </c>
      <c r="L47" s="172"/>
      <c r="M47" s="172"/>
      <c r="N47" s="172" t="str">
        <f>'実質公債費比率（分子）の構造'!O$47</f>
        <v>-</v>
      </c>
      <c r="O47" s="172"/>
      <c r="P47" s="172"/>
    </row>
    <row r="48" spans="1:16" x14ac:dyDescent="0.15">
      <c r="A48" s="172" t="s">
        <v>70</v>
      </c>
      <c r="B48" s="172" t="str">
        <f>'実質公債費比率（分子）の構造'!K$46</f>
        <v>-</v>
      </c>
      <c r="C48" s="172"/>
      <c r="D48" s="172"/>
      <c r="E48" s="172" t="str">
        <f>'実質公債費比率（分子）の構造'!L$46</f>
        <v>-</v>
      </c>
      <c r="F48" s="172"/>
      <c r="G48" s="172"/>
      <c r="H48" s="172" t="str">
        <f>'実質公債費比率（分子）の構造'!M$46</f>
        <v>-</v>
      </c>
      <c r="I48" s="172"/>
      <c r="J48" s="172"/>
      <c r="K48" s="172" t="str">
        <f>'実質公債費比率（分子）の構造'!N$46</f>
        <v>-</v>
      </c>
      <c r="L48" s="172"/>
      <c r="M48" s="172"/>
      <c r="N48" s="172" t="str">
        <f>'実質公債費比率（分子）の構造'!O$46</f>
        <v>-</v>
      </c>
      <c r="O48" s="172"/>
      <c r="P48" s="172"/>
    </row>
    <row r="49" spans="1:16" x14ac:dyDescent="0.15">
      <c r="A49" s="172" t="s">
        <v>71</v>
      </c>
      <c r="B49" s="172">
        <f>'実質公債費比率（分子）の構造'!K$45</f>
        <v>5289</v>
      </c>
      <c r="C49" s="172"/>
      <c r="D49" s="172"/>
      <c r="E49" s="172">
        <f>'実質公債費比率（分子）の構造'!L$45</f>
        <v>5493</v>
      </c>
      <c r="F49" s="172"/>
      <c r="G49" s="172"/>
      <c r="H49" s="172">
        <f>'実質公債費比率（分子）の構造'!M$45</f>
        <v>5586</v>
      </c>
      <c r="I49" s="172"/>
      <c r="J49" s="172"/>
      <c r="K49" s="172">
        <f>'実質公債費比率（分子）の構造'!N$45</f>
        <v>5654</v>
      </c>
      <c r="L49" s="172"/>
      <c r="M49" s="172"/>
      <c r="N49" s="172">
        <f>'実質公債費比率（分子）の構造'!O$45</f>
        <v>5886</v>
      </c>
      <c r="O49" s="172"/>
      <c r="P49" s="172"/>
    </row>
    <row r="50" spans="1:16" x14ac:dyDescent="0.15">
      <c r="A50" s="172" t="s">
        <v>72</v>
      </c>
      <c r="B50" s="172" t="e">
        <f>NA()</f>
        <v>#N/A</v>
      </c>
      <c r="C50" s="172">
        <f>IF(ISNUMBER('実質公債費比率（分子）の構造'!K$53),'実質公債費比率（分子）の構造'!K$53,NA())</f>
        <v>197</v>
      </c>
      <c r="D50" s="172" t="e">
        <f>NA()</f>
        <v>#N/A</v>
      </c>
      <c r="E50" s="172" t="e">
        <f>NA()</f>
        <v>#N/A</v>
      </c>
      <c r="F50" s="172">
        <f>IF(ISNUMBER('実質公債費比率（分子）の構造'!L$53),'実質公債費比率（分子）の構造'!L$53,NA())</f>
        <v>469</v>
      </c>
      <c r="G50" s="172" t="e">
        <f>NA()</f>
        <v>#N/A</v>
      </c>
      <c r="H50" s="172" t="e">
        <f>NA()</f>
        <v>#N/A</v>
      </c>
      <c r="I50" s="172">
        <f>IF(ISNUMBER('実質公債費比率（分子）の構造'!M$53),'実質公債費比率（分子）の構造'!M$53,NA())</f>
        <v>615</v>
      </c>
      <c r="J50" s="172" t="e">
        <f>NA()</f>
        <v>#N/A</v>
      </c>
      <c r="K50" s="172" t="e">
        <f>NA()</f>
        <v>#N/A</v>
      </c>
      <c r="L50" s="172">
        <f>IF(ISNUMBER('実質公債費比率（分子）の構造'!N$53),'実質公債費比率（分子）の構造'!N$53,NA())</f>
        <v>567</v>
      </c>
      <c r="M50" s="172" t="e">
        <f>NA()</f>
        <v>#N/A</v>
      </c>
      <c r="N50" s="172" t="e">
        <f>NA()</f>
        <v>#N/A</v>
      </c>
      <c r="O50" s="172">
        <f>IF(ISNUMBER('実質公債費比率（分子）の構造'!O$53),'実質公債費比率（分子）の構造'!O$53,NA())</f>
        <v>890</v>
      </c>
      <c r="P50" s="172" t="e">
        <f>NA()</f>
        <v>#N/A</v>
      </c>
    </row>
    <row r="53" spans="1:16" x14ac:dyDescent="0.15">
      <c r="A53" s="140" t="s">
        <v>73</v>
      </c>
    </row>
    <row r="54" spans="1:16" x14ac:dyDescent="0.15">
      <c r="A54" s="171"/>
      <c r="B54" s="171" t="str">
        <f>'将来負担比率（分子）の構造'!I$40</f>
        <v>H30</v>
      </c>
      <c r="C54" s="171"/>
      <c r="D54" s="171"/>
      <c r="E54" s="171" t="str">
        <f>'将来負担比率（分子）の構造'!J$40</f>
        <v>R01</v>
      </c>
      <c r="F54" s="171"/>
      <c r="G54" s="171"/>
      <c r="H54" s="171" t="str">
        <f>'将来負担比率（分子）の構造'!K$40</f>
        <v>R02</v>
      </c>
      <c r="I54" s="171"/>
      <c r="J54" s="171"/>
      <c r="K54" s="171" t="str">
        <f>'将来負担比率（分子）の構造'!L$40</f>
        <v>R03</v>
      </c>
      <c r="L54" s="171"/>
      <c r="M54" s="171"/>
      <c r="N54" s="171" t="str">
        <f>'将来負担比率（分子）の構造'!M$40</f>
        <v>R04</v>
      </c>
      <c r="O54" s="171"/>
      <c r="P54" s="171"/>
    </row>
    <row r="55" spans="1:16" x14ac:dyDescent="0.15">
      <c r="A55" s="171"/>
      <c r="B55" s="171" t="s">
        <v>74</v>
      </c>
      <c r="C55" s="171"/>
      <c r="D55" s="171" t="s">
        <v>75</v>
      </c>
      <c r="E55" s="171" t="s">
        <v>74</v>
      </c>
      <c r="F55" s="171"/>
      <c r="G55" s="171" t="s">
        <v>75</v>
      </c>
      <c r="H55" s="171" t="s">
        <v>74</v>
      </c>
      <c r="I55" s="171"/>
      <c r="J55" s="171" t="s">
        <v>75</v>
      </c>
      <c r="K55" s="171" t="s">
        <v>74</v>
      </c>
      <c r="L55" s="171"/>
      <c r="M55" s="171" t="s">
        <v>75</v>
      </c>
      <c r="N55" s="171" t="s">
        <v>74</v>
      </c>
      <c r="O55" s="171"/>
      <c r="P55" s="171" t="s">
        <v>75</v>
      </c>
    </row>
    <row r="56" spans="1:16" x14ac:dyDescent="0.15">
      <c r="A56" s="171" t="s">
        <v>45</v>
      </c>
      <c r="B56" s="171"/>
      <c r="C56" s="171"/>
      <c r="D56" s="171">
        <f>'将来負担比率（分子）の構造'!I$52</f>
        <v>61266</v>
      </c>
      <c r="E56" s="171"/>
      <c r="F56" s="171"/>
      <c r="G56" s="171">
        <f>'将来負担比率（分子）の構造'!J$52</f>
        <v>60820</v>
      </c>
      <c r="H56" s="171"/>
      <c r="I56" s="171"/>
      <c r="J56" s="171">
        <f>'将来負担比率（分子）の構造'!K$52</f>
        <v>59662</v>
      </c>
      <c r="K56" s="171"/>
      <c r="L56" s="171"/>
      <c r="M56" s="171">
        <f>'将来負担比率（分子）の構造'!L$52</f>
        <v>58255</v>
      </c>
      <c r="N56" s="171"/>
      <c r="O56" s="171"/>
      <c r="P56" s="171">
        <f>'将来負担比率（分子）の構造'!M$52</f>
        <v>55391</v>
      </c>
    </row>
    <row r="57" spans="1:16" x14ac:dyDescent="0.15">
      <c r="A57" s="171" t="s">
        <v>44</v>
      </c>
      <c r="B57" s="171"/>
      <c r="C57" s="171"/>
      <c r="D57" s="171">
        <f>'将来負担比率（分子）の構造'!I$51</f>
        <v>21859</v>
      </c>
      <c r="E57" s="171"/>
      <c r="F57" s="171"/>
      <c r="G57" s="171">
        <f>'将来負担比率（分子）の構造'!J$51</f>
        <v>18598</v>
      </c>
      <c r="H57" s="171"/>
      <c r="I57" s="171"/>
      <c r="J57" s="171">
        <f>'将来負担比率（分子）の構造'!K$51</f>
        <v>17140</v>
      </c>
      <c r="K57" s="171"/>
      <c r="L57" s="171"/>
      <c r="M57" s="171">
        <f>'将来負担比率（分子）の構造'!L$51</f>
        <v>14860</v>
      </c>
      <c r="N57" s="171"/>
      <c r="O57" s="171"/>
      <c r="P57" s="171">
        <f>'将来負担比率（分子）の構造'!M$51</f>
        <v>12847</v>
      </c>
    </row>
    <row r="58" spans="1:16" x14ac:dyDescent="0.15">
      <c r="A58" s="171" t="s">
        <v>43</v>
      </c>
      <c r="B58" s="171"/>
      <c r="C58" s="171"/>
      <c r="D58" s="171">
        <f>'将来負担比率（分子）の構造'!I$50</f>
        <v>15972</v>
      </c>
      <c r="E58" s="171"/>
      <c r="F58" s="171"/>
      <c r="G58" s="171">
        <f>'将来負担比率（分子）の構造'!J$50</f>
        <v>12003</v>
      </c>
      <c r="H58" s="171"/>
      <c r="I58" s="171"/>
      <c r="J58" s="171">
        <f>'将来負担比率（分子）の構造'!K$50</f>
        <v>12771</v>
      </c>
      <c r="K58" s="171"/>
      <c r="L58" s="171"/>
      <c r="M58" s="171">
        <f>'将来負担比率（分子）の構造'!L$50</f>
        <v>15098</v>
      </c>
      <c r="N58" s="171"/>
      <c r="O58" s="171"/>
      <c r="P58" s="171">
        <f>'将来負担比率（分子）の構造'!M$50</f>
        <v>18359</v>
      </c>
    </row>
    <row r="59" spans="1:16" x14ac:dyDescent="0.15">
      <c r="A59" s="171" t="s">
        <v>41</v>
      </c>
      <c r="B59" s="171" t="str">
        <f>'将来負担比率（分子）の構造'!I$49</f>
        <v>-</v>
      </c>
      <c r="C59" s="171"/>
      <c r="D59" s="171"/>
      <c r="E59" s="171" t="str">
        <f>'将来負担比率（分子）の構造'!J$49</f>
        <v>-</v>
      </c>
      <c r="F59" s="171"/>
      <c r="G59" s="171"/>
      <c r="H59" s="171" t="str">
        <f>'将来負担比率（分子）の構造'!K$49</f>
        <v>-</v>
      </c>
      <c r="I59" s="171"/>
      <c r="J59" s="171"/>
      <c r="K59" s="171" t="str">
        <f>'将来負担比率（分子）の構造'!L$49</f>
        <v>-</v>
      </c>
      <c r="L59" s="171"/>
      <c r="M59" s="171"/>
      <c r="N59" s="171" t="str">
        <f>'将来負担比率（分子）の構造'!M$49</f>
        <v>-</v>
      </c>
      <c r="O59" s="171"/>
      <c r="P59" s="171"/>
    </row>
    <row r="60" spans="1:16" x14ac:dyDescent="0.15">
      <c r="A60" s="171" t="s">
        <v>40</v>
      </c>
      <c r="B60" s="171" t="str">
        <f>'将来負担比率（分子）の構造'!I$48</f>
        <v>-</v>
      </c>
      <c r="C60" s="171"/>
      <c r="D60" s="171"/>
      <c r="E60" s="171" t="str">
        <f>'将来負担比率（分子）の構造'!J$48</f>
        <v>-</v>
      </c>
      <c r="F60" s="171"/>
      <c r="G60" s="171"/>
      <c r="H60" s="171" t="str">
        <f>'将来負担比率（分子）の構造'!K$48</f>
        <v>-</v>
      </c>
      <c r="I60" s="171"/>
      <c r="J60" s="171"/>
      <c r="K60" s="171" t="str">
        <f>'将来負担比率（分子）の構造'!L$48</f>
        <v>-</v>
      </c>
      <c r="L60" s="171"/>
      <c r="M60" s="171"/>
      <c r="N60" s="171" t="str">
        <f>'将来負担比率（分子）の構造'!M$48</f>
        <v>-</v>
      </c>
      <c r="O60" s="171"/>
      <c r="P60" s="171"/>
    </row>
    <row r="61" spans="1:16" x14ac:dyDescent="0.15">
      <c r="A61" s="171" t="s">
        <v>38</v>
      </c>
      <c r="B61" s="171">
        <f>'将来負担比率（分子）の構造'!I$46</f>
        <v>2000</v>
      </c>
      <c r="C61" s="171"/>
      <c r="D61" s="171"/>
      <c r="E61" s="171">
        <f>'将来負担比率（分子）の構造'!J$46</f>
        <v>1580</v>
      </c>
      <c r="F61" s="171"/>
      <c r="G61" s="171"/>
      <c r="H61" s="171">
        <f>'将来負担比率（分子）の構造'!K$46</f>
        <v>586</v>
      </c>
      <c r="I61" s="171"/>
      <c r="J61" s="171"/>
      <c r="K61" s="171">
        <f>'将来負担比率（分子）の構造'!L$46</f>
        <v>511</v>
      </c>
      <c r="L61" s="171"/>
      <c r="M61" s="171"/>
      <c r="N61" s="171">
        <f>'将来負担比率（分子）の構造'!M$46</f>
        <v>587</v>
      </c>
      <c r="O61" s="171"/>
      <c r="P61" s="171"/>
    </row>
    <row r="62" spans="1:16" x14ac:dyDescent="0.15">
      <c r="A62" s="171" t="s">
        <v>37</v>
      </c>
      <c r="B62" s="171">
        <f>'将来負担比率（分子）の構造'!I$45</f>
        <v>8269</v>
      </c>
      <c r="C62" s="171"/>
      <c r="D62" s="171"/>
      <c r="E62" s="171">
        <f>'将来負担比率（分子）の構造'!J$45</f>
        <v>8573</v>
      </c>
      <c r="F62" s="171"/>
      <c r="G62" s="171"/>
      <c r="H62" s="171">
        <f>'将来負担比率（分子）の構造'!K$45</f>
        <v>8667</v>
      </c>
      <c r="I62" s="171"/>
      <c r="J62" s="171"/>
      <c r="K62" s="171">
        <f>'将来負担比率（分子）の構造'!L$45</f>
        <v>9035</v>
      </c>
      <c r="L62" s="171"/>
      <c r="M62" s="171"/>
      <c r="N62" s="171">
        <f>'将来負担比率（分子）の構造'!M$45</f>
        <v>9278</v>
      </c>
      <c r="O62" s="171"/>
      <c r="P62" s="171"/>
    </row>
    <row r="63" spans="1:16" x14ac:dyDescent="0.15">
      <c r="A63" s="171" t="s">
        <v>36</v>
      </c>
      <c r="B63" s="171">
        <f>'将来負担比率（分子）の構造'!I$44</f>
        <v>990</v>
      </c>
      <c r="C63" s="171"/>
      <c r="D63" s="171"/>
      <c r="E63" s="171">
        <f>'将来負担比率（分子）の構造'!J$44</f>
        <v>1056</v>
      </c>
      <c r="F63" s="171"/>
      <c r="G63" s="171"/>
      <c r="H63" s="171">
        <f>'将来負担比率（分子）の構造'!K$44</f>
        <v>1340</v>
      </c>
      <c r="I63" s="171"/>
      <c r="J63" s="171"/>
      <c r="K63" s="171">
        <f>'将来負担比率（分子）の構造'!L$44</f>
        <v>1314</v>
      </c>
      <c r="L63" s="171"/>
      <c r="M63" s="171"/>
      <c r="N63" s="171">
        <f>'将来負担比率（分子）の構造'!M$44</f>
        <v>1569</v>
      </c>
      <c r="O63" s="171"/>
      <c r="P63" s="171"/>
    </row>
    <row r="64" spans="1:16" x14ac:dyDescent="0.15">
      <c r="A64" s="171" t="s">
        <v>35</v>
      </c>
      <c r="B64" s="171">
        <f>'将来負担比率（分子）の構造'!I$43</f>
        <v>19054</v>
      </c>
      <c r="C64" s="171"/>
      <c r="D64" s="171"/>
      <c r="E64" s="171">
        <f>'将来負担比率（分子）の構造'!J$43</f>
        <v>18092</v>
      </c>
      <c r="F64" s="171"/>
      <c r="G64" s="171"/>
      <c r="H64" s="171">
        <f>'将来負担比率（分子）の構造'!K$43</f>
        <v>16486</v>
      </c>
      <c r="I64" s="171"/>
      <c r="J64" s="171"/>
      <c r="K64" s="171">
        <f>'将来負担比率（分子）の構造'!L$43</f>
        <v>14094</v>
      </c>
      <c r="L64" s="171"/>
      <c r="M64" s="171"/>
      <c r="N64" s="171">
        <f>'将来負担比率（分子）の構造'!M$43</f>
        <v>12006</v>
      </c>
      <c r="O64" s="171"/>
      <c r="P64" s="171"/>
    </row>
    <row r="65" spans="1:16" x14ac:dyDescent="0.15">
      <c r="A65" s="171" t="s">
        <v>34</v>
      </c>
      <c r="B65" s="171">
        <f>'将来負担比率（分子）の構造'!I$42</f>
        <v>4411</v>
      </c>
      <c r="C65" s="171"/>
      <c r="D65" s="171"/>
      <c r="E65" s="171">
        <f>'将来負担比率（分子）の構造'!J$42</f>
        <v>3506</v>
      </c>
      <c r="F65" s="171"/>
      <c r="G65" s="171"/>
      <c r="H65" s="171">
        <f>'将来負担比率（分子）の構造'!K$42</f>
        <v>3257</v>
      </c>
      <c r="I65" s="171"/>
      <c r="J65" s="171"/>
      <c r="K65" s="171">
        <f>'将来負担比率（分子）の構造'!L$42</f>
        <v>2963</v>
      </c>
      <c r="L65" s="171"/>
      <c r="M65" s="171"/>
      <c r="N65" s="171">
        <f>'将来負担比率（分子）の構造'!M$42</f>
        <v>2665</v>
      </c>
      <c r="O65" s="171"/>
      <c r="P65" s="171"/>
    </row>
    <row r="66" spans="1:16" x14ac:dyDescent="0.15">
      <c r="A66" s="171" t="s">
        <v>33</v>
      </c>
      <c r="B66" s="171">
        <f>'将来負担比率（分子）の構造'!I$41</f>
        <v>67506</v>
      </c>
      <c r="C66" s="171"/>
      <c r="D66" s="171"/>
      <c r="E66" s="171">
        <f>'将来負担比率（分子）の構造'!J$41</f>
        <v>69823</v>
      </c>
      <c r="F66" s="171"/>
      <c r="G66" s="171"/>
      <c r="H66" s="171">
        <f>'将来負担比率（分子）の構造'!K$41</f>
        <v>69356</v>
      </c>
      <c r="I66" s="171"/>
      <c r="J66" s="171"/>
      <c r="K66" s="171">
        <f>'将来負担比率（分子）の構造'!L$41</f>
        <v>68492</v>
      </c>
      <c r="L66" s="171"/>
      <c r="M66" s="171"/>
      <c r="N66" s="171">
        <f>'将来負担比率（分子）の構造'!M$41</f>
        <v>64499</v>
      </c>
      <c r="O66" s="171"/>
      <c r="P66" s="171"/>
    </row>
    <row r="67" spans="1:16" x14ac:dyDescent="0.15">
      <c r="A67" s="171" t="s">
        <v>76</v>
      </c>
      <c r="B67" s="171" t="e">
        <f>NA()</f>
        <v>#N/A</v>
      </c>
      <c r="C67" s="171">
        <f>IF(ISNUMBER('将来負担比率（分子）の構造'!I$53), IF('将来負担比率（分子）の構造'!I$53 &lt; 0, 0, '将来負担比率（分子）の構造'!I$53), NA())</f>
        <v>3134</v>
      </c>
      <c r="D67" s="171" t="e">
        <f>NA()</f>
        <v>#N/A</v>
      </c>
      <c r="E67" s="171" t="e">
        <f>NA()</f>
        <v>#N/A</v>
      </c>
      <c r="F67" s="171">
        <f>IF(ISNUMBER('将来負担比率（分子）の構造'!J$53), IF('将来負担比率（分子）の構造'!J$53 &lt; 0, 0, '将来負担比率（分子）の構造'!J$53), NA())</f>
        <v>11209</v>
      </c>
      <c r="G67" s="171" t="e">
        <f>NA()</f>
        <v>#N/A</v>
      </c>
      <c r="H67" s="171" t="e">
        <f>NA()</f>
        <v>#N/A</v>
      </c>
      <c r="I67" s="171">
        <f>IF(ISNUMBER('将来負担比率（分子）の構造'!K$53), IF('将来負担比率（分子）の構造'!K$53 &lt; 0, 0, '将来負担比率（分子）の構造'!K$53), NA())</f>
        <v>10120</v>
      </c>
      <c r="J67" s="171" t="e">
        <f>NA()</f>
        <v>#N/A</v>
      </c>
      <c r="K67" s="171" t="e">
        <f>NA()</f>
        <v>#N/A</v>
      </c>
      <c r="L67" s="171">
        <f>IF(ISNUMBER('将来負担比率（分子）の構造'!L$53), IF('将来負担比率（分子）の構造'!L$53 &lt; 0, 0, '将来負担比率（分子）の構造'!L$53), NA())</f>
        <v>8197</v>
      </c>
      <c r="M67" s="171" t="e">
        <f>NA()</f>
        <v>#N/A</v>
      </c>
      <c r="N67" s="171" t="e">
        <f>NA()</f>
        <v>#N/A</v>
      </c>
      <c r="O67" s="171">
        <f>IF(ISNUMBER('将来負担比率（分子）の構造'!M$53), IF('将来負担比率（分子）の構造'!M$53 &lt; 0, 0, '将来負担比率（分子）の構造'!M$53), NA())</f>
        <v>4008</v>
      </c>
      <c r="P67" s="171" t="e">
        <f>NA()</f>
        <v>#N/A</v>
      </c>
    </row>
    <row r="70" spans="1:16" x14ac:dyDescent="0.15">
      <c r="A70" s="173" t="s">
        <v>77</v>
      </c>
      <c r="B70" s="173"/>
      <c r="C70" s="173"/>
      <c r="D70" s="173"/>
      <c r="E70" s="173"/>
      <c r="F70" s="173"/>
    </row>
    <row r="71" spans="1:16" x14ac:dyDescent="0.15">
      <c r="A71" s="174"/>
      <c r="B71" s="174" t="str">
        <f>基金残高に係る経年分析!F54</f>
        <v>R02</v>
      </c>
      <c r="C71" s="174" t="str">
        <f>基金残高に係る経年分析!G54</f>
        <v>R03</v>
      </c>
      <c r="D71" s="174" t="str">
        <f>基金残高に係る経年分析!H54</f>
        <v>R04</v>
      </c>
    </row>
    <row r="72" spans="1:16" x14ac:dyDescent="0.15">
      <c r="A72" s="174" t="s">
        <v>78</v>
      </c>
      <c r="B72" s="175">
        <f>基金残高に係る経年分析!F55</f>
        <v>5644</v>
      </c>
      <c r="C72" s="175">
        <f>基金残高に係る経年分析!G55</f>
        <v>6651</v>
      </c>
      <c r="D72" s="175">
        <f>基金残高に係る経年分析!H55</f>
        <v>8257</v>
      </c>
    </row>
    <row r="73" spans="1:16" x14ac:dyDescent="0.15">
      <c r="A73" s="174" t="s">
        <v>79</v>
      </c>
      <c r="B73" s="175">
        <f>基金残高に係る経年分析!F56</f>
        <v>875</v>
      </c>
      <c r="C73" s="175">
        <f>基金残高に係る経年分析!G56</f>
        <v>1321</v>
      </c>
      <c r="D73" s="175">
        <f>基金残高に係る経年分析!H56</f>
        <v>1688</v>
      </c>
    </row>
    <row r="74" spans="1:16" x14ac:dyDescent="0.15">
      <c r="A74" s="174" t="s">
        <v>80</v>
      </c>
      <c r="B74" s="175">
        <f>基金残高に係る経年分析!F57</f>
        <v>3506</v>
      </c>
      <c r="C74" s="175">
        <f>基金残高に係る経年分析!G57</f>
        <v>4231</v>
      </c>
      <c r="D74" s="175">
        <f>基金残高に係る経年分析!H57</f>
        <v>5262</v>
      </c>
    </row>
  </sheetData>
  <sheetProtection algorithmName="SHA-512" hashValue="+0RLL0kT2dJobA7wntM/b7UoOSZKLY+nRFZM2YMeNhPlKdTg6RYQloLyrYHWC5jAFGBCzRWh8qFKZSMFtEqDrw==" saltValue="H7+IQP+Pti1DBw1cObuAK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election activeCell="R5" sqref="R5:Y5"/>
    </sheetView>
  </sheetViews>
  <sheetFormatPr defaultColWidth="0" defaultRowHeight="11.25" customHeight="1" zeroHeight="1" x14ac:dyDescent="0.15"/>
  <cols>
    <col min="1" max="1" width="1.625" style="210" customWidth="1"/>
    <col min="2" max="2" width="2.375" style="210" customWidth="1"/>
    <col min="3" max="16" width="2.625" style="210" customWidth="1"/>
    <col min="17" max="17" width="2.375" style="210" customWidth="1"/>
    <col min="18" max="95" width="1.625" style="210" customWidth="1"/>
    <col min="96" max="133" width="1.625" style="222" customWidth="1"/>
    <col min="134" max="143" width="1.625" style="210" customWidth="1"/>
    <col min="144" max="16384" width="0" style="210" hidden="1"/>
  </cols>
  <sheetData>
    <row r="1" spans="2:143" ht="22.5" customHeight="1" thickBot="1" x14ac:dyDescent="0.2">
      <c r="B1" s="208"/>
      <c r="C1" s="209"/>
      <c r="D1" s="209"/>
      <c r="E1" s="209"/>
      <c r="F1" s="209"/>
      <c r="G1" s="209"/>
      <c r="H1" s="209"/>
      <c r="I1" s="209"/>
      <c r="J1" s="209"/>
      <c r="K1" s="209"/>
      <c r="L1" s="209"/>
      <c r="M1" s="209"/>
      <c r="N1" s="209"/>
      <c r="O1" s="209"/>
      <c r="P1" s="209"/>
      <c r="Q1" s="209"/>
      <c r="R1" s="209"/>
      <c r="S1" s="209"/>
      <c r="T1" s="209"/>
      <c r="U1" s="209"/>
      <c r="V1" s="209"/>
      <c r="W1" s="209"/>
      <c r="X1" s="209"/>
      <c r="Y1" s="209"/>
      <c r="Z1" s="209"/>
      <c r="AA1" s="209"/>
      <c r="AB1" s="209"/>
      <c r="AC1" s="209"/>
      <c r="AD1" s="209"/>
      <c r="AE1" s="209"/>
      <c r="AF1" s="209"/>
      <c r="AG1" s="209"/>
      <c r="AH1" s="209"/>
      <c r="AI1" s="209"/>
      <c r="AJ1" s="209"/>
      <c r="AK1" s="209"/>
      <c r="AL1" s="209"/>
      <c r="AM1" s="209"/>
      <c r="AN1" s="209"/>
      <c r="AO1" s="209"/>
      <c r="AP1" s="209"/>
      <c r="AQ1" s="209"/>
      <c r="AR1" s="209"/>
      <c r="AS1" s="209"/>
      <c r="AT1" s="209"/>
      <c r="AU1" s="209"/>
      <c r="AV1" s="209"/>
      <c r="AW1" s="209"/>
      <c r="AX1" s="209"/>
      <c r="AY1" s="209"/>
      <c r="AZ1" s="209"/>
      <c r="BA1" s="209"/>
      <c r="BB1" s="209"/>
      <c r="BC1" s="209"/>
      <c r="BD1" s="209"/>
      <c r="BE1" s="209"/>
      <c r="BF1" s="209"/>
      <c r="BG1" s="209"/>
      <c r="BH1" s="209"/>
      <c r="BI1" s="209"/>
      <c r="BJ1" s="209"/>
      <c r="BK1" s="209"/>
      <c r="BL1" s="209"/>
      <c r="BM1" s="209"/>
      <c r="BN1" s="209"/>
      <c r="BO1" s="209"/>
      <c r="BP1" s="209"/>
      <c r="BQ1" s="209"/>
      <c r="BR1" s="209"/>
      <c r="BS1" s="209"/>
      <c r="BT1" s="209"/>
      <c r="BU1" s="209"/>
      <c r="BV1" s="209"/>
      <c r="BW1" s="209"/>
      <c r="BX1" s="209"/>
      <c r="BY1" s="209"/>
      <c r="BZ1" s="209"/>
      <c r="CA1" s="209"/>
      <c r="CB1" s="209"/>
      <c r="CC1" s="209"/>
      <c r="CD1" s="209"/>
      <c r="CE1" s="209"/>
      <c r="CF1" s="209"/>
      <c r="CG1" s="209"/>
      <c r="CH1" s="209"/>
      <c r="CI1" s="209"/>
      <c r="CJ1" s="209"/>
      <c r="CK1" s="209"/>
      <c r="CL1" s="209"/>
      <c r="CM1" s="209"/>
      <c r="CN1" s="209"/>
      <c r="CO1" s="209"/>
      <c r="CP1" s="209"/>
      <c r="CQ1" s="209"/>
      <c r="CR1" s="209"/>
      <c r="CS1" s="209"/>
      <c r="CT1" s="209"/>
      <c r="CU1" s="209"/>
      <c r="CV1" s="209"/>
      <c r="CW1" s="209"/>
      <c r="CX1" s="209"/>
      <c r="CY1" s="209"/>
      <c r="CZ1" s="209"/>
      <c r="DA1" s="209"/>
      <c r="DB1" s="209"/>
      <c r="DC1" s="209"/>
      <c r="DD1" s="209"/>
      <c r="DE1" s="209"/>
      <c r="DF1" s="209"/>
      <c r="DG1" s="209"/>
      <c r="DH1" s="602" t="s">
        <v>219</v>
      </c>
      <c r="DI1" s="603"/>
      <c r="DJ1" s="603"/>
      <c r="DK1" s="603"/>
      <c r="DL1" s="603"/>
      <c r="DM1" s="603"/>
      <c r="DN1" s="604"/>
      <c r="DO1" s="210"/>
      <c r="DP1" s="602" t="s">
        <v>220</v>
      </c>
      <c r="DQ1" s="603"/>
      <c r="DR1" s="603"/>
      <c r="DS1" s="603"/>
      <c r="DT1" s="603"/>
      <c r="DU1" s="603"/>
      <c r="DV1" s="603"/>
      <c r="DW1" s="603"/>
      <c r="DX1" s="603"/>
      <c r="DY1" s="603"/>
      <c r="DZ1" s="603"/>
      <c r="EA1" s="603"/>
      <c r="EB1" s="603"/>
      <c r="EC1" s="604"/>
      <c r="ED1" s="209"/>
      <c r="EE1" s="209"/>
      <c r="EF1" s="209"/>
      <c r="EG1" s="209"/>
      <c r="EH1" s="209"/>
      <c r="EI1" s="209"/>
      <c r="EJ1" s="209"/>
      <c r="EK1" s="209"/>
      <c r="EL1" s="209"/>
      <c r="EM1" s="209"/>
    </row>
    <row r="2" spans="2:143" ht="22.5" customHeight="1" x14ac:dyDescent="0.15">
      <c r="B2" s="211" t="s">
        <v>221</v>
      </c>
      <c r="R2" s="212"/>
      <c r="S2" s="212"/>
      <c r="T2" s="212"/>
      <c r="U2" s="212"/>
      <c r="V2" s="212"/>
      <c r="W2" s="212"/>
      <c r="X2" s="212"/>
      <c r="Y2" s="212"/>
      <c r="Z2" s="212"/>
      <c r="AA2" s="212"/>
      <c r="AB2" s="212"/>
      <c r="AC2" s="212"/>
      <c r="AE2" s="213"/>
      <c r="AF2" s="213"/>
      <c r="AG2" s="213"/>
      <c r="AH2" s="213"/>
      <c r="AI2" s="213"/>
      <c r="AJ2" s="212"/>
      <c r="AK2" s="212"/>
      <c r="AL2" s="212"/>
      <c r="AM2" s="212"/>
      <c r="AN2" s="212"/>
      <c r="AO2" s="212"/>
      <c r="AP2" s="212"/>
      <c r="CD2" s="209"/>
      <c r="CE2" s="209"/>
      <c r="CF2" s="209"/>
      <c r="CG2" s="209"/>
      <c r="CH2" s="209"/>
      <c r="CI2" s="209"/>
      <c r="CJ2" s="209"/>
      <c r="CK2" s="209"/>
      <c r="CL2" s="209"/>
      <c r="CM2" s="209"/>
      <c r="CN2" s="209"/>
      <c r="CO2" s="209"/>
      <c r="CP2" s="209"/>
      <c r="CQ2" s="209"/>
      <c r="CR2" s="209"/>
      <c r="CS2" s="209"/>
      <c r="CT2" s="209"/>
      <c r="CU2" s="209"/>
      <c r="CV2" s="209"/>
      <c r="CW2" s="209"/>
      <c r="CX2" s="209"/>
      <c r="CY2" s="209"/>
      <c r="CZ2" s="209"/>
      <c r="DA2" s="209"/>
      <c r="DB2" s="209"/>
      <c r="DC2" s="209"/>
      <c r="DD2" s="209"/>
      <c r="DE2" s="209"/>
      <c r="DF2" s="209"/>
      <c r="DG2" s="209"/>
      <c r="DH2" s="209"/>
      <c r="DI2" s="209"/>
      <c r="DJ2" s="209"/>
      <c r="DK2" s="209"/>
      <c r="DL2" s="209"/>
      <c r="DM2" s="209"/>
      <c r="DN2" s="209"/>
      <c r="DO2" s="209"/>
      <c r="DP2" s="209"/>
      <c r="DQ2" s="209"/>
      <c r="DR2" s="209"/>
      <c r="DS2" s="209"/>
      <c r="DT2" s="209"/>
      <c r="DU2" s="209"/>
      <c r="DV2" s="209"/>
      <c r="DW2" s="209"/>
      <c r="DX2" s="209"/>
      <c r="DY2" s="209"/>
      <c r="DZ2" s="209"/>
      <c r="EA2" s="209"/>
      <c r="EB2" s="209"/>
      <c r="EC2" s="209"/>
    </row>
    <row r="3" spans="2:143" ht="11.25" customHeight="1" x14ac:dyDescent="0.15">
      <c r="B3" s="605" t="s">
        <v>222</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223</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224</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15">
      <c r="B4" s="605" t="s">
        <v>1</v>
      </c>
      <c r="C4" s="606"/>
      <c r="D4" s="606"/>
      <c r="E4" s="606"/>
      <c r="F4" s="606"/>
      <c r="G4" s="606"/>
      <c r="H4" s="606"/>
      <c r="I4" s="606"/>
      <c r="J4" s="606"/>
      <c r="K4" s="606"/>
      <c r="L4" s="606"/>
      <c r="M4" s="606"/>
      <c r="N4" s="606"/>
      <c r="O4" s="606"/>
      <c r="P4" s="606"/>
      <c r="Q4" s="607"/>
      <c r="R4" s="605" t="s">
        <v>225</v>
      </c>
      <c r="S4" s="606"/>
      <c r="T4" s="606"/>
      <c r="U4" s="606"/>
      <c r="V4" s="606"/>
      <c r="W4" s="606"/>
      <c r="X4" s="606"/>
      <c r="Y4" s="607"/>
      <c r="Z4" s="605" t="s">
        <v>226</v>
      </c>
      <c r="AA4" s="606"/>
      <c r="AB4" s="606"/>
      <c r="AC4" s="607"/>
      <c r="AD4" s="605" t="s">
        <v>227</v>
      </c>
      <c r="AE4" s="606"/>
      <c r="AF4" s="606"/>
      <c r="AG4" s="606"/>
      <c r="AH4" s="606"/>
      <c r="AI4" s="606"/>
      <c r="AJ4" s="606"/>
      <c r="AK4" s="607"/>
      <c r="AL4" s="605" t="s">
        <v>226</v>
      </c>
      <c r="AM4" s="606"/>
      <c r="AN4" s="606"/>
      <c r="AO4" s="607"/>
      <c r="AP4" s="608" t="s">
        <v>228</v>
      </c>
      <c r="AQ4" s="608"/>
      <c r="AR4" s="608"/>
      <c r="AS4" s="608"/>
      <c r="AT4" s="608"/>
      <c r="AU4" s="608"/>
      <c r="AV4" s="608"/>
      <c r="AW4" s="608"/>
      <c r="AX4" s="608"/>
      <c r="AY4" s="608"/>
      <c r="AZ4" s="608"/>
      <c r="BA4" s="608"/>
      <c r="BB4" s="608"/>
      <c r="BC4" s="608"/>
      <c r="BD4" s="608"/>
      <c r="BE4" s="608"/>
      <c r="BF4" s="608"/>
      <c r="BG4" s="608" t="s">
        <v>229</v>
      </c>
      <c r="BH4" s="608"/>
      <c r="BI4" s="608"/>
      <c r="BJ4" s="608"/>
      <c r="BK4" s="608"/>
      <c r="BL4" s="608"/>
      <c r="BM4" s="608"/>
      <c r="BN4" s="608"/>
      <c r="BO4" s="608" t="s">
        <v>226</v>
      </c>
      <c r="BP4" s="608"/>
      <c r="BQ4" s="608"/>
      <c r="BR4" s="608"/>
      <c r="BS4" s="608" t="s">
        <v>230</v>
      </c>
      <c r="BT4" s="608"/>
      <c r="BU4" s="608"/>
      <c r="BV4" s="608"/>
      <c r="BW4" s="608"/>
      <c r="BX4" s="608"/>
      <c r="BY4" s="608"/>
      <c r="BZ4" s="608"/>
      <c r="CA4" s="608"/>
      <c r="CB4" s="608"/>
      <c r="CD4" s="605" t="s">
        <v>231</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x14ac:dyDescent="0.15">
      <c r="B5" s="609" t="s">
        <v>232</v>
      </c>
      <c r="C5" s="610"/>
      <c r="D5" s="610"/>
      <c r="E5" s="610"/>
      <c r="F5" s="610"/>
      <c r="G5" s="610"/>
      <c r="H5" s="610"/>
      <c r="I5" s="610"/>
      <c r="J5" s="610"/>
      <c r="K5" s="610"/>
      <c r="L5" s="610"/>
      <c r="M5" s="610"/>
      <c r="N5" s="610"/>
      <c r="O5" s="610"/>
      <c r="P5" s="610"/>
      <c r="Q5" s="611"/>
      <c r="R5" s="612">
        <v>28771078</v>
      </c>
      <c r="S5" s="613"/>
      <c r="T5" s="613"/>
      <c r="U5" s="613"/>
      <c r="V5" s="613"/>
      <c r="W5" s="613"/>
      <c r="X5" s="613"/>
      <c r="Y5" s="614"/>
      <c r="Z5" s="615">
        <v>42.3</v>
      </c>
      <c r="AA5" s="615"/>
      <c r="AB5" s="615"/>
      <c r="AC5" s="615"/>
      <c r="AD5" s="616">
        <v>26627850</v>
      </c>
      <c r="AE5" s="616"/>
      <c r="AF5" s="616"/>
      <c r="AG5" s="616"/>
      <c r="AH5" s="616"/>
      <c r="AI5" s="616"/>
      <c r="AJ5" s="616"/>
      <c r="AK5" s="616"/>
      <c r="AL5" s="617">
        <v>70.8</v>
      </c>
      <c r="AM5" s="618"/>
      <c r="AN5" s="618"/>
      <c r="AO5" s="619"/>
      <c r="AP5" s="609" t="s">
        <v>233</v>
      </c>
      <c r="AQ5" s="610"/>
      <c r="AR5" s="610"/>
      <c r="AS5" s="610"/>
      <c r="AT5" s="610"/>
      <c r="AU5" s="610"/>
      <c r="AV5" s="610"/>
      <c r="AW5" s="610"/>
      <c r="AX5" s="610"/>
      <c r="AY5" s="610"/>
      <c r="AZ5" s="610"/>
      <c r="BA5" s="610"/>
      <c r="BB5" s="610"/>
      <c r="BC5" s="610"/>
      <c r="BD5" s="610"/>
      <c r="BE5" s="610"/>
      <c r="BF5" s="611"/>
      <c r="BG5" s="623">
        <v>26627850</v>
      </c>
      <c r="BH5" s="624"/>
      <c r="BI5" s="624"/>
      <c r="BJ5" s="624"/>
      <c r="BK5" s="624"/>
      <c r="BL5" s="624"/>
      <c r="BM5" s="624"/>
      <c r="BN5" s="625"/>
      <c r="BO5" s="626">
        <v>92.6</v>
      </c>
      <c r="BP5" s="626"/>
      <c r="BQ5" s="626"/>
      <c r="BR5" s="626"/>
      <c r="BS5" s="627" t="s">
        <v>138</v>
      </c>
      <c r="BT5" s="627"/>
      <c r="BU5" s="627"/>
      <c r="BV5" s="627"/>
      <c r="BW5" s="627"/>
      <c r="BX5" s="627"/>
      <c r="BY5" s="627"/>
      <c r="BZ5" s="627"/>
      <c r="CA5" s="627"/>
      <c r="CB5" s="631"/>
      <c r="CD5" s="605" t="s">
        <v>228</v>
      </c>
      <c r="CE5" s="606"/>
      <c r="CF5" s="606"/>
      <c r="CG5" s="606"/>
      <c r="CH5" s="606"/>
      <c r="CI5" s="606"/>
      <c r="CJ5" s="606"/>
      <c r="CK5" s="606"/>
      <c r="CL5" s="606"/>
      <c r="CM5" s="606"/>
      <c r="CN5" s="606"/>
      <c r="CO5" s="606"/>
      <c r="CP5" s="606"/>
      <c r="CQ5" s="607"/>
      <c r="CR5" s="605" t="s">
        <v>234</v>
      </c>
      <c r="CS5" s="606"/>
      <c r="CT5" s="606"/>
      <c r="CU5" s="606"/>
      <c r="CV5" s="606"/>
      <c r="CW5" s="606"/>
      <c r="CX5" s="606"/>
      <c r="CY5" s="607"/>
      <c r="CZ5" s="605" t="s">
        <v>226</v>
      </c>
      <c r="DA5" s="606"/>
      <c r="DB5" s="606"/>
      <c r="DC5" s="607"/>
      <c r="DD5" s="605" t="s">
        <v>235</v>
      </c>
      <c r="DE5" s="606"/>
      <c r="DF5" s="606"/>
      <c r="DG5" s="606"/>
      <c r="DH5" s="606"/>
      <c r="DI5" s="606"/>
      <c r="DJ5" s="606"/>
      <c r="DK5" s="606"/>
      <c r="DL5" s="606"/>
      <c r="DM5" s="606"/>
      <c r="DN5" s="606"/>
      <c r="DO5" s="606"/>
      <c r="DP5" s="607"/>
      <c r="DQ5" s="605" t="s">
        <v>236</v>
      </c>
      <c r="DR5" s="606"/>
      <c r="DS5" s="606"/>
      <c r="DT5" s="606"/>
      <c r="DU5" s="606"/>
      <c r="DV5" s="606"/>
      <c r="DW5" s="606"/>
      <c r="DX5" s="606"/>
      <c r="DY5" s="606"/>
      <c r="DZ5" s="606"/>
      <c r="EA5" s="606"/>
      <c r="EB5" s="606"/>
      <c r="EC5" s="607"/>
    </row>
    <row r="6" spans="2:143" ht="11.25" customHeight="1" x14ac:dyDescent="0.15">
      <c r="B6" s="620" t="s">
        <v>237</v>
      </c>
      <c r="C6" s="621"/>
      <c r="D6" s="621"/>
      <c r="E6" s="621"/>
      <c r="F6" s="621"/>
      <c r="G6" s="621"/>
      <c r="H6" s="621"/>
      <c r="I6" s="621"/>
      <c r="J6" s="621"/>
      <c r="K6" s="621"/>
      <c r="L6" s="621"/>
      <c r="M6" s="621"/>
      <c r="N6" s="621"/>
      <c r="O6" s="621"/>
      <c r="P6" s="621"/>
      <c r="Q6" s="622"/>
      <c r="R6" s="623">
        <v>582766</v>
      </c>
      <c r="S6" s="624"/>
      <c r="T6" s="624"/>
      <c r="U6" s="624"/>
      <c r="V6" s="624"/>
      <c r="W6" s="624"/>
      <c r="X6" s="624"/>
      <c r="Y6" s="625"/>
      <c r="Z6" s="626">
        <v>0.9</v>
      </c>
      <c r="AA6" s="626"/>
      <c r="AB6" s="626"/>
      <c r="AC6" s="626"/>
      <c r="AD6" s="627">
        <v>582766</v>
      </c>
      <c r="AE6" s="627"/>
      <c r="AF6" s="627"/>
      <c r="AG6" s="627"/>
      <c r="AH6" s="627"/>
      <c r="AI6" s="627"/>
      <c r="AJ6" s="627"/>
      <c r="AK6" s="627"/>
      <c r="AL6" s="628">
        <v>1.5</v>
      </c>
      <c r="AM6" s="629"/>
      <c r="AN6" s="629"/>
      <c r="AO6" s="630"/>
      <c r="AP6" s="620" t="s">
        <v>238</v>
      </c>
      <c r="AQ6" s="621"/>
      <c r="AR6" s="621"/>
      <c r="AS6" s="621"/>
      <c r="AT6" s="621"/>
      <c r="AU6" s="621"/>
      <c r="AV6" s="621"/>
      <c r="AW6" s="621"/>
      <c r="AX6" s="621"/>
      <c r="AY6" s="621"/>
      <c r="AZ6" s="621"/>
      <c r="BA6" s="621"/>
      <c r="BB6" s="621"/>
      <c r="BC6" s="621"/>
      <c r="BD6" s="621"/>
      <c r="BE6" s="621"/>
      <c r="BF6" s="622"/>
      <c r="BG6" s="623">
        <v>26627850</v>
      </c>
      <c r="BH6" s="624"/>
      <c r="BI6" s="624"/>
      <c r="BJ6" s="624"/>
      <c r="BK6" s="624"/>
      <c r="BL6" s="624"/>
      <c r="BM6" s="624"/>
      <c r="BN6" s="625"/>
      <c r="BO6" s="626">
        <v>92.6</v>
      </c>
      <c r="BP6" s="626"/>
      <c r="BQ6" s="626"/>
      <c r="BR6" s="626"/>
      <c r="BS6" s="627" t="s">
        <v>185</v>
      </c>
      <c r="BT6" s="627"/>
      <c r="BU6" s="627"/>
      <c r="BV6" s="627"/>
      <c r="BW6" s="627"/>
      <c r="BX6" s="627"/>
      <c r="BY6" s="627"/>
      <c r="BZ6" s="627"/>
      <c r="CA6" s="627"/>
      <c r="CB6" s="631"/>
      <c r="CD6" s="609" t="s">
        <v>239</v>
      </c>
      <c r="CE6" s="610"/>
      <c r="CF6" s="610"/>
      <c r="CG6" s="610"/>
      <c r="CH6" s="610"/>
      <c r="CI6" s="610"/>
      <c r="CJ6" s="610"/>
      <c r="CK6" s="610"/>
      <c r="CL6" s="610"/>
      <c r="CM6" s="610"/>
      <c r="CN6" s="610"/>
      <c r="CO6" s="610"/>
      <c r="CP6" s="610"/>
      <c r="CQ6" s="611"/>
      <c r="CR6" s="623">
        <v>346098</v>
      </c>
      <c r="CS6" s="624"/>
      <c r="CT6" s="624"/>
      <c r="CU6" s="624"/>
      <c r="CV6" s="624"/>
      <c r="CW6" s="624"/>
      <c r="CX6" s="624"/>
      <c r="CY6" s="625"/>
      <c r="CZ6" s="617">
        <v>0.5</v>
      </c>
      <c r="DA6" s="618"/>
      <c r="DB6" s="618"/>
      <c r="DC6" s="634"/>
      <c r="DD6" s="632" t="s">
        <v>129</v>
      </c>
      <c r="DE6" s="624"/>
      <c r="DF6" s="624"/>
      <c r="DG6" s="624"/>
      <c r="DH6" s="624"/>
      <c r="DI6" s="624"/>
      <c r="DJ6" s="624"/>
      <c r="DK6" s="624"/>
      <c r="DL6" s="624"/>
      <c r="DM6" s="624"/>
      <c r="DN6" s="624"/>
      <c r="DO6" s="624"/>
      <c r="DP6" s="625"/>
      <c r="DQ6" s="632">
        <v>346098</v>
      </c>
      <c r="DR6" s="624"/>
      <c r="DS6" s="624"/>
      <c r="DT6" s="624"/>
      <c r="DU6" s="624"/>
      <c r="DV6" s="624"/>
      <c r="DW6" s="624"/>
      <c r="DX6" s="624"/>
      <c r="DY6" s="624"/>
      <c r="DZ6" s="624"/>
      <c r="EA6" s="624"/>
      <c r="EB6" s="624"/>
      <c r="EC6" s="633"/>
    </row>
    <row r="7" spans="2:143" ht="11.25" customHeight="1" x14ac:dyDescent="0.15">
      <c r="B7" s="620" t="s">
        <v>240</v>
      </c>
      <c r="C7" s="621"/>
      <c r="D7" s="621"/>
      <c r="E7" s="621"/>
      <c r="F7" s="621"/>
      <c r="G7" s="621"/>
      <c r="H7" s="621"/>
      <c r="I7" s="621"/>
      <c r="J7" s="621"/>
      <c r="K7" s="621"/>
      <c r="L7" s="621"/>
      <c r="M7" s="621"/>
      <c r="N7" s="621"/>
      <c r="O7" s="621"/>
      <c r="P7" s="621"/>
      <c r="Q7" s="622"/>
      <c r="R7" s="623">
        <v>9294</v>
      </c>
      <c r="S7" s="624"/>
      <c r="T7" s="624"/>
      <c r="U7" s="624"/>
      <c r="V7" s="624"/>
      <c r="W7" s="624"/>
      <c r="X7" s="624"/>
      <c r="Y7" s="625"/>
      <c r="Z7" s="626">
        <v>0</v>
      </c>
      <c r="AA7" s="626"/>
      <c r="AB7" s="626"/>
      <c r="AC7" s="626"/>
      <c r="AD7" s="627">
        <v>9294</v>
      </c>
      <c r="AE7" s="627"/>
      <c r="AF7" s="627"/>
      <c r="AG7" s="627"/>
      <c r="AH7" s="627"/>
      <c r="AI7" s="627"/>
      <c r="AJ7" s="627"/>
      <c r="AK7" s="627"/>
      <c r="AL7" s="628">
        <v>0</v>
      </c>
      <c r="AM7" s="629"/>
      <c r="AN7" s="629"/>
      <c r="AO7" s="630"/>
      <c r="AP7" s="620" t="s">
        <v>241</v>
      </c>
      <c r="AQ7" s="621"/>
      <c r="AR7" s="621"/>
      <c r="AS7" s="621"/>
      <c r="AT7" s="621"/>
      <c r="AU7" s="621"/>
      <c r="AV7" s="621"/>
      <c r="AW7" s="621"/>
      <c r="AX7" s="621"/>
      <c r="AY7" s="621"/>
      <c r="AZ7" s="621"/>
      <c r="BA7" s="621"/>
      <c r="BB7" s="621"/>
      <c r="BC7" s="621"/>
      <c r="BD7" s="621"/>
      <c r="BE7" s="621"/>
      <c r="BF7" s="622"/>
      <c r="BG7" s="623">
        <v>11775204</v>
      </c>
      <c r="BH7" s="624"/>
      <c r="BI7" s="624"/>
      <c r="BJ7" s="624"/>
      <c r="BK7" s="624"/>
      <c r="BL7" s="624"/>
      <c r="BM7" s="624"/>
      <c r="BN7" s="625"/>
      <c r="BO7" s="626">
        <v>40.9</v>
      </c>
      <c r="BP7" s="626"/>
      <c r="BQ7" s="626"/>
      <c r="BR7" s="626"/>
      <c r="BS7" s="627" t="s">
        <v>129</v>
      </c>
      <c r="BT7" s="627"/>
      <c r="BU7" s="627"/>
      <c r="BV7" s="627"/>
      <c r="BW7" s="627"/>
      <c r="BX7" s="627"/>
      <c r="BY7" s="627"/>
      <c r="BZ7" s="627"/>
      <c r="CA7" s="627"/>
      <c r="CB7" s="631"/>
      <c r="CD7" s="620" t="s">
        <v>242</v>
      </c>
      <c r="CE7" s="621"/>
      <c r="CF7" s="621"/>
      <c r="CG7" s="621"/>
      <c r="CH7" s="621"/>
      <c r="CI7" s="621"/>
      <c r="CJ7" s="621"/>
      <c r="CK7" s="621"/>
      <c r="CL7" s="621"/>
      <c r="CM7" s="621"/>
      <c r="CN7" s="621"/>
      <c r="CO7" s="621"/>
      <c r="CP7" s="621"/>
      <c r="CQ7" s="622"/>
      <c r="CR7" s="623">
        <v>9519960</v>
      </c>
      <c r="CS7" s="624"/>
      <c r="CT7" s="624"/>
      <c r="CU7" s="624"/>
      <c r="CV7" s="624"/>
      <c r="CW7" s="624"/>
      <c r="CX7" s="624"/>
      <c r="CY7" s="625"/>
      <c r="CZ7" s="626">
        <v>14.5</v>
      </c>
      <c r="DA7" s="626"/>
      <c r="DB7" s="626"/>
      <c r="DC7" s="626"/>
      <c r="DD7" s="632">
        <v>96657</v>
      </c>
      <c r="DE7" s="624"/>
      <c r="DF7" s="624"/>
      <c r="DG7" s="624"/>
      <c r="DH7" s="624"/>
      <c r="DI7" s="624"/>
      <c r="DJ7" s="624"/>
      <c r="DK7" s="624"/>
      <c r="DL7" s="624"/>
      <c r="DM7" s="624"/>
      <c r="DN7" s="624"/>
      <c r="DO7" s="624"/>
      <c r="DP7" s="625"/>
      <c r="DQ7" s="632">
        <v>8526937</v>
      </c>
      <c r="DR7" s="624"/>
      <c r="DS7" s="624"/>
      <c r="DT7" s="624"/>
      <c r="DU7" s="624"/>
      <c r="DV7" s="624"/>
      <c r="DW7" s="624"/>
      <c r="DX7" s="624"/>
      <c r="DY7" s="624"/>
      <c r="DZ7" s="624"/>
      <c r="EA7" s="624"/>
      <c r="EB7" s="624"/>
      <c r="EC7" s="633"/>
    </row>
    <row r="8" spans="2:143" ht="11.25" customHeight="1" x14ac:dyDescent="0.15">
      <c r="B8" s="620" t="s">
        <v>243</v>
      </c>
      <c r="C8" s="621"/>
      <c r="D8" s="621"/>
      <c r="E8" s="621"/>
      <c r="F8" s="621"/>
      <c r="G8" s="621"/>
      <c r="H8" s="621"/>
      <c r="I8" s="621"/>
      <c r="J8" s="621"/>
      <c r="K8" s="621"/>
      <c r="L8" s="621"/>
      <c r="M8" s="621"/>
      <c r="N8" s="621"/>
      <c r="O8" s="621"/>
      <c r="P8" s="621"/>
      <c r="Q8" s="622"/>
      <c r="R8" s="623">
        <v>137406</v>
      </c>
      <c r="S8" s="624"/>
      <c r="T8" s="624"/>
      <c r="U8" s="624"/>
      <c r="V8" s="624"/>
      <c r="W8" s="624"/>
      <c r="X8" s="624"/>
      <c r="Y8" s="625"/>
      <c r="Z8" s="626">
        <v>0.2</v>
      </c>
      <c r="AA8" s="626"/>
      <c r="AB8" s="626"/>
      <c r="AC8" s="626"/>
      <c r="AD8" s="627">
        <v>137406</v>
      </c>
      <c r="AE8" s="627"/>
      <c r="AF8" s="627"/>
      <c r="AG8" s="627"/>
      <c r="AH8" s="627"/>
      <c r="AI8" s="627"/>
      <c r="AJ8" s="627"/>
      <c r="AK8" s="627"/>
      <c r="AL8" s="628">
        <v>0.4</v>
      </c>
      <c r="AM8" s="629"/>
      <c r="AN8" s="629"/>
      <c r="AO8" s="630"/>
      <c r="AP8" s="620" t="s">
        <v>244</v>
      </c>
      <c r="AQ8" s="621"/>
      <c r="AR8" s="621"/>
      <c r="AS8" s="621"/>
      <c r="AT8" s="621"/>
      <c r="AU8" s="621"/>
      <c r="AV8" s="621"/>
      <c r="AW8" s="621"/>
      <c r="AX8" s="621"/>
      <c r="AY8" s="621"/>
      <c r="AZ8" s="621"/>
      <c r="BA8" s="621"/>
      <c r="BB8" s="621"/>
      <c r="BC8" s="621"/>
      <c r="BD8" s="621"/>
      <c r="BE8" s="621"/>
      <c r="BF8" s="622"/>
      <c r="BG8" s="623">
        <v>287773</v>
      </c>
      <c r="BH8" s="624"/>
      <c r="BI8" s="624"/>
      <c r="BJ8" s="624"/>
      <c r="BK8" s="624"/>
      <c r="BL8" s="624"/>
      <c r="BM8" s="624"/>
      <c r="BN8" s="625"/>
      <c r="BO8" s="626">
        <v>1</v>
      </c>
      <c r="BP8" s="626"/>
      <c r="BQ8" s="626"/>
      <c r="BR8" s="626"/>
      <c r="BS8" s="627" t="s">
        <v>129</v>
      </c>
      <c r="BT8" s="627"/>
      <c r="BU8" s="627"/>
      <c r="BV8" s="627"/>
      <c r="BW8" s="627"/>
      <c r="BX8" s="627"/>
      <c r="BY8" s="627"/>
      <c r="BZ8" s="627"/>
      <c r="CA8" s="627"/>
      <c r="CB8" s="631"/>
      <c r="CD8" s="620" t="s">
        <v>245</v>
      </c>
      <c r="CE8" s="621"/>
      <c r="CF8" s="621"/>
      <c r="CG8" s="621"/>
      <c r="CH8" s="621"/>
      <c r="CI8" s="621"/>
      <c r="CJ8" s="621"/>
      <c r="CK8" s="621"/>
      <c r="CL8" s="621"/>
      <c r="CM8" s="621"/>
      <c r="CN8" s="621"/>
      <c r="CO8" s="621"/>
      <c r="CP8" s="621"/>
      <c r="CQ8" s="622"/>
      <c r="CR8" s="623">
        <v>23133376</v>
      </c>
      <c r="CS8" s="624"/>
      <c r="CT8" s="624"/>
      <c r="CU8" s="624"/>
      <c r="CV8" s="624"/>
      <c r="CW8" s="624"/>
      <c r="CX8" s="624"/>
      <c r="CY8" s="625"/>
      <c r="CZ8" s="626">
        <v>35.299999999999997</v>
      </c>
      <c r="DA8" s="626"/>
      <c r="DB8" s="626"/>
      <c r="DC8" s="626"/>
      <c r="DD8" s="632">
        <v>266933</v>
      </c>
      <c r="DE8" s="624"/>
      <c r="DF8" s="624"/>
      <c r="DG8" s="624"/>
      <c r="DH8" s="624"/>
      <c r="DI8" s="624"/>
      <c r="DJ8" s="624"/>
      <c r="DK8" s="624"/>
      <c r="DL8" s="624"/>
      <c r="DM8" s="624"/>
      <c r="DN8" s="624"/>
      <c r="DO8" s="624"/>
      <c r="DP8" s="625"/>
      <c r="DQ8" s="632">
        <v>11630127</v>
      </c>
      <c r="DR8" s="624"/>
      <c r="DS8" s="624"/>
      <c r="DT8" s="624"/>
      <c r="DU8" s="624"/>
      <c r="DV8" s="624"/>
      <c r="DW8" s="624"/>
      <c r="DX8" s="624"/>
      <c r="DY8" s="624"/>
      <c r="DZ8" s="624"/>
      <c r="EA8" s="624"/>
      <c r="EB8" s="624"/>
      <c r="EC8" s="633"/>
    </row>
    <row r="9" spans="2:143" ht="11.25" customHeight="1" x14ac:dyDescent="0.15">
      <c r="B9" s="620" t="s">
        <v>246</v>
      </c>
      <c r="C9" s="621"/>
      <c r="D9" s="621"/>
      <c r="E9" s="621"/>
      <c r="F9" s="621"/>
      <c r="G9" s="621"/>
      <c r="H9" s="621"/>
      <c r="I9" s="621"/>
      <c r="J9" s="621"/>
      <c r="K9" s="621"/>
      <c r="L9" s="621"/>
      <c r="M9" s="621"/>
      <c r="N9" s="621"/>
      <c r="O9" s="621"/>
      <c r="P9" s="621"/>
      <c r="Q9" s="622"/>
      <c r="R9" s="623">
        <v>102001</v>
      </c>
      <c r="S9" s="624"/>
      <c r="T9" s="624"/>
      <c r="U9" s="624"/>
      <c r="V9" s="624"/>
      <c r="W9" s="624"/>
      <c r="X9" s="624"/>
      <c r="Y9" s="625"/>
      <c r="Z9" s="626">
        <v>0.2</v>
      </c>
      <c r="AA9" s="626"/>
      <c r="AB9" s="626"/>
      <c r="AC9" s="626"/>
      <c r="AD9" s="627">
        <v>102001</v>
      </c>
      <c r="AE9" s="627"/>
      <c r="AF9" s="627"/>
      <c r="AG9" s="627"/>
      <c r="AH9" s="627"/>
      <c r="AI9" s="627"/>
      <c r="AJ9" s="627"/>
      <c r="AK9" s="627"/>
      <c r="AL9" s="628">
        <v>0.3</v>
      </c>
      <c r="AM9" s="629"/>
      <c r="AN9" s="629"/>
      <c r="AO9" s="630"/>
      <c r="AP9" s="620" t="s">
        <v>247</v>
      </c>
      <c r="AQ9" s="621"/>
      <c r="AR9" s="621"/>
      <c r="AS9" s="621"/>
      <c r="AT9" s="621"/>
      <c r="AU9" s="621"/>
      <c r="AV9" s="621"/>
      <c r="AW9" s="621"/>
      <c r="AX9" s="621"/>
      <c r="AY9" s="621"/>
      <c r="AZ9" s="621"/>
      <c r="BA9" s="621"/>
      <c r="BB9" s="621"/>
      <c r="BC9" s="621"/>
      <c r="BD9" s="621"/>
      <c r="BE9" s="621"/>
      <c r="BF9" s="622"/>
      <c r="BG9" s="623">
        <v>9047894</v>
      </c>
      <c r="BH9" s="624"/>
      <c r="BI9" s="624"/>
      <c r="BJ9" s="624"/>
      <c r="BK9" s="624"/>
      <c r="BL9" s="624"/>
      <c r="BM9" s="624"/>
      <c r="BN9" s="625"/>
      <c r="BO9" s="626">
        <v>31.4</v>
      </c>
      <c r="BP9" s="626"/>
      <c r="BQ9" s="626"/>
      <c r="BR9" s="626"/>
      <c r="BS9" s="627" t="s">
        <v>129</v>
      </c>
      <c r="BT9" s="627"/>
      <c r="BU9" s="627"/>
      <c r="BV9" s="627"/>
      <c r="BW9" s="627"/>
      <c r="BX9" s="627"/>
      <c r="BY9" s="627"/>
      <c r="BZ9" s="627"/>
      <c r="CA9" s="627"/>
      <c r="CB9" s="631"/>
      <c r="CD9" s="620" t="s">
        <v>248</v>
      </c>
      <c r="CE9" s="621"/>
      <c r="CF9" s="621"/>
      <c r="CG9" s="621"/>
      <c r="CH9" s="621"/>
      <c r="CI9" s="621"/>
      <c r="CJ9" s="621"/>
      <c r="CK9" s="621"/>
      <c r="CL9" s="621"/>
      <c r="CM9" s="621"/>
      <c r="CN9" s="621"/>
      <c r="CO9" s="621"/>
      <c r="CP9" s="621"/>
      <c r="CQ9" s="622"/>
      <c r="CR9" s="623">
        <v>6646711</v>
      </c>
      <c r="CS9" s="624"/>
      <c r="CT9" s="624"/>
      <c r="CU9" s="624"/>
      <c r="CV9" s="624"/>
      <c r="CW9" s="624"/>
      <c r="CX9" s="624"/>
      <c r="CY9" s="625"/>
      <c r="CZ9" s="626">
        <v>10.1</v>
      </c>
      <c r="DA9" s="626"/>
      <c r="DB9" s="626"/>
      <c r="DC9" s="626"/>
      <c r="DD9" s="632">
        <v>402623</v>
      </c>
      <c r="DE9" s="624"/>
      <c r="DF9" s="624"/>
      <c r="DG9" s="624"/>
      <c r="DH9" s="624"/>
      <c r="DI9" s="624"/>
      <c r="DJ9" s="624"/>
      <c r="DK9" s="624"/>
      <c r="DL9" s="624"/>
      <c r="DM9" s="624"/>
      <c r="DN9" s="624"/>
      <c r="DO9" s="624"/>
      <c r="DP9" s="625"/>
      <c r="DQ9" s="632">
        <v>4799489</v>
      </c>
      <c r="DR9" s="624"/>
      <c r="DS9" s="624"/>
      <c r="DT9" s="624"/>
      <c r="DU9" s="624"/>
      <c r="DV9" s="624"/>
      <c r="DW9" s="624"/>
      <c r="DX9" s="624"/>
      <c r="DY9" s="624"/>
      <c r="DZ9" s="624"/>
      <c r="EA9" s="624"/>
      <c r="EB9" s="624"/>
      <c r="EC9" s="633"/>
    </row>
    <row r="10" spans="2:143" ht="11.25" customHeight="1" x14ac:dyDescent="0.15">
      <c r="B10" s="620" t="s">
        <v>249</v>
      </c>
      <c r="C10" s="621"/>
      <c r="D10" s="621"/>
      <c r="E10" s="621"/>
      <c r="F10" s="621"/>
      <c r="G10" s="621"/>
      <c r="H10" s="621"/>
      <c r="I10" s="621"/>
      <c r="J10" s="621"/>
      <c r="K10" s="621"/>
      <c r="L10" s="621"/>
      <c r="M10" s="621"/>
      <c r="N10" s="621"/>
      <c r="O10" s="621"/>
      <c r="P10" s="621"/>
      <c r="Q10" s="622"/>
      <c r="R10" s="623" t="s">
        <v>185</v>
      </c>
      <c r="S10" s="624"/>
      <c r="T10" s="624"/>
      <c r="U10" s="624"/>
      <c r="V10" s="624"/>
      <c r="W10" s="624"/>
      <c r="X10" s="624"/>
      <c r="Y10" s="625"/>
      <c r="Z10" s="626" t="s">
        <v>185</v>
      </c>
      <c r="AA10" s="626"/>
      <c r="AB10" s="626"/>
      <c r="AC10" s="626"/>
      <c r="AD10" s="627" t="s">
        <v>129</v>
      </c>
      <c r="AE10" s="627"/>
      <c r="AF10" s="627"/>
      <c r="AG10" s="627"/>
      <c r="AH10" s="627"/>
      <c r="AI10" s="627"/>
      <c r="AJ10" s="627"/>
      <c r="AK10" s="627"/>
      <c r="AL10" s="628" t="s">
        <v>129</v>
      </c>
      <c r="AM10" s="629"/>
      <c r="AN10" s="629"/>
      <c r="AO10" s="630"/>
      <c r="AP10" s="620" t="s">
        <v>250</v>
      </c>
      <c r="AQ10" s="621"/>
      <c r="AR10" s="621"/>
      <c r="AS10" s="621"/>
      <c r="AT10" s="621"/>
      <c r="AU10" s="621"/>
      <c r="AV10" s="621"/>
      <c r="AW10" s="621"/>
      <c r="AX10" s="621"/>
      <c r="AY10" s="621"/>
      <c r="AZ10" s="621"/>
      <c r="BA10" s="621"/>
      <c r="BB10" s="621"/>
      <c r="BC10" s="621"/>
      <c r="BD10" s="621"/>
      <c r="BE10" s="621"/>
      <c r="BF10" s="622"/>
      <c r="BG10" s="623">
        <v>473826</v>
      </c>
      <c r="BH10" s="624"/>
      <c r="BI10" s="624"/>
      <c r="BJ10" s="624"/>
      <c r="BK10" s="624"/>
      <c r="BL10" s="624"/>
      <c r="BM10" s="624"/>
      <c r="BN10" s="625"/>
      <c r="BO10" s="626">
        <v>1.6</v>
      </c>
      <c r="BP10" s="626"/>
      <c r="BQ10" s="626"/>
      <c r="BR10" s="626"/>
      <c r="BS10" s="627" t="s">
        <v>129</v>
      </c>
      <c r="BT10" s="627"/>
      <c r="BU10" s="627"/>
      <c r="BV10" s="627"/>
      <c r="BW10" s="627"/>
      <c r="BX10" s="627"/>
      <c r="BY10" s="627"/>
      <c r="BZ10" s="627"/>
      <c r="CA10" s="627"/>
      <c r="CB10" s="631"/>
      <c r="CD10" s="620" t="s">
        <v>251</v>
      </c>
      <c r="CE10" s="621"/>
      <c r="CF10" s="621"/>
      <c r="CG10" s="621"/>
      <c r="CH10" s="621"/>
      <c r="CI10" s="621"/>
      <c r="CJ10" s="621"/>
      <c r="CK10" s="621"/>
      <c r="CL10" s="621"/>
      <c r="CM10" s="621"/>
      <c r="CN10" s="621"/>
      <c r="CO10" s="621"/>
      <c r="CP10" s="621"/>
      <c r="CQ10" s="622"/>
      <c r="CR10" s="623">
        <v>133784</v>
      </c>
      <c r="CS10" s="624"/>
      <c r="CT10" s="624"/>
      <c r="CU10" s="624"/>
      <c r="CV10" s="624"/>
      <c r="CW10" s="624"/>
      <c r="CX10" s="624"/>
      <c r="CY10" s="625"/>
      <c r="CZ10" s="626">
        <v>0.2</v>
      </c>
      <c r="DA10" s="626"/>
      <c r="DB10" s="626"/>
      <c r="DC10" s="626"/>
      <c r="DD10" s="632">
        <v>20185</v>
      </c>
      <c r="DE10" s="624"/>
      <c r="DF10" s="624"/>
      <c r="DG10" s="624"/>
      <c r="DH10" s="624"/>
      <c r="DI10" s="624"/>
      <c r="DJ10" s="624"/>
      <c r="DK10" s="624"/>
      <c r="DL10" s="624"/>
      <c r="DM10" s="624"/>
      <c r="DN10" s="624"/>
      <c r="DO10" s="624"/>
      <c r="DP10" s="625"/>
      <c r="DQ10" s="632">
        <v>120705</v>
      </c>
      <c r="DR10" s="624"/>
      <c r="DS10" s="624"/>
      <c r="DT10" s="624"/>
      <c r="DU10" s="624"/>
      <c r="DV10" s="624"/>
      <c r="DW10" s="624"/>
      <c r="DX10" s="624"/>
      <c r="DY10" s="624"/>
      <c r="DZ10" s="624"/>
      <c r="EA10" s="624"/>
      <c r="EB10" s="624"/>
      <c r="EC10" s="633"/>
    </row>
    <row r="11" spans="2:143" ht="11.25" customHeight="1" x14ac:dyDescent="0.15">
      <c r="B11" s="620" t="s">
        <v>252</v>
      </c>
      <c r="C11" s="621"/>
      <c r="D11" s="621"/>
      <c r="E11" s="621"/>
      <c r="F11" s="621"/>
      <c r="G11" s="621"/>
      <c r="H11" s="621"/>
      <c r="I11" s="621"/>
      <c r="J11" s="621"/>
      <c r="K11" s="621"/>
      <c r="L11" s="621"/>
      <c r="M11" s="621"/>
      <c r="N11" s="621"/>
      <c r="O11" s="621"/>
      <c r="P11" s="621"/>
      <c r="Q11" s="622"/>
      <c r="R11" s="623">
        <v>4125641</v>
      </c>
      <c r="S11" s="624"/>
      <c r="T11" s="624"/>
      <c r="U11" s="624"/>
      <c r="V11" s="624"/>
      <c r="W11" s="624"/>
      <c r="X11" s="624"/>
      <c r="Y11" s="625"/>
      <c r="Z11" s="628">
        <v>6.1</v>
      </c>
      <c r="AA11" s="629"/>
      <c r="AB11" s="629"/>
      <c r="AC11" s="635"/>
      <c r="AD11" s="632">
        <v>4125641</v>
      </c>
      <c r="AE11" s="624"/>
      <c r="AF11" s="624"/>
      <c r="AG11" s="624"/>
      <c r="AH11" s="624"/>
      <c r="AI11" s="624"/>
      <c r="AJ11" s="624"/>
      <c r="AK11" s="625"/>
      <c r="AL11" s="628">
        <v>11</v>
      </c>
      <c r="AM11" s="629"/>
      <c r="AN11" s="629"/>
      <c r="AO11" s="630"/>
      <c r="AP11" s="620" t="s">
        <v>253</v>
      </c>
      <c r="AQ11" s="621"/>
      <c r="AR11" s="621"/>
      <c r="AS11" s="621"/>
      <c r="AT11" s="621"/>
      <c r="AU11" s="621"/>
      <c r="AV11" s="621"/>
      <c r="AW11" s="621"/>
      <c r="AX11" s="621"/>
      <c r="AY11" s="621"/>
      <c r="AZ11" s="621"/>
      <c r="BA11" s="621"/>
      <c r="BB11" s="621"/>
      <c r="BC11" s="621"/>
      <c r="BD11" s="621"/>
      <c r="BE11" s="621"/>
      <c r="BF11" s="622"/>
      <c r="BG11" s="623">
        <v>1965711</v>
      </c>
      <c r="BH11" s="624"/>
      <c r="BI11" s="624"/>
      <c r="BJ11" s="624"/>
      <c r="BK11" s="624"/>
      <c r="BL11" s="624"/>
      <c r="BM11" s="624"/>
      <c r="BN11" s="625"/>
      <c r="BO11" s="626">
        <v>6.8</v>
      </c>
      <c r="BP11" s="626"/>
      <c r="BQ11" s="626"/>
      <c r="BR11" s="626"/>
      <c r="BS11" s="627" t="s">
        <v>185</v>
      </c>
      <c r="BT11" s="627"/>
      <c r="BU11" s="627"/>
      <c r="BV11" s="627"/>
      <c r="BW11" s="627"/>
      <c r="BX11" s="627"/>
      <c r="BY11" s="627"/>
      <c r="BZ11" s="627"/>
      <c r="CA11" s="627"/>
      <c r="CB11" s="631"/>
      <c r="CD11" s="620" t="s">
        <v>254</v>
      </c>
      <c r="CE11" s="621"/>
      <c r="CF11" s="621"/>
      <c r="CG11" s="621"/>
      <c r="CH11" s="621"/>
      <c r="CI11" s="621"/>
      <c r="CJ11" s="621"/>
      <c r="CK11" s="621"/>
      <c r="CL11" s="621"/>
      <c r="CM11" s="621"/>
      <c r="CN11" s="621"/>
      <c r="CO11" s="621"/>
      <c r="CP11" s="621"/>
      <c r="CQ11" s="622"/>
      <c r="CR11" s="623">
        <v>920461</v>
      </c>
      <c r="CS11" s="624"/>
      <c r="CT11" s="624"/>
      <c r="CU11" s="624"/>
      <c r="CV11" s="624"/>
      <c r="CW11" s="624"/>
      <c r="CX11" s="624"/>
      <c r="CY11" s="625"/>
      <c r="CZ11" s="626">
        <v>1.4</v>
      </c>
      <c r="DA11" s="626"/>
      <c r="DB11" s="626"/>
      <c r="DC11" s="626"/>
      <c r="DD11" s="632">
        <v>475036</v>
      </c>
      <c r="DE11" s="624"/>
      <c r="DF11" s="624"/>
      <c r="DG11" s="624"/>
      <c r="DH11" s="624"/>
      <c r="DI11" s="624"/>
      <c r="DJ11" s="624"/>
      <c r="DK11" s="624"/>
      <c r="DL11" s="624"/>
      <c r="DM11" s="624"/>
      <c r="DN11" s="624"/>
      <c r="DO11" s="624"/>
      <c r="DP11" s="625"/>
      <c r="DQ11" s="632">
        <v>627896</v>
      </c>
      <c r="DR11" s="624"/>
      <c r="DS11" s="624"/>
      <c r="DT11" s="624"/>
      <c r="DU11" s="624"/>
      <c r="DV11" s="624"/>
      <c r="DW11" s="624"/>
      <c r="DX11" s="624"/>
      <c r="DY11" s="624"/>
      <c r="DZ11" s="624"/>
      <c r="EA11" s="624"/>
      <c r="EB11" s="624"/>
      <c r="EC11" s="633"/>
    </row>
    <row r="12" spans="2:143" ht="11.25" customHeight="1" x14ac:dyDescent="0.15">
      <c r="B12" s="620" t="s">
        <v>255</v>
      </c>
      <c r="C12" s="621"/>
      <c r="D12" s="621"/>
      <c r="E12" s="621"/>
      <c r="F12" s="621"/>
      <c r="G12" s="621"/>
      <c r="H12" s="621"/>
      <c r="I12" s="621"/>
      <c r="J12" s="621"/>
      <c r="K12" s="621"/>
      <c r="L12" s="621"/>
      <c r="M12" s="621"/>
      <c r="N12" s="621"/>
      <c r="O12" s="621"/>
      <c r="P12" s="621"/>
      <c r="Q12" s="622"/>
      <c r="R12" s="623">
        <v>29471</v>
      </c>
      <c r="S12" s="624"/>
      <c r="T12" s="624"/>
      <c r="U12" s="624"/>
      <c r="V12" s="624"/>
      <c r="W12" s="624"/>
      <c r="X12" s="624"/>
      <c r="Y12" s="625"/>
      <c r="Z12" s="626">
        <v>0</v>
      </c>
      <c r="AA12" s="626"/>
      <c r="AB12" s="626"/>
      <c r="AC12" s="626"/>
      <c r="AD12" s="627">
        <v>29471</v>
      </c>
      <c r="AE12" s="627"/>
      <c r="AF12" s="627"/>
      <c r="AG12" s="627"/>
      <c r="AH12" s="627"/>
      <c r="AI12" s="627"/>
      <c r="AJ12" s="627"/>
      <c r="AK12" s="627"/>
      <c r="AL12" s="628">
        <v>0.1</v>
      </c>
      <c r="AM12" s="629"/>
      <c r="AN12" s="629"/>
      <c r="AO12" s="630"/>
      <c r="AP12" s="620" t="s">
        <v>256</v>
      </c>
      <c r="AQ12" s="621"/>
      <c r="AR12" s="621"/>
      <c r="AS12" s="621"/>
      <c r="AT12" s="621"/>
      <c r="AU12" s="621"/>
      <c r="AV12" s="621"/>
      <c r="AW12" s="621"/>
      <c r="AX12" s="621"/>
      <c r="AY12" s="621"/>
      <c r="AZ12" s="621"/>
      <c r="BA12" s="621"/>
      <c r="BB12" s="621"/>
      <c r="BC12" s="621"/>
      <c r="BD12" s="621"/>
      <c r="BE12" s="621"/>
      <c r="BF12" s="622"/>
      <c r="BG12" s="623">
        <v>13314756</v>
      </c>
      <c r="BH12" s="624"/>
      <c r="BI12" s="624"/>
      <c r="BJ12" s="624"/>
      <c r="BK12" s="624"/>
      <c r="BL12" s="624"/>
      <c r="BM12" s="624"/>
      <c r="BN12" s="625"/>
      <c r="BO12" s="626">
        <v>46.3</v>
      </c>
      <c r="BP12" s="626"/>
      <c r="BQ12" s="626"/>
      <c r="BR12" s="626"/>
      <c r="BS12" s="627" t="s">
        <v>129</v>
      </c>
      <c r="BT12" s="627"/>
      <c r="BU12" s="627"/>
      <c r="BV12" s="627"/>
      <c r="BW12" s="627"/>
      <c r="BX12" s="627"/>
      <c r="BY12" s="627"/>
      <c r="BZ12" s="627"/>
      <c r="CA12" s="627"/>
      <c r="CB12" s="631"/>
      <c r="CD12" s="620" t="s">
        <v>257</v>
      </c>
      <c r="CE12" s="621"/>
      <c r="CF12" s="621"/>
      <c r="CG12" s="621"/>
      <c r="CH12" s="621"/>
      <c r="CI12" s="621"/>
      <c r="CJ12" s="621"/>
      <c r="CK12" s="621"/>
      <c r="CL12" s="621"/>
      <c r="CM12" s="621"/>
      <c r="CN12" s="621"/>
      <c r="CO12" s="621"/>
      <c r="CP12" s="621"/>
      <c r="CQ12" s="622"/>
      <c r="CR12" s="623">
        <v>2948253</v>
      </c>
      <c r="CS12" s="624"/>
      <c r="CT12" s="624"/>
      <c r="CU12" s="624"/>
      <c r="CV12" s="624"/>
      <c r="CW12" s="624"/>
      <c r="CX12" s="624"/>
      <c r="CY12" s="625"/>
      <c r="CZ12" s="626">
        <v>4.5</v>
      </c>
      <c r="DA12" s="626"/>
      <c r="DB12" s="626"/>
      <c r="DC12" s="626"/>
      <c r="DD12" s="632">
        <v>22210</v>
      </c>
      <c r="DE12" s="624"/>
      <c r="DF12" s="624"/>
      <c r="DG12" s="624"/>
      <c r="DH12" s="624"/>
      <c r="DI12" s="624"/>
      <c r="DJ12" s="624"/>
      <c r="DK12" s="624"/>
      <c r="DL12" s="624"/>
      <c r="DM12" s="624"/>
      <c r="DN12" s="624"/>
      <c r="DO12" s="624"/>
      <c r="DP12" s="625"/>
      <c r="DQ12" s="632">
        <v>1338576</v>
      </c>
      <c r="DR12" s="624"/>
      <c r="DS12" s="624"/>
      <c r="DT12" s="624"/>
      <c r="DU12" s="624"/>
      <c r="DV12" s="624"/>
      <c r="DW12" s="624"/>
      <c r="DX12" s="624"/>
      <c r="DY12" s="624"/>
      <c r="DZ12" s="624"/>
      <c r="EA12" s="624"/>
      <c r="EB12" s="624"/>
      <c r="EC12" s="633"/>
    </row>
    <row r="13" spans="2:143" ht="11.25" customHeight="1" x14ac:dyDescent="0.15">
      <c r="B13" s="620" t="s">
        <v>258</v>
      </c>
      <c r="C13" s="621"/>
      <c r="D13" s="621"/>
      <c r="E13" s="621"/>
      <c r="F13" s="621"/>
      <c r="G13" s="621"/>
      <c r="H13" s="621"/>
      <c r="I13" s="621"/>
      <c r="J13" s="621"/>
      <c r="K13" s="621"/>
      <c r="L13" s="621"/>
      <c r="M13" s="621"/>
      <c r="N13" s="621"/>
      <c r="O13" s="621"/>
      <c r="P13" s="621"/>
      <c r="Q13" s="622"/>
      <c r="R13" s="623" t="s">
        <v>129</v>
      </c>
      <c r="S13" s="624"/>
      <c r="T13" s="624"/>
      <c r="U13" s="624"/>
      <c r="V13" s="624"/>
      <c r="W13" s="624"/>
      <c r="X13" s="624"/>
      <c r="Y13" s="625"/>
      <c r="Z13" s="626" t="s">
        <v>185</v>
      </c>
      <c r="AA13" s="626"/>
      <c r="AB13" s="626"/>
      <c r="AC13" s="626"/>
      <c r="AD13" s="627" t="s">
        <v>185</v>
      </c>
      <c r="AE13" s="627"/>
      <c r="AF13" s="627"/>
      <c r="AG13" s="627"/>
      <c r="AH13" s="627"/>
      <c r="AI13" s="627"/>
      <c r="AJ13" s="627"/>
      <c r="AK13" s="627"/>
      <c r="AL13" s="628" t="s">
        <v>129</v>
      </c>
      <c r="AM13" s="629"/>
      <c r="AN13" s="629"/>
      <c r="AO13" s="630"/>
      <c r="AP13" s="620" t="s">
        <v>259</v>
      </c>
      <c r="AQ13" s="621"/>
      <c r="AR13" s="621"/>
      <c r="AS13" s="621"/>
      <c r="AT13" s="621"/>
      <c r="AU13" s="621"/>
      <c r="AV13" s="621"/>
      <c r="AW13" s="621"/>
      <c r="AX13" s="621"/>
      <c r="AY13" s="621"/>
      <c r="AZ13" s="621"/>
      <c r="BA13" s="621"/>
      <c r="BB13" s="621"/>
      <c r="BC13" s="621"/>
      <c r="BD13" s="621"/>
      <c r="BE13" s="621"/>
      <c r="BF13" s="622"/>
      <c r="BG13" s="623">
        <v>13302414</v>
      </c>
      <c r="BH13" s="624"/>
      <c r="BI13" s="624"/>
      <c r="BJ13" s="624"/>
      <c r="BK13" s="624"/>
      <c r="BL13" s="624"/>
      <c r="BM13" s="624"/>
      <c r="BN13" s="625"/>
      <c r="BO13" s="626">
        <v>46.2</v>
      </c>
      <c r="BP13" s="626"/>
      <c r="BQ13" s="626"/>
      <c r="BR13" s="626"/>
      <c r="BS13" s="627" t="s">
        <v>138</v>
      </c>
      <c r="BT13" s="627"/>
      <c r="BU13" s="627"/>
      <c r="BV13" s="627"/>
      <c r="BW13" s="627"/>
      <c r="BX13" s="627"/>
      <c r="BY13" s="627"/>
      <c r="BZ13" s="627"/>
      <c r="CA13" s="627"/>
      <c r="CB13" s="631"/>
      <c r="CD13" s="620" t="s">
        <v>260</v>
      </c>
      <c r="CE13" s="621"/>
      <c r="CF13" s="621"/>
      <c r="CG13" s="621"/>
      <c r="CH13" s="621"/>
      <c r="CI13" s="621"/>
      <c r="CJ13" s="621"/>
      <c r="CK13" s="621"/>
      <c r="CL13" s="621"/>
      <c r="CM13" s="621"/>
      <c r="CN13" s="621"/>
      <c r="CO13" s="621"/>
      <c r="CP13" s="621"/>
      <c r="CQ13" s="622"/>
      <c r="CR13" s="623">
        <v>6372311</v>
      </c>
      <c r="CS13" s="624"/>
      <c r="CT13" s="624"/>
      <c r="CU13" s="624"/>
      <c r="CV13" s="624"/>
      <c r="CW13" s="624"/>
      <c r="CX13" s="624"/>
      <c r="CY13" s="625"/>
      <c r="CZ13" s="626">
        <v>9.6999999999999993</v>
      </c>
      <c r="DA13" s="626"/>
      <c r="DB13" s="626"/>
      <c r="DC13" s="626"/>
      <c r="DD13" s="632">
        <v>2299323</v>
      </c>
      <c r="DE13" s="624"/>
      <c r="DF13" s="624"/>
      <c r="DG13" s="624"/>
      <c r="DH13" s="624"/>
      <c r="DI13" s="624"/>
      <c r="DJ13" s="624"/>
      <c r="DK13" s="624"/>
      <c r="DL13" s="624"/>
      <c r="DM13" s="624"/>
      <c r="DN13" s="624"/>
      <c r="DO13" s="624"/>
      <c r="DP13" s="625"/>
      <c r="DQ13" s="632">
        <v>5041011</v>
      </c>
      <c r="DR13" s="624"/>
      <c r="DS13" s="624"/>
      <c r="DT13" s="624"/>
      <c r="DU13" s="624"/>
      <c r="DV13" s="624"/>
      <c r="DW13" s="624"/>
      <c r="DX13" s="624"/>
      <c r="DY13" s="624"/>
      <c r="DZ13" s="624"/>
      <c r="EA13" s="624"/>
      <c r="EB13" s="624"/>
      <c r="EC13" s="633"/>
    </row>
    <row r="14" spans="2:143" ht="11.25" customHeight="1" x14ac:dyDescent="0.15">
      <c r="B14" s="620" t="s">
        <v>261</v>
      </c>
      <c r="C14" s="621"/>
      <c r="D14" s="621"/>
      <c r="E14" s="621"/>
      <c r="F14" s="621"/>
      <c r="G14" s="621"/>
      <c r="H14" s="621"/>
      <c r="I14" s="621"/>
      <c r="J14" s="621"/>
      <c r="K14" s="621"/>
      <c r="L14" s="621"/>
      <c r="M14" s="621"/>
      <c r="N14" s="621"/>
      <c r="O14" s="621"/>
      <c r="P14" s="621"/>
      <c r="Q14" s="622"/>
      <c r="R14" s="623" t="s">
        <v>185</v>
      </c>
      <c r="S14" s="624"/>
      <c r="T14" s="624"/>
      <c r="U14" s="624"/>
      <c r="V14" s="624"/>
      <c r="W14" s="624"/>
      <c r="X14" s="624"/>
      <c r="Y14" s="625"/>
      <c r="Z14" s="626" t="s">
        <v>185</v>
      </c>
      <c r="AA14" s="626"/>
      <c r="AB14" s="626"/>
      <c r="AC14" s="626"/>
      <c r="AD14" s="627" t="s">
        <v>129</v>
      </c>
      <c r="AE14" s="627"/>
      <c r="AF14" s="627"/>
      <c r="AG14" s="627"/>
      <c r="AH14" s="627"/>
      <c r="AI14" s="627"/>
      <c r="AJ14" s="627"/>
      <c r="AK14" s="627"/>
      <c r="AL14" s="628" t="s">
        <v>129</v>
      </c>
      <c r="AM14" s="629"/>
      <c r="AN14" s="629"/>
      <c r="AO14" s="630"/>
      <c r="AP14" s="620" t="s">
        <v>262</v>
      </c>
      <c r="AQ14" s="621"/>
      <c r="AR14" s="621"/>
      <c r="AS14" s="621"/>
      <c r="AT14" s="621"/>
      <c r="AU14" s="621"/>
      <c r="AV14" s="621"/>
      <c r="AW14" s="621"/>
      <c r="AX14" s="621"/>
      <c r="AY14" s="621"/>
      <c r="AZ14" s="621"/>
      <c r="BA14" s="621"/>
      <c r="BB14" s="621"/>
      <c r="BC14" s="621"/>
      <c r="BD14" s="621"/>
      <c r="BE14" s="621"/>
      <c r="BF14" s="622"/>
      <c r="BG14" s="623">
        <v>472652</v>
      </c>
      <c r="BH14" s="624"/>
      <c r="BI14" s="624"/>
      <c r="BJ14" s="624"/>
      <c r="BK14" s="624"/>
      <c r="BL14" s="624"/>
      <c r="BM14" s="624"/>
      <c r="BN14" s="625"/>
      <c r="BO14" s="626">
        <v>1.6</v>
      </c>
      <c r="BP14" s="626"/>
      <c r="BQ14" s="626"/>
      <c r="BR14" s="626"/>
      <c r="BS14" s="627" t="s">
        <v>138</v>
      </c>
      <c r="BT14" s="627"/>
      <c r="BU14" s="627"/>
      <c r="BV14" s="627"/>
      <c r="BW14" s="627"/>
      <c r="BX14" s="627"/>
      <c r="BY14" s="627"/>
      <c r="BZ14" s="627"/>
      <c r="CA14" s="627"/>
      <c r="CB14" s="631"/>
      <c r="CD14" s="620" t="s">
        <v>263</v>
      </c>
      <c r="CE14" s="621"/>
      <c r="CF14" s="621"/>
      <c r="CG14" s="621"/>
      <c r="CH14" s="621"/>
      <c r="CI14" s="621"/>
      <c r="CJ14" s="621"/>
      <c r="CK14" s="621"/>
      <c r="CL14" s="621"/>
      <c r="CM14" s="621"/>
      <c r="CN14" s="621"/>
      <c r="CO14" s="621"/>
      <c r="CP14" s="621"/>
      <c r="CQ14" s="622"/>
      <c r="CR14" s="623">
        <v>1962685</v>
      </c>
      <c r="CS14" s="624"/>
      <c r="CT14" s="624"/>
      <c r="CU14" s="624"/>
      <c r="CV14" s="624"/>
      <c r="CW14" s="624"/>
      <c r="CX14" s="624"/>
      <c r="CY14" s="625"/>
      <c r="CZ14" s="626">
        <v>3</v>
      </c>
      <c r="DA14" s="626"/>
      <c r="DB14" s="626"/>
      <c r="DC14" s="626"/>
      <c r="DD14" s="632">
        <v>59369</v>
      </c>
      <c r="DE14" s="624"/>
      <c r="DF14" s="624"/>
      <c r="DG14" s="624"/>
      <c r="DH14" s="624"/>
      <c r="DI14" s="624"/>
      <c r="DJ14" s="624"/>
      <c r="DK14" s="624"/>
      <c r="DL14" s="624"/>
      <c r="DM14" s="624"/>
      <c r="DN14" s="624"/>
      <c r="DO14" s="624"/>
      <c r="DP14" s="625"/>
      <c r="DQ14" s="632">
        <v>1896286</v>
      </c>
      <c r="DR14" s="624"/>
      <c r="DS14" s="624"/>
      <c r="DT14" s="624"/>
      <c r="DU14" s="624"/>
      <c r="DV14" s="624"/>
      <c r="DW14" s="624"/>
      <c r="DX14" s="624"/>
      <c r="DY14" s="624"/>
      <c r="DZ14" s="624"/>
      <c r="EA14" s="624"/>
      <c r="EB14" s="624"/>
      <c r="EC14" s="633"/>
    </row>
    <row r="15" spans="2:143" ht="11.25" customHeight="1" x14ac:dyDescent="0.15">
      <c r="B15" s="620" t="s">
        <v>264</v>
      </c>
      <c r="C15" s="621"/>
      <c r="D15" s="621"/>
      <c r="E15" s="621"/>
      <c r="F15" s="621"/>
      <c r="G15" s="621"/>
      <c r="H15" s="621"/>
      <c r="I15" s="621"/>
      <c r="J15" s="621"/>
      <c r="K15" s="621"/>
      <c r="L15" s="621"/>
      <c r="M15" s="621"/>
      <c r="N15" s="621"/>
      <c r="O15" s="621"/>
      <c r="P15" s="621"/>
      <c r="Q15" s="622"/>
      <c r="R15" s="623" t="s">
        <v>129</v>
      </c>
      <c r="S15" s="624"/>
      <c r="T15" s="624"/>
      <c r="U15" s="624"/>
      <c r="V15" s="624"/>
      <c r="W15" s="624"/>
      <c r="X15" s="624"/>
      <c r="Y15" s="625"/>
      <c r="Z15" s="626" t="s">
        <v>129</v>
      </c>
      <c r="AA15" s="626"/>
      <c r="AB15" s="626"/>
      <c r="AC15" s="626"/>
      <c r="AD15" s="627" t="s">
        <v>185</v>
      </c>
      <c r="AE15" s="627"/>
      <c r="AF15" s="627"/>
      <c r="AG15" s="627"/>
      <c r="AH15" s="627"/>
      <c r="AI15" s="627"/>
      <c r="AJ15" s="627"/>
      <c r="AK15" s="627"/>
      <c r="AL15" s="628" t="s">
        <v>138</v>
      </c>
      <c r="AM15" s="629"/>
      <c r="AN15" s="629"/>
      <c r="AO15" s="630"/>
      <c r="AP15" s="620" t="s">
        <v>265</v>
      </c>
      <c r="AQ15" s="621"/>
      <c r="AR15" s="621"/>
      <c r="AS15" s="621"/>
      <c r="AT15" s="621"/>
      <c r="AU15" s="621"/>
      <c r="AV15" s="621"/>
      <c r="AW15" s="621"/>
      <c r="AX15" s="621"/>
      <c r="AY15" s="621"/>
      <c r="AZ15" s="621"/>
      <c r="BA15" s="621"/>
      <c r="BB15" s="621"/>
      <c r="BC15" s="621"/>
      <c r="BD15" s="621"/>
      <c r="BE15" s="621"/>
      <c r="BF15" s="622"/>
      <c r="BG15" s="623">
        <v>1063058</v>
      </c>
      <c r="BH15" s="624"/>
      <c r="BI15" s="624"/>
      <c r="BJ15" s="624"/>
      <c r="BK15" s="624"/>
      <c r="BL15" s="624"/>
      <c r="BM15" s="624"/>
      <c r="BN15" s="625"/>
      <c r="BO15" s="626">
        <v>3.7</v>
      </c>
      <c r="BP15" s="626"/>
      <c r="BQ15" s="626"/>
      <c r="BR15" s="626"/>
      <c r="BS15" s="627" t="s">
        <v>129</v>
      </c>
      <c r="BT15" s="627"/>
      <c r="BU15" s="627"/>
      <c r="BV15" s="627"/>
      <c r="BW15" s="627"/>
      <c r="BX15" s="627"/>
      <c r="BY15" s="627"/>
      <c r="BZ15" s="627"/>
      <c r="CA15" s="627"/>
      <c r="CB15" s="631"/>
      <c r="CD15" s="620" t="s">
        <v>266</v>
      </c>
      <c r="CE15" s="621"/>
      <c r="CF15" s="621"/>
      <c r="CG15" s="621"/>
      <c r="CH15" s="621"/>
      <c r="CI15" s="621"/>
      <c r="CJ15" s="621"/>
      <c r="CK15" s="621"/>
      <c r="CL15" s="621"/>
      <c r="CM15" s="621"/>
      <c r="CN15" s="621"/>
      <c r="CO15" s="621"/>
      <c r="CP15" s="621"/>
      <c r="CQ15" s="622"/>
      <c r="CR15" s="623">
        <v>7735309</v>
      </c>
      <c r="CS15" s="624"/>
      <c r="CT15" s="624"/>
      <c r="CU15" s="624"/>
      <c r="CV15" s="624"/>
      <c r="CW15" s="624"/>
      <c r="CX15" s="624"/>
      <c r="CY15" s="625"/>
      <c r="CZ15" s="626">
        <v>11.8</v>
      </c>
      <c r="DA15" s="626"/>
      <c r="DB15" s="626"/>
      <c r="DC15" s="626"/>
      <c r="DD15" s="632">
        <v>1750667</v>
      </c>
      <c r="DE15" s="624"/>
      <c r="DF15" s="624"/>
      <c r="DG15" s="624"/>
      <c r="DH15" s="624"/>
      <c r="DI15" s="624"/>
      <c r="DJ15" s="624"/>
      <c r="DK15" s="624"/>
      <c r="DL15" s="624"/>
      <c r="DM15" s="624"/>
      <c r="DN15" s="624"/>
      <c r="DO15" s="624"/>
      <c r="DP15" s="625"/>
      <c r="DQ15" s="632">
        <v>5880986</v>
      </c>
      <c r="DR15" s="624"/>
      <c r="DS15" s="624"/>
      <c r="DT15" s="624"/>
      <c r="DU15" s="624"/>
      <c r="DV15" s="624"/>
      <c r="DW15" s="624"/>
      <c r="DX15" s="624"/>
      <c r="DY15" s="624"/>
      <c r="DZ15" s="624"/>
      <c r="EA15" s="624"/>
      <c r="EB15" s="624"/>
      <c r="EC15" s="633"/>
    </row>
    <row r="16" spans="2:143" ht="11.25" customHeight="1" x14ac:dyDescent="0.15">
      <c r="B16" s="620" t="s">
        <v>267</v>
      </c>
      <c r="C16" s="621"/>
      <c r="D16" s="621"/>
      <c r="E16" s="621"/>
      <c r="F16" s="621"/>
      <c r="G16" s="621"/>
      <c r="H16" s="621"/>
      <c r="I16" s="621"/>
      <c r="J16" s="621"/>
      <c r="K16" s="621"/>
      <c r="L16" s="621"/>
      <c r="M16" s="621"/>
      <c r="N16" s="621"/>
      <c r="O16" s="621"/>
      <c r="P16" s="621"/>
      <c r="Q16" s="622"/>
      <c r="R16" s="623">
        <v>66117</v>
      </c>
      <c r="S16" s="624"/>
      <c r="T16" s="624"/>
      <c r="U16" s="624"/>
      <c r="V16" s="624"/>
      <c r="W16" s="624"/>
      <c r="X16" s="624"/>
      <c r="Y16" s="625"/>
      <c r="Z16" s="626">
        <v>0.1</v>
      </c>
      <c r="AA16" s="626"/>
      <c r="AB16" s="626"/>
      <c r="AC16" s="626"/>
      <c r="AD16" s="627">
        <v>66117</v>
      </c>
      <c r="AE16" s="627"/>
      <c r="AF16" s="627"/>
      <c r="AG16" s="627"/>
      <c r="AH16" s="627"/>
      <c r="AI16" s="627"/>
      <c r="AJ16" s="627"/>
      <c r="AK16" s="627"/>
      <c r="AL16" s="628">
        <v>0.2</v>
      </c>
      <c r="AM16" s="629"/>
      <c r="AN16" s="629"/>
      <c r="AO16" s="630"/>
      <c r="AP16" s="620" t="s">
        <v>268</v>
      </c>
      <c r="AQ16" s="621"/>
      <c r="AR16" s="621"/>
      <c r="AS16" s="621"/>
      <c r="AT16" s="621"/>
      <c r="AU16" s="621"/>
      <c r="AV16" s="621"/>
      <c r="AW16" s="621"/>
      <c r="AX16" s="621"/>
      <c r="AY16" s="621"/>
      <c r="AZ16" s="621"/>
      <c r="BA16" s="621"/>
      <c r="BB16" s="621"/>
      <c r="BC16" s="621"/>
      <c r="BD16" s="621"/>
      <c r="BE16" s="621"/>
      <c r="BF16" s="622"/>
      <c r="BG16" s="623">
        <v>2180</v>
      </c>
      <c r="BH16" s="624"/>
      <c r="BI16" s="624"/>
      <c r="BJ16" s="624"/>
      <c r="BK16" s="624"/>
      <c r="BL16" s="624"/>
      <c r="BM16" s="624"/>
      <c r="BN16" s="625"/>
      <c r="BO16" s="626">
        <v>0</v>
      </c>
      <c r="BP16" s="626"/>
      <c r="BQ16" s="626"/>
      <c r="BR16" s="626"/>
      <c r="BS16" s="627" t="s">
        <v>129</v>
      </c>
      <c r="BT16" s="627"/>
      <c r="BU16" s="627"/>
      <c r="BV16" s="627"/>
      <c r="BW16" s="627"/>
      <c r="BX16" s="627"/>
      <c r="BY16" s="627"/>
      <c r="BZ16" s="627"/>
      <c r="CA16" s="627"/>
      <c r="CB16" s="631"/>
      <c r="CD16" s="620" t="s">
        <v>269</v>
      </c>
      <c r="CE16" s="621"/>
      <c r="CF16" s="621"/>
      <c r="CG16" s="621"/>
      <c r="CH16" s="621"/>
      <c r="CI16" s="621"/>
      <c r="CJ16" s="621"/>
      <c r="CK16" s="621"/>
      <c r="CL16" s="621"/>
      <c r="CM16" s="621"/>
      <c r="CN16" s="621"/>
      <c r="CO16" s="621"/>
      <c r="CP16" s="621"/>
      <c r="CQ16" s="622"/>
      <c r="CR16" s="623" t="s">
        <v>185</v>
      </c>
      <c r="CS16" s="624"/>
      <c r="CT16" s="624"/>
      <c r="CU16" s="624"/>
      <c r="CV16" s="624"/>
      <c r="CW16" s="624"/>
      <c r="CX16" s="624"/>
      <c r="CY16" s="625"/>
      <c r="CZ16" s="626" t="s">
        <v>185</v>
      </c>
      <c r="DA16" s="626"/>
      <c r="DB16" s="626"/>
      <c r="DC16" s="626"/>
      <c r="DD16" s="632" t="s">
        <v>129</v>
      </c>
      <c r="DE16" s="624"/>
      <c r="DF16" s="624"/>
      <c r="DG16" s="624"/>
      <c r="DH16" s="624"/>
      <c r="DI16" s="624"/>
      <c r="DJ16" s="624"/>
      <c r="DK16" s="624"/>
      <c r="DL16" s="624"/>
      <c r="DM16" s="624"/>
      <c r="DN16" s="624"/>
      <c r="DO16" s="624"/>
      <c r="DP16" s="625"/>
      <c r="DQ16" s="632" t="s">
        <v>138</v>
      </c>
      <c r="DR16" s="624"/>
      <c r="DS16" s="624"/>
      <c r="DT16" s="624"/>
      <c r="DU16" s="624"/>
      <c r="DV16" s="624"/>
      <c r="DW16" s="624"/>
      <c r="DX16" s="624"/>
      <c r="DY16" s="624"/>
      <c r="DZ16" s="624"/>
      <c r="EA16" s="624"/>
      <c r="EB16" s="624"/>
      <c r="EC16" s="633"/>
    </row>
    <row r="17" spans="2:133" ht="11.25" customHeight="1" x14ac:dyDescent="0.15">
      <c r="B17" s="620" t="s">
        <v>270</v>
      </c>
      <c r="C17" s="621"/>
      <c r="D17" s="621"/>
      <c r="E17" s="621"/>
      <c r="F17" s="621"/>
      <c r="G17" s="621"/>
      <c r="H17" s="621"/>
      <c r="I17" s="621"/>
      <c r="J17" s="621"/>
      <c r="K17" s="621"/>
      <c r="L17" s="621"/>
      <c r="M17" s="621"/>
      <c r="N17" s="621"/>
      <c r="O17" s="621"/>
      <c r="P17" s="621"/>
      <c r="Q17" s="622"/>
      <c r="R17" s="623">
        <v>441991</v>
      </c>
      <c r="S17" s="624"/>
      <c r="T17" s="624"/>
      <c r="U17" s="624"/>
      <c r="V17" s="624"/>
      <c r="W17" s="624"/>
      <c r="X17" s="624"/>
      <c r="Y17" s="625"/>
      <c r="Z17" s="626">
        <v>0.7</v>
      </c>
      <c r="AA17" s="626"/>
      <c r="AB17" s="626"/>
      <c r="AC17" s="626"/>
      <c r="AD17" s="627">
        <v>441991</v>
      </c>
      <c r="AE17" s="627"/>
      <c r="AF17" s="627"/>
      <c r="AG17" s="627"/>
      <c r="AH17" s="627"/>
      <c r="AI17" s="627"/>
      <c r="AJ17" s="627"/>
      <c r="AK17" s="627"/>
      <c r="AL17" s="628">
        <v>1.2</v>
      </c>
      <c r="AM17" s="629"/>
      <c r="AN17" s="629"/>
      <c r="AO17" s="630"/>
      <c r="AP17" s="620" t="s">
        <v>271</v>
      </c>
      <c r="AQ17" s="621"/>
      <c r="AR17" s="621"/>
      <c r="AS17" s="621"/>
      <c r="AT17" s="621"/>
      <c r="AU17" s="621"/>
      <c r="AV17" s="621"/>
      <c r="AW17" s="621"/>
      <c r="AX17" s="621"/>
      <c r="AY17" s="621"/>
      <c r="AZ17" s="621"/>
      <c r="BA17" s="621"/>
      <c r="BB17" s="621"/>
      <c r="BC17" s="621"/>
      <c r="BD17" s="621"/>
      <c r="BE17" s="621"/>
      <c r="BF17" s="622"/>
      <c r="BG17" s="623" t="s">
        <v>185</v>
      </c>
      <c r="BH17" s="624"/>
      <c r="BI17" s="624"/>
      <c r="BJ17" s="624"/>
      <c r="BK17" s="624"/>
      <c r="BL17" s="624"/>
      <c r="BM17" s="624"/>
      <c r="BN17" s="625"/>
      <c r="BO17" s="626" t="s">
        <v>129</v>
      </c>
      <c r="BP17" s="626"/>
      <c r="BQ17" s="626"/>
      <c r="BR17" s="626"/>
      <c r="BS17" s="627" t="s">
        <v>185</v>
      </c>
      <c r="BT17" s="627"/>
      <c r="BU17" s="627"/>
      <c r="BV17" s="627"/>
      <c r="BW17" s="627"/>
      <c r="BX17" s="627"/>
      <c r="BY17" s="627"/>
      <c r="BZ17" s="627"/>
      <c r="CA17" s="627"/>
      <c r="CB17" s="631"/>
      <c r="CD17" s="620" t="s">
        <v>272</v>
      </c>
      <c r="CE17" s="621"/>
      <c r="CF17" s="621"/>
      <c r="CG17" s="621"/>
      <c r="CH17" s="621"/>
      <c r="CI17" s="621"/>
      <c r="CJ17" s="621"/>
      <c r="CK17" s="621"/>
      <c r="CL17" s="621"/>
      <c r="CM17" s="621"/>
      <c r="CN17" s="621"/>
      <c r="CO17" s="621"/>
      <c r="CP17" s="621"/>
      <c r="CQ17" s="622"/>
      <c r="CR17" s="623">
        <v>5885508</v>
      </c>
      <c r="CS17" s="624"/>
      <c r="CT17" s="624"/>
      <c r="CU17" s="624"/>
      <c r="CV17" s="624"/>
      <c r="CW17" s="624"/>
      <c r="CX17" s="624"/>
      <c r="CY17" s="625"/>
      <c r="CZ17" s="626">
        <v>9</v>
      </c>
      <c r="DA17" s="626"/>
      <c r="DB17" s="626"/>
      <c r="DC17" s="626"/>
      <c r="DD17" s="632" t="s">
        <v>138</v>
      </c>
      <c r="DE17" s="624"/>
      <c r="DF17" s="624"/>
      <c r="DG17" s="624"/>
      <c r="DH17" s="624"/>
      <c r="DI17" s="624"/>
      <c r="DJ17" s="624"/>
      <c r="DK17" s="624"/>
      <c r="DL17" s="624"/>
      <c r="DM17" s="624"/>
      <c r="DN17" s="624"/>
      <c r="DO17" s="624"/>
      <c r="DP17" s="625"/>
      <c r="DQ17" s="632">
        <v>5874175</v>
      </c>
      <c r="DR17" s="624"/>
      <c r="DS17" s="624"/>
      <c r="DT17" s="624"/>
      <c r="DU17" s="624"/>
      <c r="DV17" s="624"/>
      <c r="DW17" s="624"/>
      <c r="DX17" s="624"/>
      <c r="DY17" s="624"/>
      <c r="DZ17" s="624"/>
      <c r="EA17" s="624"/>
      <c r="EB17" s="624"/>
      <c r="EC17" s="633"/>
    </row>
    <row r="18" spans="2:133" ht="11.25" customHeight="1" x14ac:dyDescent="0.15">
      <c r="B18" s="620" t="s">
        <v>273</v>
      </c>
      <c r="C18" s="621"/>
      <c r="D18" s="621"/>
      <c r="E18" s="621"/>
      <c r="F18" s="621"/>
      <c r="G18" s="621"/>
      <c r="H18" s="621"/>
      <c r="I18" s="621"/>
      <c r="J18" s="621"/>
      <c r="K18" s="621"/>
      <c r="L18" s="621"/>
      <c r="M18" s="621"/>
      <c r="N18" s="621"/>
      <c r="O18" s="621"/>
      <c r="P18" s="621"/>
      <c r="Q18" s="622"/>
      <c r="R18" s="623">
        <v>221191</v>
      </c>
      <c r="S18" s="624"/>
      <c r="T18" s="624"/>
      <c r="U18" s="624"/>
      <c r="V18" s="624"/>
      <c r="W18" s="624"/>
      <c r="X18" s="624"/>
      <c r="Y18" s="625"/>
      <c r="Z18" s="626">
        <v>0.3</v>
      </c>
      <c r="AA18" s="626"/>
      <c r="AB18" s="626"/>
      <c r="AC18" s="626"/>
      <c r="AD18" s="627">
        <v>221191</v>
      </c>
      <c r="AE18" s="627"/>
      <c r="AF18" s="627"/>
      <c r="AG18" s="627"/>
      <c r="AH18" s="627"/>
      <c r="AI18" s="627"/>
      <c r="AJ18" s="627"/>
      <c r="AK18" s="627"/>
      <c r="AL18" s="628">
        <v>0.6</v>
      </c>
      <c r="AM18" s="629"/>
      <c r="AN18" s="629"/>
      <c r="AO18" s="630"/>
      <c r="AP18" s="620" t="s">
        <v>274</v>
      </c>
      <c r="AQ18" s="621"/>
      <c r="AR18" s="621"/>
      <c r="AS18" s="621"/>
      <c r="AT18" s="621"/>
      <c r="AU18" s="621"/>
      <c r="AV18" s="621"/>
      <c r="AW18" s="621"/>
      <c r="AX18" s="621"/>
      <c r="AY18" s="621"/>
      <c r="AZ18" s="621"/>
      <c r="BA18" s="621"/>
      <c r="BB18" s="621"/>
      <c r="BC18" s="621"/>
      <c r="BD18" s="621"/>
      <c r="BE18" s="621"/>
      <c r="BF18" s="622"/>
      <c r="BG18" s="623" t="s">
        <v>129</v>
      </c>
      <c r="BH18" s="624"/>
      <c r="BI18" s="624"/>
      <c r="BJ18" s="624"/>
      <c r="BK18" s="624"/>
      <c r="BL18" s="624"/>
      <c r="BM18" s="624"/>
      <c r="BN18" s="625"/>
      <c r="BO18" s="626" t="s">
        <v>185</v>
      </c>
      <c r="BP18" s="626"/>
      <c r="BQ18" s="626"/>
      <c r="BR18" s="626"/>
      <c r="BS18" s="627" t="s">
        <v>129</v>
      </c>
      <c r="BT18" s="627"/>
      <c r="BU18" s="627"/>
      <c r="BV18" s="627"/>
      <c r="BW18" s="627"/>
      <c r="BX18" s="627"/>
      <c r="BY18" s="627"/>
      <c r="BZ18" s="627"/>
      <c r="CA18" s="627"/>
      <c r="CB18" s="631"/>
      <c r="CD18" s="620" t="s">
        <v>275</v>
      </c>
      <c r="CE18" s="621"/>
      <c r="CF18" s="621"/>
      <c r="CG18" s="621"/>
      <c r="CH18" s="621"/>
      <c r="CI18" s="621"/>
      <c r="CJ18" s="621"/>
      <c r="CK18" s="621"/>
      <c r="CL18" s="621"/>
      <c r="CM18" s="621"/>
      <c r="CN18" s="621"/>
      <c r="CO18" s="621"/>
      <c r="CP18" s="621"/>
      <c r="CQ18" s="622"/>
      <c r="CR18" s="623" t="s">
        <v>129</v>
      </c>
      <c r="CS18" s="624"/>
      <c r="CT18" s="624"/>
      <c r="CU18" s="624"/>
      <c r="CV18" s="624"/>
      <c r="CW18" s="624"/>
      <c r="CX18" s="624"/>
      <c r="CY18" s="625"/>
      <c r="CZ18" s="626" t="s">
        <v>129</v>
      </c>
      <c r="DA18" s="626"/>
      <c r="DB18" s="626"/>
      <c r="DC18" s="626"/>
      <c r="DD18" s="632" t="s">
        <v>129</v>
      </c>
      <c r="DE18" s="624"/>
      <c r="DF18" s="624"/>
      <c r="DG18" s="624"/>
      <c r="DH18" s="624"/>
      <c r="DI18" s="624"/>
      <c r="DJ18" s="624"/>
      <c r="DK18" s="624"/>
      <c r="DL18" s="624"/>
      <c r="DM18" s="624"/>
      <c r="DN18" s="624"/>
      <c r="DO18" s="624"/>
      <c r="DP18" s="625"/>
      <c r="DQ18" s="632" t="s">
        <v>129</v>
      </c>
      <c r="DR18" s="624"/>
      <c r="DS18" s="624"/>
      <c r="DT18" s="624"/>
      <c r="DU18" s="624"/>
      <c r="DV18" s="624"/>
      <c r="DW18" s="624"/>
      <c r="DX18" s="624"/>
      <c r="DY18" s="624"/>
      <c r="DZ18" s="624"/>
      <c r="EA18" s="624"/>
      <c r="EB18" s="624"/>
      <c r="EC18" s="633"/>
    </row>
    <row r="19" spans="2:133" ht="11.25" customHeight="1" x14ac:dyDescent="0.15">
      <c r="B19" s="620" t="s">
        <v>276</v>
      </c>
      <c r="C19" s="621"/>
      <c r="D19" s="621"/>
      <c r="E19" s="621"/>
      <c r="F19" s="621"/>
      <c r="G19" s="621"/>
      <c r="H19" s="621"/>
      <c r="I19" s="621"/>
      <c r="J19" s="621"/>
      <c r="K19" s="621"/>
      <c r="L19" s="621"/>
      <c r="M19" s="621"/>
      <c r="N19" s="621"/>
      <c r="O19" s="621"/>
      <c r="P19" s="621"/>
      <c r="Q19" s="622"/>
      <c r="R19" s="623">
        <v>207070</v>
      </c>
      <c r="S19" s="624"/>
      <c r="T19" s="624"/>
      <c r="U19" s="624"/>
      <c r="V19" s="624"/>
      <c r="W19" s="624"/>
      <c r="X19" s="624"/>
      <c r="Y19" s="625"/>
      <c r="Z19" s="626">
        <v>0.3</v>
      </c>
      <c r="AA19" s="626"/>
      <c r="AB19" s="626"/>
      <c r="AC19" s="626"/>
      <c r="AD19" s="627">
        <v>207070</v>
      </c>
      <c r="AE19" s="627"/>
      <c r="AF19" s="627"/>
      <c r="AG19" s="627"/>
      <c r="AH19" s="627"/>
      <c r="AI19" s="627"/>
      <c r="AJ19" s="627"/>
      <c r="AK19" s="627"/>
      <c r="AL19" s="628">
        <v>0.6</v>
      </c>
      <c r="AM19" s="629"/>
      <c r="AN19" s="629"/>
      <c r="AO19" s="630"/>
      <c r="AP19" s="620" t="s">
        <v>277</v>
      </c>
      <c r="AQ19" s="621"/>
      <c r="AR19" s="621"/>
      <c r="AS19" s="621"/>
      <c r="AT19" s="621"/>
      <c r="AU19" s="621"/>
      <c r="AV19" s="621"/>
      <c r="AW19" s="621"/>
      <c r="AX19" s="621"/>
      <c r="AY19" s="621"/>
      <c r="AZ19" s="621"/>
      <c r="BA19" s="621"/>
      <c r="BB19" s="621"/>
      <c r="BC19" s="621"/>
      <c r="BD19" s="621"/>
      <c r="BE19" s="621"/>
      <c r="BF19" s="622"/>
      <c r="BG19" s="623">
        <v>2143228</v>
      </c>
      <c r="BH19" s="624"/>
      <c r="BI19" s="624"/>
      <c r="BJ19" s="624"/>
      <c r="BK19" s="624"/>
      <c r="BL19" s="624"/>
      <c r="BM19" s="624"/>
      <c r="BN19" s="625"/>
      <c r="BO19" s="626">
        <v>7.4</v>
      </c>
      <c r="BP19" s="626"/>
      <c r="BQ19" s="626"/>
      <c r="BR19" s="626"/>
      <c r="BS19" s="627" t="s">
        <v>138</v>
      </c>
      <c r="BT19" s="627"/>
      <c r="BU19" s="627"/>
      <c r="BV19" s="627"/>
      <c r="BW19" s="627"/>
      <c r="BX19" s="627"/>
      <c r="BY19" s="627"/>
      <c r="BZ19" s="627"/>
      <c r="CA19" s="627"/>
      <c r="CB19" s="631"/>
      <c r="CD19" s="620" t="s">
        <v>278</v>
      </c>
      <c r="CE19" s="621"/>
      <c r="CF19" s="621"/>
      <c r="CG19" s="621"/>
      <c r="CH19" s="621"/>
      <c r="CI19" s="621"/>
      <c r="CJ19" s="621"/>
      <c r="CK19" s="621"/>
      <c r="CL19" s="621"/>
      <c r="CM19" s="621"/>
      <c r="CN19" s="621"/>
      <c r="CO19" s="621"/>
      <c r="CP19" s="621"/>
      <c r="CQ19" s="622"/>
      <c r="CR19" s="623" t="s">
        <v>129</v>
      </c>
      <c r="CS19" s="624"/>
      <c r="CT19" s="624"/>
      <c r="CU19" s="624"/>
      <c r="CV19" s="624"/>
      <c r="CW19" s="624"/>
      <c r="CX19" s="624"/>
      <c r="CY19" s="625"/>
      <c r="CZ19" s="626" t="s">
        <v>129</v>
      </c>
      <c r="DA19" s="626"/>
      <c r="DB19" s="626"/>
      <c r="DC19" s="626"/>
      <c r="DD19" s="632" t="s">
        <v>138</v>
      </c>
      <c r="DE19" s="624"/>
      <c r="DF19" s="624"/>
      <c r="DG19" s="624"/>
      <c r="DH19" s="624"/>
      <c r="DI19" s="624"/>
      <c r="DJ19" s="624"/>
      <c r="DK19" s="624"/>
      <c r="DL19" s="624"/>
      <c r="DM19" s="624"/>
      <c r="DN19" s="624"/>
      <c r="DO19" s="624"/>
      <c r="DP19" s="625"/>
      <c r="DQ19" s="632" t="s">
        <v>129</v>
      </c>
      <c r="DR19" s="624"/>
      <c r="DS19" s="624"/>
      <c r="DT19" s="624"/>
      <c r="DU19" s="624"/>
      <c r="DV19" s="624"/>
      <c r="DW19" s="624"/>
      <c r="DX19" s="624"/>
      <c r="DY19" s="624"/>
      <c r="DZ19" s="624"/>
      <c r="EA19" s="624"/>
      <c r="EB19" s="624"/>
      <c r="EC19" s="633"/>
    </row>
    <row r="20" spans="2:133" ht="11.25" customHeight="1" x14ac:dyDescent="0.15">
      <c r="B20" s="636" t="s">
        <v>279</v>
      </c>
      <c r="C20" s="637"/>
      <c r="D20" s="637"/>
      <c r="E20" s="637"/>
      <c r="F20" s="637"/>
      <c r="G20" s="637"/>
      <c r="H20" s="637"/>
      <c r="I20" s="637"/>
      <c r="J20" s="637"/>
      <c r="K20" s="637"/>
      <c r="L20" s="637"/>
      <c r="M20" s="637"/>
      <c r="N20" s="637"/>
      <c r="O20" s="637"/>
      <c r="P20" s="637"/>
      <c r="Q20" s="638"/>
      <c r="R20" s="623">
        <v>14121</v>
      </c>
      <c r="S20" s="624"/>
      <c r="T20" s="624"/>
      <c r="U20" s="624"/>
      <c r="V20" s="624"/>
      <c r="W20" s="624"/>
      <c r="X20" s="624"/>
      <c r="Y20" s="625"/>
      <c r="Z20" s="626">
        <v>0</v>
      </c>
      <c r="AA20" s="626"/>
      <c r="AB20" s="626"/>
      <c r="AC20" s="626"/>
      <c r="AD20" s="627">
        <v>14121</v>
      </c>
      <c r="AE20" s="627"/>
      <c r="AF20" s="627"/>
      <c r="AG20" s="627"/>
      <c r="AH20" s="627"/>
      <c r="AI20" s="627"/>
      <c r="AJ20" s="627"/>
      <c r="AK20" s="627"/>
      <c r="AL20" s="628">
        <v>0</v>
      </c>
      <c r="AM20" s="629"/>
      <c r="AN20" s="629"/>
      <c r="AO20" s="630"/>
      <c r="AP20" s="620" t="s">
        <v>280</v>
      </c>
      <c r="AQ20" s="621"/>
      <c r="AR20" s="621"/>
      <c r="AS20" s="621"/>
      <c r="AT20" s="621"/>
      <c r="AU20" s="621"/>
      <c r="AV20" s="621"/>
      <c r="AW20" s="621"/>
      <c r="AX20" s="621"/>
      <c r="AY20" s="621"/>
      <c r="AZ20" s="621"/>
      <c r="BA20" s="621"/>
      <c r="BB20" s="621"/>
      <c r="BC20" s="621"/>
      <c r="BD20" s="621"/>
      <c r="BE20" s="621"/>
      <c r="BF20" s="622"/>
      <c r="BG20" s="623">
        <v>2143228</v>
      </c>
      <c r="BH20" s="624"/>
      <c r="BI20" s="624"/>
      <c r="BJ20" s="624"/>
      <c r="BK20" s="624"/>
      <c r="BL20" s="624"/>
      <c r="BM20" s="624"/>
      <c r="BN20" s="625"/>
      <c r="BO20" s="626">
        <v>7.4</v>
      </c>
      <c r="BP20" s="626"/>
      <c r="BQ20" s="626"/>
      <c r="BR20" s="626"/>
      <c r="BS20" s="627" t="s">
        <v>185</v>
      </c>
      <c r="BT20" s="627"/>
      <c r="BU20" s="627"/>
      <c r="BV20" s="627"/>
      <c r="BW20" s="627"/>
      <c r="BX20" s="627"/>
      <c r="BY20" s="627"/>
      <c r="BZ20" s="627"/>
      <c r="CA20" s="627"/>
      <c r="CB20" s="631"/>
      <c r="CD20" s="620" t="s">
        <v>281</v>
      </c>
      <c r="CE20" s="621"/>
      <c r="CF20" s="621"/>
      <c r="CG20" s="621"/>
      <c r="CH20" s="621"/>
      <c r="CI20" s="621"/>
      <c r="CJ20" s="621"/>
      <c r="CK20" s="621"/>
      <c r="CL20" s="621"/>
      <c r="CM20" s="621"/>
      <c r="CN20" s="621"/>
      <c r="CO20" s="621"/>
      <c r="CP20" s="621"/>
      <c r="CQ20" s="622"/>
      <c r="CR20" s="623">
        <v>65604456</v>
      </c>
      <c r="CS20" s="624"/>
      <c r="CT20" s="624"/>
      <c r="CU20" s="624"/>
      <c r="CV20" s="624"/>
      <c r="CW20" s="624"/>
      <c r="CX20" s="624"/>
      <c r="CY20" s="625"/>
      <c r="CZ20" s="626">
        <v>100</v>
      </c>
      <c r="DA20" s="626"/>
      <c r="DB20" s="626"/>
      <c r="DC20" s="626"/>
      <c r="DD20" s="632">
        <v>5393003</v>
      </c>
      <c r="DE20" s="624"/>
      <c r="DF20" s="624"/>
      <c r="DG20" s="624"/>
      <c r="DH20" s="624"/>
      <c r="DI20" s="624"/>
      <c r="DJ20" s="624"/>
      <c r="DK20" s="624"/>
      <c r="DL20" s="624"/>
      <c r="DM20" s="624"/>
      <c r="DN20" s="624"/>
      <c r="DO20" s="624"/>
      <c r="DP20" s="625"/>
      <c r="DQ20" s="632">
        <v>46082286</v>
      </c>
      <c r="DR20" s="624"/>
      <c r="DS20" s="624"/>
      <c r="DT20" s="624"/>
      <c r="DU20" s="624"/>
      <c r="DV20" s="624"/>
      <c r="DW20" s="624"/>
      <c r="DX20" s="624"/>
      <c r="DY20" s="624"/>
      <c r="DZ20" s="624"/>
      <c r="EA20" s="624"/>
      <c r="EB20" s="624"/>
      <c r="EC20" s="633"/>
    </row>
    <row r="21" spans="2:133" ht="11.25" customHeight="1" x14ac:dyDescent="0.15">
      <c r="B21" s="620" t="s">
        <v>282</v>
      </c>
      <c r="C21" s="621"/>
      <c r="D21" s="621"/>
      <c r="E21" s="621"/>
      <c r="F21" s="621"/>
      <c r="G21" s="621"/>
      <c r="H21" s="621"/>
      <c r="I21" s="621"/>
      <c r="J21" s="621"/>
      <c r="K21" s="621"/>
      <c r="L21" s="621"/>
      <c r="M21" s="621"/>
      <c r="N21" s="621"/>
      <c r="O21" s="621"/>
      <c r="P21" s="621"/>
      <c r="Q21" s="622"/>
      <c r="R21" s="623">
        <v>5540014</v>
      </c>
      <c r="S21" s="624"/>
      <c r="T21" s="624"/>
      <c r="U21" s="624"/>
      <c r="V21" s="624"/>
      <c r="W21" s="624"/>
      <c r="X21" s="624"/>
      <c r="Y21" s="625"/>
      <c r="Z21" s="626">
        <v>8.1999999999999993</v>
      </c>
      <c r="AA21" s="626"/>
      <c r="AB21" s="626"/>
      <c r="AC21" s="626"/>
      <c r="AD21" s="627">
        <v>4994070</v>
      </c>
      <c r="AE21" s="627"/>
      <c r="AF21" s="627"/>
      <c r="AG21" s="627"/>
      <c r="AH21" s="627"/>
      <c r="AI21" s="627"/>
      <c r="AJ21" s="627"/>
      <c r="AK21" s="627"/>
      <c r="AL21" s="628">
        <v>13.3</v>
      </c>
      <c r="AM21" s="629"/>
      <c r="AN21" s="629"/>
      <c r="AO21" s="630"/>
      <c r="AP21" s="620" t="s">
        <v>283</v>
      </c>
      <c r="AQ21" s="639"/>
      <c r="AR21" s="639"/>
      <c r="AS21" s="639"/>
      <c r="AT21" s="639"/>
      <c r="AU21" s="639"/>
      <c r="AV21" s="639"/>
      <c r="AW21" s="639"/>
      <c r="AX21" s="639"/>
      <c r="AY21" s="639"/>
      <c r="AZ21" s="639"/>
      <c r="BA21" s="639"/>
      <c r="BB21" s="639"/>
      <c r="BC21" s="639"/>
      <c r="BD21" s="639"/>
      <c r="BE21" s="639"/>
      <c r="BF21" s="640"/>
      <c r="BG21" s="623" t="s">
        <v>129</v>
      </c>
      <c r="BH21" s="624"/>
      <c r="BI21" s="624"/>
      <c r="BJ21" s="624"/>
      <c r="BK21" s="624"/>
      <c r="BL21" s="624"/>
      <c r="BM21" s="624"/>
      <c r="BN21" s="625"/>
      <c r="BO21" s="626" t="s">
        <v>129</v>
      </c>
      <c r="BP21" s="626"/>
      <c r="BQ21" s="626"/>
      <c r="BR21" s="626"/>
      <c r="BS21" s="627" t="s">
        <v>129</v>
      </c>
      <c r="BT21" s="627"/>
      <c r="BU21" s="627"/>
      <c r="BV21" s="627"/>
      <c r="BW21" s="627"/>
      <c r="BX21" s="627"/>
      <c r="BY21" s="627"/>
      <c r="BZ21" s="627"/>
      <c r="CA21" s="627"/>
      <c r="CB21" s="631"/>
      <c r="CD21" s="644"/>
      <c r="CE21" s="645"/>
      <c r="CF21" s="645"/>
      <c r="CG21" s="645"/>
      <c r="CH21" s="645"/>
      <c r="CI21" s="645"/>
      <c r="CJ21" s="645"/>
      <c r="CK21" s="645"/>
      <c r="CL21" s="645"/>
      <c r="CM21" s="645"/>
      <c r="CN21" s="645"/>
      <c r="CO21" s="645"/>
      <c r="CP21" s="645"/>
      <c r="CQ21" s="646"/>
      <c r="CR21" s="647"/>
      <c r="CS21" s="642"/>
      <c r="CT21" s="642"/>
      <c r="CU21" s="642"/>
      <c r="CV21" s="642"/>
      <c r="CW21" s="642"/>
      <c r="CX21" s="642"/>
      <c r="CY21" s="648"/>
      <c r="CZ21" s="649"/>
      <c r="DA21" s="649"/>
      <c r="DB21" s="649"/>
      <c r="DC21" s="649"/>
      <c r="DD21" s="641"/>
      <c r="DE21" s="642"/>
      <c r="DF21" s="642"/>
      <c r="DG21" s="642"/>
      <c r="DH21" s="642"/>
      <c r="DI21" s="642"/>
      <c r="DJ21" s="642"/>
      <c r="DK21" s="642"/>
      <c r="DL21" s="642"/>
      <c r="DM21" s="642"/>
      <c r="DN21" s="642"/>
      <c r="DO21" s="642"/>
      <c r="DP21" s="648"/>
      <c r="DQ21" s="641"/>
      <c r="DR21" s="642"/>
      <c r="DS21" s="642"/>
      <c r="DT21" s="642"/>
      <c r="DU21" s="642"/>
      <c r="DV21" s="642"/>
      <c r="DW21" s="642"/>
      <c r="DX21" s="642"/>
      <c r="DY21" s="642"/>
      <c r="DZ21" s="642"/>
      <c r="EA21" s="642"/>
      <c r="EB21" s="642"/>
      <c r="EC21" s="643"/>
    </row>
    <row r="22" spans="2:133" ht="11.25" customHeight="1" x14ac:dyDescent="0.15">
      <c r="B22" s="620" t="s">
        <v>284</v>
      </c>
      <c r="C22" s="621"/>
      <c r="D22" s="621"/>
      <c r="E22" s="621"/>
      <c r="F22" s="621"/>
      <c r="G22" s="621"/>
      <c r="H22" s="621"/>
      <c r="I22" s="621"/>
      <c r="J22" s="621"/>
      <c r="K22" s="621"/>
      <c r="L22" s="621"/>
      <c r="M22" s="621"/>
      <c r="N22" s="621"/>
      <c r="O22" s="621"/>
      <c r="P22" s="621"/>
      <c r="Q22" s="622"/>
      <c r="R22" s="623">
        <v>4994070</v>
      </c>
      <c r="S22" s="624"/>
      <c r="T22" s="624"/>
      <c r="U22" s="624"/>
      <c r="V22" s="624"/>
      <c r="W22" s="624"/>
      <c r="X22" s="624"/>
      <c r="Y22" s="625"/>
      <c r="Z22" s="626">
        <v>7.3</v>
      </c>
      <c r="AA22" s="626"/>
      <c r="AB22" s="626"/>
      <c r="AC22" s="626"/>
      <c r="AD22" s="627">
        <v>4994070</v>
      </c>
      <c r="AE22" s="627"/>
      <c r="AF22" s="627"/>
      <c r="AG22" s="627"/>
      <c r="AH22" s="627"/>
      <c r="AI22" s="627"/>
      <c r="AJ22" s="627"/>
      <c r="AK22" s="627"/>
      <c r="AL22" s="628">
        <v>13.3</v>
      </c>
      <c r="AM22" s="629"/>
      <c r="AN22" s="629"/>
      <c r="AO22" s="630"/>
      <c r="AP22" s="620" t="s">
        <v>285</v>
      </c>
      <c r="AQ22" s="639"/>
      <c r="AR22" s="639"/>
      <c r="AS22" s="639"/>
      <c r="AT22" s="639"/>
      <c r="AU22" s="639"/>
      <c r="AV22" s="639"/>
      <c r="AW22" s="639"/>
      <c r="AX22" s="639"/>
      <c r="AY22" s="639"/>
      <c r="AZ22" s="639"/>
      <c r="BA22" s="639"/>
      <c r="BB22" s="639"/>
      <c r="BC22" s="639"/>
      <c r="BD22" s="639"/>
      <c r="BE22" s="639"/>
      <c r="BF22" s="640"/>
      <c r="BG22" s="623" t="s">
        <v>185</v>
      </c>
      <c r="BH22" s="624"/>
      <c r="BI22" s="624"/>
      <c r="BJ22" s="624"/>
      <c r="BK22" s="624"/>
      <c r="BL22" s="624"/>
      <c r="BM22" s="624"/>
      <c r="BN22" s="625"/>
      <c r="BO22" s="626" t="s">
        <v>129</v>
      </c>
      <c r="BP22" s="626"/>
      <c r="BQ22" s="626"/>
      <c r="BR22" s="626"/>
      <c r="BS22" s="627" t="s">
        <v>129</v>
      </c>
      <c r="BT22" s="627"/>
      <c r="BU22" s="627"/>
      <c r="BV22" s="627"/>
      <c r="BW22" s="627"/>
      <c r="BX22" s="627"/>
      <c r="BY22" s="627"/>
      <c r="BZ22" s="627"/>
      <c r="CA22" s="627"/>
      <c r="CB22" s="631"/>
      <c r="CD22" s="605" t="s">
        <v>286</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15">
      <c r="B23" s="620" t="s">
        <v>287</v>
      </c>
      <c r="C23" s="621"/>
      <c r="D23" s="621"/>
      <c r="E23" s="621"/>
      <c r="F23" s="621"/>
      <c r="G23" s="621"/>
      <c r="H23" s="621"/>
      <c r="I23" s="621"/>
      <c r="J23" s="621"/>
      <c r="K23" s="621"/>
      <c r="L23" s="621"/>
      <c r="M23" s="621"/>
      <c r="N23" s="621"/>
      <c r="O23" s="621"/>
      <c r="P23" s="621"/>
      <c r="Q23" s="622"/>
      <c r="R23" s="623">
        <v>545944</v>
      </c>
      <c r="S23" s="624"/>
      <c r="T23" s="624"/>
      <c r="U23" s="624"/>
      <c r="V23" s="624"/>
      <c r="W23" s="624"/>
      <c r="X23" s="624"/>
      <c r="Y23" s="625"/>
      <c r="Z23" s="626">
        <v>0.8</v>
      </c>
      <c r="AA23" s="626"/>
      <c r="AB23" s="626"/>
      <c r="AC23" s="626"/>
      <c r="AD23" s="627" t="s">
        <v>138</v>
      </c>
      <c r="AE23" s="627"/>
      <c r="AF23" s="627"/>
      <c r="AG23" s="627"/>
      <c r="AH23" s="627"/>
      <c r="AI23" s="627"/>
      <c r="AJ23" s="627"/>
      <c r="AK23" s="627"/>
      <c r="AL23" s="628" t="s">
        <v>185</v>
      </c>
      <c r="AM23" s="629"/>
      <c r="AN23" s="629"/>
      <c r="AO23" s="630"/>
      <c r="AP23" s="620" t="s">
        <v>288</v>
      </c>
      <c r="AQ23" s="639"/>
      <c r="AR23" s="639"/>
      <c r="AS23" s="639"/>
      <c r="AT23" s="639"/>
      <c r="AU23" s="639"/>
      <c r="AV23" s="639"/>
      <c r="AW23" s="639"/>
      <c r="AX23" s="639"/>
      <c r="AY23" s="639"/>
      <c r="AZ23" s="639"/>
      <c r="BA23" s="639"/>
      <c r="BB23" s="639"/>
      <c r="BC23" s="639"/>
      <c r="BD23" s="639"/>
      <c r="BE23" s="639"/>
      <c r="BF23" s="640"/>
      <c r="BG23" s="623">
        <v>2143228</v>
      </c>
      <c r="BH23" s="624"/>
      <c r="BI23" s="624"/>
      <c r="BJ23" s="624"/>
      <c r="BK23" s="624"/>
      <c r="BL23" s="624"/>
      <c r="BM23" s="624"/>
      <c r="BN23" s="625"/>
      <c r="BO23" s="626">
        <v>7.4</v>
      </c>
      <c r="BP23" s="626"/>
      <c r="BQ23" s="626"/>
      <c r="BR23" s="626"/>
      <c r="BS23" s="627" t="s">
        <v>129</v>
      </c>
      <c r="BT23" s="627"/>
      <c r="BU23" s="627"/>
      <c r="BV23" s="627"/>
      <c r="BW23" s="627"/>
      <c r="BX23" s="627"/>
      <c r="BY23" s="627"/>
      <c r="BZ23" s="627"/>
      <c r="CA23" s="627"/>
      <c r="CB23" s="631"/>
      <c r="CD23" s="605" t="s">
        <v>228</v>
      </c>
      <c r="CE23" s="606"/>
      <c r="CF23" s="606"/>
      <c r="CG23" s="606"/>
      <c r="CH23" s="606"/>
      <c r="CI23" s="606"/>
      <c r="CJ23" s="606"/>
      <c r="CK23" s="606"/>
      <c r="CL23" s="606"/>
      <c r="CM23" s="606"/>
      <c r="CN23" s="606"/>
      <c r="CO23" s="606"/>
      <c r="CP23" s="606"/>
      <c r="CQ23" s="607"/>
      <c r="CR23" s="605" t="s">
        <v>289</v>
      </c>
      <c r="CS23" s="606"/>
      <c r="CT23" s="606"/>
      <c r="CU23" s="606"/>
      <c r="CV23" s="606"/>
      <c r="CW23" s="606"/>
      <c r="CX23" s="606"/>
      <c r="CY23" s="607"/>
      <c r="CZ23" s="605" t="s">
        <v>290</v>
      </c>
      <c r="DA23" s="606"/>
      <c r="DB23" s="606"/>
      <c r="DC23" s="607"/>
      <c r="DD23" s="605" t="s">
        <v>291</v>
      </c>
      <c r="DE23" s="606"/>
      <c r="DF23" s="606"/>
      <c r="DG23" s="606"/>
      <c r="DH23" s="606"/>
      <c r="DI23" s="606"/>
      <c r="DJ23" s="606"/>
      <c r="DK23" s="607"/>
      <c r="DL23" s="650" t="s">
        <v>292</v>
      </c>
      <c r="DM23" s="651"/>
      <c r="DN23" s="651"/>
      <c r="DO23" s="651"/>
      <c r="DP23" s="651"/>
      <c r="DQ23" s="651"/>
      <c r="DR23" s="651"/>
      <c r="DS23" s="651"/>
      <c r="DT23" s="651"/>
      <c r="DU23" s="651"/>
      <c r="DV23" s="652"/>
      <c r="DW23" s="605" t="s">
        <v>293</v>
      </c>
      <c r="DX23" s="606"/>
      <c r="DY23" s="606"/>
      <c r="DZ23" s="606"/>
      <c r="EA23" s="606"/>
      <c r="EB23" s="606"/>
      <c r="EC23" s="607"/>
    </row>
    <row r="24" spans="2:133" ht="11.25" customHeight="1" x14ac:dyDescent="0.15">
      <c r="B24" s="620" t="s">
        <v>294</v>
      </c>
      <c r="C24" s="621"/>
      <c r="D24" s="621"/>
      <c r="E24" s="621"/>
      <c r="F24" s="621"/>
      <c r="G24" s="621"/>
      <c r="H24" s="621"/>
      <c r="I24" s="621"/>
      <c r="J24" s="621"/>
      <c r="K24" s="621"/>
      <c r="L24" s="621"/>
      <c r="M24" s="621"/>
      <c r="N24" s="621"/>
      <c r="O24" s="621"/>
      <c r="P24" s="621"/>
      <c r="Q24" s="622"/>
      <c r="R24" s="623" t="s">
        <v>185</v>
      </c>
      <c r="S24" s="624"/>
      <c r="T24" s="624"/>
      <c r="U24" s="624"/>
      <c r="V24" s="624"/>
      <c r="W24" s="624"/>
      <c r="X24" s="624"/>
      <c r="Y24" s="625"/>
      <c r="Z24" s="626" t="s">
        <v>185</v>
      </c>
      <c r="AA24" s="626"/>
      <c r="AB24" s="626"/>
      <c r="AC24" s="626"/>
      <c r="AD24" s="627" t="s">
        <v>185</v>
      </c>
      <c r="AE24" s="627"/>
      <c r="AF24" s="627"/>
      <c r="AG24" s="627"/>
      <c r="AH24" s="627"/>
      <c r="AI24" s="627"/>
      <c r="AJ24" s="627"/>
      <c r="AK24" s="627"/>
      <c r="AL24" s="628" t="s">
        <v>129</v>
      </c>
      <c r="AM24" s="629"/>
      <c r="AN24" s="629"/>
      <c r="AO24" s="630"/>
      <c r="AP24" s="620" t="s">
        <v>295</v>
      </c>
      <c r="AQ24" s="639"/>
      <c r="AR24" s="639"/>
      <c r="AS24" s="639"/>
      <c r="AT24" s="639"/>
      <c r="AU24" s="639"/>
      <c r="AV24" s="639"/>
      <c r="AW24" s="639"/>
      <c r="AX24" s="639"/>
      <c r="AY24" s="639"/>
      <c r="AZ24" s="639"/>
      <c r="BA24" s="639"/>
      <c r="BB24" s="639"/>
      <c r="BC24" s="639"/>
      <c r="BD24" s="639"/>
      <c r="BE24" s="639"/>
      <c r="BF24" s="640"/>
      <c r="BG24" s="623" t="s">
        <v>185</v>
      </c>
      <c r="BH24" s="624"/>
      <c r="BI24" s="624"/>
      <c r="BJ24" s="624"/>
      <c r="BK24" s="624"/>
      <c r="BL24" s="624"/>
      <c r="BM24" s="624"/>
      <c r="BN24" s="625"/>
      <c r="BO24" s="626" t="s">
        <v>129</v>
      </c>
      <c r="BP24" s="626"/>
      <c r="BQ24" s="626"/>
      <c r="BR24" s="626"/>
      <c r="BS24" s="627" t="s">
        <v>185</v>
      </c>
      <c r="BT24" s="627"/>
      <c r="BU24" s="627"/>
      <c r="BV24" s="627"/>
      <c r="BW24" s="627"/>
      <c r="BX24" s="627"/>
      <c r="BY24" s="627"/>
      <c r="BZ24" s="627"/>
      <c r="CA24" s="627"/>
      <c r="CB24" s="631"/>
      <c r="CD24" s="609" t="s">
        <v>296</v>
      </c>
      <c r="CE24" s="610"/>
      <c r="CF24" s="610"/>
      <c r="CG24" s="610"/>
      <c r="CH24" s="610"/>
      <c r="CI24" s="610"/>
      <c r="CJ24" s="610"/>
      <c r="CK24" s="610"/>
      <c r="CL24" s="610"/>
      <c r="CM24" s="610"/>
      <c r="CN24" s="610"/>
      <c r="CO24" s="610"/>
      <c r="CP24" s="610"/>
      <c r="CQ24" s="611"/>
      <c r="CR24" s="612">
        <v>30507216</v>
      </c>
      <c r="CS24" s="613"/>
      <c r="CT24" s="613"/>
      <c r="CU24" s="613"/>
      <c r="CV24" s="613"/>
      <c r="CW24" s="613"/>
      <c r="CX24" s="613"/>
      <c r="CY24" s="614"/>
      <c r="CZ24" s="617">
        <v>46.5</v>
      </c>
      <c r="DA24" s="618"/>
      <c r="DB24" s="618"/>
      <c r="DC24" s="634"/>
      <c r="DD24" s="658">
        <v>19758005</v>
      </c>
      <c r="DE24" s="613"/>
      <c r="DF24" s="613"/>
      <c r="DG24" s="613"/>
      <c r="DH24" s="613"/>
      <c r="DI24" s="613"/>
      <c r="DJ24" s="613"/>
      <c r="DK24" s="614"/>
      <c r="DL24" s="658">
        <v>19497520</v>
      </c>
      <c r="DM24" s="613"/>
      <c r="DN24" s="613"/>
      <c r="DO24" s="613"/>
      <c r="DP24" s="613"/>
      <c r="DQ24" s="613"/>
      <c r="DR24" s="613"/>
      <c r="DS24" s="613"/>
      <c r="DT24" s="613"/>
      <c r="DU24" s="613"/>
      <c r="DV24" s="614"/>
      <c r="DW24" s="617">
        <v>51.9</v>
      </c>
      <c r="DX24" s="618"/>
      <c r="DY24" s="618"/>
      <c r="DZ24" s="618"/>
      <c r="EA24" s="618"/>
      <c r="EB24" s="618"/>
      <c r="EC24" s="619"/>
    </row>
    <row r="25" spans="2:133" ht="11.25" customHeight="1" x14ac:dyDescent="0.15">
      <c r="B25" s="620" t="s">
        <v>297</v>
      </c>
      <c r="C25" s="621"/>
      <c r="D25" s="621"/>
      <c r="E25" s="621"/>
      <c r="F25" s="621"/>
      <c r="G25" s="621"/>
      <c r="H25" s="621"/>
      <c r="I25" s="621"/>
      <c r="J25" s="621"/>
      <c r="K25" s="621"/>
      <c r="L25" s="621"/>
      <c r="M25" s="621"/>
      <c r="N25" s="621"/>
      <c r="O25" s="621"/>
      <c r="P25" s="621"/>
      <c r="Q25" s="622"/>
      <c r="R25" s="623">
        <v>40026970</v>
      </c>
      <c r="S25" s="624"/>
      <c r="T25" s="624"/>
      <c r="U25" s="624"/>
      <c r="V25" s="624"/>
      <c r="W25" s="624"/>
      <c r="X25" s="624"/>
      <c r="Y25" s="625"/>
      <c r="Z25" s="626">
        <v>58.9</v>
      </c>
      <c r="AA25" s="626"/>
      <c r="AB25" s="626"/>
      <c r="AC25" s="626"/>
      <c r="AD25" s="627">
        <v>37337798</v>
      </c>
      <c r="AE25" s="627"/>
      <c r="AF25" s="627"/>
      <c r="AG25" s="627"/>
      <c r="AH25" s="627"/>
      <c r="AI25" s="627"/>
      <c r="AJ25" s="627"/>
      <c r="AK25" s="627"/>
      <c r="AL25" s="628">
        <v>99.3</v>
      </c>
      <c r="AM25" s="629"/>
      <c r="AN25" s="629"/>
      <c r="AO25" s="630"/>
      <c r="AP25" s="620" t="s">
        <v>298</v>
      </c>
      <c r="AQ25" s="639"/>
      <c r="AR25" s="639"/>
      <c r="AS25" s="639"/>
      <c r="AT25" s="639"/>
      <c r="AU25" s="639"/>
      <c r="AV25" s="639"/>
      <c r="AW25" s="639"/>
      <c r="AX25" s="639"/>
      <c r="AY25" s="639"/>
      <c r="AZ25" s="639"/>
      <c r="BA25" s="639"/>
      <c r="BB25" s="639"/>
      <c r="BC25" s="639"/>
      <c r="BD25" s="639"/>
      <c r="BE25" s="639"/>
      <c r="BF25" s="640"/>
      <c r="BG25" s="623" t="s">
        <v>129</v>
      </c>
      <c r="BH25" s="624"/>
      <c r="BI25" s="624"/>
      <c r="BJ25" s="624"/>
      <c r="BK25" s="624"/>
      <c r="BL25" s="624"/>
      <c r="BM25" s="624"/>
      <c r="BN25" s="625"/>
      <c r="BO25" s="626" t="s">
        <v>129</v>
      </c>
      <c r="BP25" s="626"/>
      <c r="BQ25" s="626"/>
      <c r="BR25" s="626"/>
      <c r="BS25" s="627" t="s">
        <v>129</v>
      </c>
      <c r="BT25" s="627"/>
      <c r="BU25" s="627"/>
      <c r="BV25" s="627"/>
      <c r="BW25" s="627"/>
      <c r="BX25" s="627"/>
      <c r="BY25" s="627"/>
      <c r="BZ25" s="627"/>
      <c r="CA25" s="627"/>
      <c r="CB25" s="631"/>
      <c r="CD25" s="620" t="s">
        <v>299</v>
      </c>
      <c r="CE25" s="621"/>
      <c r="CF25" s="621"/>
      <c r="CG25" s="621"/>
      <c r="CH25" s="621"/>
      <c r="CI25" s="621"/>
      <c r="CJ25" s="621"/>
      <c r="CK25" s="621"/>
      <c r="CL25" s="621"/>
      <c r="CM25" s="621"/>
      <c r="CN25" s="621"/>
      <c r="CO25" s="621"/>
      <c r="CP25" s="621"/>
      <c r="CQ25" s="622"/>
      <c r="CR25" s="623">
        <v>10550826</v>
      </c>
      <c r="CS25" s="655"/>
      <c r="CT25" s="655"/>
      <c r="CU25" s="655"/>
      <c r="CV25" s="655"/>
      <c r="CW25" s="655"/>
      <c r="CX25" s="655"/>
      <c r="CY25" s="656"/>
      <c r="CZ25" s="628">
        <v>16.100000000000001</v>
      </c>
      <c r="DA25" s="653"/>
      <c r="DB25" s="653"/>
      <c r="DC25" s="657"/>
      <c r="DD25" s="632">
        <v>9734757</v>
      </c>
      <c r="DE25" s="655"/>
      <c r="DF25" s="655"/>
      <c r="DG25" s="655"/>
      <c r="DH25" s="655"/>
      <c r="DI25" s="655"/>
      <c r="DJ25" s="655"/>
      <c r="DK25" s="656"/>
      <c r="DL25" s="632">
        <v>9682021</v>
      </c>
      <c r="DM25" s="655"/>
      <c r="DN25" s="655"/>
      <c r="DO25" s="655"/>
      <c r="DP25" s="655"/>
      <c r="DQ25" s="655"/>
      <c r="DR25" s="655"/>
      <c r="DS25" s="655"/>
      <c r="DT25" s="655"/>
      <c r="DU25" s="655"/>
      <c r="DV25" s="656"/>
      <c r="DW25" s="628">
        <v>25.7</v>
      </c>
      <c r="DX25" s="653"/>
      <c r="DY25" s="653"/>
      <c r="DZ25" s="653"/>
      <c r="EA25" s="653"/>
      <c r="EB25" s="653"/>
      <c r="EC25" s="654"/>
    </row>
    <row r="26" spans="2:133" ht="11.25" customHeight="1" x14ac:dyDescent="0.15">
      <c r="B26" s="620" t="s">
        <v>300</v>
      </c>
      <c r="C26" s="621"/>
      <c r="D26" s="621"/>
      <c r="E26" s="621"/>
      <c r="F26" s="621"/>
      <c r="G26" s="621"/>
      <c r="H26" s="621"/>
      <c r="I26" s="621"/>
      <c r="J26" s="621"/>
      <c r="K26" s="621"/>
      <c r="L26" s="621"/>
      <c r="M26" s="621"/>
      <c r="N26" s="621"/>
      <c r="O26" s="621"/>
      <c r="P26" s="621"/>
      <c r="Q26" s="622"/>
      <c r="R26" s="623">
        <v>16285</v>
      </c>
      <c r="S26" s="624"/>
      <c r="T26" s="624"/>
      <c r="U26" s="624"/>
      <c r="V26" s="624"/>
      <c r="W26" s="624"/>
      <c r="X26" s="624"/>
      <c r="Y26" s="625"/>
      <c r="Z26" s="626">
        <v>0</v>
      </c>
      <c r="AA26" s="626"/>
      <c r="AB26" s="626"/>
      <c r="AC26" s="626"/>
      <c r="AD26" s="627">
        <v>16285</v>
      </c>
      <c r="AE26" s="627"/>
      <c r="AF26" s="627"/>
      <c r="AG26" s="627"/>
      <c r="AH26" s="627"/>
      <c r="AI26" s="627"/>
      <c r="AJ26" s="627"/>
      <c r="AK26" s="627"/>
      <c r="AL26" s="628">
        <v>0</v>
      </c>
      <c r="AM26" s="629"/>
      <c r="AN26" s="629"/>
      <c r="AO26" s="630"/>
      <c r="AP26" s="620" t="s">
        <v>301</v>
      </c>
      <c r="AQ26" s="639"/>
      <c r="AR26" s="639"/>
      <c r="AS26" s="639"/>
      <c r="AT26" s="639"/>
      <c r="AU26" s="639"/>
      <c r="AV26" s="639"/>
      <c r="AW26" s="639"/>
      <c r="AX26" s="639"/>
      <c r="AY26" s="639"/>
      <c r="AZ26" s="639"/>
      <c r="BA26" s="639"/>
      <c r="BB26" s="639"/>
      <c r="BC26" s="639"/>
      <c r="BD26" s="639"/>
      <c r="BE26" s="639"/>
      <c r="BF26" s="640"/>
      <c r="BG26" s="623" t="s">
        <v>185</v>
      </c>
      <c r="BH26" s="624"/>
      <c r="BI26" s="624"/>
      <c r="BJ26" s="624"/>
      <c r="BK26" s="624"/>
      <c r="BL26" s="624"/>
      <c r="BM26" s="624"/>
      <c r="BN26" s="625"/>
      <c r="BO26" s="626" t="s">
        <v>185</v>
      </c>
      <c r="BP26" s="626"/>
      <c r="BQ26" s="626"/>
      <c r="BR26" s="626"/>
      <c r="BS26" s="627" t="s">
        <v>129</v>
      </c>
      <c r="BT26" s="627"/>
      <c r="BU26" s="627"/>
      <c r="BV26" s="627"/>
      <c r="BW26" s="627"/>
      <c r="BX26" s="627"/>
      <c r="BY26" s="627"/>
      <c r="BZ26" s="627"/>
      <c r="CA26" s="627"/>
      <c r="CB26" s="631"/>
      <c r="CD26" s="620" t="s">
        <v>302</v>
      </c>
      <c r="CE26" s="621"/>
      <c r="CF26" s="621"/>
      <c r="CG26" s="621"/>
      <c r="CH26" s="621"/>
      <c r="CI26" s="621"/>
      <c r="CJ26" s="621"/>
      <c r="CK26" s="621"/>
      <c r="CL26" s="621"/>
      <c r="CM26" s="621"/>
      <c r="CN26" s="621"/>
      <c r="CO26" s="621"/>
      <c r="CP26" s="621"/>
      <c r="CQ26" s="622"/>
      <c r="CR26" s="623">
        <v>6875331</v>
      </c>
      <c r="CS26" s="624"/>
      <c r="CT26" s="624"/>
      <c r="CU26" s="624"/>
      <c r="CV26" s="624"/>
      <c r="CW26" s="624"/>
      <c r="CX26" s="624"/>
      <c r="CY26" s="625"/>
      <c r="CZ26" s="628">
        <v>10.5</v>
      </c>
      <c r="DA26" s="653"/>
      <c r="DB26" s="653"/>
      <c r="DC26" s="657"/>
      <c r="DD26" s="632">
        <v>6356421</v>
      </c>
      <c r="DE26" s="624"/>
      <c r="DF26" s="624"/>
      <c r="DG26" s="624"/>
      <c r="DH26" s="624"/>
      <c r="DI26" s="624"/>
      <c r="DJ26" s="624"/>
      <c r="DK26" s="625"/>
      <c r="DL26" s="632" t="s">
        <v>129</v>
      </c>
      <c r="DM26" s="624"/>
      <c r="DN26" s="624"/>
      <c r="DO26" s="624"/>
      <c r="DP26" s="624"/>
      <c r="DQ26" s="624"/>
      <c r="DR26" s="624"/>
      <c r="DS26" s="624"/>
      <c r="DT26" s="624"/>
      <c r="DU26" s="624"/>
      <c r="DV26" s="625"/>
      <c r="DW26" s="628" t="s">
        <v>129</v>
      </c>
      <c r="DX26" s="653"/>
      <c r="DY26" s="653"/>
      <c r="DZ26" s="653"/>
      <c r="EA26" s="653"/>
      <c r="EB26" s="653"/>
      <c r="EC26" s="654"/>
    </row>
    <row r="27" spans="2:133" ht="11.25" customHeight="1" x14ac:dyDescent="0.15">
      <c r="B27" s="620" t="s">
        <v>303</v>
      </c>
      <c r="C27" s="621"/>
      <c r="D27" s="621"/>
      <c r="E27" s="621"/>
      <c r="F27" s="621"/>
      <c r="G27" s="621"/>
      <c r="H27" s="621"/>
      <c r="I27" s="621"/>
      <c r="J27" s="621"/>
      <c r="K27" s="621"/>
      <c r="L27" s="621"/>
      <c r="M27" s="621"/>
      <c r="N27" s="621"/>
      <c r="O27" s="621"/>
      <c r="P27" s="621"/>
      <c r="Q27" s="622"/>
      <c r="R27" s="623">
        <v>128807</v>
      </c>
      <c r="S27" s="624"/>
      <c r="T27" s="624"/>
      <c r="U27" s="624"/>
      <c r="V27" s="624"/>
      <c r="W27" s="624"/>
      <c r="X27" s="624"/>
      <c r="Y27" s="625"/>
      <c r="Z27" s="626">
        <v>0.2</v>
      </c>
      <c r="AA27" s="626"/>
      <c r="AB27" s="626"/>
      <c r="AC27" s="626"/>
      <c r="AD27" s="627" t="s">
        <v>129</v>
      </c>
      <c r="AE27" s="627"/>
      <c r="AF27" s="627"/>
      <c r="AG27" s="627"/>
      <c r="AH27" s="627"/>
      <c r="AI27" s="627"/>
      <c r="AJ27" s="627"/>
      <c r="AK27" s="627"/>
      <c r="AL27" s="628" t="s">
        <v>185</v>
      </c>
      <c r="AM27" s="629"/>
      <c r="AN27" s="629"/>
      <c r="AO27" s="630"/>
      <c r="AP27" s="620" t="s">
        <v>304</v>
      </c>
      <c r="AQ27" s="621"/>
      <c r="AR27" s="621"/>
      <c r="AS27" s="621"/>
      <c r="AT27" s="621"/>
      <c r="AU27" s="621"/>
      <c r="AV27" s="621"/>
      <c r="AW27" s="621"/>
      <c r="AX27" s="621"/>
      <c r="AY27" s="621"/>
      <c r="AZ27" s="621"/>
      <c r="BA27" s="621"/>
      <c r="BB27" s="621"/>
      <c r="BC27" s="621"/>
      <c r="BD27" s="621"/>
      <c r="BE27" s="621"/>
      <c r="BF27" s="622"/>
      <c r="BG27" s="623">
        <v>28771078</v>
      </c>
      <c r="BH27" s="624"/>
      <c r="BI27" s="624"/>
      <c r="BJ27" s="624"/>
      <c r="BK27" s="624"/>
      <c r="BL27" s="624"/>
      <c r="BM27" s="624"/>
      <c r="BN27" s="625"/>
      <c r="BO27" s="626">
        <v>100</v>
      </c>
      <c r="BP27" s="626"/>
      <c r="BQ27" s="626"/>
      <c r="BR27" s="626"/>
      <c r="BS27" s="627" t="s">
        <v>185</v>
      </c>
      <c r="BT27" s="627"/>
      <c r="BU27" s="627"/>
      <c r="BV27" s="627"/>
      <c r="BW27" s="627"/>
      <c r="BX27" s="627"/>
      <c r="BY27" s="627"/>
      <c r="BZ27" s="627"/>
      <c r="CA27" s="627"/>
      <c r="CB27" s="631"/>
      <c r="CD27" s="620" t="s">
        <v>305</v>
      </c>
      <c r="CE27" s="621"/>
      <c r="CF27" s="621"/>
      <c r="CG27" s="621"/>
      <c r="CH27" s="621"/>
      <c r="CI27" s="621"/>
      <c r="CJ27" s="621"/>
      <c r="CK27" s="621"/>
      <c r="CL27" s="621"/>
      <c r="CM27" s="621"/>
      <c r="CN27" s="621"/>
      <c r="CO27" s="621"/>
      <c r="CP27" s="621"/>
      <c r="CQ27" s="622"/>
      <c r="CR27" s="623">
        <v>14070882</v>
      </c>
      <c r="CS27" s="655"/>
      <c r="CT27" s="655"/>
      <c r="CU27" s="655"/>
      <c r="CV27" s="655"/>
      <c r="CW27" s="655"/>
      <c r="CX27" s="655"/>
      <c r="CY27" s="656"/>
      <c r="CZ27" s="628">
        <v>21.4</v>
      </c>
      <c r="DA27" s="653"/>
      <c r="DB27" s="653"/>
      <c r="DC27" s="657"/>
      <c r="DD27" s="632">
        <v>4149073</v>
      </c>
      <c r="DE27" s="655"/>
      <c r="DF27" s="655"/>
      <c r="DG27" s="655"/>
      <c r="DH27" s="655"/>
      <c r="DI27" s="655"/>
      <c r="DJ27" s="655"/>
      <c r="DK27" s="656"/>
      <c r="DL27" s="632">
        <v>3941324</v>
      </c>
      <c r="DM27" s="655"/>
      <c r="DN27" s="655"/>
      <c r="DO27" s="655"/>
      <c r="DP27" s="655"/>
      <c r="DQ27" s="655"/>
      <c r="DR27" s="655"/>
      <c r="DS27" s="655"/>
      <c r="DT27" s="655"/>
      <c r="DU27" s="655"/>
      <c r="DV27" s="656"/>
      <c r="DW27" s="628">
        <v>10.5</v>
      </c>
      <c r="DX27" s="653"/>
      <c r="DY27" s="653"/>
      <c r="DZ27" s="653"/>
      <c r="EA27" s="653"/>
      <c r="EB27" s="653"/>
      <c r="EC27" s="654"/>
    </row>
    <row r="28" spans="2:133" ht="11.25" customHeight="1" x14ac:dyDescent="0.15">
      <c r="B28" s="620" t="s">
        <v>306</v>
      </c>
      <c r="C28" s="621"/>
      <c r="D28" s="621"/>
      <c r="E28" s="621"/>
      <c r="F28" s="621"/>
      <c r="G28" s="621"/>
      <c r="H28" s="621"/>
      <c r="I28" s="621"/>
      <c r="J28" s="621"/>
      <c r="K28" s="621"/>
      <c r="L28" s="621"/>
      <c r="M28" s="621"/>
      <c r="N28" s="621"/>
      <c r="O28" s="621"/>
      <c r="P28" s="621"/>
      <c r="Q28" s="622"/>
      <c r="R28" s="623">
        <v>987593</v>
      </c>
      <c r="S28" s="624"/>
      <c r="T28" s="624"/>
      <c r="U28" s="624"/>
      <c r="V28" s="624"/>
      <c r="W28" s="624"/>
      <c r="X28" s="624"/>
      <c r="Y28" s="625"/>
      <c r="Z28" s="626">
        <v>1.5</v>
      </c>
      <c r="AA28" s="626"/>
      <c r="AB28" s="626"/>
      <c r="AC28" s="626"/>
      <c r="AD28" s="627">
        <v>160610</v>
      </c>
      <c r="AE28" s="627"/>
      <c r="AF28" s="627"/>
      <c r="AG28" s="627"/>
      <c r="AH28" s="627"/>
      <c r="AI28" s="627"/>
      <c r="AJ28" s="627"/>
      <c r="AK28" s="627"/>
      <c r="AL28" s="628">
        <v>0.4</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307</v>
      </c>
      <c r="CE28" s="621"/>
      <c r="CF28" s="621"/>
      <c r="CG28" s="621"/>
      <c r="CH28" s="621"/>
      <c r="CI28" s="621"/>
      <c r="CJ28" s="621"/>
      <c r="CK28" s="621"/>
      <c r="CL28" s="621"/>
      <c r="CM28" s="621"/>
      <c r="CN28" s="621"/>
      <c r="CO28" s="621"/>
      <c r="CP28" s="621"/>
      <c r="CQ28" s="622"/>
      <c r="CR28" s="623">
        <v>5885508</v>
      </c>
      <c r="CS28" s="624"/>
      <c r="CT28" s="624"/>
      <c r="CU28" s="624"/>
      <c r="CV28" s="624"/>
      <c r="CW28" s="624"/>
      <c r="CX28" s="624"/>
      <c r="CY28" s="625"/>
      <c r="CZ28" s="628">
        <v>9</v>
      </c>
      <c r="DA28" s="653"/>
      <c r="DB28" s="653"/>
      <c r="DC28" s="657"/>
      <c r="DD28" s="632">
        <v>5874175</v>
      </c>
      <c r="DE28" s="624"/>
      <c r="DF28" s="624"/>
      <c r="DG28" s="624"/>
      <c r="DH28" s="624"/>
      <c r="DI28" s="624"/>
      <c r="DJ28" s="624"/>
      <c r="DK28" s="625"/>
      <c r="DL28" s="632">
        <v>5874175</v>
      </c>
      <c r="DM28" s="624"/>
      <c r="DN28" s="624"/>
      <c r="DO28" s="624"/>
      <c r="DP28" s="624"/>
      <c r="DQ28" s="624"/>
      <c r="DR28" s="624"/>
      <c r="DS28" s="624"/>
      <c r="DT28" s="624"/>
      <c r="DU28" s="624"/>
      <c r="DV28" s="625"/>
      <c r="DW28" s="628">
        <v>15.6</v>
      </c>
      <c r="DX28" s="653"/>
      <c r="DY28" s="653"/>
      <c r="DZ28" s="653"/>
      <c r="EA28" s="653"/>
      <c r="EB28" s="653"/>
      <c r="EC28" s="654"/>
    </row>
    <row r="29" spans="2:133" ht="11.25" customHeight="1" x14ac:dyDescent="0.15">
      <c r="B29" s="620" t="s">
        <v>308</v>
      </c>
      <c r="C29" s="621"/>
      <c r="D29" s="621"/>
      <c r="E29" s="621"/>
      <c r="F29" s="621"/>
      <c r="G29" s="621"/>
      <c r="H29" s="621"/>
      <c r="I29" s="621"/>
      <c r="J29" s="621"/>
      <c r="K29" s="621"/>
      <c r="L29" s="621"/>
      <c r="M29" s="621"/>
      <c r="N29" s="621"/>
      <c r="O29" s="621"/>
      <c r="P29" s="621"/>
      <c r="Q29" s="622"/>
      <c r="R29" s="623">
        <v>387238</v>
      </c>
      <c r="S29" s="624"/>
      <c r="T29" s="624"/>
      <c r="U29" s="624"/>
      <c r="V29" s="624"/>
      <c r="W29" s="624"/>
      <c r="X29" s="624"/>
      <c r="Y29" s="625"/>
      <c r="Z29" s="626">
        <v>0.6</v>
      </c>
      <c r="AA29" s="626"/>
      <c r="AB29" s="626"/>
      <c r="AC29" s="626"/>
      <c r="AD29" s="627" t="s">
        <v>138</v>
      </c>
      <c r="AE29" s="627"/>
      <c r="AF29" s="627"/>
      <c r="AG29" s="627"/>
      <c r="AH29" s="627"/>
      <c r="AI29" s="627"/>
      <c r="AJ29" s="627"/>
      <c r="AK29" s="627"/>
      <c r="AL29" s="628" t="s">
        <v>129</v>
      </c>
      <c r="AM29" s="629"/>
      <c r="AN29" s="629"/>
      <c r="AO29" s="630"/>
      <c r="AP29" s="644"/>
      <c r="AQ29" s="645"/>
      <c r="AR29" s="645"/>
      <c r="AS29" s="645"/>
      <c r="AT29" s="645"/>
      <c r="AU29" s="645"/>
      <c r="AV29" s="645"/>
      <c r="AW29" s="645"/>
      <c r="AX29" s="645"/>
      <c r="AY29" s="645"/>
      <c r="AZ29" s="645"/>
      <c r="BA29" s="645"/>
      <c r="BB29" s="645"/>
      <c r="BC29" s="645"/>
      <c r="BD29" s="645"/>
      <c r="BE29" s="645"/>
      <c r="BF29" s="646"/>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59" t="s">
        <v>309</v>
      </c>
      <c r="CE29" s="660"/>
      <c r="CF29" s="620" t="s">
        <v>310</v>
      </c>
      <c r="CG29" s="621"/>
      <c r="CH29" s="621"/>
      <c r="CI29" s="621"/>
      <c r="CJ29" s="621"/>
      <c r="CK29" s="621"/>
      <c r="CL29" s="621"/>
      <c r="CM29" s="621"/>
      <c r="CN29" s="621"/>
      <c r="CO29" s="621"/>
      <c r="CP29" s="621"/>
      <c r="CQ29" s="622"/>
      <c r="CR29" s="623">
        <v>5885508</v>
      </c>
      <c r="CS29" s="655"/>
      <c r="CT29" s="655"/>
      <c r="CU29" s="655"/>
      <c r="CV29" s="655"/>
      <c r="CW29" s="655"/>
      <c r="CX29" s="655"/>
      <c r="CY29" s="656"/>
      <c r="CZ29" s="628">
        <v>9</v>
      </c>
      <c r="DA29" s="653"/>
      <c r="DB29" s="653"/>
      <c r="DC29" s="657"/>
      <c r="DD29" s="632">
        <v>5874175</v>
      </c>
      <c r="DE29" s="655"/>
      <c r="DF29" s="655"/>
      <c r="DG29" s="655"/>
      <c r="DH29" s="655"/>
      <c r="DI29" s="655"/>
      <c r="DJ29" s="655"/>
      <c r="DK29" s="656"/>
      <c r="DL29" s="632">
        <v>5874175</v>
      </c>
      <c r="DM29" s="655"/>
      <c r="DN29" s="655"/>
      <c r="DO29" s="655"/>
      <c r="DP29" s="655"/>
      <c r="DQ29" s="655"/>
      <c r="DR29" s="655"/>
      <c r="DS29" s="655"/>
      <c r="DT29" s="655"/>
      <c r="DU29" s="655"/>
      <c r="DV29" s="656"/>
      <c r="DW29" s="628">
        <v>15.6</v>
      </c>
      <c r="DX29" s="653"/>
      <c r="DY29" s="653"/>
      <c r="DZ29" s="653"/>
      <c r="EA29" s="653"/>
      <c r="EB29" s="653"/>
      <c r="EC29" s="654"/>
    </row>
    <row r="30" spans="2:133" ht="11.25" customHeight="1" x14ac:dyDescent="0.15">
      <c r="B30" s="620" t="s">
        <v>311</v>
      </c>
      <c r="C30" s="621"/>
      <c r="D30" s="621"/>
      <c r="E30" s="621"/>
      <c r="F30" s="621"/>
      <c r="G30" s="621"/>
      <c r="H30" s="621"/>
      <c r="I30" s="621"/>
      <c r="J30" s="621"/>
      <c r="K30" s="621"/>
      <c r="L30" s="621"/>
      <c r="M30" s="621"/>
      <c r="N30" s="621"/>
      <c r="O30" s="621"/>
      <c r="P30" s="621"/>
      <c r="Q30" s="622"/>
      <c r="R30" s="623">
        <v>10627508</v>
      </c>
      <c r="S30" s="624"/>
      <c r="T30" s="624"/>
      <c r="U30" s="624"/>
      <c r="V30" s="624"/>
      <c r="W30" s="624"/>
      <c r="X30" s="624"/>
      <c r="Y30" s="625"/>
      <c r="Z30" s="626">
        <v>15.6</v>
      </c>
      <c r="AA30" s="626"/>
      <c r="AB30" s="626"/>
      <c r="AC30" s="626"/>
      <c r="AD30" s="627" t="s">
        <v>129</v>
      </c>
      <c r="AE30" s="627"/>
      <c r="AF30" s="627"/>
      <c r="AG30" s="627"/>
      <c r="AH30" s="627"/>
      <c r="AI30" s="627"/>
      <c r="AJ30" s="627"/>
      <c r="AK30" s="627"/>
      <c r="AL30" s="628" t="s">
        <v>129</v>
      </c>
      <c r="AM30" s="629"/>
      <c r="AN30" s="629"/>
      <c r="AO30" s="630"/>
      <c r="AP30" s="605" t="s">
        <v>228</v>
      </c>
      <c r="AQ30" s="606"/>
      <c r="AR30" s="606"/>
      <c r="AS30" s="606"/>
      <c r="AT30" s="606"/>
      <c r="AU30" s="606"/>
      <c r="AV30" s="606"/>
      <c r="AW30" s="606"/>
      <c r="AX30" s="606"/>
      <c r="AY30" s="606"/>
      <c r="AZ30" s="606"/>
      <c r="BA30" s="606"/>
      <c r="BB30" s="606"/>
      <c r="BC30" s="606"/>
      <c r="BD30" s="606"/>
      <c r="BE30" s="606"/>
      <c r="BF30" s="607"/>
      <c r="BG30" s="605" t="s">
        <v>312</v>
      </c>
      <c r="BH30" s="665"/>
      <c r="BI30" s="665"/>
      <c r="BJ30" s="665"/>
      <c r="BK30" s="665"/>
      <c r="BL30" s="665"/>
      <c r="BM30" s="665"/>
      <c r="BN30" s="665"/>
      <c r="BO30" s="665"/>
      <c r="BP30" s="665"/>
      <c r="BQ30" s="666"/>
      <c r="BR30" s="605" t="s">
        <v>313</v>
      </c>
      <c r="BS30" s="665"/>
      <c r="BT30" s="665"/>
      <c r="BU30" s="665"/>
      <c r="BV30" s="665"/>
      <c r="BW30" s="665"/>
      <c r="BX30" s="665"/>
      <c r="BY30" s="665"/>
      <c r="BZ30" s="665"/>
      <c r="CA30" s="665"/>
      <c r="CB30" s="666"/>
      <c r="CD30" s="661"/>
      <c r="CE30" s="662"/>
      <c r="CF30" s="620" t="s">
        <v>314</v>
      </c>
      <c r="CG30" s="621"/>
      <c r="CH30" s="621"/>
      <c r="CI30" s="621"/>
      <c r="CJ30" s="621"/>
      <c r="CK30" s="621"/>
      <c r="CL30" s="621"/>
      <c r="CM30" s="621"/>
      <c r="CN30" s="621"/>
      <c r="CO30" s="621"/>
      <c r="CP30" s="621"/>
      <c r="CQ30" s="622"/>
      <c r="CR30" s="623">
        <v>5662901</v>
      </c>
      <c r="CS30" s="624"/>
      <c r="CT30" s="624"/>
      <c r="CU30" s="624"/>
      <c r="CV30" s="624"/>
      <c r="CW30" s="624"/>
      <c r="CX30" s="624"/>
      <c r="CY30" s="625"/>
      <c r="CZ30" s="628">
        <v>8.6</v>
      </c>
      <c r="DA30" s="653"/>
      <c r="DB30" s="653"/>
      <c r="DC30" s="657"/>
      <c r="DD30" s="632">
        <v>5652698</v>
      </c>
      <c r="DE30" s="624"/>
      <c r="DF30" s="624"/>
      <c r="DG30" s="624"/>
      <c r="DH30" s="624"/>
      <c r="DI30" s="624"/>
      <c r="DJ30" s="624"/>
      <c r="DK30" s="625"/>
      <c r="DL30" s="632">
        <v>5652698</v>
      </c>
      <c r="DM30" s="624"/>
      <c r="DN30" s="624"/>
      <c r="DO30" s="624"/>
      <c r="DP30" s="624"/>
      <c r="DQ30" s="624"/>
      <c r="DR30" s="624"/>
      <c r="DS30" s="624"/>
      <c r="DT30" s="624"/>
      <c r="DU30" s="624"/>
      <c r="DV30" s="625"/>
      <c r="DW30" s="628">
        <v>15</v>
      </c>
      <c r="DX30" s="653"/>
      <c r="DY30" s="653"/>
      <c r="DZ30" s="653"/>
      <c r="EA30" s="653"/>
      <c r="EB30" s="653"/>
      <c r="EC30" s="654"/>
    </row>
    <row r="31" spans="2:133" ht="11.25" customHeight="1" x14ac:dyDescent="0.15">
      <c r="B31" s="636" t="s">
        <v>315</v>
      </c>
      <c r="C31" s="637"/>
      <c r="D31" s="637"/>
      <c r="E31" s="637"/>
      <c r="F31" s="637"/>
      <c r="G31" s="637"/>
      <c r="H31" s="637"/>
      <c r="I31" s="637"/>
      <c r="J31" s="637"/>
      <c r="K31" s="637"/>
      <c r="L31" s="637"/>
      <c r="M31" s="637"/>
      <c r="N31" s="637"/>
      <c r="O31" s="637"/>
      <c r="P31" s="637"/>
      <c r="Q31" s="638"/>
      <c r="R31" s="623" t="s">
        <v>129</v>
      </c>
      <c r="S31" s="624"/>
      <c r="T31" s="624"/>
      <c r="U31" s="624"/>
      <c r="V31" s="624"/>
      <c r="W31" s="624"/>
      <c r="X31" s="624"/>
      <c r="Y31" s="625"/>
      <c r="Z31" s="626" t="s">
        <v>185</v>
      </c>
      <c r="AA31" s="626"/>
      <c r="AB31" s="626"/>
      <c r="AC31" s="626"/>
      <c r="AD31" s="627" t="s">
        <v>185</v>
      </c>
      <c r="AE31" s="627"/>
      <c r="AF31" s="627"/>
      <c r="AG31" s="627"/>
      <c r="AH31" s="627"/>
      <c r="AI31" s="627"/>
      <c r="AJ31" s="627"/>
      <c r="AK31" s="627"/>
      <c r="AL31" s="628" t="s">
        <v>129</v>
      </c>
      <c r="AM31" s="629"/>
      <c r="AN31" s="629"/>
      <c r="AO31" s="630"/>
      <c r="AP31" s="669" t="s">
        <v>316</v>
      </c>
      <c r="AQ31" s="670"/>
      <c r="AR31" s="670"/>
      <c r="AS31" s="670"/>
      <c r="AT31" s="675" t="s">
        <v>317</v>
      </c>
      <c r="AU31" s="214"/>
      <c r="AV31" s="214"/>
      <c r="AW31" s="214"/>
      <c r="AX31" s="609" t="s">
        <v>190</v>
      </c>
      <c r="AY31" s="610"/>
      <c r="AZ31" s="610"/>
      <c r="BA31" s="610"/>
      <c r="BB31" s="610"/>
      <c r="BC31" s="610"/>
      <c r="BD31" s="610"/>
      <c r="BE31" s="610"/>
      <c r="BF31" s="611"/>
      <c r="BG31" s="679">
        <v>98.9</v>
      </c>
      <c r="BH31" s="667"/>
      <c r="BI31" s="667"/>
      <c r="BJ31" s="667"/>
      <c r="BK31" s="667"/>
      <c r="BL31" s="667"/>
      <c r="BM31" s="618">
        <v>94.8</v>
      </c>
      <c r="BN31" s="667"/>
      <c r="BO31" s="667"/>
      <c r="BP31" s="667"/>
      <c r="BQ31" s="668"/>
      <c r="BR31" s="679">
        <v>99</v>
      </c>
      <c r="BS31" s="667"/>
      <c r="BT31" s="667"/>
      <c r="BU31" s="667"/>
      <c r="BV31" s="667"/>
      <c r="BW31" s="667"/>
      <c r="BX31" s="618">
        <v>94.7</v>
      </c>
      <c r="BY31" s="667"/>
      <c r="BZ31" s="667"/>
      <c r="CA31" s="667"/>
      <c r="CB31" s="668"/>
      <c r="CD31" s="661"/>
      <c r="CE31" s="662"/>
      <c r="CF31" s="620" t="s">
        <v>318</v>
      </c>
      <c r="CG31" s="621"/>
      <c r="CH31" s="621"/>
      <c r="CI31" s="621"/>
      <c r="CJ31" s="621"/>
      <c r="CK31" s="621"/>
      <c r="CL31" s="621"/>
      <c r="CM31" s="621"/>
      <c r="CN31" s="621"/>
      <c r="CO31" s="621"/>
      <c r="CP31" s="621"/>
      <c r="CQ31" s="622"/>
      <c r="CR31" s="623">
        <v>222607</v>
      </c>
      <c r="CS31" s="655"/>
      <c r="CT31" s="655"/>
      <c r="CU31" s="655"/>
      <c r="CV31" s="655"/>
      <c r="CW31" s="655"/>
      <c r="CX31" s="655"/>
      <c r="CY31" s="656"/>
      <c r="CZ31" s="628">
        <v>0.3</v>
      </c>
      <c r="DA31" s="653"/>
      <c r="DB31" s="653"/>
      <c r="DC31" s="657"/>
      <c r="DD31" s="632">
        <v>221477</v>
      </c>
      <c r="DE31" s="655"/>
      <c r="DF31" s="655"/>
      <c r="DG31" s="655"/>
      <c r="DH31" s="655"/>
      <c r="DI31" s="655"/>
      <c r="DJ31" s="655"/>
      <c r="DK31" s="656"/>
      <c r="DL31" s="632">
        <v>221477</v>
      </c>
      <c r="DM31" s="655"/>
      <c r="DN31" s="655"/>
      <c r="DO31" s="655"/>
      <c r="DP31" s="655"/>
      <c r="DQ31" s="655"/>
      <c r="DR31" s="655"/>
      <c r="DS31" s="655"/>
      <c r="DT31" s="655"/>
      <c r="DU31" s="655"/>
      <c r="DV31" s="656"/>
      <c r="DW31" s="628">
        <v>0.6</v>
      </c>
      <c r="DX31" s="653"/>
      <c r="DY31" s="653"/>
      <c r="DZ31" s="653"/>
      <c r="EA31" s="653"/>
      <c r="EB31" s="653"/>
      <c r="EC31" s="654"/>
    </row>
    <row r="32" spans="2:133" ht="11.25" customHeight="1" x14ac:dyDescent="0.15">
      <c r="B32" s="620" t="s">
        <v>319</v>
      </c>
      <c r="C32" s="621"/>
      <c r="D32" s="621"/>
      <c r="E32" s="621"/>
      <c r="F32" s="621"/>
      <c r="G32" s="621"/>
      <c r="H32" s="621"/>
      <c r="I32" s="621"/>
      <c r="J32" s="621"/>
      <c r="K32" s="621"/>
      <c r="L32" s="621"/>
      <c r="M32" s="621"/>
      <c r="N32" s="621"/>
      <c r="O32" s="621"/>
      <c r="P32" s="621"/>
      <c r="Q32" s="622"/>
      <c r="R32" s="623">
        <v>4087526</v>
      </c>
      <c r="S32" s="624"/>
      <c r="T32" s="624"/>
      <c r="U32" s="624"/>
      <c r="V32" s="624"/>
      <c r="W32" s="624"/>
      <c r="X32" s="624"/>
      <c r="Y32" s="625"/>
      <c r="Z32" s="626">
        <v>6</v>
      </c>
      <c r="AA32" s="626"/>
      <c r="AB32" s="626"/>
      <c r="AC32" s="626"/>
      <c r="AD32" s="627" t="s">
        <v>129</v>
      </c>
      <c r="AE32" s="627"/>
      <c r="AF32" s="627"/>
      <c r="AG32" s="627"/>
      <c r="AH32" s="627"/>
      <c r="AI32" s="627"/>
      <c r="AJ32" s="627"/>
      <c r="AK32" s="627"/>
      <c r="AL32" s="628" t="s">
        <v>129</v>
      </c>
      <c r="AM32" s="629"/>
      <c r="AN32" s="629"/>
      <c r="AO32" s="630"/>
      <c r="AP32" s="671"/>
      <c r="AQ32" s="672"/>
      <c r="AR32" s="672"/>
      <c r="AS32" s="672"/>
      <c r="AT32" s="676"/>
      <c r="AU32" s="210" t="s">
        <v>320</v>
      </c>
      <c r="AX32" s="620" t="s">
        <v>321</v>
      </c>
      <c r="AY32" s="621"/>
      <c r="AZ32" s="621"/>
      <c r="BA32" s="621"/>
      <c r="BB32" s="621"/>
      <c r="BC32" s="621"/>
      <c r="BD32" s="621"/>
      <c r="BE32" s="621"/>
      <c r="BF32" s="622"/>
      <c r="BG32" s="680">
        <v>98.8</v>
      </c>
      <c r="BH32" s="655"/>
      <c r="BI32" s="655"/>
      <c r="BJ32" s="655"/>
      <c r="BK32" s="655"/>
      <c r="BL32" s="655"/>
      <c r="BM32" s="629">
        <v>94.6</v>
      </c>
      <c r="BN32" s="655"/>
      <c r="BO32" s="655"/>
      <c r="BP32" s="655"/>
      <c r="BQ32" s="678"/>
      <c r="BR32" s="680">
        <v>98.9</v>
      </c>
      <c r="BS32" s="655"/>
      <c r="BT32" s="655"/>
      <c r="BU32" s="655"/>
      <c r="BV32" s="655"/>
      <c r="BW32" s="655"/>
      <c r="BX32" s="629">
        <v>94.6</v>
      </c>
      <c r="BY32" s="655"/>
      <c r="BZ32" s="655"/>
      <c r="CA32" s="655"/>
      <c r="CB32" s="678"/>
      <c r="CD32" s="663"/>
      <c r="CE32" s="664"/>
      <c r="CF32" s="620" t="s">
        <v>322</v>
      </c>
      <c r="CG32" s="621"/>
      <c r="CH32" s="621"/>
      <c r="CI32" s="621"/>
      <c r="CJ32" s="621"/>
      <c r="CK32" s="621"/>
      <c r="CL32" s="621"/>
      <c r="CM32" s="621"/>
      <c r="CN32" s="621"/>
      <c r="CO32" s="621"/>
      <c r="CP32" s="621"/>
      <c r="CQ32" s="622"/>
      <c r="CR32" s="623" t="s">
        <v>129</v>
      </c>
      <c r="CS32" s="624"/>
      <c r="CT32" s="624"/>
      <c r="CU32" s="624"/>
      <c r="CV32" s="624"/>
      <c r="CW32" s="624"/>
      <c r="CX32" s="624"/>
      <c r="CY32" s="625"/>
      <c r="CZ32" s="628" t="s">
        <v>129</v>
      </c>
      <c r="DA32" s="653"/>
      <c r="DB32" s="653"/>
      <c r="DC32" s="657"/>
      <c r="DD32" s="632" t="s">
        <v>129</v>
      </c>
      <c r="DE32" s="624"/>
      <c r="DF32" s="624"/>
      <c r="DG32" s="624"/>
      <c r="DH32" s="624"/>
      <c r="DI32" s="624"/>
      <c r="DJ32" s="624"/>
      <c r="DK32" s="625"/>
      <c r="DL32" s="632" t="s">
        <v>129</v>
      </c>
      <c r="DM32" s="624"/>
      <c r="DN32" s="624"/>
      <c r="DO32" s="624"/>
      <c r="DP32" s="624"/>
      <c r="DQ32" s="624"/>
      <c r="DR32" s="624"/>
      <c r="DS32" s="624"/>
      <c r="DT32" s="624"/>
      <c r="DU32" s="624"/>
      <c r="DV32" s="625"/>
      <c r="DW32" s="628" t="s">
        <v>138</v>
      </c>
      <c r="DX32" s="653"/>
      <c r="DY32" s="653"/>
      <c r="DZ32" s="653"/>
      <c r="EA32" s="653"/>
      <c r="EB32" s="653"/>
      <c r="EC32" s="654"/>
    </row>
    <row r="33" spans="2:133" ht="11.25" customHeight="1" x14ac:dyDescent="0.15">
      <c r="B33" s="620" t="s">
        <v>323</v>
      </c>
      <c r="C33" s="621"/>
      <c r="D33" s="621"/>
      <c r="E33" s="621"/>
      <c r="F33" s="621"/>
      <c r="G33" s="621"/>
      <c r="H33" s="621"/>
      <c r="I33" s="621"/>
      <c r="J33" s="621"/>
      <c r="K33" s="621"/>
      <c r="L33" s="621"/>
      <c r="M33" s="621"/>
      <c r="N33" s="621"/>
      <c r="O33" s="621"/>
      <c r="P33" s="621"/>
      <c r="Q33" s="622"/>
      <c r="R33" s="623">
        <v>165526</v>
      </c>
      <c r="S33" s="624"/>
      <c r="T33" s="624"/>
      <c r="U33" s="624"/>
      <c r="V33" s="624"/>
      <c r="W33" s="624"/>
      <c r="X33" s="624"/>
      <c r="Y33" s="625"/>
      <c r="Z33" s="626">
        <v>0.2</v>
      </c>
      <c r="AA33" s="626"/>
      <c r="AB33" s="626"/>
      <c r="AC33" s="626"/>
      <c r="AD33" s="627" t="s">
        <v>129</v>
      </c>
      <c r="AE33" s="627"/>
      <c r="AF33" s="627"/>
      <c r="AG33" s="627"/>
      <c r="AH33" s="627"/>
      <c r="AI33" s="627"/>
      <c r="AJ33" s="627"/>
      <c r="AK33" s="627"/>
      <c r="AL33" s="628" t="s">
        <v>185</v>
      </c>
      <c r="AM33" s="629"/>
      <c r="AN33" s="629"/>
      <c r="AO33" s="630"/>
      <c r="AP33" s="673"/>
      <c r="AQ33" s="674"/>
      <c r="AR33" s="674"/>
      <c r="AS33" s="674"/>
      <c r="AT33" s="677"/>
      <c r="AU33" s="215"/>
      <c r="AV33" s="215"/>
      <c r="AW33" s="215"/>
      <c r="AX33" s="644" t="s">
        <v>324</v>
      </c>
      <c r="AY33" s="645"/>
      <c r="AZ33" s="645"/>
      <c r="BA33" s="645"/>
      <c r="BB33" s="645"/>
      <c r="BC33" s="645"/>
      <c r="BD33" s="645"/>
      <c r="BE33" s="645"/>
      <c r="BF33" s="646"/>
      <c r="BG33" s="681">
        <v>99</v>
      </c>
      <c r="BH33" s="682"/>
      <c r="BI33" s="682"/>
      <c r="BJ33" s="682"/>
      <c r="BK33" s="682"/>
      <c r="BL33" s="682"/>
      <c r="BM33" s="683">
        <v>94.8</v>
      </c>
      <c r="BN33" s="682"/>
      <c r="BO33" s="682"/>
      <c r="BP33" s="682"/>
      <c r="BQ33" s="684"/>
      <c r="BR33" s="681">
        <v>99.1</v>
      </c>
      <c r="BS33" s="682"/>
      <c r="BT33" s="682"/>
      <c r="BU33" s="682"/>
      <c r="BV33" s="682"/>
      <c r="BW33" s="682"/>
      <c r="BX33" s="683">
        <v>94.7</v>
      </c>
      <c r="BY33" s="682"/>
      <c r="BZ33" s="682"/>
      <c r="CA33" s="682"/>
      <c r="CB33" s="684"/>
      <c r="CD33" s="620" t="s">
        <v>325</v>
      </c>
      <c r="CE33" s="621"/>
      <c r="CF33" s="621"/>
      <c r="CG33" s="621"/>
      <c r="CH33" s="621"/>
      <c r="CI33" s="621"/>
      <c r="CJ33" s="621"/>
      <c r="CK33" s="621"/>
      <c r="CL33" s="621"/>
      <c r="CM33" s="621"/>
      <c r="CN33" s="621"/>
      <c r="CO33" s="621"/>
      <c r="CP33" s="621"/>
      <c r="CQ33" s="622"/>
      <c r="CR33" s="623">
        <v>29704237</v>
      </c>
      <c r="CS33" s="655"/>
      <c r="CT33" s="655"/>
      <c r="CU33" s="655"/>
      <c r="CV33" s="655"/>
      <c r="CW33" s="655"/>
      <c r="CX33" s="655"/>
      <c r="CY33" s="656"/>
      <c r="CZ33" s="628">
        <v>45.3</v>
      </c>
      <c r="DA33" s="653"/>
      <c r="DB33" s="653"/>
      <c r="DC33" s="657"/>
      <c r="DD33" s="632">
        <v>23814799</v>
      </c>
      <c r="DE33" s="655"/>
      <c r="DF33" s="655"/>
      <c r="DG33" s="655"/>
      <c r="DH33" s="655"/>
      <c r="DI33" s="655"/>
      <c r="DJ33" s="655"/>
      <c r="DK33" s="656"/>
      <c r="DL33" s="632">
        <v>13816535</v>
      </c>
      <c r="DM33" s="655"/>
      <c r="DN33" s="655"/>
      <c r="DO33" s="655"/>
      <c r="DP33" s="655"/>
      <c r="DQ33" s="655"/>
      <c r="DR33" s="655"/>
      <c r="DS33" s="655"/>
      <c r="DT33" s="655"/>
      <c r="DU33" s="655"/>
      <c r="DV33" s="656"/>
      <c r="DW33" s="628">
        <v>36.700000000000003</v>
      </c>
      <c r="DX33" s="653"/>
      <c r="DY33" s="653"/>
      <c r="DZ33" s="653"/>
      <c r="EA33" s="653"/>
      <c r="EB33" s="653"/>
      <c r="EC33" s="654"/>
    </row>
    <row r="34" spans="2:133" ht="11.25" customHeight="1" x14ac:dyDescent="0.15">
      <c r="B34" s="620" t="s">
        <v>326</v>
      </c>
      <c r="C34" s="621"/>
      <c r="D34" s="621"/>
      <c r="E34" s="621"/>
      <c r="F34" s="621"/>
      <c r="G34" s="621"/>
      <c r="H34" s="621"/>
      <c r="I34" s="621"/>
      <c r="J34" s="621"/>
      <c r="K34" s="621"/>
      <c r="L34" s="621"/>
      <c r="M34" s="621"/>
      <c r="N34" s="621"/>
      <c r="O34" s="621"/>
      <c r="P34" s="621"/>
      <c r="Q34" s="622"/>
      <c r="R34" s="623">
        <v>1173499</v>
      </c>
      <c r="S34" s="624"/>
      <c r="T34" s="624"/>
      <c r="U34" s="624"/>
      <c r="V34" s="624"/>
      <c r="W34" s="624"/>
      <c r="X34" s="624"/>
      <c r="Y34" s="625"/>
      <c r="Z34" s="626">
        <v>1.7</v>
      </c>
      <c r="AA34" s="626"/>
      <c r="AB34" s="626"/>
      <c r="AC34" s="626"/>
      <c r="AD34" s="627" t="s">
        <v>185</v>
      </c>
      <c r="AE34" s="627"/>
      <c r="AF34" s="627"/>
      <c r="AG34" s="627"/>
      <c r="AH34" s="627"/>
      <c r="AI34" s="627"/>
      <c r="AJ34" s="627"/>
      <c r="AK34" s="627"/>
      <c r="AL34" s="628" t="s">
        <v>185</v>
      </c>
      <c r="AM34" s="629"/>
      <c r="AN34" s="629"/>
      <c r="AO34" s="630"/>
      <c r="AP34" s="216"/>
      <c r="AQ34" s="217"/>
      <c r="AS34" s="214"/>
      <c r="AT34" s="214"/>
      <c r="AU34" s="214"/>
      <c r="AV34" s="214"/>
      <c r="AW34" s="214"/>
      <c r="AX34" s="214"/>
      <c r="AY34" s="214"/>
      <c r="AZ34" s="214"/>
      <c r="BA34" s="214"/>
      <c r="BB34" s="214"/>
      <c r="BC34" s="214"/>
      <c r="BD34" s="214"/>
      <c r="BE34" s="214"/>
      <c r="BF34" s="214"/>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20" t="s">
        <v>327</v>
      </c>
      <c r="CE34" s="621"/>
      <c r="CF34" s="621"/>
      <c r="CG34" s="621"/>
      <c r="CH34" s="621"/>
      <c r="CI34" s="621"/>
      <c r="CJ34" s="621"/>
      <c r="CK34" s="621"/>
      <c r="CL34" s="621"/>
      <c r="CM34" s="621"/>
      <c r="CN34" s="621"/>
      <c r="CO34" s="621"/>
      <c r="CP34" s="621"/>
      <c r="CQ34" s="622"/>
      <c r="CR34" s="623">
        <v>9075358</v>
      </c>
      <c r="CS34" s="624"/>
      <c r="CT34" s="624"/>
      <c r="CU34" s="624"/>
      <c r="CV34" s="624"/>
      <c r="CW34" s="624"/>
      <c r="CX34" s="624"/>
      <c r="CY34" s="625"/>
      <c r="CZ34" s="628">
        <v>13.8</v>
      </c>
      <c r="DA34" s="653"/>
      <c r="DB34" s="653"/>
      <c r="DC34" s="657"/>
      <c r="DD34" s="632">
        <v>6441493</v>
      </c>
      <c r="DE34" s="624"/>
      <c r="DF34" s="624"/>
      <c r="DG34" s="624"/>
      <c r="DH34" s="624"/>
      <c r="DI34" s="624"/>
      <c r="DJ34" s="624"/>
      <c r="DK34" s="625"/>
      <c r="DL34" s="632">
        <v>5443220</v>
      </c>
      <c r="DM34" s="624"/>
      <c r="DN34" s="624"/>
      <c r="DO34" s="624"/>
      <c r="DP34" s="624"/>
      <c r="DQ34" s="624"/>
      <c r="DR34" s="624"/>
      <c r="DS34" s="624"/>
      <c r="DT34" s="624"/>
      <c r="DU34" s="624"/>
      <c r="DV34" s="625"/>
      <c r="DW34" s="628">
        <v>14.5</v>
      </c>
      <c r="DX34" s="653"/>
      <c r="DY34" s="653"/>
      <c r="DZ34" s="653"/>
      <c r="EA34" s="653"/>
      <c r="EB34" s="653"/>
      <c r="EC34" s="654"/>
    </row>
    <row r="35" spans="2:133" ht="11.25" customHeight="1" x14ac:dyDescent="0.15">
      <c r="B35" s="620" t="s">
        <v>328</v>
      </c>
      <c r="C35" s="621"/>
      <c r="D35" s="621"/>
      <c r="E35" s="621"/>
      <c r="F35" s="621"/>
      <c r="G35" s="621"/>
      <c r="H35" s="621"/>
      <c r="I35" s="621"/>
      <c r="J35" s="621"/>
      <c r="K35" s="621"/>
      <c r="L35" s="621"/>
      <c r="M35" s="621"/>
      <c r="N35" s="621"/>
      <c r="O35" s="621"/>
      <c r="P35" s="621"/>
      <c r="Q35" s="622"/>
      <c r="R35" s="623">
        <v>1203345</v>
      </c>
      <c r="S35" s="624"/>
      <c r="T35" s="624"/>
      <c r="U35" s="624"/>
      <c r="V35" s="624"/>
      <c r="W35" s="624"/>
      <c r="X35" s="624"/>
      <c r="Y35" s="625"/>
      <c r="Z35" s="626">
        <v>1.8</v>
      </c>
      <c r="AA35" s="626"/>
      <c r="AB35" s="626"/>
      <c r="AC35" s="626"/>
      <c r="AD35" s="627">
        <v>63432</v>
      </c>
      <c r="AE35" s="627"/>
      <c r="AF35" s="627"/>
      <c r="AG35" s="627"/>
      <c r="AH35" s="627"/>
      <c r="AI35" s="627"/>
      <c r="AJ35" s="627"/>
      <c r="AK35" s="627"/>
      <c r="AL35" s="628">
        <v>0.2</v>
      </c>
      <c r="AM35" s="629"/>
      <c r="AN35" s="629"/>
      <c r="AO35" s="630"/>
      <c r="AP35" s="218"/>
      <c r="AQ35" s="605" t="s">
        <v>329</v>
      </c>
      <c r="AR35" s="606"/>
      <c r="AS35" s="606"/>
      <c r="AT35" s="606"/>
      <c r="AU35" s="606"/>
      <c r="AV35" s="606"/>
      <c r="AW35" s="606"/>
      <c r="AX35" s="606"/>
      <c r="AY35" s="606"/>
      <c r="AZ35" s="606"/>
      <c r="BA35" s="606"/>
      <c r="BB35" s="606"/>
      <c r="BC35" s="606"/>
      <c r="BD35" s="606"/>
      <c r="BE35" s="606"/>
      <c r="BF35" s="607"/>
      <c r="BG35" s="605" t="s">
        <v>330</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331</v>
      </c>
      <c r="CE35" s="621"/>
      <c r="CF35" s="621"/>
      <c r="CG35" s="621"/>
      <c r="CH35" s="621"/>
      <c r="CI35" s="621"/>
      <c r="CJ35" s="621"/>
      <c r="CK35" s="621"/>
      <c r="CL35" s="621"/>
      <c r="CM35" s="621"/>
      <c r="CN35" s="621"/>
      <c r="CO35" s="621"/>
      <c r="CP35" s="621"/>
      <c r="CQ35" s="622"/>
      <c r="CR35" s="623">
        <v>438937</v>
      </c>
      <c r="CS35" s="655"/>
      <c r="CT35" s="655"/>
      <c r="CU35" s="655"/>
      <c r="CV35" s="655"/>
      <c r="CW35" s="655"/>
      <c r="CX35" s="655"/>
      <c r="CY35" s="656"/>
      <c r="CZ35" s="628">
        <v>0.7</v>
      </c>
      <c r="DA35" s="653"/>
      <c r="DB35" s="653"/>
      <c r="DC35" s="657"/>
      <c r="DD35" s="632">
        <v>419056</v>
      </c>
      <c r="DE35" s="655"/>
      <c r="DF35" s="655"/>
      <c r="DG35" s="655"/>
      <c r="DH35" s="655"/>
      <c r="DI35" s="655"/>
      <c r="DJ35" s="655"/>
      <c r="DK35" s="656"/>
      <c r="DL35" s="632">
        <v>419056</v>
      </c>
      <c r="DM35" s="655"/>
      <c r="DN35" s="655"/>
      <c r="DO35" s="655"/>
      <c r="DP35" s="655"/>
      <c r="DQ35" s="655"/>
      <c r="DR35" s="655"/>
      <c r="DS35" s="655"/>
      <c r="DT35" s="655"/>
      <c r="DU35" s="655"/>
      <c r="DV35" s="656"/>
      <c r="DW35" s="628">
        <v>1.1000000000000001</v>
      </c>
      <c r="DX35" s="653"/>
      <c r="DY35" s="653"/>
      <c r="DZ35" s="653"/>
      <c r="EA35" s="653"/>
      <c r="EB35" s="653"/>
      <c r="EC35" s="654"/>
    </row>
    <row r="36" spans="2:133" ht="11.25" customHeight="1" x14ac:dyDescent="0.15">
      <c r="B36" s="620" t="s">
        <v>332</v>
      </c>
      <c r="C36" s="621"/>
      <c r="D36" s="621"/>
      <c r="E36" s="621"/>
      <c r="F36" s="621"/>
      <c r="G36" s="621"/>
      <c r="H36" s="621"/>
      <c r="I36" s="621"/>
      <c r="J36" s="621"/>
      <c r="K36" s="621"/>
      <c r="L36" s="621"/>
      <c r="M36" s="621"/>
      <c r="N36" s="621"/>
      <c r="O36" s="621"/>
      <c r="P36" s="621"/>
      <c r="Q36" s="622"/>
      <c r="R36" s="623">
        <v>5101955</v>
      </c>
      <c r="S36" s="624"/>
      <c r="T36" s="624"/>
      <c r="U36" s="624"/>
      <c r="V36" s="624"/>
      <c r="W36" s="624"/>
      <c r="X36" s="624"/>
      <c r="Y36" s="625"/>
      <c r="Z36" s="626">
        <v>7.5</v>
      </c>
      <c r="AA36" s="626"/>
      <c r="AB36" s="626"/>
      <c r="AC36" s="626"/>
      <c r="AD36" s="627" t="s">
        <v>129</v>
      </c>
      <c r="AE36" s="627"/>
      <c r="AF36" s="627"/>
      <c r="AG36" s="627"/>
      <c r="AH36" s="627"/>
      <c r="AI36" s="627"/>
      <c r="AJ36" s="627"/>
      <c r="AK36" s="627"/>
      <c r="AL36" s="628" t="s">
        <v>129</v>
      </c>
      <c r="AM36" s="629"/>
      <c r="AN36" s="629"/>
      <c r="AO36" s="630"/>
      <c r="AP36" s="218"/>
      <c r="AQ36" s="689" t="s">
        <v>333</v>
      </c>
      <c r="AR36" s="690"/>
      <c r="AS36" s="690"/>
      <c r="AT36" s="690"/>
      <c r="AU36" s="690"/>
      <c r="AV36" s="690"/>
      <c r="AW36" s="690"/>
      <c r="AX36" s="690"/>
      <c r="AY36" s="691"/>
      <c r="AZ36" s="612">
        <v>8101974</v>
      </c>
      <c r="BA36" s="613"/>
      <c r="BB36" s="613"/>
      <c r="BC36" s="613"/>
      <c r="BD36" s="613"/>
      <c r="BE36" s="613"/>
      <c r="BF36" s="685"/>
      <c r="BG36" s="609" t="s">
        <v>334</v>
      </c>
      <c r="BH36" s="610"/>
      <c r="BI36" s="610"/>
      <c r="BJ36" s="610"/>
      <c r="BK36" s="610"/>
      <c r="BL36" s="610"/>
      <c r="BM36" s="610"/>
      <c r="BN36" s="610"/>
      <c r="BO36" s="610"/>
      <c r="BP36" s="610"/>
      <c r="BQ36" s="610"/>
      <c r="BR36" s="610"/>
      <c r="BS36" s="610"/>
      <c r="BT36" s="610"/>
      <c r="BU36" s="611"/>
      <c r="BV36" s="612">
        <v>1758467</v>
      </c>
      <c r="BW36" s="613"/>
      <c r="BX36" s="613"/>
      <c r="BY36" s="613"/>
      <c r="BZ36" s="613"/>
      <c r="CA36" s="613"/>
      <c r="CB36" s="685"/>
      <c r="CD36" s="620" t="s">
        <v>335</v>
      </c>
      <c r="CE36" s="621"/>
      <c r="CF36" s="621"/>
      <c r="CG36" s="621"/>
      <c r="CH36" s="621"/>
      <c r="CI36" s="621"/>
      <c r="CJ36" s="621"/>
      <c r="CK36" s="621"/>
      <c r="CL36" s="621"/>
      <c r="CM36" s="621"/>
      <c r="CN36" s="621"/>
      <c r="CO36" s="621"/>
      <c r="CP36" s="621"/>
      <c r="CQ36" s="622"/>
      <c r="CR36" s="623">
        <v>8463578</v>
      </c>
      <c r="CS36" s="624"/>
      <c r="CT36" s="624"/>
      <c r="CU36" s="624"/>
      <c r="CV36" s="624"/>
      <c r="CW36" s="624"/>
      <c r="CX36" s="624"/>
      <c r="CY36" s="625"/>
      <c r="CZ36" s="628">
        <v>12.9</v>
      </c>
      <c r="DA36" s="653"/>
      <c r="DB36" s="653"/>
      <c r="DC36" s="657"/>
      <c r="DD36" s="632">
        <v>7910101</v>
      </c>
      <c r="DE36" s="624"/>
      <c r="DF36" s="624"/>
      <c r="DG36" s="624"/>
      <c r="DH36" s="624"/>
      <c r="DI36" s="624"/>
      <c r="DJ36" s="624"/>
      <c r="DK36" s="625"/>
      <c r="DL36" s="632">
        <v>3508878</v>
      </c>
      <c r="DM36" s="624"/>
      <c r="DN36" s="624"/>
      <c r="DO36" s="624"/>
      <c r="DP36" s="624"/>
      <c r="DQ36" s="624"/>
      <c r="DR36" s="624"/>
      <c r="DS36" s="624"/>
      <c r="DT36" s="624"/>
      <c r="DU36" s="624"/>
      <c r="DV36" s="625"/>
      <c r="DW36" s="628">
        <v>9.3000000000000007</v>
      </c>
      <c r="DX36" s="653"/>
      <c r="DY36" s="653"/>
      <c r="DZ36" s="653"/>
      <c r="EA36" s="653"/>
      <c r="EB36" s="653"/>
      <c r="EC36" s="654"/>
    </row>
    <row r="37" spans="2:133" ht="11.25" customHeight="1" x14ac:dyDescent="0.15">
      <c r="B37" s="620" t="s">
        <v>336</v>
      </c>
      <c r="C37" s="621"/>
      <c r="D37" s="621"/>
      <c r="E37" s="621"/>
      <c r="F37" s="621"/>
      <c r="G37" s="621"/>
      <c r="H37" s="621"/>
      <c r="I37" s="621"/>
      <c r="J37" s="621"/>
      <c r="K37" s="621"/>
      <c r="L37" s="621"/>
      <c r="M37" s="621"/>
      <c r="N37" s="621"/>
      <c r="O37" s="621"/>
      <c r="P37" s="621"/>
      <c r="Q37" s="622"/>
      <c r="R37" s="623">
        <v>2376589</v>
      </c>
      <c r="S37" s="624"/>
      <c r="T37" s="624"/>
      <c r="U37" s="624"/>
      <c r="V37" s="624"/>
      <c r="W37" s="624"/>
      <c r="X37" s="624"/>
      <c r="Y37" s="625"/>
      <c r="Z37" s="626">
        <v>3.5</v>
      </c>
      <c r="AA37" s="626"/>
      <c r="AB37" s="626"/>
      <c r="AC37" s="626"/>
      <c r="AD37" s="627">
        <v>25257</v>
      </c>
      <c r="AE37" s="627"/>
      <c r="AF37" s="627"/>
      <c r="AG37" s="627"/>
      <c r="AH37" s="627"/>
      <c r="AI37" s="627"/>
      <c r="AJ37" s="627"/>
      <c r="AK37" s="627"/>
      <c r="AL37" s="628">
        <v>0.1</v>
      </c>
      <c r="AM37" s="629"/>
      <c r="AN37" s="629"/>
      <c r="AO37" s="630"/>
      <c r="AQ37" s="686" t="s">
        <v>337</v>
      </c>
      <c r="AR37" s="687"/>
      <c r="AS37" s="687"/>
      <c r="AT37" s="687"/>
      <c r="AU37" s="687"/>
      <c r="AV37" s="687"/>
      <c r="AW37" s="687"/>
      <c r="AX37" s="687"/>
      <c r="AY37" s="688"/>
      <c r="AZ37" s="623">
        <v>1685799</v>
      </c>
      <c r="BA37" s="624"/>
      <c r="BB37" s="624"/>
      <c r="BC37" s="624"/>
      <c r="BD37" s="655"/>
      <c r="BE37" s="655"/>
      <c r="BF37" s="678"/>
      <c r="BG37" s="620" t="s">
        <v>338</v>
      </c>
      <c r="BH37" s="621"/>
      <c r="BI37" s="621"/>
      <c r="BJ37" s="621"/>
      <c r="BK37" s="621"/>
      <c r="BL37" s="621"/>
      <c r="BM37" s="621"/>
      <c r="BN37" s="621"/>
      <c r="BO37" s="621"/>
      <c r="BP37" s="621"/>
      <c r="BQ37" s="621"/>
      <c r="BR37" s="621"/>
      <c r="BS37" s="621"/>
      <c r="BT37" s="621"/>
      <c r="BU37" s="622"/>
      <c r="BV37" s="623">
        <v>1599372</v>
      </c>
      <c r="BW37" s="624"/>
      <c r="BX37" s="624"/>
      <c r="BY37" s="624"/>
      <c r="BZ37" s="624"/>
      <c r="CA37" s="624"/>
      <c r="CB37" s="633"/>
      <c r="CD37" s="620" t="s">
        <v>339</v>
      </c>
      <c r="CE37" s="621"/>
      <c r="CF37" s="621"/>
      <c r="CG37" s="621"/>
      <c r="CH37" s="621"/>
      <c r="CI37" s="621"/>
      <c r="CJ37" s="621"/>
      <c r="CK37" s="621"/>
      <c r="CL37" s="621"/>
      <c r="CM37" s="621"/>
      <c r="CN37" s="621"/>
      <c r="CO37" s="621"/>
      <c r="CP37" s="621"/>
      <c r="CQ37" s="622"/>
      <c r="CR37" s="623">
        <v>1851153</v>
      </c>
      <c r="CS37" s="655"/>
      <c r="CT37" s="655"/>
      <c r="CU37" s="655"/>
      <c r="CV37" s="655"/>
      <c r="CW37" s="655"/>
      <c r="CX37" s="655"/>
      <c r="CY37" s="656"/>
      <c r="CZ37" s="628">
        <v>2.8</v>
      </c>
      <c r="DA37" s="653"/>
      <c r="DB37" s="653"/>
      <c r="DC37" s="657"/>
      <c r="DD37" s="632">
        <v>1850636</v>
      </c>
      <c r="DE37" s="655"/>
      <c r="DF37" s="655"/>
      <c r="DG37" s="655"/>
      <c r="DH37" s="655"/>
      <c r="DI37" s="655"/>
      <c r="DJ37" s="655"/>
      <c r="DK37" s="656"/>
      <c r="DL37" s="632">
        <v>1602950</v>
      </c>
      <c r="DM37" s="655"/>
      <c r="DN37" s="655"/>
      <c r="DO37" s="655"/>
      <c r="DP37" s="655"/>
      <c r="DQ37" s="655"/>
      <c r="DR37" s="655"/>
      <c r="DS37" s="655"/>
      <c r="DT37" s="655"/>
      <c r="DU37" s="655"/>
      <c r="DV37" s="656"/>
      <c r="DW37" s="628">
        <v>4.3</v>
      </c>
      <c r="DX37" s="653"/>
      <c r="DY37" s="653"/>
      <c r="DZ37" s="653"/>
      <c r="EA37" s="653"/>
      <c r="EB37" s="653"/>
      <c r="EC37" s="654"/>
    </row>
    <row r="38" spans="2:133" ht="11.25" customHeight="1" x14ac:dyDescent="0.15">
      <c r="B38" s="620" t="s">
        <v>340</v>
      </c>
      <c r="C38" s="621"/>
      <c r="D38" s="621"/>
      <c r="E38" s="621"/>
      <c r="F38" s="621"/>
      <c r="G38" s="621"/>
      <c r="H38" s="621"/>
      <c r="I38" s="621"/>
      <c r="J38" s="621"/>
      <c r="K38" s="621"/>
      <c r="L38" s="621"/>
      <c r="M38" s="621"/>
      <c r="N38" s="621"/>
      <c r="O38" s="621"/>
      <c r="P38" s="621"/>
      <c r="Q38" s="622"/>
      <c r="R38" s="623">
        <v>1669800</v>
      </c>
      <c r="S38" s="624"/>
      <c r="T38" s="624"/>
      <c r="U38" s="624"/>
      <c r="V38" s="624"/>
      <c r="W38" s="624"/>
      <c r="X38" s="624"/>
      <c r="Y38" s="625"/>
      <c r="Z38" s="626">
        <v>2.5</v>
      </c>
      <c r="AA38" s="626"/>
      <c r="AB38" s="626"/>
      <c r="AC38" s="626"/>
      <c r="AD38" s="627" t="s">
        <v>129</v>
      </c>
      <c r="AE38" s="627"/>
      <c r="AF38" s="627"/>
      <c r="AG38" s="627"/>
      <c r="AH38" s="627"/>
      <c r="AI38" s="627"/>
      <c r="AJ38" s="627"/>
      <c r="AK38" s="627"/>
      <c r="AL38" s="628" t="s">
        <v>129</v>
      </c>
      <c r="AM38" s="629"/>
      <c r="AN38" s="629"/>
      <c r="AO38" s="630"/>
      <c r="AQ38" s="686" t="s">
        <v>341</v>
      </c>
      <c r="AR38" s="687"/>
      <c r="AS38" s="687"/>
      <c r="AT38" s="687"/>
      <c r="AU38" s="687"/>
      <c r="AV38" s="687"/>
      <c r="AW38" s="687"/>
      <c r="AX38" s="687"/>
      <c r="AY38" s="688"/>
      <c r="AZ38" s="623">
        <v>595916</v>
      </c>
      <c r="BA38" s="624"/>
      <c r="BB38" s="624"/>
      <c r="BC38" s="624"/>
      <c r="BD38" s="655"/>
      <c r="BE38" s="655"/>
      <c r="BF38" s="678"/>
      <c r="BG38" s="620" t="s">
        <v>342</v>
      </c>
      <c r="BH38" s="621"/>
      <c r="BI38" s="621"/>
      <c r="BJ38" s="621"/>
      <c r="BK38" s="621"/>
      <c r="BL38" s="621"/>
      <c r="BM38" s="621"/>
      <c r="BN38" s="621"/>
      <c r="BO38" s="621"/>
      <c r="BP38" s="621"/>
      <c r="BQ38" s="621"/>
      <c r="BR38" s="621"/>
      <c r="BS38" s="621"/>
      <c r="BT38" s="621"/>
      <c r="BU38" s="622"/>
      <c r="BV38" s="623">
        <v>18563</v>
      </c>
      <c r="BW38" s="624"/>
      <c r="BX38" s="624"/>
      <c r="BY38" s="624"/>
      <c r="BZ38" s="624"/>
      <c r="CA38" s="624"/>
      <c r="CB38" s="633"/>
      <c r="CD38" s="620" t="s">
        <v>343</v>
      </c>
      <c r="CE38" s="621"/>
      <c r="CF38" s="621"/>
      <c r="CG38" s="621"/>
      <c r="CH38" s="621"/>
      <c r="CI38" s="621"/>
      <c r="CJ38" s="621"/>
      <c r="CK38" s="621"/>
      <c r="CL38" s="621"/>
      <c r="CM38" s="621"/>
      <c r="CN38" s="621"/>
      <c r="CO38" s="621"/>
      <c r="CP38" s="621"/>
      <c r="CQ38" s="622"/>
      <c r="CR38" s="623">
        <v>5405588</v>
      </c>
      <c r="CS38" s="624"/>
      <c r="CT38" s="624"/>
      <c r="CU38" s="624"/>
      <c r="CV38" s="624"/>
      <c r="CW38" s="624"/>
      <c r="CX38" s="624"/>
      <c r="CY38" s="625"/>
      <c r="CZ38" s="628">
        <v>8.1999999999999993</v>
      </c>
      <c r="DA38" s="653"/>
      <c r="DB38" s="653"/>
      <c r="DC38" s="657"/>
      <c r="DD38" s="632">
        <v>4455476</v>
      </c>
      <c r="DE38" s="624"/>
      <c r="DF38" s="624"/>
      <c r="DG38" s="624"/>
      <c r="DH38" s="624"/>
      <c r="DI38" s="624"/>
      <c r="DJ38" s="624"/>
      <c r="DK38" s="625"/>
      <c r="DL38" s="632">
        <v>4210718</v>
      </c>
      <c r="DM38" s="624"/>
      <c r="DN38" s="624"/>
      <c r="DO38" s="624"/>
      <c r="DP38" s="624"/>
      <c r="DQ38" s="624"/>
      <c r="DR38" s="624"/>
      <c r="DS38" s="624"/>
      <c r="DT38" s="624"/>
      <c r="DU38" s="624"/>
      <c r="DV38" s="625"/>
      <c r="DW38" s="628">
        <v>11.2</v>
      </c>
      <c r="DX38" s="653"/>
      <c r="DY38" s="653"/>
      <c r="DZ38" s="653"/>
      <c r="EA38" s="653"/>
      <c r="EB38" s="653"/>
      <c r="EC38" s="654"/>
    </row>
    <row r="39" spans="2:133" ht="11.25" customHeight="1" x14ac:dyDescent="0.15">
      <c r="B39" s="620" t="s">
        <v>344</v>
      </c>
      <c r="C39" s="621"/>
      <c r="D39" s="621"/>
      <c r="E39" s="621"/>
      <c r="F39" s="621"/>
      <c r="G39" s="621"/>
      <c r="H39" s="621"/>
      <c r="I39" s="621"/>
      <c r="J39" s="621"/>
      <c r="K39" s="621"/>
      <c r="L39" s="621"/>
      <c r="M39" s="621"/>
      <c r="N39" s="621"/>
      <c r="O39" s="621"/>
      <c r="P39" s="621"/>
      <c r="Q39" s="622"/>
      <c r="R39" s="623" t="s">
        <v>129</v>
      </c>
      <c r="S39" s="624"/>
      <c r="T39" s="624"/>
      <c r="U39" s="624"/>
      <c r="V39" s="624"/>
      <c r="W39" s="624"/>
      <c r="X39" s="624"/>
      <c r="Y39" s="625"/>
      <c r="Z39" s="626" t="s">
        <v>129</v>
      </c>
      <c r="AA39" s="626"/>
      <c r="AB39" s="626"/>
      <c r="AC39" s="626"/>
      <c r="AD39" s="627" t="s">
        <v>129</v>
      </c>
      <c r="AE39" s="627"/>
      <c r="AF39" s="627"/>
      <c r="AG39" s="627"/>
      <c r="AH39" s="627"/>
      <c r="AI39" s="627"/>
      <c r="AJ39" s="627"/>
      <c r="AK39" s="627"/>
      <c r="AL39" s="628" t="s">
        <v>185</v>
      </c>
      <c r="AM39" s="629"/>
      <c r="AN39" s="629"/>
      <c r="AO39" s="630"/>
      <c r="AQ39" s="686" t="s">
        <v>345</v>
      </c>
      <c r="AR39" s="687"/>
      <c r="AS39" s="687"/>
      <c r="AT39" s="687"/>
      <c r="AU39" s="687"/>
      <c r="AV39" s="687"/>
      <c r="AW39" s="687"/>
      <c r="AX39" s="687"/>
      <c r="AY39" s="688"/>
      <c r="AZ39" s="623">
        <v>338898</v>
      </c>
      <c r="BA39" s="624"/>
      <c r="BB39" s="624"/>
      <c r="BC39" s="624"/>
      <c r="BD39" s="655"/>
      <c r="BE39" s="655"/>
      <c r="BF39" s="678"/>
      <c r="BG39" s="620" t="s">
        <v>346</v>
      </c>
      <c r="BH39" s="621"/>
      <c r="BI39" s="621"/>
      <c r="BJ39" s="621"/>
      <c r="BK39" s="621"/>
      <c r="BL39" s="621"/>
      <c r="BM39" s="621"/>
      <c r="BN39" s="621"/>
      <c r="BO39" s="621"/>
      <c r="BP39" s="621"/>
      <c r="BQ39" s="621"/>
      <c r="BR39" s="621"/>
      <c r="BS39" s="621"/>
      <c r="BT39" s="621"/>
      <c r="BU39" s="622"/>
      <c r="BV39" s="623">
        <v>28488</v>
      </c>
      <c r="BW39" s="624"/>
      <c r="BX39" s="624"/>
      <c r="BY39" s="624"/>
      <c r="BZ39" s="624"/>
      <c r="CA39" s="624"/>
      <c r="CB39" s="633"/>
      <c r="CD39" s="620" t="s">
        <v>347</v>
      </c>
      <c r="CE39" s="621"/>
      <c r="CF39" s="621"/>
      <c r="CG39" s="621"/>
      <c r="CH39" s="621"/>
      <c r="CI39" s="621"/>
      <c r="CJ39" s="621"/>
      <c r="CK39" s="621"/>
      <c r="CL39" s="621"/>
      <c r="CM39" s="621"/>
      <c r="CN39" s="621"/>
      <c r="CO39" s="621"/>
      <c r="CP39" s="621"/>
      <c r="CQ39" s="622"/>
      <c r="CR39" s="623">
        <v>4142873</v>
      </c>
      <c r="CS39" s="655"/>
      <c r="CT39" s="655"/>
      <c r="CU39" s="655"/>
      <c r="CV39" s="655"/>
      <c r="CW39" s="655"/>
      <c r="CX39" s="655"/>
      <c r="CY39" s="656"/>
      <c r="CZ39" s="628">
        <v>6.3</v>
      </c>
      <c r="DA39" s="653"/>
      <c r="DB39" s="653"/>
      <c r="DC39" s="657"/>
      <c r="DD39" s="632">
        <v>3756240</v>
      </c>
      <c r="DE39" s="655"/>
      <c r="DF39" s="655"/>
      <c r="DG39" s="655"/>
      <c r="DH39" s="655"/>
      <c r="DI39" s="655"/>
      <c r="DJ39" s="655"/>
      <c r="DK39" s="656"/>
      <c r="DL39" s="632" t="s">
        <v>185</v>
      </c>
      <c r="DM39" s="655"/>
      <c r="DN39" s="655"/>
      <c r="DO39" s="655"/>
      <c r="DP39" s="655"/>
      <c r="DQ39" s="655"/>
      <c r="DR39" s="655"/>
      <c r="DS39" s="655"/>
      <c r="DT39" s="655"/>
      <c r="DU39" s="655"/>
      <c r="DV39" s="656"/>
      <c r="DW39" s="628" t="s">
        <v>185</v>
      </c>
      <c r="DX39" s="653"/>
      <c r="DY39" s="653"/>
      <c r="DZ39" s="653"/>
      <c r="EA39" s="653"/>
      <c r="EB39" s="653"/>
      <c r="EC39" s="654"/>
    </row>
    <row r="40" spans="2:133" ht="11.25" customHeight="1" x14ac:dyDescent="0.15">
      <c r="B40" s="620" t="s">
        <v>348</v>
      </c>
      <c r="C40" s="621"/>
      <c r="D40" s="621"/>
      <c r="E40" s="621"/>
      <c r="F40" s="621"/>
      <c r="G40" s="621"/>
      <c r="H40" s="621"/>
      <c r="I40" s="621"/>
      <c r="J40" s="621"/>
      <c r="K40" s="621"/>
      <c r="L40" s="621"/>
      <c r="M40" s="621"/>
      <c r="N40" s="621"/>
      <c r="O40" s="621"/>
      <c r="P40" s="621"/>
      <c r="Q40" s="622"/>
      <c r="R40" s="623" t="s">
        <v>185</v>
      </c>
      <c r="S40" s="624"/>
      <c r="T40" s="624"/>
      <c r="U40" s="624"/>
      <c r="V40" s="624"/>
      <c r="W40" s="624"/>
      <c r="X40" s="624"/>
      <c r="Y40" s="625"/>
      <c r="Z40" s="626" t="s">
        <v>185</v>
      </c>
      <c r="AA40" s="626"/>
      <c r="AB40" s="626"/>
      <c r="AC40" s="626"/>
      <c r="AD40" s="627" t="s">
        <v>129</v>
      </c>
      <c r="AE40" s="627"/>
      <c r="AF40" s="627"/>
      <c r="AG40" s="627"/>
      <c r="AH40" s="627"/>
      <c r="AI40" s="627"/>
      <c r="AJ40" s="627"/>
      <c r="AK40" s="627"/>
      <c r="AL40" s="628" t="s">
        <v>138</v>
      </c>
      <c r="AM40" s="629"/>
      <c r="AN40" s="629"/>
      <c r="AO40" s="630"/>
      <c r="AQ40" s="686" t="s">
        <v>349</v>
      </c>
      <c r="AR40" s="687"/>
      <c r="AS40" s="687"/>
      <c r="AT40" s="687"/>
      <c r="AU40" s="687"/>
      <c r="AV40" s="687"/>
      <c r="AW40" s="687"/>
      <c r="AX40" s="687"/>
      <c r="AY40" s="688"/>
      <c r="AZ40" s="623">
        <v>75773</v>
      </c>
      <c r="BA40" s="624"/>
      <c r="BB40" s="624"/>
      <c r="BC40" s="624"/>
      <c r="BD40" s="655"/>
      <c r="BE40" s="655"/>
      <c r="BF40" s="678"/>
      <c r="BG40" s="671" t="s">
        <v>350</v>
      </c>
      <c r="BH40" s="672"/>
      <c r="BI40" s="672"/>
      <c r="BJ40" s="672"/>
      <c r="BK40" s="672"/>
      <c r="BL40" s="219"/>
      <c r="BM40" s="621" t="s">
        <v>351</v>
      </c>
      <c r="BN40" s="621"/>
      <c r="BO40" s="621"/>
      <c r="BP40" s="621"/>
      <c r="BQ40" s="621"/>
      <c r="BR40" s="621"/>
      <c r="BS40" s="621"/>
      <c r="BT40" s="621"/>
      <c r="BU40" s="622"/>
      <c r="BV40" s="623">
        <v>96</v>
      </c>
      <c r="BW40" s="624"/>
      <c r="BX40" s="624"/>
      <c r="BY40" s="624"/>
      <c r="BZ40" s="624"/>
      <c r="CA40" s="624"/>
      <c r="CB40" s="633"/>
      <c r="CD40" s="620" t="s">
        <v>352</v>
      </c>
      <c r="CE40" s="621"/>
      <c r="CF40" s="621"/>
      <c r="CG40" s="621"/>
      <c r="CH40" s="621"/>
      <c r="CI40" s="621"/>
      <c r="CJ40" s="621"/>
      <c r="CK40" s="621"/>
      <c r="CL40" s="621"/>
      <c r="CM40" s="621"/>
      <c r="CN40" s="621"/>
      <c r="CO40" s="621"/>
      <c r="CP40" s="621"/>
      <c r="CQ40" s="622"/>
      <c r="CR40" s="623">
        <v>2177903</v>
      </c>
      <c r="CS40" s="624"/>
      <c r="CT40" s="624"/>
      <c r="CU40" s="624"/>
      <c r="CV40" s="624"/>
      <c r="CW40" s="624"/>
      <c r="CX40" s="624"/>
      <c r="CY40" s="625"/>
      <c r="CZ40" s="628">
        <v>3.3</v>
      </c>
      <c r="DA40" s="653"/>
      <c r="DB40" s="653"/>
      <c r="DC40" s="657"/>
      <c r="DD40" s="632">
        <v>832433</v>
      </c>
      <c r="DE40" s="624"/>
      <c r="DF40" s="624"/>
      <c r="DG40" s="624"/>
      <c r="DH40" s="624"/>
      <c r="DI40" s="624"/>
      <c r="DJ40" s="624"/>
      <c r="DK40" s="625"/>
      <c r="DL40" s="632">
        <v>234663</v>
      </c>
      <c r="DM40" s="624"/>
      <c r="DN40" s="624"/>
      <c r="DO40" s="624"/>
      <c r="DP40" s="624"/>
      <c r="DQ40" s="624"/>
      <c r="DR40" s="624"/>
      <c r="DS40" s="624"/>
      <c r="DT40" s="624"/>
      <c r="DU40" s="624"/>
      <c r="DV40" s="625"/>
      <c r="DW40" s="628">
        <v>0.6</v>
      </c>
      <c r="DX40" s="653"/>
      <c r="DY40" s="653"/>
      <c r="DZ40" s="653"/>
      <c r="EA40" s="653"/>
      <c r="EB40" s="653"/>
      <c r="EC40" s="654"/>
    </row>
    <row r="41" spans="2:133" ht="11.25" customHeight="1" x14ac:dyDescent="0.15">
      <c r="B41" s="644" t="s">
        <v>353</v>
      </c>
      <c r="C41" s="645"/>
      <c r="D41" s="645"/>
      <c r="E41" s="645"/>
      <c r="F41" s="645"/>
      <c r="G41" s="645"/>
      <c r="H41" s="645"/>
      <c r="I41" s="645"/>
      <c r="J41" s="645"/>
      <c r="K41" s="645"/>
      <c r="L41" s="645"/>
      <c r="M41" s="645"/>
      <c r="N41" s="645"/>
      <c r="O41" s="645"/>
      <c r="P41" s="645"/>
      <c r="Q41" s="646"/>
      <c r="R41" s="695">
        <v>67952641</v>
      </c>
      <c r="S41" s="696"/>
      <c r="T41" s="696"/>
      <c r="U41" s="696"/>
      <c r="V41" s="696"/>
      <c r="W41" s="696"/>
      <c r="X41" s="696"/>
      <c r="Y41" s="700"/>
      <c r="Z41" s="701">
        <v>100</v>
      </c>
      <c r="AA41" s="701"/>
      <c r="AB41" s="701"/>
      <c r="AC41" s="701"/>
      <c r="AD41" s="702">
        <v>37603382</v>
      </c>
      <c r="AE41" s="702"/>
      <c r="AF41" s="702"/>
      <c r="AG41" s="702"/>
      <c r="AH41" s="702"/>
      <c r="AI41" s="702"/>
      <c r="AJ41" s="702"/>
      <c r="AK41" s="702"/>
      <c r="AL41" s="703">
        <v>100</v>
      </c>
      <c r="AM41" s="683"/>
      <c r="AN41" s="683"/>
      <c r="AO41" s="704"/>
      <c r="AQ41" s="686" t="s">
        <v>354</v>
      </c>
      <c r="AR41" s="687"/>
      <c r="AS41" s="687"/>
      <c r="AT41" s="687"/>
      <c r="AU41" s="687"/>
      <c r="AV41" s="687"/>
      <c r="AW41" s="687"/>
      <c r="AX41" s="687"/>
      <c r="AY41" s="688"/>
      <c r="AZ41" s="623">
        <v>1079617</v>
      </c>
      <c r="BA41" s="624"/>
      <c r="BB41" s="624"/>
      <c r="BC41" s="624"/>
      <c r="BD41" s="655"/>
      <c r="BE41" s="655"/>
      <c r="BF41" s="678"/>
      <c r="BG41" s="671"/>
      <c r="BH41" s="672"/>
      <c r="BI41" s="672"/>
      <c r="BJ41" s="672"/>
      <c r="BK41" s="672"/>
      <c r="BL41" s="219"/>
      <c r="BM41" s="621" t="s">
        <v>355</v>
      </c>
      <c r="BN41" s="621"/>
      <c r="BO41" s="621"/>
      <c r="BP41" s="621"/>
      <c r="BQ41" s="621"/>
      <c r="BR41" s="621"/>
      <c r="BS41" s="621"/>
      <c r="BT41" s="621"/>
      <c r="BU41" s="622"/>
      <c r="BV41" s="623" t="s">
        <v>185</v>
      </c>
      <c r="BW41" s="624"/>
      <c r="BX41" s="624"/>
      <c r="BY41" s="624"/>
      <c r="BZ41" s="624"/>
      <c r="CA41" s="624"/>
      <c r="CB41" s="633"/>
      <c r="CD41" s="620" t="s">
        <v>356</v>
      </c>
      <c r="CE41" s="621"/>
      <c r="CF41" s="621"/>
      <c r="CG41" s="621"/>
      <c r="CH41" s="621"/>
      <c r="CI41" s="621"/>
      <c r="CJ41" s="621"/>
      <c r="CK41" s="621"/>
      <c r="CL41" s="621"/>
      <c r="CM41" s="621"/>
      <c r="CN41" s="621"/>
      <c r="CO41" s="621"/>
      <c r="CP41" s="621"/>
      <c r="CQ41" s="622"/>
      <c r="CR41" s="623" t="s">
        <v>185</v>
      </c>
      <c r="CS41" s="655"/>
      <c r="CT41" s="655"/>
      <c r="CU41" s="655"/>
      <c r="CV41" s="655"/>
      <c r="CW41" s="655"/>
      <c r="CX41" s="655"/>
      <c r="CY41" s="656"/>
      <c r="CZ41" s="628" t="s">
        <v>129</v>
      </c>
      <c r="DA41" s="653"/>
      <c r="DB41" s="653"/>
      <c r="DC41" s="657"/>
      <c r="DD41" s="632" t="s">
        <v>185</v>
      </c>
      <c r="DE41" s="655"/>
      <c r="DF41" s="655"/>
      <c r="DG41" s="655"/>
      <c r="DH41" s="655"/>
      <c r="DI41" s="655"/>
      <c r="DJ41" s="655"/>
      <c r="DK41" s="656"/>
      <c r="DL41" s="706"/>
      <c r="DM41" s="707"/>
      <c r="DN41" s="707"/>
      <c r="DO41" s="707"/>
      <c r="DP41" s="707"/>
      <c r="DQ41" s="707"/>
      <c r="DR41" s="707"/>
      <c r="DS41" s="707"/>
      <c r="DT41" s="707"/>
      <c r="DU41" s="707"/>
      <c r="DV41" s="708"/>
      <c r="DW41" s="697"/>
      <c r="DX41" s="698"/>
      <c r="DY41" s="698"/>
      <c r="DZ41" s="698"/>
      <c r="EA41" s="698"/>
      <c r="EB41" s="698"/>
      <c r="EC41" s="699"/>
    </row>
    <row r="42" spans="2:133" ht="11.25" customHeight="1" x14ac:dyDescent="0.15">
      <c r="AQ42" s="692" t="s">
        <v>357</v>
      </c>
      <c r="AR42" s="693"/>
      <c r="AS42" s="693"/>
      <c r="AT42" s="693"/>
      <c r="AU42" s="693"/>
      <c r="AV42" s="693"/>
      <c r="AW42" s="693"/>
      <c r="AX42" s="693"/>
      <c r="AY42" s="694"/>
      <c r="AZ42" s="695">
        <v>4325971</v>
      </c>
      <c r="BA42" s="696"/>
      <c r="BB42" s="696"/>
      <c r="BC42" s="696"/>
      <c r="BD42" s="682"/>
      <c r="BE42" s="682"/>
      <c r="BF42" s="684"/>
      <c r="BG42" s="673"/>
      <c r="BH42" s="674"/>
      <c r="BI42" s="674"/>
      <c r="BJ42" s="674"/>
      <c r="BK42" s="674"/>
      <c r="BL42" s="220"/>
      <c r="BM42" s="645" t="s">
        <v>358</v>
      </c>
      <c r="BN42" s="645"/>
      <c r="BO42" s="645"/>
      <c r="BP42" s="645"/>
      <c r="BQ42" s="645"/>
      <c r="BR42" s="645"/>
      <c r="BS42" s="645"/>
      <c r="BT42" s="645"/>
      <c r="BU42" s="646"/>
      <c r="BV42" s="695">
        <v>346</v>
      </c>
      <c r="BW42" s="696"/>
      <c r="BX42" s="696"/>
      <c r="BY42" s="696"/>
      <c r="BZ42" s="696"/>
      <c r="CA42" s="696"/>
      <c r="CB42" s="705"/>
      <c r="CD42" s="620" t="s">
        <v>359</v>
      </c>
      <c r="CE42" s="621"/>
      <c r="CF42" s="621"/>
      <c r="CG42" s="621"/>
      <c r="CH42" s="621"/>
      <c r="CI42" s="621"/>
      <c r="CJ42" s="621"/>
      <c r="CK42" s="621"/>
      <c r="CL42" s="621"/>
      <c r="CM42" s="621"/>
      <c r="CN42" s="621"/>
      <c r="CO42" s="621"/>
      <c r="CP42" s="621"/>
      <c r="CQ42" s="622"/>
      <c r="CR42" s="623">
        <v>5393003</v>
      </c>
      <c r="CS42" s="655"/>
      <c r="CT42" s="655"/>
      <c r="CU42" s="655"/>
      <c r="CV42" s="655"/>
      <c r="CW42" s="655"/>
      <c r="CX42" s="655"/>
      <c r="CY42" s="656"/>
      <c r="CZ42" s="628">
        <v>8.1999999999999993</v>
      </c>
      <c r="DA42" s="653"/>
      <c r="DB42" s="653"/>
      <c r="DC42" s="657"/>
      <c r="DD42" s="632">
        <v>2509482</v>
      </c>
      <c r="DE42" s="655"/>
      <c r="DF42" s="655"/>
      <c r="DG42" s="655"/>
      <c r="DH42" s="655"/>
      <c r="DI42" s="655"/>
      <c r="DJ42" s="655"/>
      <c r="DK42" s="656"/>
      <c r="DL42" s="706"/>
      <c r="DM42" s="707"/>
      <c r="DN42" s="707"/>
      <c r="DO42" s="707"/>
      <c r="DP42" s="707"/>
      <c r="DQ42" s="707"/>
      <c r="DR42" s="707"/>
      <c r="DS42" s="707"/>
      <c r="DT42" s="707"/>
      <c r="DU42" s="707"/>
      <c r="DV42" s="708"/>
      <c r="DW42" s="697"/>
      <c r="DX42" s="698"/>
      <c r="DY42" s="698"/>
      <c r="DZ42" s="698"/>
      <c r="EA42" s="698"/>
      <c r="EB42" s="698"/>
      <c r="EC42" s="699"/>
    </row>
    <row r="43" spans="2:133" ht="11.25" customHeight="1" x14ac:dyDescent="0.15">
      <c r="B43" s="210" t="s">
        <v>360</v>
      </c>
      <c r="CD43" s="620" t="s">
        <v>361</v>
      </c>
      <c r="CE43" s="621"/>
      <c r="CF43" s="621"/>
      <c r="CG43" s="621"/>
      <c r="CH43" s="621"/>
      <c r="CI43" s="621"/>
      <c r="CJ43" s="621"/>
      <c r="CK43" s="621"/>
      <c r="CL43" s="621"/>
      <c r="CM43" s="621"/>
      <c r="CN43" s="621"/>
      <c r="CO43" s="621"/>
      <c r="CP43" s="621"/>
      <c r="CQ43" s="622"/>
      <c r="CR43" s="623">
        <v>296356</v>
      </c>
      <c r="CS43" s="655"/>
      <c r="CT43" s="655"/>
      <c r="CU43" s="655"/>
      <c r="CV43" s="655"/>
      <c r="CW43" s="655"/>
      <c r="CX43" s="655"/>
      <c r="CY43" s="656"/>
      <c r="CZ43" s="628">
        <v>0.5</v>
      </c>
      <c r="DA43" s="653"/>
      <c r="DB43" s="653"/>
      <c r="DC43" s="657"/>
      <c r="DD43" s="632">
        <v>296356</v>
      </c>
      <c r="DE43" s="655"/>
      <c r="DF43" s="655"/>
      <c r="DG43" s="655"/>
      <c r="DH43" s="655"/>
      <c r="DI43" s="655"/>
      <c r="DJ43" s="655"/>
      <c r="DK43" s="656"/>
      <c r="DL43" s="706"/>
      <c r="DM43" s="707"/>
      <c r="DN43" s="707"/>
      <c r="DO43" s="707"/>
      <c r="DP43" s="707"/>
      <c r="DQ43" s="707"/>
      <c r="DR43" s="707"/>
      <c r="DS43" s="707"/>
      <c r="DT43" s="707"/>
      <c r="DU43" s="707"/>
      <c r="DV43" s="708"/>
      <c r="DW43" s="697"/>
      <c r="DX43" s="698"/>
      <c r="DY43" s="698"/>
      <c r="DZ43" s="698"/>
      <c r="EA43" s="698"/>
      <c r="EB43" s="698"/>
      <c r="EC43" s="699"/>
    </row>
    <row r="44" spans="2:133" ht="11.25" customHeight="1" x14ac:dyDescent="0.15">
      <c r="B44" s="709" t="s">
        <v>362</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59" t="s">
        <v>309</v>
      </c>
      <c r="CE44" s="660"/>
      <c r="CF44" s="620" t="s">
        <v>363</v>
      </c>
      <c r="CG44" s="621"/>
      <c r="CH44" s="621"/>
      <c r="CI44" s="621"/>
      <c r="CJ44" s="621"/>
      <c r="CK44" s="621"/>
      <c r="CL44" s="621"/>
      <c r="CM44" s="621"/>
      <c r="CN44" s="621"/>
      <c r="CO44" s="621"/>
      <c r="CP44" s="621"/>
      <c r="CQ44" s="622"/>
      <c r="CR44" s="623">
        <v>5393003</v>
      </c>
      <c r="CS44" s="624"/>
      <c r="CT44" s="624"/>
      <c r="CU44" s="624"/>
      <c r="CV44" s="624"/>
      <c r="CW44" s="624"/>
      <c r="CX44" s="624"/>
      <c r="CY44" s="625"/>
      <c r="CZ44" s="628">
        <v>8.1999999999999993</v>
      </c>
      <c r="DA44" s="629"/>
      <c r="DB44" s="629"/>
      <c r="DC44" s="635"/>
      <c r="DD44" s="632">
        <v>2509482</v>
      </c>
      <c r="DE44" s="624"/>
      <c r="DF44" s="624"/>
      <c r="DG44" s="624"/>
      <c r="DH44" s="624"/>
      <c r="DI44" s="624"/>
      <c r="DJ44" s="624"/>
      <c r="DK44" s="625"/>
      <c r="DL44" s="706"/>
      <c r="DM44" s="707"/>
      <c r="DN44" s="707"/>
      <c r="DO44" s="707"/>
      <c r="DP44" s="707"/>
      <c r="DQ44" s="707"/>
      <c r="DR44" s="707"/>
      <c r="DS44" s="707"/>
      <c r="DT44" s="707"/>
      <c r="DU44" s="707"/>
      <c r="DV44" s="708"/>
      <c r="DW44" s="697"/>
      <c r="DX44" s="698"/>
      <c r="DY44" s="698"/>
      <c r="DZ44" s="698"/>
      <c r="EA44" s="698"/>
      <c r="EB44" s="698"/>
      <c r="EC44" s="699"/>
    </row>
    <row r="45" spans="2:133" ht="11.25" customHeight="1" x14ac:dyDescent="0.15">
      <c r="B45" s="709" t="s">
        <v>364</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1"/>
      <c r="CE45" s="662"/>
      <c r="CF45" s="620" t="s">
        <v>365</v>
      </c>
      <c r="CG45" s="621"/>
      <c r="CH45" s="621"/>
      <c r="CI45" s="621"/>
      <c r="CJ45" s="621"/>
      <c r="CK45" s="621"/>
      <c r="CL45" s="621"/>
      <c r="CM45" s="621"/>
      <c r="CN45" s="621"/>
      <c r="CO45" s="621"/>
      <c r="CP45" s="621"/>
      <c r="CQ45" s="622"/>
      <c r="CR45" s="623">
        <v>1109866</v>
      </c>
      <c r="CS45" s="655"/>
      <c r="CT45" s="655"/>
      <c r="CU45" s="655"/>
      <c r="CV45" s="655"/>
      <c r="CW45" s="655"/>
      <c r="CX45" s="655"/>
      <c r="CY45" s="656"/>
      <c r="CZ45" s="628">
        <v>1.7</v>
      </c>
      <c r="DA45" s="653"/>
      <c r="DB45" s="653"/>
      <c r="DC45" s="657"/>
      <c r="DD45" s="632">
        <v>55837</v>
      </c>
      <c r="DE45" s="655"/>
      <c r="DF45" s="655"/>
      <c r="DG45" s="655"/>
      <c r="DH45" s="655"/>
      <c r="DI45" s="655"/>
      <c r="DJ45" s="655"/>
      <c r="DK45" s="656"/>
      <c r="DL45" s="706"/>
      <c r="DM45" s="707"/>
      <c r="DN45" s="707"/>
      <c r="DO45" s="707"/>
      <c r="DP45" s="707"/>
      <c r="DQ45" s="707"/>
      <c r="DR45" s="707"/>
      <c r="DS45" s="707"/>
      <c r="DT45" s="707"/>
      <c r="DU45" s="707"/>
      <c r="DV45" s="708"/>
      <c r="DW45" s="697"/>
      <c r="DX45" s="698"/>
      <c r="DY45" s="698"/>
      <c r="DZ45" s="698"/>
      <c r="EA45" s="698"/>
      <c r="EB45" s="698"/>
      <c r="EC45" s="699"/>
    </row>
    <row r="46" spans="2:133" ht="11.25" customHeight="1" x14ac:dyDescent="0.15">
      <c r="B46" s="221"/>
      <c r="CD46" s="661"/>
      <c r="CE46" s="662"/>
      <c r="CF46" s="620" t="s">
        <v>366</v>
      </c>
      <c r="CG46" s="621"/>
      <c r="CH46" s="621"/>
      <c r="CI46" s="621"/>
      <c r="CJ46" s="621"/>
      <c r="CK46" s="621"/>
      <c r="CL46" s="621"/>
      <c r="CM46" s="621"/>
      <c r="CN46" s="621"/>
      <c r="CO46" s="621"/>
      <c r="CP46" s="621"/>
      <c r="CQ46" s="622"/>
      <c r="CR46" s="623">
        <v>4086621</v>
      </c>
      <c r="CS46" s="624"/>
      <c r="CT46" s="624"/>
      <c r="CU46" s="624"/>
      <c r="CV46" s="624"/>
      <c r="CW46" s="624"/>
      <c r="CX46" s="624"/>
      <c r="CY46" s="625"/>
      <c r="CZ46" s="628">
        <v>6.2</v>
      </c>
      <c r="DA46" s="629"/>
      <c r="DB46" s="629"/>
      <c r="DC46" s="635"/>
      <c r="DD46" s="632">
        <v>2357039</v>
      </c>
      <c r="DE46" s="624"/>
      <c r="DF46" s="624"/>
      <c r="DG46" s="624"/>
      <c r="DH46" s="624"/>
      <c r="DI46" s="624"/>
      <c r="DJ46" s="624"/>
      <c r="DK46" s="625"/>
      <c r="DL46" s="706"/>
      <c r="DM46" s="707"/>
      <c r="DN46" s="707"/>
      <c r="DO46" s="707"/>
      <c r="DP46" s="707"/>
      <c r="DQ46" s="707"/>
      <c r="DR46" s="707"/>
      <c r="DS46" s="707"/>
      <c r="DT46" s="707"/>
      <c r="DU46" s="707"/>
      <c r="DV46" s="708"/>
      <c r="DW46" s="697"/>
      <c r="DX46" s="698"/>
      <c r="DY46" s="698"/>
      <c r="DZ46" s="698"/>
      <c r="EA46" s="698"/>
      <c r="EB46" s="698"/>
      <c r="EC46" s="699"/>
    </row>
    <row r="47" spans="2:133" ht="11.25" customHeight="1" x14ac:dyDescent="0.15">
      <c r="B47" s="221"/>
      <c r="CD47" s="661"/>
      <c r="CE47" s="662"/>
      <c r="CF47" s="620" t="s">
        <v>367</v>
      </c>
      <c r="CG47" s="621"/>
      <c r="CH47" s="621"/>
      <c r="CI47" s="621"/>
      <c r="CJ47" s="621"/>
      <c r="CK47" s="621"/>
      <c r="CL47" s="621"/>
      <c r="CM47" s="621"/>
      <c r="CN47" s="621"/>
      <c r="CO47" s="621"/>
      <c r="CP47" s="621"/>
      <c r="CQ47" s="622"/>
      <c r="CR47" s="623" t="s">
        <v>185</v>
      </c>
      <c r="CS47" s="655"/>
      <c r="CT47" s="655"/>
      <c r="CU47" s="655"/>
      <c r="CV47" s="655"/>
      <c r="CW47" s="655"/>
      <c r="CX47" s="655"/>
      <c r="CY47" s="656"/>
      <c r="CZ47" s="628" t="s">
        <v>185</v>
      </c>
      <c r="DA47" s="653"/>
      <c r="DB47" s="653"/>
      <c r="DC47" s="657"/>
      <c r="DD47" s="632" t="s">
        <v>129</v>
      </c>
      <c r="DE47" s="655"/>
      <c r="DF47" s="655"/>
      <c r="DG47" s="655"/>
      <c r="DH47" s="655"/>
      <c r="DI47" s="655"/>
      <c r="DJ47" s="655"/>
      <c r="DK47" s="656"/>
      <c r="DL47" s="706"/>
      <c r="DM47" s="707"/>
      <c r="DN47" s="707"/>
      <c r="DO47" s="707"/>
      <c r="DP47" s="707"/>
      <c r="DQ47" s="707"/>
      <c r="DR47" s="707"/>
      <c r="DS47" s="707"/>
      <c r="DT47" s="707"/>
      <c r="DU47" s="707"/>
      <c r="DV47" s="708"/>
      <c r="DW47" s="697"/>
      <c r="DX47" s="698"/>
      <c r="DY47" s="698"/>
      <c r="DZ47" s="698"/>
      <c r="EA47" s="698"/>
      <c r="EB47" s="698"/>
      <c r="EC47" s="699"/>
    </row>
    <row r="48" spans="2:133" x14ac:dyDescent="0.15">
      <c r="B48" s="221"/>
      <c r="CD48" s="663"/>
      <c r="CE48" s="664"/>
      <c r="CF48" s="620" t="s">
        <v>368</v>
      </c>
      <c r="CG48" s="621"/>
      <c r="CH48" s="621"/>
      <c r="CI48" s="621"/>
      <c r="CJ48" s="621"/>
      <c r="CK48" s="621"/>
      <c r="CL48" s="621"/>
      <c r="CM48" s="621"/>
      <c r="CN48" s="621"/>
      <c r="CO48" s="621"/>
      <c r="CP48" s="621"/>
      <c r="CQ48" s="622"/>
      <c r="CR48" s="623" t="s">
        <v>129</v>
      </c>
      <c r="CS48" s="624"/>
      <c r="CT48" s="624"/>
      <c r="CU48" s="624"/>
      <c r="CV48" s="624"/>
      <c r="CW48" s="624"/>
      <c r="CX48" s="624"/>
      <c r="CY48" s="625"/>
      <c r="CZ48" s="628" t="s">
        <v>129</v>
      </c>
      <c r="DA48" s="629"/>
      <c r="DB48" s="629"/>
      <c r="DC48" s="635"/>
      <c r="DD48" s="632" t="s">
        <v>185</v>
      </c>
      <c r="DE48" s="624"/>
      <c r="DF48" s="624"/>
      <c r="DG48" s="624"/>
      <c r="DH48" s="624"/>
      <c r="DI48" s="624"/>
      <c r="DJ48" s="624"/>
      <c r="DK48" s="625"/>
      <c r="DL48" s="706"/>
      <c r="DM48" s="707"/>
      <c r="DN48" s="707"/>
      <c r="DO48" s="707"/>
      <c r="DP48" s="707"/>
      <c r="DQ48" s="707"/>
      <c r="DR48" s="707"/>
      <c r="DS48" s="707"/>
      <c r="DT48" s="707"/>
      <c r="DU48" s="707"/>
      <c r="DV48" s="708"/>
      <c r="DW48" s="697"/>
      <c r="DX48" s="698"/>
      <c r="DY48" s="698"/>
      <c r="DZ48" s="698"/>
      <c r="EA48" s="698"/>
      <c r="EB48" s="698"/>
      <c r="EC48" s="699"/>
    </row>
    <row r="49" spans="2:133" ht="11.25" customHeight="1" x14ac:dyDescent="0.15">
      <c r="B49" s="221"/>
      <c r="CD49" s="644" t="s">
        <v>369</v>
      </c>
      <c r="CE49" s="645"/>
      <c r="CF49" s="645"/>
      <c r="CG49" s="645"/>
      <c r="CH49" s="645"/>
      <c r="CI49" s="645"/>
      <c r="CJ49" s="645"/>
      <c r="CK49" s="645"/>
      <c r="CL49" s="645"/>
      <c r="CM49" s="645"/>
      <c r="CN49" s="645"/>
      <c r="CO49" s="645"/>
      <c r="CP49" s="645"/>
      <c r="CQ49" s="646"/>
      <c r="CR49" s="695">
        <v>65604456</v>
      </c>
      <c r="CS49" s="682"/>
      <c r="CT49" s="682"/>
      <c r="CU49" s="682"/>
      <c r="CV49" s="682"/>
      <c r="CW49" s="682"/>
      <c r="CX49" s="682"/>
      <c r="CY49" s="711"/>
      <c r="CZ49" s="703">
        <v>100</v>
      </c>
      <c r="DA49" s="712"/>
      <c r="DB49" s="712"/>
      <c r="DC49" s="713"/>
      <c r="DD49" s="714">
        <v>46082286</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hphsU4ijpigWJ6rk0BS39B9oKPRqhv9EY0oTVSHY7e/3uEYGJq8R68u7v+E01fprFFg8M2UtGx36D3X1RstICA==" saltValue="ofg21QJpVSoIjaxh3aU5Uw=="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55" zoomScaleNormal="55" zoomScaleSheetLayoutView="70" workbookViewId="0">
      <selection activeCell="A2" sqref="A2:BI2"/>
    </sheetView>
  </sheetViews>
  <sheetFormatPr defaultColWidth="0" defaultRowHeight="13.5" zeroHeight="1" x14ac:dyDescent="0.15"/>
  <cols>
    <col min="1" max="130" width="2.75" style="227" customWidth="1"/>
    <col min="131" max="131" width="1.625" style="227" customWidth="1"/>
    <col min="132" max="16384" width="9" style="227" hidden="1"/>
  </cols>
  <sheetData>
    <row r="1" spans="1:131" ht="11.25" customHeight="1" thickBot="1" x14ac:dyDescent="0.2">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x14ac:dyDescent="0.2">
      <c r="A2" s="721" t="s">
        <v>370</v>
      </c>
      <c r="B2" s="721"/>
      <c r="C2" s="721"/>
      <c r="D2" s="721"/>
      <c r="E2" s="721"/>
      <c r="F2" s="721"/>
      <c r="G2" s="721"/>
      <c r="H2" s="721"/>
      <c r="I2" s="721"/>
      <c r="J2" s="721"/>
      <c r="K2" s="721"/>
      <c r="L2" s="721"/>
      <c r="M2" s="721"/>
      <c r="N2" s="721"/>
      <c r="O2" s="721"/>
      <c r="P2" s="721"/>
      <c r="Q2" s="721"/>
      <c r="R2" s="721"/>
      <c r="S2" s="721"/>
      <c r="T2" s="721"/>
      <c r="U2" s="721"/>
      <c r="V2" s="721"/>
      <c r="W2" s="721"/>
      <c r="X2" s="721"/>
      <c r="Y2" s="721"/>
      <c r="Z2" s="721"/>
      <c r="AA2" s="721"/>
      <c r="AB2" s="721"/>
      <c r="AC2" s="721"/>
      <c r="AD2" s="721"/>
      <c r="AE2" s="721"/>
      <c r="AF2" s="721"/>
      <c r="AG2" s="721"/>
      <c r="AH2" s="721"/>
      <c r="AI2" s="721"/>
      <c r="AJ2" s="721"/>
      <c r="AK2" s="721"/>
      <c r="AL2" s="721"/>
      <c r="AM2" s="721"/>
      <c r="AN2" s="721"/>
      <c r="AO2" s="721"/>
      <c r="AP2" s="721"/>
      <c r="AQ2" s="721"/>
      <c r="AR2" s="721"/>
      <c r="AS2" s="721"/>
      <c r="AT2" s="721"/>
      <c r="AU2" s="721"/>
      <c r="AV2" s="721"/>
      <c r="AW2" s="721"/>
      <c r="AX2" s="721"/>
      <c r="AY2" s="721"/>
      <c r="AZ2" s="721"/>
      <c r="BA2" s="721"/>
      <c r="BB2" s="721"/>
      <c r="BC2" s="721"/>
      <c r="BD2" s="721"/>
      <c r="BE2" s="721"/>
      <c r="BF2" s="721"/>
      <c r="BG2" s="721"/>
      <c r="BH2" s="721"/>
      <c r="BI2" s="721"/>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722" t="s">
        <v>371</v>
      </c>
      <c r="DK2" s="723"/>
      <c r="DL2" s="723"/>
      <c r="DM2" s="723"/>
      <c r="DN2" s="723"/>
      <c r="DO2" s="724"/>
      <c r="DP2" s="224"/>
      <c r="DQ2" s="722" t="s">
        <v>372</v>
      </c>
      <c r="DR2" s="723"/>
      <c r="DS2" s="723"/>
      <c r="DT2" s="723"/>
      <c r="DU2" s="723"/>
      <c r="DV2" s="723"/>
      <c r="DW2" s="723"/>
      <c r="DX2" s="723"/>
      <c r="DY2" s="723"/>
      <c r="DZ2" s="724"/>
      <c r="EA2" s="226"/>
    </row>
    <row r="3" spans="1:131" ht="11.25" customHeight="1" x14ac:dyDescent="0.15">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x14ac:dyDescent="0.2">
      <c r="A4" s="725" t="s">
        <v>373</v>
      </c>
      <c r="B4" s="725"/>
      <c r="C4" s="725"/>
      <c r="D4" s="725"/>
      <c r="E4" s="725"/>
      <c r="F4" s="725"/>
      <c r="G4" s="725"/>
      <c r="H4" s="725"/>
      <c r="I4" s="725"/>
      <c r="J4" s="725"/>
      <c r="K4" s="725"/>
      <c r="L4" s="725"/>
      <c r="M4" s="725"/>
      <c r="N4" s="725"/>
      <c r="O4" s="725"/>
      <c r="P4" s="725"/>
      <c r="Q4" s="725"/>
      <c r="R4" s="725"/>
      <c r="S4" s="725"/>
      <c r="T4" s="725"/>
      <c r="U4" s="725"/>
      <c r="V4" s="725"/>
      <c r="W4" s="725"/>
      <c r="X4" s="725"/>
      <c r="Y4" s="725"/>
      <c r="Z4" s="725"/>
      <c r="AA4" s="725"/>
      <c r="AB4" s="725"/>
      <c r="AC4" s="725"/>
      <c r="AD4" s="725"/>
      <c r="AE4" s="725"/>
      <c r="AF4" s="725"/>
      <c r="AG4" s="725"/>
      <c r="AH4" s="725"/>
      <c r="AI4" s="725"/>
      <c r="AJ4" s="725"/>
      <c r="AK4" s="725"/>
      <c r="AL4" s="725"/>
      <c r="AM4" s="725"/>
      <c r="AN4" s="725"/>
      <c r="AO4" s="725"/>
      <c r="AP4" s="725"/>
      <c r="AQ4" s="725"/>
      <c r="AR4" s="725"/>
      <c r="AS4" s="725"/>
      <c r="AT4" s="725"/>
      <c r="AU4" s="725"/>
      <c r="AV4" s="725"/>
      <c r="AW4" s="725"/>
      <c r="AX4" s="725"/>
      <c r="AY4" s="725"/>
      <c r="AZ4" s="228"/>
      <c r="BA4" s="228"/>
      <c r="BB4" s="228"/>
      <c r="BC4" s="228"/>
      <c r="BD4" s="228"/>
      <c r="BE4" s="229"/>
      <c r="BF4" s="229"/>
      <c r="BG4" s="229"/>
      <c r="BH4" s="229"/>
      <c r="BI4" s="229"/>
      <c r="BJ4" s="229"/>
      <c r="BK4" s="229"/>
      <c r="BL4" s="229"/>
      <c r="BM4" s="229"/>
      <c r="BN4" s="229"/>
      <c r="BO4" s="229"/>
      <c r="BP4" s="229"/>
      <c r="BQ4" s="726" t="s">
        <v>374</v>
      </c>
      <c r="BR4" s="726"/>
      <c r="BS4" s="726"/>
      <c r="BT4" s="726"/>
      <c r="BU4" s="726"/>
      <c r="BV4" s="726"/>
      <c r="BW4" s="726"/>
      <c r="BX4" s="726"/>
      <c r="BY4" s="726"/>
      <c r="BZ4" s="726"/>
      <c r="CA4" s="726"/>
      <c r="CB4" s="726"/>
      <c r="CC4" s="726"/>
      <c r="CD4" s="726"/>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230"/>
    </row>
    <row r="5" spans="1:131" s="231" customFormat="1" ht="26.25" customHeight="1" x14ac:dyDescent="0.15">
      <c r="A5" s="727" t="s">
        <v>375</v>
      </c>
      <c r="B5" s="728"/>
      <c r="C5" s="728"/>
      <c r="D5" s="728"/>
      <c r="E5" s="728"/>
      <c r="F5" s="728"/>
      <c r="G5" s="728"/>
      <c r="H5" s="728"/>
      <c r="I5" s="728"/>
      <c r="J5" s="728"/>
      <c r="K5" s="728"/>
      <c r="L5" s="728"/>
      <c r="M5" s="728"/>
      <c r="N5" s="728"/>
      <c r="O5" s="728"/>
      <c r="P5" s="729"/>
      <c r="Q5" s="733" t="s">
        <v>376</v>
      </c>
      <c r="R5" s="734"/>
      <c r="S5" s="734"/>
      <c r="T5" s="734"/>
      <c r="U5" s="735"/>
      <c r="V5" s="733" t="s">
        <v>377</v>
      </c>
      <c r="W5" s="734"/>
      <c r="X5" s="734"/>
      <c r="Y5" s="734"/>
      <c r="Z5" s="735"/>
      <c r="AA5" s="733" t="s">
        <v>378</v>
      </c>
      <c r="AB5" s="734"/>
      <c r="AC5" s="734"/>
      <c r="AD5" s="734"/>
      <c r="AE5" s="734"/>
      <c r="AF5" s="739" t="s">
        <v>379</v>
      </c>
      <c r="AG5" s="734"/>
      <c r="AH5" s="734"/>
      <c r="AI5" s="734"/>
      <c r="AJ5" s="740"/>
      <c r="AK5" s="734" t="s">
        <v>380</v>
      </c>
      <c r="AL5" s="734"/>
      <c r="AM5" s="734"/>
      <c r="AN5" s="734"/>
      <c r="AO5" s="735"/>
      <c r="AP5" s="733" t="s">
        <v>381</v>
      </c>
      <c r="AQ5" s="734"/>
      <c r="AR5" s="734"/>
      <c r="AS5" s="734"/>
      <c r="AT5" s="735"/>
      <c r="AU5" s="733" t="s">
        <v>382</v>
      </c>
      <c r="AV5" s="734"/>
      <c r="AW5" s="734"/>
      <c r="AX5" s="734"/>
      <c r="AY5" s="740"/>
      <c r="AZ5" s="228"/>
      <c r="BA5" s="228"/>
      <c r="BB5" s="228"/>
      <c r="BC5" s="228"/>
      <c r="BD5" s="228"/>
      <c r="BE5" s="229"/>
      <c r="BF5" s="229"/>
      <c r="BG5" s="229"/>
      <c r="BH5" s="229"/>
      <c r="BI5" s="229"/>
      <c r="BJ5" s="229"/>
      <c r="BK5" s="229"/>
      <c r="BL5" s="229"/>
      <c r="BM5" s="229"/>
      <c r="BN5" s="229"/>
      <c r="BO5" s="229"/>
      <c r="BP5" s="229"/>
      <c r="BQ5" s="727" t="s">
        <v>383</v>
      </c>
      <c r="BR5" s="728"/>
      <c r="BS5" s="728"/>
      <c r="BT5" s="728"/>
      <c r="BU5" s="728"/>
      <c r="BV5" s="728"/>
      <c r="BW5" s="728"/>
      <c r="BX5" s="728"/>
      <c r="BY5" s="728"/>
      <c r="BZ5" s="728"/>
      <c r="CA5" s="728"/>
      <c r="CB5" s="728"/>
      <c r="CC5" s="728"/>
      <c r="CD5" s="728"/>
      <c r="CE5" s="728"/>
      <c r="CF5" s="728"/>
      <c r="CG5" s="729"/>
      <c r="CH5" s="733" t="s">
        <v>384</v>
      </c>
      <c r="CI5" s="734"/>
      <c r="CJ5" s="734"/>
      <c r="CK5" s="734"/>
      <c r="CL5" s="735"/>
      <c r="CM5" s="733" t="s">
        <v>385</v>
      </c>
      <c r="CN5" s="734"/>
      <c r="CO5" s="734"/>
      <c r="CP5" s="734"/>
      <c r="CQ5" s="735"/>
      <c r="CR5" s="733" t="s">
        <v>386</v>
      </c>
      <c r="CS5" s="734"/>
      <c r="CT5" s="734"/>
      <c r="CU5" s="734"/>
      <c r="CV5" s="735"/>
      <c r="CW5" s="733" t="s">
        <v>387</v>
      </c>
      <c r="CX5" s="734"/>
      <c r="CY5" s="734"/>
      <c r="CZ5" s="734"/>
      <c r="DA5" s="735"/>
      <c r="DB5" s="733" t="s">
        <v>388</v>
      </c>
      <c r="DC5" s="734"/>
      <c r="DD5" s="734"/>
      <c r="DE5" s="734"/>
      <c r="DF5" s="735"/>
      <c r="DG5" s="763" t="s">
        <v>389</v>
      </c>
      <c r="DH5" s="764"/>
      <c r="DI5" s="764"/>
      <c r="DJ5" s="764"/>
      <c r="DK5" s="765"/>
      <c r="DL5" s="763" t="s">
        <v>390</v>
      </c>
      <c r="DM5" s="764"/>
      <c r="DN5" s="764"/>
      <c r="DO5" s="764"/>
      <c r="DP5" s="765"/>
      <c r="DQ5" s="733" t="s">
        <v>391</v>
      </c>
      <c r="DR5" s="734"/>
      <c r="DS5" s="734"/>
      <c r="DT5" s="734"/>
      <c r="DU5" s="735"/>
      <c r="DV5" s="733" t="s">
        <v>382</v>
      </c>
      <c r="DW5" s="734"/>
      <c r="DX5" s="734"/>
      <c r="DY5" s="734"/>
      <c r="DZ5" s="740"/>
      <c r="EA5" s="230"/>
    </row>
    <row r="6" spans="1:131" s="231" customFormat="1" ht="26.25" customHeight="1" thickBot="1" x14ac:dyDescent="0.2">
      <c r="A6" s="730"/>
      <c r="B6" s="731"/>
      <c r="C6" s="731"/>
      <c r="D6" s="731"/>
      <c r="E6" s="731"/>
      <c r="F6" s="731"/>
      <c r="G6" s="731"/>
      <c r="H6" s="731"/>
      <c r="I6" s="731"/>
      <c r="J6" s="731"/>
      <c r="K6" s="731"/>
      <c r="L6" s="731"/>
      <c r="M6" s="731"/>
      <c r="N6" s="731"/>
      <c r="O6" s="731"/>
      <c r="P6" s="732"/>
      <c r="Q6" s="736"/>
      <c r="R6" s="737"/>
      <c r="S6" s="737"/>
      <c r="T6" s="737"/>
      <c r="U6" s="738"/>
      <c r="V6" s="736"/>
      <c r="W6" s="737"/>
      <c r="X6" s="737"/>
      <c r="Y6" s="737"/>
      <c r="Z6" s="738"/>
      <c r="AA6" s="736"/>
      <c r="AB6" s="737"/>
      <c r="AC6" s="737"/>
      <c r="AD6" s="737"/>
      <c r="AE6" s="737"/>
      <c r="AF6" s="741"/>
      <c r="AG6" s="737"/>
      <c r="AH6" s="737"/>
      <c r="AI6" s="737"/>
      <c r="AJ6" s="742"/>
      <c r="AK6" s="737"/>
      <c r="AL6" s="737"/>
      <c r="AM6" s="737"/>
      <c r="AN6" s="737"/>
      <c r="AO6" s="738"/>
      <c r="AP6" s="736"/>
      <c r="AQ6" s="737"/>
      <c r="AR6" s="737"/>
      <c r="AS6" s="737"/>
      <c r="AT6" s="738"/>
      <c r="AU6" s="736"/>
      <c r="AV6" s="737"/>
      <c r="AW6" s="737"/>
      <c r="AX6" s="737"/>
      <c r="AY6" s="742"/>
      <c r="AZ6" s="228"/>
      <c r="BA6" s="228"/>
      <c r="BB6" s="228"/>
      <c r="BC6" s="228"/>
      <c r="BD6" s="228"/>
      <c r="BE6" s="229"/>
      <c r="BF6" s="229"/>
      <c r="BG6" s="229"/>
      <c r="BH6" s="229"/>
      <c r="BI6" s="229"/>
      <c r="BJ6" s="229"/>
      <c r="BK6" s="229"/>
      <c r="BL6" s="229"/>
      <c r="BM6" s="229"/>
      <c r="BN6" s="229"/>
      <c r="BO6" s="229"/>
      <c r="BP6" s="229"/>
      <c r="BQ6" s="730"/>
      <c r="BR6" s="731"/>
      <c r="BS6" s="731"/>
      <c r="BT6" s="731"/>
      <c r="BU6" s="731"/>
      <c r="BV6" s="731"/>
      <c r="BW6" s="731"/>
      <c r="BX6" s="731"/>
      <c r="BY6" s="731"/>
      <c r="BZ6" s="731"/>
      <c r="CA6" s="731"/>
      <c r="CB6" s="731"/>
      <c r="CC6" s="731"/>
      <c r="CD6" s="731"/>
      <c r="CE6" s="731"/>
      <c r="CF6" s="731"/>
      <c r="CG6" s="732"/>
      <c r="CH6" s="736"/>
      <c r="CI6" s="737"/>
      <c r="CJ6" s="737"/>
      <c r="CK6" s="737"/>
      <c r="CL6" s="738"/>
      <c r="CM6" s="736"/>
      <c r="CN6" s="737"/>
      <c r="CO6" s="737"/>
      <c r="CP6" s="737"/>
      <c r="CQ6" s="738"/>
      <c r="CR6" s="736"/>
      <c r="CS6" s="737"/>
      <c r="CT6" s="737"/>
      <c r="CU6" s="737"/>
      <c r="CV6" s="738"/>
      <c r="CW6" s="736"/>
      <c r="CX6" s="737"/>
      <c r="CY6" s="737"/>
      <c r="CZ6" s="737"/>
      <c r="DA6" s="738"/>
      <c r="DB6" s="736"/>
      <c r="DC6" s="737"/>
      <c r="DD6" s="737"/>
      <c r="DE6" s="737"/>
      <c r="DF6" s="738"/>
      <c r="DG6" s="766"/>
      <c r="DH6" s="767"/>
      <c r="DI6" s="767"/>
      <c r="DJ6" s="767"/>
      <c r="DK6" s="768"/>
      <c r="DL6" s="766"/>
      <c r="DM6" s="767"/>
      <c r="DN6" s="767"/>
      <c r="DO6" s="767"/>
      <c r="DP6" s="768"/>
      <c r="DQ6" s="736"/>
      <c r="DR6" s="737"/>
      <c r="DS6" s="737"/>
      <c r="DT6" s="737"/>
      <c r="DU6" s="738"/>
      <c r="DV6" s="736"/>
      <c r="DW6" s="737"/>
      <c r="DX6" s="737"/>
      <c r="DY6" s="737"/>
      <c r="DZ6" s="742"/>
      <c r="EA6" s="230"/>
    </row>
    <row r="7" spans="1:131" s="231" customFormat="1" ht="26.25" customHeight="1" thickTop="1" x14ac:dyDescent="0.15">
      <c r="A7" s="232">
        <v>1</v>
      </c>
      <c r="B7" s="749" t="s">
        <v>392</v>
      </c>
      <c r="C7" s="750"/>
      <c r="D7" s="750"/>
      <c r="E7" s="750"/>
      <c r="F7" s="750"/>
      <c r="G7" s="750"/>
      <c r="H7" s="750"/>
      <c r="I7" s="750"/>
      <c r="J7" s="750"/>
      <c r="K7" s="750"/>
      <c r="L7" s="750"/>
      <c r="M7" s="750"/>
      <c r="N7" s="750"/>
      <c r="O7" s="750"/>
      <c r="P7" s="751"/>
      <c r="Q7" s="752">
        <v>68005</v>
      </c>
      <c r="R7" s="753"/>
      <c r="S7" s="753"/>
      <c r="T7" s="753"/>
      <c r="U7" s="753"/>
      <c r="V7" s="753">
        <v>65657</v>
      </c>
      <c r="W7" s="753"/>
      <c r="X7" s="753"/>
      <c r="Y7" s="753"/>
      <c r="Z7" s="753"/>
      <c r="AA7" s="753">
        <v>2348</v>
      </c>
      <c r="AB7" s="753"/>
      <c r="AC7" s="753"/>
      <c r="AD7" s="753"/>
      <c r="AE7" s="754"/>
      <c r="AF7" s="755">
        <v>2266</v>
      </c>
      <c r="AG7" s="756"/>
      <c r="AH7" s="756"/>
      <c r="AI7" s="756"/>
      <c r="AJ7" s="757"/>
      <c r="AK7" s="758">
        <v>1141</v>
      </c>
      <c r="AL7" s="759"/>
      <c r="AM7" s="759"/>
      <c r="AN7" s="759"/>
      <c r="AO7" s="759"/>
      <c r="AP7" s="759">
        <v>62989</v>
      </c>
      <c r="AQ7" s="759"/>
      <c r="AR7" s="759"/>
      <c r="AS7" s="759"/>
      <c r="AT7" s="759"/>
      <c r="AU7" s="760" t="s">
        <v>613</v>
      </c>
      <c r="AV7" s="760"/>
      <c r="AW7" s="760"/>
      <c r="AX7" s="760"/>
      <c r="AY7" s="761"/>
      <c r="AZ7" s="228"/>
      <c r="BA7" s="228"/>
      <c r="BB7" s="228"/>
      <c r="BC7" s="228"/>
      <c r="BD7" s="228"/>
      <c r="BE7" s="229"/>
      <c r="BF7" s="229"/>
      <c r="BG7" s="229"/>
      <c r="BH7" s="229"/>
      <c r="BI7" s="229"/>
      <c r="BJ7" s="229"/>
      <c r="BK7" s="229"/>
      <c r="BL7" s="229"/>
      <c r="BM7" s="229"/>
      <c r="BN7" s="229"/>
      <c r="BO7" s="229"/>
      <c r="BP7" s="229"/>
      <c r="BQ7" s="232">
        <v>1</v>
      </c>
      <c r="BR7" s="233"/>
      <c r="BS7" s="746" t="s">
        <v>629</v>
      </c>
      <c r="BT7" s="747"/>
      <c r="BU7" s="747"/>
      <c r="BV7" s="747"/>
      <c r="BW7" s="747"/>
      <c r="BX7" s="747"/>
      <c r="BY7" s="747"/>
      <c r="BZ7" s="747"/>
      <c r="CA7" s="747"/>
      <c r="CB7" s="747"/>
      <c r="CC7" s="747"/>
      <c r="CD7" s="747"/>
      <c r="CE7" s="747"/>
      <c r="CF7" s="747"/>
      <c r="CG7" s="762"/>
      <c r="CH7" s="743">
        <v>-5</v>
      </c>
      <c r="CI7" s="744"/>
      <c r="CJ7" s="744"/>
      <c r="CK7" s="744"/>
      <c r="CL7" s="745"/>
      <c r="CM7" s="743">
        <v>58</v>
      </c>
      <c r="CN7" s="744"/>
      <c r="CO7" s="744"/>
      <c r="CP7" s="744"/>
      <c r="CQ7" s="745"/>
      <c r="CR7" s="743">
        <v>10</v>
      </c>
      <c r="CS7" s="744"/>
      <c r="CT7" s="744"/>
      <c r="CU7" s="744"/>
      <c r="CV7" s="745"/>
      <c r="CW7" s="743">
        <v>33</v>
      </c>
      <c r="CX7" s="744"/>
      <c r="CY7" s="744"/>
      <c r="CZ7" s="744"/>
      <c r="DA7" s="745"/>
      <c r="DB7" s="743" t="s">
        <v>614</v>
      </c>
      <c r="DC7" s="744"/>
      <c r="DD7" s="744"/>
      <c r="DE7" s="744"/>
      <c r="DF7" s="745"/>
      <c r="DG7" s="743" t="s">
        <v>614</v>
      </c>
      <c r="DH7" s="744"/>
      <c r="DI7" s="744"/>
      <c r="DJ7" s="744"/>
      <c r="DK7" s="745"/>
      <c r="DL7" s="743" t="s">
        <v>614</v>
      </c>
      <c r="DM7" s="744"/>
      <c r="DN7" s="744"/>
      <c r="DO7" s="744"/>
      <c r="DP7" s="745"/>
      <c r="DQ7" s="743" t="s">
        <v>614</v>
      </c>
      <c r="DR7" s="744"/>
      <c r="DS7" s="744"/>
      <c r="DT7" s="744"/>
      <c r="DU7" s="745"/>
      <c r="DV7" s="746"/>
      <c r="DW7" s="747"/>
      <c r="DX7" s="747"/>
      <c r="DY7" s="747"/>
      <c r="DZ7" s="748"/>
      <c r="EA7" s="230"/>
    </row>
    <row r="8" spans="1:131" s="231" customFormat="1" ht="26.25" customHeight="1" x14ac:dyDescent="0.15">
      <c r="A8" s="234">
        <v>2</v>
      </c>
      <c r="B8" s="780" t="s">
        <v>393</v>
      </c>
      <c r="C8" s="781"/>
      <c r="D8" s="781"/>
      <c r="E8" s="781"/>
      <c r="F8" s="781"/>
      <c r="G8" s="781"/>
      <c r="H8" s="781"/>
      <c r="I8" s="781"/>
      <c r="J8" s="781"/>
      <c r="K8" s="781"/>
      <c r="L8" s="781"/>
      <c r="M8" s="781"/>
      <c r="N8" s="781"/>
      <c r="O8" s="781"/>
      <c r="P8" s="782"/>
      <c r="Q8" s="783">
        <v>9</v>
      </c>
      <c r="R8" s="784"/>
      <c r="S8" s="784"/>
      <c r="T8" s="784"/>
      <c r="U8" s="784"/>
      <c r="V8" s="784">
        <v>9</v>
      </c>
      <c r="W8" s="784"/>
      <c r="X8" s="784"/>
      <c r="Y8" s="784"/>
      <c r="Z8" s="784"/>
      <c r="AA8" s="784" t="s">
        <v>635</v>
      </c>
      <c r="AB8" s="784"/>
      <c r="AC8" s="784"/>
      <c r="AD8" s="784"/>
      <c r="AE8" s="785"/>
      <c r="AF8" s="786" t="s">
        <v>394</v>
      </c>
      <c r="AG8" s="787"/>
      <c r="AH8" s="787"/>
      <c r="AI8" s="787"/>
      <c r="AJ8" s="788"/>
      <c r="AK8" s="769" t="s">
        <v>635</v>
      </c>
      <c r="AL8" s="770"/>
      <c r="AM8" s="770"/>
      <c r="AN8" s="770"/>
      <c r="AO8" s="770"/>
      <c r="AP8" s="770" t="s">
        <v>635</v>
      </c>
      <c r="AQ8" s="770"/>
      <c r="AR8" s="770"/>
      <c r="AS8" s="770"/>
      <c r="AT8" s="770"/>
      <c r="AU8" s="771"/>
      <c r="AV8" s="771"/>
      <c r="AW8" s="771"/>
      <c r="AX8" s="771"/>
      <c r="AY8" s="772"/>
      <c r="AZ8" s="228"/>
      <c r="BA8" s="228"/>
      <c r="BB8" s="228"/>
      <c r="BC8" s="228"/>
      <c r="BD8" s="228"/>
      <c r="BE8" s="229"/>
      <c r="BF8" s="229"/>
      <c r="BG8" s="229"/>
      <c r="BH8" s="229"/>
      <c r="BI8" s="229"/>
      <c r="BJ8" s="229"/>
      <c r="BK8" s="229"/>
      <c r="BL8" s="229"/>
      <c r="BM8" s="229"/>
      <c r="BN8" s="229"/>
      <c r="BO8" s="229"/>
      <c r="BP8" s="229"/>
      <c r="BQ8" s="234">
        <v>2</v>
      </c>
      <c r="BR8" s="235"/>
      <c r="BS8" s="773" t="s">
        <v>630</v>
      </c>
      <c r="BT8" s="774"/>
      <c r="BU8" s="774"/>
      <c r="BV8" s="774"/>
      <c r="BW8" s="774"/>
      <c r="BX8" s="774"/>
      <c r="BY8" s="774"/>
      <c r="BZ8" s="774"/>
      <c r="CA8" s="774"/>
      <c r="CB8" s="774"/>
      <c r="CC8" s="774"/>
      <c r="CD8" s="774"/>
      <c r="CE8" s="774"/>
      <c r="CF8" s="774"/>
      <c r="CG8" s="775"/>
      <c r="CH8" s="776">
        <v>18</v>
      </c>
      <c r="CI8" s="777"/>
      <c r="CJ8" s="777"/>
      <c r="CK8" s="777"/>
      <c r="CL8" s="778"/>
      <c r="CM8" s="776">
        <v>335</v>
      </c>
      <c r="CN8" s="777"/>
      <c r="CO8" s="777"/>
      <c r="CP8" s="777"/>
      <c r="CQ8" s="778"/>
      <c r="CR8" s="776">
        <v>100</v>
      </c>
      <c r="CS8" s="777"/>
      <c r="CT8" s="777"/>
      <c r="CU8" s="777"/>
      <c r="CV8" s="778"/>
      <c r="CW8" s="776">
        <v>18</v>
      </c>
      <c r="CX8" s="777"/>
      <c r="CY8" s="777"/>
      <c r="CZ8" s="777"/>
      <c r="DA8" s="778"/>
      <c r="DB8" s="776" t="s">
        <v>614</v>
      </c>
      <c r="DC8" s="777"/>
      <c r="DD8" s="777"/>
      <c r="DE8" s="777"/>
      <c r="DF8" s="778"/>
      <c r="DG8" s="776" t="s">
        <v>614</v>
      </c>
      <c r="DH8" s="777"/>
      <c r="DI8" s="777"/>
      <c r="DJ8" s="777"/>
      <c r="DK8" s="778"/>
      <c r="DL8" s="776" t="s">
        <v>614</v>
      </c>
      <c r="DM8" s="777"/>
      <c r="DN8" s="777"/>
      <c r="DO8" s="777"/>
      <c r="DP8" s="778"/>
      <c r="DQ8" s="776" t="s">
        <v>614</v>
      </c>
      <c r="DR8" s="777"/>
      <c r="DS8" s="777"/>
      <c r="DT8" s="777"/>
      <c r="DU8" s="778"/>
      <c r="DV8" s="773"/>
      <c r="DW8" s="774"/>
      <c r="DX8" s="774"/>
      <c r="DY8" s="774"/>
      <c r="DZ8" s="779"/>
      <c r="EA8" s="230"/>
    </row>
    <row r="9" spans="1:131" s="231" customFormat="1" ht="26.25" customHeight="1" x14ac:dyDescent="0.15">
      <c r="A9" s="234">
        <v>3</v>
      </c>
      <c r="B9" s="780" t="s">
        <v>395</v>
      </c>
      <c r="C9" s="781"/>
      <c r="D9" s="781"/>
      <c r="E9" s="781"/>
      <c r="F9" s="781"/>
      <c r="G9" s="781"/>
      <c r="H9" s="781"/>
      <c r="I9" s="781"/>
      <c r="J9" s="781"/>
      <c r="K9" s="781"/>
      <c r="L9" s="781"/>
      <c r="M9" s="781"/>
      <c r="N9" s="781"/>
      <c r="O9" s="781"/>
      <c r="P9" s="782"/>
      <c r="Q9" s="783">
        <v>343</v>
      </c>
      <c r="R9" s="784"/>
      <c r="S9" s="784"/>
      <c r="T9" s="784"/>
      <c r="U9" s="784"/>
      <c r="V9" s="784">
        <v>343</v>
      </c>
      <c r="W9" s="784"/>
      <c r="X9" s="784"/>
      <c r="Y9" s="784"/>
      <c r="Z9" s="784"/>
      <c r="AA9" s="784" t="s">
        <v>635</v>
      </c>
      <c r="AB9" s="784"/>
      <c r="AC9" s="784"/>
      <c r="AD9" s="784"/>
      <c r="AE9" s="785"/>
      <c r="AF9" s="786" t="s">
        <v>396</v>
      </c>
      <c r="AG9" s="787"/>
      <c r="AH9" s="787"/>
      <c r="AI9" s="787"/>
      <c r="AJ9" s="788"/>
      <c r="AK9" s="769">
        <v>3</v>
      </c>
      <c r="AL9" s="770"/>
      <c r="AM9" s="770"/>
      <c r="AN9" s="770"/>
      <c r="AO9" s="770"/>
      <c r="AP9" s="770">
        <v>1090</v>
      </c>
      <c r="AQ9" s="770"/>
      <c r="AR9" s="770"/>
      <c r="AS9" s="770"/>
      <c r="AT9" s="770"/>
      <c r="AU9" s="771" t="s">
        <v>612</v>
      </c>
      <c r="AV9" s="771"/>
      <c r="AW9" s="771"/>
      <c r="AX9" s="771"/>
      <c r="AY9" s="772"/>
      <c r="AZ9" s="228"/>
      <c r="BA9" s="228"/>
      <c r="BB9" s="228"/>
      <c r="BC9" s="228"/>
      <c r="BD9" s="228"/>
      <c r="BE9" s="229"/>
      <c r="BF9" s="229"/>
      <c r="BG9" s="229"/>
      <c r="BH9" s="229"/>
      <c r="BI9" s="229"/>
      <c r="BJ9" s="229"/>
      <c r="BK9" s="229"/>
      <c r="BL9" s="229"/>
      <c r="BM9" s="229"/>
      <c r="BN9" s="229"/>
      <c r="BO9" s="229"/>
      <c r="BP9" s="229"/>
      <c r="BQ9" s="234">
        <v>3</v>
      </c>
      <c r="BR9" s="235" t="s">
        <v>637</v>
      </c>
      <c r="BS9" s="773" t="s">
        <v>631</v>
      </c>
      <c r="BT9" s="774"/>
      <c r="BU9" s="774"/>
      <c r="BV9" s="774"/>
      <c r="BW9" s="774"/>
      <c r="BX9" s="774"/>
      <c r="BY9" s="774"/>
      <c r="BZ9" s="774"/>
      <c r="CA9" s="774"/>
      <c r="CB9" s="774"/>
      <c r="CC9" s="774"/>
      <c r="CD9" s="774"/>
      <c r="CE9" s="774"/>
      <c r="CF9" s="774"/>
      <c r="CG9" s="775"/>
      <c r="CH9" s="776">
        <v>74</v>
      </c>
      <c r="CI9" s="777"/>
      <c r="CJ9" s="777"/>
      <c r="CK9" s="777"/>
      <c r="CL9" s="778"/>
      <c r="CM9" s="776">
        <v>18</v>
      </c>
      <c r="CN9" s="777"/>
      <c r="CO9" s="777"/>
      <c r="CP9" s="777"/>
      <c r="CQ9" s="778"/>
      <c r="CR9" s="776">
        <v>5</v>
      </c>
      <c r="CS9" s="777"/>
      <c r="CT9" s="777"/>
      <c r="CU9" s="777"/>
      <c r="CV9" s="778"/>
      <c r="CW9" s="776" t="s">
        <v>614</v>
      </c>
      <c r="CX9" s="777"/>
      <c r="CY9" s="777"/>
      <c r="CZ9" s="777"/>
      <c r="DA9" s="778"/>
      <c r="DB9" s="776" t="s">
        <v>614</v>
      </c>
      <c r="DC9" s="777"/>
      <c r="DD9" s="777"/>
      <c r="DE9" s="777"/>
      <c r="DF9" s="778"/>
      <c r="DG9" s="776">
        <v>2607</v>
      </c>
      <c r="DH9" s="777"/>
      <c r="DI9" s="777"/>
      <c r="DJ9" s="777"/>
      <c r="DK9" s="778"/>
      <c r="DL9" s="776" t="s">
        <v>614</v>
      </c>
      <c r="DM9" s="777"/>
      <c r="DN9" s="777"/>
      <c r="DO9" s="777"/>
      <c r="DP9" s="778"/>
      <c r="DQ9" s="776">
        <v>587</v>
      </c>
      <c r="DR9" s="777"/>
      <c r="DS9" s="777"/>
      <c r="DT9" s="777"/>
      <c r="DU9" s="778"/>
      <c r="DV9" s="773"/>
      <c r="DW9" s="774"/>
      <c r="DX9" s="774"/>
      <c r="DY9" s="774"/>
      <c r="DZ9" s="779"/>
      <c r="EA9" s="230"/>
    </row>
    <row r="10" spans="1:131" s="231" customFormat="1" ht="26.25" customHeight="1" x14ac:dyDescent="0.15">
      <c r="A10" s="234">
        <v>4</v>
      </c>
      <c r="B10" s="780" t="s">
        <v>397</v>
      </c>
      <c r="C10" s="781"/>
      <c r="D10" s="781"/>
      <c r="E10" s="781"/>
      <c r="F10" s="781"/>
      <c r="G10" s="781"/>
      <c r="H10" s="781"/>
      <c r="I10" s="781"/>
      <c r="J10" s="781"/>
      <c r="K10" s="781"/>
      <c r="L10" s="781"/>
      <c r="M10" s="781"/>
      <c r="N10" s="781"/>
      <c r="O10" s="781"/>
      <c r="P10" s="782"/>
      <c r="Q10" s="783">
        <v>50</v>
      </c>
      <c r="R10" s="784"/>
      <c r="S10" s="784"/>
      <c r="T10" s="784"/>
      <c r="U10" s="784"/>
      <c r="V10" s="784">
        <v>50</v>
      </c>
      <c r="W10" s="784"/>
      <c r="X10" s="784"/>
      <c r="Y10" s="784"/>
      <c r="Z10" s="784"/>
      <c r="AA10" s="784" t="s">
        <v>635</v>
      </c>
      <c r="AB10" s="784"/>
      <c r="AC10" s="784"/>
      <c r="AD10" s="784"/>
      <c r="AE10" s="785"/>
      <c r="AF10" s="786" t="s">
        <v>396</v>
      </c>
      <c r="AG10" s="787"/>
      <c r="AH10" s="787"/>
      <c r="AI10" s="787"/>
      <c r="AJ10" s="788"/>
      <c r="AK10" s="769">
        <v>31</v>
      </c>
      <c r="AL10" s="770"/>
      <c r="AM10" s="770"/>
      <c r="AN10" s="770"/>
      <c r="AO10" s="770"/>
      <c r="AP10" s="770">
        <v>421</v>
      </c>
      <c r="AQ10" s="770"/>
      <c r="AR10" s="770"/>
      <c r="AS10" s="770"/>
      <c r="AT10" s="770"/>
      <c r="AU10" s="771"/>
      <c r="AV10" s="771"/>
      <c r="AW10" s="771"/>
      <c r="AX10" s="771"/>
      <c r="AY10" s="772"/>
      <c r="AZ10" s="228"/>
      <c r="BA10" s="228"/>
      <c r="BB10" s="228"/>
      <c r="BC10" s="228"/>
      <c r="BD10" s="228"/>
      <c r="BE10" s="229"/>
      <c r="BF10" s="229"/>
      <c r="BG10" s="229"/>
      <c r="BH10" s="229"/>
      <c r="BI10" s="229"/>
      <c r="BJ10" s="229"/>
      <c r="BK10" s="229"/>
      <c r="BL10" s="229"/>
      <c r="BM10" s="229"/>
      <c r="BN10" s="229"/>
      <c r="BO10" s="229"/>
      <c r="BP10" s="229"/>
      <c r="BQ10" s="234">
        <v>4</v>
      </c>
      <c r="BR10" s="235"/>
      <c r="BS10" s="773" t="s">
        <v>632</v>
      </c>
      <c r="BT10" s="774"/>
      <c r="BU10" s="774"/>
      <c r="BV10" s="774"/>
      <c r="BW10" s="774"/>
      <c r="BX10" s="774"/>
      <c r="BY10" s="774"/>
      <c r="BZ10" s="774"/>
      <c r="CA10" s="774"/>
      <c r="CB10" s="774"/>
      <c r="CC10" s="774"/>
      <c r="CD10" s="774"/>
      <c r="CE10" s="774"/>
      <c r="CF10" s="774"/>
      <c r="CG10" s="775"/>
      <c r="CH10" s="776">
        <v>2</v>
      </c>
      <c r="CI10" s="777"/>
      <c r="CJ10" s="777"/>
      <c r="CK10" s="777"/>
      <c r="CL10" s="778"/>
      <c r="CM10" s="776">
        <v>32</v>
      </c>
      <c r="CN10" s="777"/>
      <c r="CO10" s="777"/>
      <c r="CP10" s="777"/>
      <c r="CQ10" s="778"/>
      <c r="CR10" s="776">
        <v>1</v>
      </c>
      <c r="CS10" s="777"/>
      <c r="CT10" s="777"/>
      <c r="CU10" s="777"/>
      <c r="CV10" s="778"/>
      <c r="CW10" s="776">
        <v>2</v>
      </c>
      <c r="CX10" s="777"/>
      <c r="CY10" s="777"/>
      <c r="CZ10" s="777"/>
      <c r="DA10" s="778"/>
      <c r="DB10" s="776" t="s">
        <v>614</v>
      </c>
      <c r="DC10" s="777"/>
      <c r="DD10" s="777"/>
      <c r="DE10" s="777"/>
      <c r="DF10" s="778"/>
      <c r="DG10" s="776" t="s">
        <v>614</v>
      </c>
      <c r="DH10" s="777"/>
      <c r="DI10" s="777"/>
      <c r="DJ10" s="777"/>
      <c r="DK10" s="778"/>
      <c r="DL10" s="776" t="s">
        <v>614</v>
      </c>
      <c r="DM10" s="777"/>
      <c r="DN10" s="777"/>
      <c r="DO10" s="777"/>
      <c r="DP10" s="778"/>
      <c r="DQ10" s="776" t="s">
        <v>614</v>
      </c>
      <c r="DR10" s="777"/>
      <c r="DS10" s="777"/>
      <c r="DT10" s="777"/>
      <c r="DU10" s="778"/>
      <c r="DV10" s="773"/>
      <c r="DW10" s="774"/>
      <c r="DX10" s="774"/>
      <c r="DY10" s="774"/>
      <c r="DZ10" s="779"/>
      <c r="EA10" s="230"/>
    </row>
    <row r="11" spans="1:131" s="231" customFormat="1" ht="26.25" customHeight="1" x14ac:dyDescent="0.15">
      <c r="A11" s="234">
        <v>5</v>
      </c>
      <c r="B11" s="780"/>
      <c r="C11" s="781"/>
      <c r="D11" s="781"/>
      <c r="E11" s="781"/>
      <c r="F11" s="781"/>
      <c r="G11" s="781"/>
      <c r="H11" s="781"/>
      <c r="I11" s="781"/>
      <c r="J11" s="781"/>
      <c r="K11" s="781"/>
      <c r="L11" s="781"/>
      <c r="M11" s="781"/>
      <c r="N11" s="781"/>
      <c r="O11" s="781"/>
      <c r="P11" s="782"/>
      <c r="Q11" s="783"/>
      <c r="R11" s="784"/>
      <c r="S11" s="784"/>
      <c r="T11" s="784"/>
      <c r="U11" s="784"/>
      <c r="V11" s="784"/>
      <c r="W11" s="784"/>
      <c r="X11" s="784"/>
      <c r="Y11" s="784"/>
      <c r="Z11" s="784"/>
      <c r="AA11" s="784"/>
      <c r="AB11" s="784"/>
      <c r="AC11" s="784"/>
      <c r="AD11" s="784"/>
      <c r="AE11" s="785"/>
      <c r="AF11" s="786"/>
      <c r="AG11" s="787"/>
      <c r="AH11" s="787"/>
      <c r="AI11" s="787"/>
      <c r="AJ11" s="788"/>
      <c r="AK11" s="769"/>
      <c r="AL11" s="770"/>
      <c r="AM11" s="770"/>
      <c r="AN11" s="770"/>
      <c r="AO11" s="770"/>
      <c r="AP11" s="770"/>
      <c r="AQ11" s="770"/>
      <c r="AR11" s="770"/>
      <c r="AS11" s="770"/>
      <c r="AT11" s="770"/>
      <c r="AU11" s="771"/>
      <c r="AV11" s="771"/>
      <c r="AW11" s="771"/>
      <c r="AX11" s="771"/>
      <c r="AY11" s="772"/>
      <c r="AZ11" s="228"/>
      <c r="BA11" s="228"/>
      <c r="BB11" s="228"/>
      <c r="BC11" s="228"/>
      <c r="BD11" s="228"/>
      <c r="BE11" s="229"/>
      <c r="BF11" s="229"/>
      <c r="BG11" s="229"/>
      <c r="BH11" s="229"/>
      <c r="BI11" s="229"/>
      <c r="BJ11" s="229"/>
      <c r="BK11" s="229"/>
      <c r="BL11" s="229"/>
      <c r="BM11" s="229"/>
      <c r="BN11" s="229"/>
      <c r="BO11" s="229"/>
      <c r="BP11" s="229"/>
      <c r="BQ11" s="234">
        <v>5</v>
      </c>
      <c r="BR11" s="235"/>
      <c r="BS11" s="773" t="s">
        <v>633</v>
      </c>
      <c r="BT11" s="774"/>
      <c r="BU11" s="774"/>
      <c r="BV11" s="774"/>
      <c r="BW11" s="774"/>
      <c r="BX11" s="774"/>
      <c r="BY11" s="774"/>
      <c r="BZ11" s="774"/>
      <c r="CA11" s="774"/>
      <c r="CB11" s="774"/>
      <c r="CC11" s="774"/>
      <c r="CD11" s="774"/>
      <c r="CE11" s="774"/>
      <c r="CF11" s="774"/>
      <c r="CG11" s="775"/>
      <c r="CH11" s="776">
        <v>-923</v>
      </c>
      <c r="CI11" s="777"/>
      <c r="CJ11" s="777"/>
      <c r="CK11" s="777"/>
      <c r="CL11" s="778"/>
      <c r="CM11" s="776">
        <v>646</v>
      </c>
      <c r="CN11" s="777"/>
      <c r="CO11" s="777"/>
      <c r="CP11" s="777"/>
      <c r="CQ11" s="778"/>
      <c r="CR11" s="776">
        <v>40</v>
      </c>
      <c r="CS11" s="777"/>
      <c r="CT11" s="777"/>
      <c r="CU11" s="777"/>
      <c r="CV11" s="778"/>
      <c r="CW11" s="776">
        <v>21</v>
      </c>
      <c r="CX11" s="777"/>
      <c r="CY11" s="777"/>
      <c r="CZ11" s="777"/>
      <c r="DA11" s="778"/>
      <c r="DB11" s="776" t="s">
        <v>614</v>
      </c>
      <c r="DC11" s="777"/>
      <c r="DD11" s="777"/>
      <c r="DE11" s="777"/>
      <c r="DF11" s="778"/>
      <c r="DG11" s="776" t="s">
        <v>614</v>
      </c>
      <c r="DH11" s="777"/>
      <c r="DI11" s="777"/>
      <c r="DJ11" s="777"/>
      <c r="DK11" s="778"/>
      <c r="DL11" s="776" t="s">
        <v>614</v>
      </c>
      <c r="DM11" s="777"/>
      <c r="DN11" s="777"/>
      <c r="DO11" s="777"/>
      <c r="DP11" s="778"/>
      <c r="DQ11" s="776" t="s">
        <v>614</v>
      </c>
      <c r="DR11" s="777"/>
      <c r="DS11" s="777"/>
      <c r="DT11" s="777"/>
      <c r="DU11" s="778"/>
      <c r="DV11" s="773"/>
      <c r="DW11" s="774"/>
      <c r="DX11" s="774"/>
      <c r="DY11" s="774"/>
      <c r="DZ11" s="779"/>
      <c r="EA11" s="230"/>
    </row>
    <row r="12" spans="1:131" s="231" customFormat="1" ht="26.25" customHeight="1" x14ac:dyDescent="0.15">
      <c r="A12" s="234">
        <v>6</v>
      </c>
      <c r="B12" s="780"/>
      <c r="C12" s="781"/>
      <c r="D12" s="781"/>
      <c r="E12" s="781"/>
      <c r="F12" s="781"/>
      <c r="G12" s="781"/>
      <c r="H12" s="781"/>
      <c r="I12" s="781"/>
      <c r="J12" s="781"/>
      <c r="K12" s="781"/>
      <c r="L12" s="781"/>
      <c r="M12" s="781"/>
      <c r="N12" s="781"/>
      <c r="O12" s="781"/>
      <c r="P12" s="782"/>
      <c r="Q12" s="783"/>
      <c r="R12" s="784"/>
      <c r="S12" s="784"/>
      <c r="T12" s="784"/>
      <c r="U12" s="784"/>
      <c r="V12" s="784"/>
      <c r="W12" s="784"/>
      <c r="X12" s="784"/>
      <c r="Y12" s="784"/>
      <c r="Z12" s="784"/>
      <c r="AA12" s="784"/>
      <c r="AB12" s="784"/>
      <c r="AC12" s="784"/>
      <c r="AD12" s="784"/>
      <c r="AE12" s="785"/>
      <c r="AF12" s="786"/>
      <c r="AG12" s="787"/>
      <c r="AH12" s="787"/>
      <c r="AI12" s="787"/>
      <c r="AJ12" s="788"/>
      <c r="AK12" s="769"/>
      <c r="AL12" s="770"/>
      <c r="AM12" s="770"/>
      <c r="AN12" s="770"/>
      <c r="AO12" s="770"/>
      <c r="AP12" s="770"/>
      <c r="AQ12" s="770"/>
      <c r="AR12" s="770"/>
      <c r="AS12" s="770"/>
      <c r="AT12" s="770"/>
      <c r="AU12" s="771"/>
      <c r="AV12" s="771"/>
      <c r="AW12" s="771"/>
      <c r="AX12" s="771"/>
      <c r="AY12" s="772"/>
      <c r="AZ12" s="228"/>
      <c r="BA12" s="228"/>
      <c r="BB12" s="228"/>
      <c r="BC12" s="228"/>
      <c r="BD12" s="228"/>
      <c r="BE12" s="229"/>
      <c r="BF12" s="229"/>
      <c r="BG12" s="229"/>
      <c r="BH12" s="229"/>
      <c r="BI12" s="229"/>
      <c r="BJ12" s="229"/>
      <c r="BK12" s="229"/>
      <c r="BL12" s="229"/>
      <c r="BM12" s="229"/>
      <c r="BN12" s="229"/>
      <c r="BO12" s="229"/>
      <c r="BP12" s="229"/>
      <c r="BQ12" s="234">
        <v>6</v>
      </c>
      <c r="BR12" s="235"/>
      <c r="BS12" s="773" t="s">
        <v>634</v>
      </c>
      <c r="BT12" s="774"/>
      <c r="BU12" s="774"/>
      <c r="BV12" s="774"/>
      <c r="BW12" s="774"/>
      <c r="BX12" s="774"/>
      <c r="BY12" s="774"/>
      <c r="BZ12" s="774"/>
      <c r="CA12" s="774"/>
      <c r="CB12" s="774"/>
      <c r="CC12" s="774"/>
      <c r="CD12" s="774"/>
      <c r="CE12" s="774"/>
      <c r="CF12" s="774"/>
      <c r="CG12" s="775"/>
      <c r="CH12" s="776">
        <v>-69</v>
      </c>
      <c r="CI12" s="777"/>
      <c r="CJ12" s="777"/>
      <c r="CK12" s="777"/>
      <c r="CL12" s="778"/>
      <c r="CM12" s="776">
        <v>62</v>
      </c>
      <c r="CN12" s="777"/>
      <c r="CO12" s="777"/>
      <c r="CP12" s="777"/>
      <c r="CQ12" s="778"/>
      <c r="CR12" s="776">
        <v>11</v>
      </c>
      <c r="CS12" s="777"/>
      <c r="CT12" s="777"/>
      <c r="CU12" s="777"/>
      <c r="CV12" s="778"/>
      <c r="CW12" s="776">
        <v>10</v>
      </c>
      <c r="CX12" s="777"/>
      <c r="CY12" s="777"/>
      <c r="CZ12" s="777"/>
      <c r="DA12" s="778"/>
      <c r="DB12" s="776" t="s">
        <v>614</v>
      </c>
      <c r="DC12" s="777"/>
      <c r="DD12" s="777"/>
      <c r="DE12" s="777"/>
      <c r="DF12" s="778"/>
      <c r="DG12" s="776" t="s">
        <v>614</v>
      </c>
      <c r="DH12" s="777"/>
      <c r="DI12" s="777"/>
      <c r="DJ12" s="777"/>
      <c r="DK12" s="778"/>
      <c r="DL12" s="776" t="s">
        <v>614</v>
      </c>
      <c r="DM12" s="777"/>
      <c r="DN12" s="777"/>
      <c r="DO12" s="777"/>
      <c r="DP12" s="778"/>
      <c r="DQ12" s="776" t="s">
        <v>614</v>
      </c>
      <c r="DR12" s="777"/>
      <c r="DS12" s="777"/>
      <c r="DT12" s="777"/>
      <c r="DU12" s="778"/>
      <c r="DV12" s="773"/>
      <c r="DW12" s="774"/>
      <c r="DX12" s="774"/>
      <c r="DY12" s="774"/>
      <c r="DZ12" s="779"/>
      <c r="EA12" s="230"/>
    </row>
    <row r="13" spans="1:131" s="231" customFormat="1" ht="26.25" customHeight="1" x14ac:dyDescent="0.15">
      <c r="A13" s="234">
        <v>7</v>
      </c>
      <c r="B13" s="780"/>
      <c r="C13" s="781"/>
      <c r="D13" s="781"/>
      <c r="E13" s="781"/>
      <c r="F13" s="781"/>
      <c r="G13" s="781"/>
      <c r="H13" s="781"/>
      <c r="I13" s="781"/>
      <c r="J13" s="781"/>
      <c r="K13" s="781"/>
      <c r="L13" s="781"/>
      <c r="M13" s="781"/>
      <c r="N13" s="781"/>
      <c r="O13" s="781"/>
      <c r="P13" s="782"/>
      <c r="Q13" s="783"/>
      <c r="R13" s="784"/>
      <c r="S13" s="784"/>
      <c r="T13" s="784"/>
      <c r="U13" s="784"/>
      <c r="V13" s="784"/>
      <c r="W13" s="784"/>
      <c r="X13" s="784"/>
      <c r="Y13" s="784"/>
      <c r="Z13" s="784"/>
      <c r="AA13" s="784"/>
      <c r="AB13" s="784"/>
      <c r="AC13" s="784"/>
      <c r="AD13" s="784"/>
      <c r="AE13" s="785"/>
      <c r="AF13" s="786"/>
      <c r="AG13" s="787"/>
      <c r="AH13" s="787"/>
      <c r="AI13" s="787"/>
      <c r="AJ13" s="788"/>
      <c r="AK13" s="769"/>
      <c r="AL13" s="770"/>
      <c r="AM13" s="770"/>
      <c r="AN13" s="770"/>
      <c r="AO13" s="770"/>
      <c r="AP13" s="770"/>
      <c r="AQ13" s="770"/>
      <c r="AR13" s="770"/>
      <c r="AS13" s="770"/>
      <c r="AT13" s="770"/>
      <c r="AU13" s="771"/>
      <c r="AV13" s="771"/>
      <c r="AW13" s="771"/>
      <c r="AX13" s="771"/>
      <c r="AY13" s="772"/>
      <c r="AZ13" s="228"/>
      <c r="BA13" s="228"/>
      <c r="BB13" s="228"/>
      <c r="BC13" s="228"/>
      <c r="BD13" s="228"/>
      <c r="BE13" s="229"/>
      <c r="BF13" s="229"/>
      <c r="BG13" s="229"/>
      <c r="BH13" s="229"/>
      <c r="BI13" s="229"/>
      <c r="BJ13" s="229"/>
      <c r="BK13" s="229"/>
      <c r="BL13" s="229"/>
      <c r="BM13" s="229"/>
      <c r="BN13" s="229"/>
      <c r="BO13" s="229"/>
      <c r="BP13" s="229"/>
      <c r="BQ13" s="234">
        <v>7</v>
      </c>
      <c r="BR13" s="235"/>
      <c r="BS13" s="773"/>
      <c r="BT13" s="774"/>
      <c r="BU13" s="774"/>
      <c r="BV13" s="774"/>
      <c r="BW13" s="774"/>
      <c r="BX13" s="774"/>
      <c r="BY13" s="774"/>
      <c r="BZ13" s="774"/>
      <c r="CA13" s="774"/>
      <c r="CB13" s="774"/>
      <c r="CC13" s="774"/>
      <c r="CD13" s="774"/>
      <c r="CE13" s="774"/>
      <c r="CF13" s="774"/>
      <c r="CG13" s="775"/>
      <c r="CH13" s="776"/>
      <c r="CI13" s="777"/>
      <c r="CJ13" s="777"/>
      <c r="CK13" s="777"/>
      <c r="CL13" s="778"/>
      <c r="CM13" s="776"/>
      <c r="CN13" s="777"/>
      <c r="CO13" s="777"/>
      <c r="CP13" s="777"/>
      <c r="CQ13" s="778"/>
      <c r="CR13" s="776"/>
      <c r="CS13" s="777"/>
      <c r="CT13" s="777"/>
      <c r="CU13" s="777"/>
      <c r="CV13" s="778"/>
      <c r="CW13" s="776"/>
      <c r="CX13" s="777"/>
      <c r="CY13" s="777"/>
      <c r="CZ13" s="777"/>
      <c r="DA13" s="778"/>
      <c r="DB13" s="776"/>
      <c r="DC13" s="777"/>
      <c r="DD13" s="777"/>
      <c r="DE13" s="777"/>
      <c r="DF13" s="778"/>
      <c r="DG13" s="776"/>
      <c r="DH13" s="777"/>
      <c r="DI13" s="777"/>
      <c r="DJ13" s="777"/>
      <c r="DK13" s="778"/>
      <c r="DL13" s="776"/>
      <c r="DM13" s="777"/>
      <c r="DN13" s="777"/>
      <c r="DO13" s="777"/>
      <c r="DP13" s="778"/>
      <c r="DQ13" s="776"/>
      <c r="DR13" s="777"/>
      <c r="DS13" s="777"/>
      <c r="DT13" s="777"/>
      <c r="DU13" s="778"/>
      <c r="DV13" s="773"/>
      <c r="DW13" s="774"/>
      <c r="DX13" s="774"/>
      <c r="DY13" s="774"/>
      <c r="DZ13" s="779"/>
      <c r="EA13" s="230"/>
    </row>
    <row r="14" spans="1:131" s="231" customFormat="1" ht="26.25" customHeight="1" x14ac:dyDescent="0.15">
      <c r="A14" s="234">
        <v>8</v>
      </c>
      <c r="B14" s="780"/>
      <c r="C14" s="781"/>
      <c r="D14" s="781"/>
      <c r="E14" s="781"/>
      <c r="F14" s="781"/>
      <c r="G14" s="781"/>
      <c r="H14" s="781"/>
      <c r="I14" s="781"/>
      <c r="J14" s="781"/>
      <c r="K14" s="781"/>
      <c r="L14" s="781"/>
      <c r="M14" s="781"/>
      <c r="N14" s="781"/>
      <c r="O14" s="781"/>
      <c r="P14" s="782"/>
      <c r="Q14" s="783"/>
      <c r="R14" s="784"/>
      <c r="S14" s="784"/>
      <c r="T14" s="784"/>
      <c r="U14" s="784"/>
      <c r="V14" s="784"/>
      <c r="W14" s="784"/>
      <c r="X14" s="784"/>
      <c r="Y14" s="784"/>
      <c r="Z14" s="784"/>
      <c r="AA14" s="784"/>
      <c r="AB14" s="784"/>
      <c r="AC14" s="784"/>
      <c r="AD14" s="784"/>
      <c r="AE14" s="785"/>
      <c r="AF14" s="786"/>
      <c r="AG14" s="787"/>
      <c r="AH14" s="787"/>
      <c r="AI14" s="787"/>
      <c r="AJ14" s="788"/>
      <c r="AK14" s="769"/>
      <c r="AL14" s="770"/>
      <c r="AM14" s="770"/>
      <c r="AN14" s="770"/>
      <c r="AO14" s="770"/>
      <c r="AP14" s="770"/>
      <c r="AQ14" s="770"/>
      <c r="AR14" s="770"/>
      <c r="AS14" s="770"/>
      <c r="AT14" s="770"/>
      <c r="AU14" s="771"/>
      <c r="AV14" s="771"/>
      <c r="AW14" s="771"/>
      <c r="AX14" s="771"/>
      <c r="AY14" s="772"/>
      <c r="AZ14" s="228"/>
      <c r="BA14" s="228"/>
      <c r="BB14" s="228"/>
      <c r="BC14" s="228"/>
      <c r="BD14" s="228"/>
      <c r="BE14" s="229"/>
      <c r="BF14" s="229"/>
      <c r="BG14" s="229"/>
      <c r="BH14" s="229"/>
      <c r="BI14" s="229"/>
      <c r="BJ14" s="229"/>
      <c r="BK14" s="229"/>
      <c r="BL14" s="229"/>
      <c r="BM14" s="229"/>
      <c r="BN14" s="229"/>
      <c r="BO14" s="229"/>
      <c r="BP14" s="229"/>
      <c r="BQ14" s="234">
        <v>8</v>
      </c>
      <c r="BR14" s="235"/>
      <c r="BS14" s="773"/>
      <c r="BT14" s="774"/>
      <c r="BU14" s="774"/>
      <c r="BV14" s="774"/>
      <c r="BW14" s="774"/>
      <c r="BX14" s="774"/>
      <c r="BY14" s="774"/>
      <c r="BZ14" s="774"/>
      <c r="CA14" s="774"/>
      <c r="CB14" s="774"/>
      <c r="CC14" s="774"/>
      <c r="CD14" s="774"/>
      <c r="CE14" s="774"/>
      <c r="CF14" s="774"/>
      <c r="CG14" s="775"/>
      <c r="CH14" s="776"/>
      <c r="CI14" s="777"/>
      <c r="CJ14" s="777"/>
      <c r="CK14" s="777"/>
      <c r="CL14" s="778"/>
      <c r="CM14" s="776"/>
      <c r="CN14" s="777"/>
      <c r="CO14" s="777"/>
      <c r="CP14" s="777"/>
      <c r="CQ14" s="778"/>
      <c r="CR14" s="776"/>
      <c r="CS14" s="777"/>
      <c r="CT14" s="777"/>
      <c r="CU14" s="777"/>
      <c r="CV14" s="778"/>
      <c r="CW14" s="776"/>
      <c r="CX14" s="777"/>
      <c r="CY14" s="777"/>
      <c r="CZ14" s="777"/>
      <c r="DA14" s="778"/>
      <c r="DB14" s="776"/>
      <c r="DC14" s="777"/>
      <c r="DD14" s="777"/>
      <c r="DE14" s="777"/>
      <c r="DF14" s="778"/>
      <c r="DG14" s="776"/>
      <c r="DH14" s="777"/>
      <c r="DI14" s="777"/>
      <c r="DJ14" s="777"/>
      <c r="DK14" s="778"/>
      <c r="DL14" s="776"/>
      <c r="DM14" s="777"/>
      <c r="DN14" s="777"/>
      <c r="DO14" s="777"/>
      <c r="DP14" s="778"/>
      <c r="DQ14" s="776"/>
      <c r="DR14" s="777"/>
      <c r="DS14" s="777"/>
      <c r="DT14" s="777"/>
      <c r="DU14" s="778"/>
      <c r="DV14" s="773"/>
      <c r="DW14" s="774"/>
      <c r="DX14" s="774"/>
      <c r="DY14" s="774"/>
      <c r="DZ14" s="779"/>
      <c r="EA14" s="230"/>
    </row>
    <row r="15" spans="1:131" s="231" customFormat="1" ht="26.25" customHeight="1" x14ac:dyDescent="0.15">
      <c r="A15" s="234">
        <v>9</v>
      </c>
      <c r="B15" s="780"/>
      <c r="C15" s="781"/>
      <c r="D15" s="781"/>
      <c r="E15" s="781"/>
      <c r="F15" s="781"/>
      <c r="G15" s="781"/>
      <c r="H15" s="781"/>
      <c r="I15" s="781"/>
      <c r="J15" s="781"/>
      <c r="K15" s="781"/>
      <c r="L15" s="781"/>
      <c r="M15" s="781"/>
      <c r="N15" s="781"/>
      <c r="O15" s="781"/>
      <c r="P15" s="782"/>
      <c r="Q15" s="783"/>
      <c r="R15" s="784"/>
      <c r="S15" s="784"/>
      <c r="T15" s="784"/>
      <c r="U15" s="784"/>
      <c r="V15" s="784"/>
      <c r="W15" s="784"/>
      <c r="X15" s="784"/>
      <c r="Y15" s="784"/>
      <c r="Z15" s="784"/>
      <c r="AA15" s="784"/>
      <c r="AB15" s="784"/>
      <c r="AC15" s="784"/>
      <c r="AD15" s="784"/>
      <c r="AE15" s="785"/>
      <c r="AF15" s="786"/>
      <c r="AG15" s="787"/>
      <c r="AH15" s="787"/>
      <c r="AI15" s="787"/>
      <c r="AJ15" s="788"/>
      <c r="AK15" s="769"/>
      <c r="AL15" s="770"/>
      <c r="AM15" s="770"/>
      <c r="AN15" s="770"/>
      <c r="AO15" s="770"/>
      <c r="AP15" s="770"/>
      <c r="AQ15" s="770"/>
      <c r="AR15" s="770"/>
      <c r="AS15" s="770"/>
      <c r="AT15" s="770"/>
      <c r="AU15" s="771"/>
      <c r="AV15" s="771"/>
      <c r="AW15" s="771"/>
      <c r="AX15" s="771"/>
      <c r="AY15" s="772"/>
      <c r="AZ15" s="228"/>
      <c r="BA15" s="228"/>
      <c r="BB15" s="228"/>
      <c r="BC15" s="228"/>
      <c r="BD15" s="228"/>
      <c r="BE15" s="229"/>
      <c r="BF15" s="229"/>
      <c r="BG15" s="229"/>
      <c r="BH15" s="229"/>
      <c r="BI15" s="229"/>
      <c r="BJ15" s="229"/>
      <c r="BK15" s="229"/>
      <c r="BL15" s="229"/>
      <c r="BM15" s="229"/>
      <c r="BN15" s="229"/>
      <c r="BO15" s="229"/>
      <c r="BP15" s="229"/>
      <c r="BQ15" s="234">
        <v>9</v>
      </c>
      <c r="BR15" s="235"/>
      <c r="BS15" s="773"/>
      <c r="BT15" s="774"/>
      <c r="BU15" s="774"/>
      <c r="BV15" s="774"/>
      <c r="BW15" s="774"/>
      <c r="BX15" s="774"/>
      <c r="BY15" s="774"/>
      <c r="BZ15" s="774"/>
      <c r="CA15" s="774"/>
      <c r="CB15" s="774"/>
      <c r="CC15" s="774"/>
      <c r="CD15" s="774"/>
      <c r="CE15" s="774"/>
      <c r="CF15" s="774"/>
      <c r="CG15" s="775"/>
      <c r="CH15" s="776"/>
      <c r="CI15" s="777"/>
      <c r="CJ15" s="777"/>
      <c r="CK15" s="777"/>
      <c r="CL15" s="778"/>
      <c r="CM15" s="776"/>
      <c r="CN15" s="777"/>
      <c r="CO15" s="777"/>
      <c r="CP15" s="777"/>
      <c r="CQ15" s="778"/>
      <c r="CR15" s="776"/>
      <c r="CS15" s="777"/>
      <c r="CT15" s="777"/>
      <c r="CU15" s="777"/>
      <c r="CV15" s="778"/>
      <c r="CW15" s="776"/>
      <c r="CX15" s="777"/>
      <c r="CY15" s="777"/>
      <c r="CZ15" s="777"/>
      <c r="DA15" s="778"/>
      <c r="DB15" s="776"/>
      <c r="DC15" s="777"/>
      <c r="DD15" s="777"/>
      <c r="DE15" s="777"/>
      <c r="DF15" s="778"/>
      <c r="DG15" s="776"/>
      <c r="DH15" s="777"/>
      <c r="DI15" s="777"/>
      <c r="DJ15" s="777"/>
      <c r="DK15" s="778"/>
      <c r="DL15" s="776"/>
      <c r="DM15" s="777"/>
      <c r="DN15" s="777"/>
      <c r="DO15" s="777"/>
      <c r="DP15" s="778"/>
      <c r="DQ15" s="776"/>
      <c r="DR15" s="777"/>
      <c r="DS15" s="777"/>
      <c r="DT15" s="777"/>
      <c r="DU15" s="778"/>
      <c r="DV15" s="773"/>
      <c r="DW15" s="774"/>
      <c r="DX15" s="774"/>
      <c r="DY15" s="774"/>
      <c r="DZ15" s="779"/>
      <c r="EA15" s="230"/>
    </row>
    <row r="16" spans="1:131" s="231" customFormat="1" ht="26.25" customHeight="1" x14ac:dyDescent="0.15">
      <c r="A16" s="234">
        <v>10</v>
      </c>
      <c r="B16" s="780"/>
      <c r="C16" s="781"/>
      <c r="D16" s="781"/>
      <c r="E16" s="781"/>
      <c r="F16" s="781"/>
      <c r="G16" s="781"/>
      <c r="H16" s="781"/>
      <c r="I16" s="781"/>
      <c r="J16" s="781"/>
      <c r="K16" s="781"/>
      <c r="L16" s="781"/>
      <c r="M16" s="781"/>
      <c r="N16" s="781"/>
      <c r="O16" s="781"/>
      <c r="P16" s="782"/>
      <c r="Q16" s="783"/>
      <c r="R16" s="784"/>
      <c r="S16" s="784"/>
      <c r="T16" s="784"/>
      <c r="U16" s="784"/>
      <c r="V16" s="784"/>
      <c r="W16" s="784"/>
      <c r="X16" s="784"/>
      <c r="Y16" s="784"/>
      <c r="Z16" s="784"/>
      <c r="AA16" s="784"/>
      <c r="AB16" s="784"/>
      <c r="AC16" s="784"/>
      <c r="AD16" s="784"/>
      <c r="AE16" s="785"/>
      <c r="AF16" s="786"/>
      <c r="AG16" s="787"/>
      <c r="AH16" s="787"/>
      <c r="AI16" s="787"/>
      <c r="AJ16" s="788"/>
      <c r="AK16" s="769"/>
      <c r="AL16" s="770"/>
      <c r="AM16" s="770"/>
      <c r="AN16" s="770"/>
      <c r="AO16" s="770"/>
      <c r="AP16" s="770"/>
      <c r="AQ16" s="770"/>
      <c r="AR16" s="770"/>
      <c r="AS16" s="770"/>
      <c r="AT16" s="770"/>
      <c r="AU16" s="771"/>
      <c r="AV16" s="771"/>
      <c r="AW16" s="771"/>
      <c r="AX16" s="771"/>
      <c r="AY16" s="772"/>
      <c r="AZ16" s="228"/>
      <c r="BA16" s="228"/>
      <c r="BB16" s="228"/>
      <c r="BC16" s="228"/>
      <c r="BD16" s="228"/>
      <c r="BE16" s="229"/>
      <c r="BF16" s="229"/>
      <c r="BG16" s="229"/>
      <c r="BH16" s="229"/>
      <c r="BI16" s="229"/>
      <c r="BJ16" s="229"/>
      <c r="BK16" s="229"/>
      <c r="BL16" s="229"/>
      <c r="BM16" s="229"/>
      <c r="BN16" s="229"/>
      <c r="BO16" s="229"/>
      <c r="BP16" s="229"/>
      <c r="BQ16" s="234">
        <v>10</v>
      </c>
      <c r="BR16" s="235"/>
      <c r="BS16" s="773"/>
      <c r="BT16" s="774"/>
      <c r="BU16" s="774"/>
      <c r="BV16" s="774"/>
      <c r="BW16" s="774"/>
      <c r="BX16" s="774"/>
      <c r="BY16" s="774"/>
      <c r="BZ16" s="774"/>
      <c r="CA16" s="774"/>
      <c r="CB16" s="774"/>
      <c r="CC16" s="774"/>
      <c r="CD16" s="774"/>
      <c r="CE16" s="774"/>
      <c r="CF16" s="774"/>
      <c r="CG16" s="775"/>
      <c r="CH16" s="776"/>
      <c r="CI16" s="777"/>
      <c r="CJ16" s="777"/>
      <c r="CK16" s="777"/>
      <c r="CL16" s="778"/>
      <c r="CM16" s="776"/>
      <c r="CN16" s="777"/>
      <c r="CO16" s="777"/>
      <c r="CP16" s="777"/>
      <c r="CQ16" s="778"/>
      <c r="CR16" s="776"/>
      <c r="CS16" s="777"/>
      <c r="CT16" s="777"/>
      <c r="CU16" s="777"/>
      <c r="CV16" s="778"/>
      <c r="CW16" s="776"/>
      <c r="CX16" s="777"/>
      <c r="CY16" s="777"/>
      <c r="CZ16" s="777"/>
      <c r="DA16" s="778"/>
      <c r="DB16" s="776"/>
      <c r="DC16" s="777"/>
      <c r="DD16" s="777"/>
      <c r="DE16" s="777"/>
      <c r="DF16" s="778"/>
      <c r="DG16" s="776"/>
      <c r="DH16" s="777"/>
      <c r="DI16" s="777"/>
      <c r="DJ16" s="777"/>
      <c r="DK16" s="778"/>
      <c r="DL16" s="776"/>
      <c r="DM16" s="777"/>
      <c r="DN16" s="777"/>
      <c r="DO16" s="777"/>
      <c r="DP16" s="778"/>
      <c r="DQ16" s="776"/>
      <c r="DR16" s="777"/>
      <c r="DS16" s="777"/>
      <c r="DT16" s="777"/>
      <c r="DU16" s="778"/>
      <c r="DV16" s="773"/>
      <c r="DW16" s="774"/>
      <c r="DX16" s="774"/>
      <c r="DY16" s="774"/>
      <c r="DZ16" s="779"/>
      <c r="EA16" s="230"/>
    </row>
    <row r="17" spans="1:131" s="231" customFormat="1" ht="26.25" customHeight="1" x14ac:dyDescent="0.15">
      <c r="A17" s="234">
        <v>11</v>
      </c>
      <c r="B17" s="780"/>
      <c r="C17" s="781"/>
      <c r="D17" s="781"/>
      <c r="E17" s="781"/>
      <c r="F17" s="781"/>
      <c r="G17" s="781"/>
      <c r="H17" s="781"/>
      <c r="I17" s="781"/>
      <c r="J17" s="781"/>
      <c r="K17" s="781"/>
      <c r="L17" s="781"/>
      <c r="M17" s="781"/>
      <c r="N17" s="781"/>
      <c r="O17" s="781"/>
      <c r="P17" s="782"/>
      <c r="Q17" s="783"/>
      <c r="R17" s="784"/>
      <c r="S17" s="784"/>
      <c r="T17" s="784"/>
      <c r="U17" s="784"/>
      <c r="V17" s="784"/>
      <c r="W17" s="784"/>
      <c r="X17" s="784"/>
      <c r="Y17" s="784"/>
      <c r="Z17" s="784"/>
      <c r="AA17" s="784"/>
      <c r="AB17" s="784"/>
      <c r="AC17" s="784"/>
      <c r="AD17" s="784"/>
      <c r="AE17" s="785"/>
      <c r="AF17" s="786"/>
      <c r="AG17" s="787"/>
      <c r="AH17" s="787"/>
      <c r="AI17" s="787"/>
      <c r="AJ17" s="788"/>
      <c r="AK17" s="769"/>
      <c r="AL17" s="770"/>
      <c r="AM17" s="770"/>
      <c r="AN17" s="770"/>
      <c r="AO17" s="770"/>
      <c r="AP17" s="770"/>
      <c r="AQ17" s="770"/>
      <c r="AR17" s="770"/>
      <c r="AS17" s="770"/>
      <c r="AT17" s="770"/>
      <c r="AU17" s="771"/>
      <c r="AV17" s="771"/>
      <c r="AW17" s="771"/>
      <c r="AX17" s="771"/>
      <c r="AY17" s="772"/>
      <c r="AZ17" s="228"/>
      <c r="BA17" s="228"/>
      <c r="BB17" s="228"/>
      <c r="BC17" s="228"/>
      <c r="BD17" s="228"/>
      <c r="BE17" s="229"/>
      <c r="BF17" s="229"/>
      <c r="BG17" s="229"/>
      <c r="BH17" s="229"/>
      <c r="BI17" s="229"/>
      <c r="BJ17" s="229"/>
      <c r="BK17" s="229"/>
      <c r="BL17" s="229"/>
      <c r="BM17" s="229"/>
      <c r="BN17" s="229"/>
      <c r="BO17" s="229"/>
      <c r="BP17" s="229"/>
      <c r="BQ17" s="234">
        <v>11</v>
      </c>
      <c r="BR17" s="235"/>
      <c r="BS17" s="773"/>
      <c r="BT17" s="774"/>
      <c r="BU17" s="774"/>
      <c r="BV17" s="774"/>
      <c r="BW17" s="774"/>
      <c r="BX17" s="774"/>
      <c r="BY17" s="774"/>
      <c r="BZ17" s="774"/>
      <c r="CA17" s="774"/>
      <c r="CB17" s="774"/>
      <c r="CC17" s="774"/>
      <c r="CD17" s="774"/>
      <c r="CE17" s="774"/>
      <c r="CF17" s="774"/>
      <c r="CG17" s="775"/>
      <c r="CH17" s="776"/>
      <c r="CI17" s="777"/>
      <c r="CJ17" s="777"/>
      <c r="CK17" s="777"/>
      <c r="CL17" s="778"/>
      <c r="CM17" s="776"/>
      <c r="CN17" s="777"/>
      <c r="CO17" s="777"/>
      <c r="CP17" s="777"/>
      <c r="CQ17" s="778"/>
      <c r="CR17" s="776"/>
      <c r="CS17" s="777"/>
      <c r="CT17" s="777"/>
      <c r="CU17" s="777"/>
      <c r="CV17" s="778"/>
      <c r="CW17" s="776"/>
      <c r="CX17" s="777"/>
      <c r="CY17" s="777"/>
      <c r="CZ17" s="777"/>
      <c r="DA17" s="778"/>
      <c r="DB17" s="776"/>
      <c r="DC17" s="777"/>
      <c r="DD17" s="777"/>
      <c r="DE17" s="777"/>
      <c r="DF17" s="778"/>
      <c r="DG17" s="776"/>
      <c r="DH17" s="777"/>
      <c r="DI17" s="777"/>
      <c r="DJ17" s="777"/>
      <c r="DK17" s="778"/>
      <c r="DL17" s="776"/>
      <c r="DM17" s="777"/>
      <c r="DN17" s="777"/>
      <c r="DO17" s="777"/>
      <c r="DP17" s="778"/>
      <c r="DQ17" s="776"/>
      <c r="DR17" s="777"/>
      <c r="DS17" s="777"/>
      <c r="DT17" s="777"/>
      <c r="DU17" s="778"/>
      <c r="DV17" s="773"/>
      <c r="DW17" s="774"/>
      <c r="DX17" s="774"/>
      <c r="DY17" s="774"/>
      <c r="DZ17" s="779"/>
      <c r="EA17" s="230"/>
    </row>
    <row r="18" spans="1:131" s="231" customFormat="1" ht="26.25" customHeight="1" x14ac:dyDescent="0.15">
      <c r="A18" s="234">
        <v>12</v>
      </c>
      <c r="B18" s="780"/>
      <c r="C18" s="781"/>
      <c r="D18" s="781"/>
      <c r="E18" s="781"/>
      <c r="F18" s="781"/>
      <c r="G18" s="781"/>
      <c r="H18" s="781"/>
      <c r="I18" s="781"/>
      <c r="J18" s="781"/>
      <c r="K18" s="781"/>
      <c r="L18" s="781"/>
      <c r="M18" s="781"/>
      <c r="N18" s="781"/>
      <c r="O18" s="781"/>
      <c r="P18" s="782"/>
      <c r="Q18" s="783"/>
      <c r="R18" s="784"/>
      <c r="S18" s="784"/>
      <c r="T18" s="784"/>
      <c r="U18" s="784"/>
      <c r="V18" s="784"/>
      <c r="W18" s="784"/>
      <c r="X18" s="784"/>
      <c r="Y18" s="784"/>
      <c r="Z18" s="784"/>
      <c r="AA18" s="784"/>
      <c r="AB18" s="784"/>
      <c r="AC18" s="784"/>
      <c r="AD18" s="784"/>
      <c r="AE18" s="785"/>
      <c r="AF18" s="786"/>
      <c r="AG18" s="787"/>
      <c r="AH18" s="787"/>
      <c r="AI18" s="787"/>
      <c r="AJ18" s="788"/>
      <c r="AK18" s="769"/>
      <c r="AL18" s="770"/>
      <c r="AM18" s="770"/>
      <c r="AN18" s="770"/>
      <c r="AO18" s="770"/>
      <c r="AP18" s="770"/>
      <c r="AQ18" s="770"/>
      <c r="AR18" s="770"/>
      <c r="AS18" s="770"/>
      <c r="AT18" s="770"/>
      <c r="AU18" s="771"/>
      <c r="AV18" s="771"/>
      <c r="AW18" s="771"/>
      <c r="AX18" s="771"/>
      <c r="AY18" s="772"/>
      <c r="AZ18" s="228"/>
      <c r="BA18" s="228"/>
      <c r="BB18" s="228"/>
      <c r="BC18" s="228"/>
      <c r="BD18" s="228"/>
      <c r="BE18" s="229"/>
      <c r="BF18" s="229"/>
      <c r="BG18" s="229"/>
      <c r="BH18" s="229"/>
      <c r="BI18" s="229"/>
      <c r="BJ18" s="229"/>
      <c r="BK18" s="229"/>
      <c r="BL18" s="229"/>
      <c r="BM18" s="229"/>
      <c r="BN18" s="229"/>
      <c r="BO18" s="229"/>
      <c r="BP18" s="229"/>
      <c r="BQ18" s="234">
        <v>12</v>
      </c>
      <c r="BR18" s="235"/>
      <c r="BS18" s="773"/>
      <c r="BT18" s="774"/>
      <c r="BU18" s="774"/>
      <c r="BV18" s="774"/>
      <c r="BW18" s="774"/>
      <c r="BX18" s="774"/>
      <c r="BY18" s="774"/>
      <c r="BZ18" s="774"/>
      <c r="CA18" s="774"/>
      <c r="CB18" s="774"/>
      <c r="CC18" s="774"/>
      <c r="CD18" s="774"/>
      <c r="CE18" s="774"/>
      <c r="CF18" s="774"/>
      <c r="CG18" s="775"/>
      <c r="CH18" s="776"/>
      <c r="CI18" s="777"/>
      <c r="CJ18" s="777"/>
      <c r="CK18" s="777"/>
      <c r="CL18" s="778"/>
      <c r="CM18" s="776"/>
      <c r="CN18" s="777"/>
      <c r="CO18" s="777"/>
      <c r="CP18" s="777"/>
      <c r="CQ18" s="778"/>
      <c r="CR18" s="776"/>
      <c r="CS18" s="777"/>
      <c r="CT18" s="777"/>
      <c r="CU18" s="777"/>
      <c r="CV18" s="778"/>
      <c r="CW18" s="776"/>
      <c r="CX18" s="777"/>
      <c r="CY18" s="777"/>
      <c r="CZ18" s="777"/>
      <c r="DA18" s="778"/>
      <c r="DB18" s="776"/>
      <c r="DC18" s="777"/>
      <c r="DD18" s="777"/>
      <c r="DE18" s="777"/>
      <c r="DF18" s="778"/>
      <c r="DG18" s="776"/>
      <c r="DH18" s="777"/>
      <c r="DI18" s="777"/>
      <c r="DJ18" s="777"/>
      <c r="DK18" s="778"/>
      <c r="DL18" s="776"/>
      <c r="DM18" s="777"/>
      <c r="DN18" s="777"/>
      <c r="DO18" s="777"/>
      <c r="DP18" s="778"/>
      <c r="DQ18" s="776"/>
      <c r="DR18" s="777"/>
      <c r="DS18" s="777"/>
      <c r="DT18" s="777"/>
      <c r="DU18" s="778"/>
      <c r="DV18" s="773"/>
      <c r="DW18" s="774"/>
      <c r="DX18" s="774"/>
      <c r="DY18" s="774"/>
      <c r="DZ18" s="779"/>
      <c r="EA18" s="230"/>
    </row>
    <row r="19" spans="1:131" s="231" customFormat="1" ht="26.25" customHeight="1" x14ac:dyDescent="0.15">
      <c r="A19" s="234">
        <v>13</v>
      </c>
      <c r="B19" s="780"/>
      <c r="C19" s="781"/>
      <c r="D19" s="781"/>
      <c r="E19" s="781"/>
      <c r="F19" s="781"/>
      <c r="G19" s="781"/>
      <c r="H19" s="781"/>
      <c r="I19" s="781"/>
      <c r="J19" s="781"/>
      <c r="K19" s="781"/>
      <c r="L19" s="781"/>
      <c r="M19" s="781"/>
      <c r="N19" s="781"/>
      <c r="O19" s="781"/>
      <c r="P19" s="782"/>
      <c r="Q19" s="783"/>
      <c r="R19" s="784"/>
      <c r="S19" s="784"/>
      <c r="T19" s="784"/>
      <c r="U19" s="784"/>
      <c r="V19" s="784"/>
      <c r="W19" s="784"/>
      <c r="X19" s="784"/>
      <c r="Y19" s="784"/>
      <c r="Z19" s="784"/>
      <c r="AA19" s="784"/>
      <c r="AB19" s="784"/>
      <c r="AC19" s="784"/>
      <c r="AD19" s="784"/>
      <c r="AE19" s="785"/>
      <c r="AF19" s="786"/>
      <c r="AG19" s="787"/>
      <c r="AH19" s="787"/>
      <c r="AI19" s="787"/>
      <c r="AJ19" s="788"/>
      <c r="AK19" s="769"/>
      <c r="AL19" s="770"/>
      <c r="AM19" s="770"/>
      <c r="AN19" s="770"/>
      <c r="AO19" s="770"/>
      <c r="AP19" s="770"/>
      <c r="AQ19" s="770"/>
      <c r="AR19" s="770"/>
      <c r="AS19" s="770"/>
      <c r="AT19" s="770"/>
      <c r="AU19" s="771"/>
      <c r="AV19" s="771"/>
      <c r="AW19" s="771"/>
      <c r="AX19" s="771"/>
      <c r="AY19" s="772"/>
      <c r="AZ19" s="228"/>
      <c r="BA19" s="228"/>
      <c r="BB19" s="228"/>
      <c r="BC19" s="228"/>
      <c r="BD19" s="228"/>
      <c r="BE19" s="229"/>
      <c r="BF19" s="229"/>
      <c r="BG19" s="229"/>
      <c r="BH19" s="229"/>
      <c r="BI19" s="229"/>
      <c r="BJ19" s="229"/>
      <c r="BK19" s="229"/>
      <c r="BL19" s="229"/>
      <c r="BM19" s="229"/>
      <c r="BN19" s="229"/>
      <c r="BO19" s="229"/>
      <c r="BP19" s="229"/>
      <c r="BQ19" s="234">
        <v>13</v>
      </c>
      <c r="BR19" s="235"/>
      <c r="BS19" s="773"/>
      <c r="BT19" s="774"/>
      <c r="BU19" s="774"/>
      <c r="BV19" s="774"/>
      <c r="BW19" s="774"/>
      <c r="BX19" s="774"/>
      <c r="BY19" s="774"/>
      <c r="BZ19" s="774"/>
      <c r="CA19" s="774"/>
      <c r="CB19" s="774"/>
      <c r="CC19" s="774"/>
      <c r="CD19" s="774"/>
      <c r="CE19" s="774"/>
      <c r="CF19" s="774"/>
      <c r="CG19" s="775"/>
      <c r="CH19" s="776"/>
      <c r="CI19" s="777"/>
      <c r="CJ19" s="777"/>
      <c r="CK19" s="777"/>
      <c r="CL19" s="778"/>
      <c r="CM19" s="776"/>
      <c r="CN19" s="777"/>
      <c r="CO19" s="777"/>
      <c r="CP19" s="777"/>
      <c r="CQ19" s="778"/>
      <c r="CR19" s="776"/>
      <c r="CS19" s="777"/>
      <c r="CT19" s="777"/>
      <c r="CU19" s="777"/>
      <c r="CV19" s="778"/>
      <c r="CW19" s="776"/>
      <c r="CX19" s="777"/>
      <c r="CY19" s="777"/>
      <c r="CZ19" s="777"/>
      <c r="DA19" s="778"/>
      <c r="DB19" s="776"/>
      <c r="DC19" s="777"/>
      <c r="DD19" s="777"/>
      <c r="DE19" s="777"/>
      <c r="DF19" s="778"/>
      <c r="DG19" s="776"/>
      <c r="DH19" s="777"/>
      <c r="DI19" s="777"/>
      <c r="DJ19" s="777"/>
      <c r="DK19" s="778"/>
      <c r="DL19" s="776"/>
      <c r="DM19" s="777"/>
      <c r="DN19" s="777"/>
      <c r="DO19" s="777"/>
      <c r="DP19" s="778"/>
      <c r="DQ19" s="776"/>
      <c r="DR19" s="777"/>
      <c r="DS19" s="777"/>
      <c r="DT19" s="777"/>
      <c r="DU19" s="778"/>
      <c r="DV19" s="773"/>
      <c r="DW19" s="774"/>
      <c r="DX19" s="774"/>
      <c r="DY19" s="774"/>
      <c r="DZ19" s="779"/>
      <c r="EA19" s="230"/>
    </row>
    <row r="20" spans="1:131" s="231" customFormat="1" ht="26.25" customHeight="1" x14ac:dyDescent="0.15">
      <c r="A20" s="234">
        <v>14</v>
      </c>
      <c r="B20" s="780"/>
      <c r="C20" s="781"/>
      <c r="D20" s="781"/>
      <c r="E20" s="781"/>
      <c r="F20" s="781"/>
      <c r="G20" s="781"/>
      <c r="H20" s="781"/>
      <c r="I20" s="781"/>
      <c r="J20" s="781"/>
      <c r="K20" s="781"/>
      <c r="L20" s="781"/>
      <c r="M20" s="781"/>
      <c r="N20" s="781"/>
      <c r="O20" s="781"/>
      <c r="P20" s="782"/>
      <c r="Q20" s="783"/>
      <c r="R20" s="784"/>
      <c r="S20" s="784"/>
      <c r="T20" s="784"/>
      <c r="U20" s="784"/>
      <c r="V20" s="784"/>
      <c r="W20" s="784"/>
      <c r="X20" s="784"/>
      <c r="Y20" s="784"/>
      <c r="Z20" s="784"/>
      <c r="AA20" s="784"/>
      <c r="AB20" s="784"/>
      <c r="AC20" s="784"/>
      <c r="AD20" s="784"/>
      <c r="AE20" s="785"/>
      <c r="AF20" s="786"/>
      <c r="AG20" s="787"/>
      <c r="AH20" s="787"/>
      <c r="AI20" s="787"/>
      <c r="AJ20" s="788"/>
      <c r="AK20" s="769"/>
      <c r="AL20" s="770"/>
      <c r="AM20" s="770"/>
      <c r="AN20" s="770"/>
      <c r="AO20" s="770"/>
      <c r="AP20" s="770"/>
      <c r="AQ20" s="770"/>
      <c r="AR20" s="770"/>
      <c r="AS20" s="770"/>
      <c r="AT20" s="770"/>
      <c r="AU20" s="771"/>
      <c r="AV20" s="771"/>
      <c r="AW20" s="771"/>
      <c r="AX20" s="771"/>
      <c r="AY20" s="772"/>
      <c r="AZ20" s="228"/>
      <c r="BA20" s="228"/>
      <c r="BB20" s="228"/>
      <c r="BC20" s="228"/>
      <c r="BD20" s="228"/>
      <c r="BE20" s="229"/>
      <c r="BF20" s="229"/>
      <c r="BG20" s="229"/>
      <c r="BH20" s="229"/>
      <c r="BI20" s="229"/>
      <c r="BJ20" s="229"/>
      <c r="BK20" s="229"/>
      <c r="BL20" s="229"/>
      <c r="BM20" s="229"/>
      <c r="BN20" s="229"/>
      <c r="BO20" s="229"/>
      <c r="BP20" s="229"/>
      <c r="BQ20" s="234">
        <v>14</v>
      </c>
      <c r="BR20" s="235"/>
      <c r="BS20" s="773"/>
      <c r="BT20" s="774"/>
      <c r="BU20" s="774"/>
      <c r="BV20" s="774"/>
      <c r="BW20" s="774"/>
      <c r="BX20" s="774"/>
      <c r="BY20" s="774"/>
      <c r="BZ20" s="774"/>
      <c r="CA20" s="774"/>
      <c r="CB20" s="774"/>
      <c r="CC20" s="774"/>
      <c r="CD20" s="774"/>
      <c r="CE20" s="774"/>
      <c r="CF20" s="774"/>
      <c r="CG20" s="775"/>
      <c r="CH20" s="776"/>
      <c r="CI20" s="777"/>
      <c r="CJ20" s="777"/>
      <c r="CK20" s="777"/>
      <c r="CL20" s="778"/>
      <c r="CM20" s="776"/>
      <c r="CN20" s="777"/>
      <c r="CO20" s="777"/>
      <c r="CP20" s="777"/>
      <c r="CQ20" s="778"/>
      <c r="CR20" s="776"/>
      <c r="CS20" s="777"/>
      <c r="CT20" s="777"/>
      <c r="CU20" s="777"/>
      <c r="CV20" s="778"/>
      <c r="CW20" s="776"/>
      <c r="CX20" s="777"/>
      <c r="CY20" s="777"/>
      <c r="CZ20" s="777"/>
      <c r="DA20" s="778"/>
      <c r="DB20" s="776"/>
      <c r="DC20" s="777"/>
      <c r="DD20" s="777"/>
      <c r="DE20" s="777"/>
      <c r="DF20" s="778"/>
      <c r="DG20" s="776"/>
      <c r="DH20" s="777"/>
      <c r="DI20" s="777"/>
      <c r="DJ20" s="777"/>
      <c r="DK20" s="778"/>
      <c r="DL20" s="776"/>
      <c r="DM20" s="777"/>
      <c r="DN20" s="777"/>
      <c r="DO20" s="777"/>
      <c r="DP20" s="778"/>
      <c r="DQ20" s="776"/>
      <c r="DR20" s="777"/>
      <c r="DS20" s="777"/>
      <c r="DT20" s="777"/>
      <c r="DU20" s="778"/>
      <c r="DV20" s="773"/>
      <c r="DW20" s="774"/>
      <c r="DX20" s="774"/>
      <c r="DY20" s="774"/>
      <c r="DZ20" s="779"/>
      <c r="EA20" s="230"/>
    </row>
    <row r="21" spans="1:131" s="231" customFormat="1" ht="26.25" customHeight="1" thickBot="1" x14ac:dyDescent="0.2">
      <c r="A21" s="234">
        <v>15</v>
      </c>
      <c r="B21" s="780"/>
      <c r="C21" s="781"/>
      <c r="D21" s="781"/>
      <c r="E21" s="781"/>
      <c r="F21" s="781"/>
      <c r="G21" s="781"/>
      <c r="H21" s="781"/>
      <c r="I21" s="781"/>
      <c r="J21" s="781"/>
      <c r="K21" s="781"/>
      <c r="L21" s="781"/>
      <c r="M21" s="781"/>
      <c r="N21" s="781"/>
      <c r="O21" s="781"/>
      <c r="P21" s="782"/>
      <c r="Q21" s="783"/>
      <c r="R21" s="784"/>
      <c r="S21" s="784"/>
      <c r="T21" s="784"/>
      <c r="U21" s="784"/>
      <c r="V21" s="784"/>
      <c r="W21" s="784"/>
      <c r="X21" s="784"/>
      <c r="Y21" s="784"/>
      <c r="Z21" s="784"/>
      <c r="AA21" s="784"/>
      <c r="AB21" s="784"/>
      <c r="AC21" s="784"/>
      <c r="AD21" s="784"/>
      <c r="AE21" s="785"/>
      <c r="AF21" s="786"/>
      <c r="AG21" s="787"/>
      <c r="AH21" s="787"/>
      <c r="AI21" s="787"/>
      <c r="AJ21" s="788"/>
      <c r="AK21" s="769"/>
      <c r="AL21" s="770"/>
      <c r="AM21" s="770"/>
      <c r="AN21" s="770"/>
      <c r="AO21" s="770"/>
      <c r="AP21" s="770"/>
      <c r="AQ21" s="770"/>
      <c r="AR21" s="770"/>
      <c r="AS21" s="770"/>
      <c r="AT21" s="770"/>
      <c r="AU21" s="771"/>
      <c r="AV21" s="771"/>
      <c r="AW21" s="771"/>
      <c r="AX21" s="771"/>
      <c r="AY21" s="772"/>
      <c r="AZ21" s="228"/>
      <c r="BA21" s="228"/>
      <c r="BB21" s="228"/>
      <c r="BC21" s="228"/>
      <c r="BD21" s="228"/>
      <c r="BE21" s="229"/>
      <c r="BF21" s="229"/>
      <c r="BG21" s="229"/>
      <c r="BH21" s="229"/>
      <c r="BI21" s="229"/>
      <c r="BJ21" s="229"/>
      <c r="BK21" s="229"/>
      <c r="BL21" s="229"/>
      <c r="BM21" s="229"/>
      <c r="BN21" s="229"/>
      <c r="BO21" s="229"/>
      <c r="BP21" s="229"/>
      <c r="BQ21" s="234">
        <v>15</v>
      </c>
      <c r="BR21" s="235"/>
      <c r="BS21" s="773"/>
      <c r="BT21" s="774"/>
      <c r="BU21" s="774"/>
      <c r="BV21" s="774"/>
      <c r="BW21" s="774"/>
      <c r="BX21" s="774"/>
      <c r="BY21" s="774"/>
      <c r="BZ21" s="774"/>
      <c r="CA21" s="774"/>
      <c r="CB21" s="774"/>
      <c r="CC21" s="774"/>
      <c r="CD21" s="774"/>
      <c r="CE21" s="774"/>
      <c r="CF21" s="774"/>
      <c r="CG21" s="775"/>
      <c r="CH21" s="776"/>
      <c r="CI21" s="777"/>
      <c r="CJ21" s="777"/>
      <c r="CK21" s="777"/>
      <c r="CL21" s="778"/>
      <c r="CM21" s="776"/>
      <c r="CN21" s="777"/>
      <c r="CO21" s="777"/>
      <c r="CP21" s="777"/>
      <c r="CQ21" s="778"/>
      <c r="CR21" s="776"/>
      <c r="CS21" s="777"/>
      <c r="CT21" s="777"/>
      <c r="CU21" s="777"/>
      <c r="CV21" s="778"/>
      <c r="CW21" s="776"/>
      <c r="CX21" s="777"/>
      <c r="CY21" s="777"/>
      <c r="CZ21" s="777"/>
      <c r="DA21" s="778"/>
      <c r="DB21" s="776"/>
      <c r="DC21" s="777"/>
      <c r="DD21" s="777"/>
      <c r="DE21" s="777"/>
      <c r="DF21" s="778"/>
      <c r="DG21" s="776"/>
      <c r="DH21" s="777"/>
      <c r="DI21" s="777"/>
      <c r="DJ21" s="777"/>
      <c r="DK21" s="778"/>
      <c r="DL21" s="776"/>
      <c r="DM21" s="777"/>
      <c r="DN21" s="777"/>
      <c r="DO21" s="777"/>
      <c r="DP21" s="778"/>
      <c r="DQ21" s="776"/>
      <c r="DR21" s="777"/>
      <c r="DS21" s="777"/>
      <c r="DT21" s="777"/>
      <c r="DU21" s="778"/>
      <c r="DV21" s="773"/>
      <c r="DW21" s="774"/>
      <c r="DX21" s="774"/>
      <c r="DY21" s="774"/>
      <c r="DZ21" s="779"/>
      <c r="EA21" s="230"/>
    </row>
    <row r="22" spans="1:131" s="231" customFormat="1" ht="26.25" customHeight="1" x14ac:dyDescent="0.15">
      <c r="A22" s="234">
        <v>16</v>
      </c>
      <c r="B22" s="780"/>
      <c r="C22" s="781"/>
      <c r="D22" s="781"/>
      <c r="E22" s="781"/>
      <c r="F22" s="781"/>
      <c r="G22" s="781"/>
      <c r="H22" s="781"/>
      <c r="I22" s="781"/>
      <c r="J22" s="781"/>
      <c r="K22" s="781"/>
      <c r="L22" s="781"/>
      <c r="M22" s="781"/>
      <c r="N22" s="781"/>
      <c r="O22" s="781"/>
      <c r="P22" s="782"/>
      <c r="Q22" s="799"/>
      <c r="R22" s="800"/>
      <c r="S22" s="800"/>
      <c r="T22" s="800"/>
      <c r="U22" s="800"/>
      <c r="V22" s="800"/>
      <c r="W22" s="800"/>
      <c r="X22" s="800"/>
      <c r="Y22" s="800"/>
      <c r="Z22" s="800"/>
      <c r="AA22" s="800"/>
      <c r="AB22" s="800"/>
      <c r="AC22" s="800"/>
      <c r="AD22" s="800"/>
      <c r="AE22" s="801"/>
      <c r="AF22" s="786"/>
      <c r="AG22" s="787"/>
      <c r="AH22" s="787"/>
      <c r="AI22" s="787"/>
      <c r="AJ22" s="788"/>
      <c r="AK22" s="802"/>
      <c r="AL22" s="803"/>
      <c r="AM22" s="803"/>
      <c r="AN22" s="803"/>
      <c r="AO22" s="803"/>
      <c r="AP22" s="803"/>
      <c r="AQ22" s="803"/>
      <c r="AR22" s="803"/>
      <c r="AS22" s="803"/>
      <c r="AT22" s="803"/>
      <c r="AU22" s="804"/>
      <c r="AV22" s="804"/>
      <c r="AW22" s="804"/>
      <c r="AX22" s="804"/>
      <c r="AY22" s="805"/>
      <c r="AZ22" s="806" t="s">
        <v>398</v>
      </c>
      <c r="BA22" s="806"/>
      <c r="BB22" s="806"/>
      <c r="BC22" s="806"/>
      <c r="BD22" s="807"/>
      <c r="BE22" s="229"/>
      <c r="BF22" s="229"/>
      <c r="BG22" s="229"/>
      <c r="BH22" s="229"/>
      <c r="BI22" s="229"/>
      <c r="BJ22" s="229"/>
      <c r="BK22" s="229"/>
      <c r="BL22" s="229"/>
      <c r="BM22" s="229"/>
      <c r="BN22" s="229"/>
      <c r="BO22" s="229"/>
      <c r="BP22" s="229"/>
      <c r="BQ22" s="234">
        <v>16</v>
      </c>
      <c r="BR22" s="235"/>
      <c r="BS22" s="773"/>
      <c r="BT22" s="774"/>
      <c r="BU22" s="774"/>
      <c r="BV22" s="774"/>
      <c r="BW22" s="774"/>
      <c r="BX22" s="774"/>
      <c r="BY22" s="774"/>
      <c r="BZ22" s="774"/>
      <c r="CA22" s="774"/>
      <c r="CB22" s="774"/>
      <c r="CC22" s="774"/>
      <c r="CD22" s="774"/>
      <c r="CE22" s="774"/>
      <c r="CF22" s="774"/>
      <c r="CG22" s="775"/>
      <c r="CH22" s="776"/>
      <c r="CI22" s="777"/>
      <c r="CJ22" s="777"/>
      <c r="CK22" s="777"/>
      <c r="CL22" s="778"/>
      <c r="CM22" s="776"/>
      <c r="CN22" s="777"/>
      <c r="CO22" s="777"/>
      <c r="CP22" s="777"/>
      <c r="CQ22" s="778"/>
      <c r="CR22" s="776"/>
      <c r="CS22" s="777"/>
      <c r="CT22" s="777"/>
      <c r="CU22" s="777"/>
      <c r="CV22" s="778"/>
      <c r="CW22" s="776"/>
      <c r="CX22" s="777"/>
      <c r="CY22" s="777"/>
      <c r="CZ22" s="777"/>
      <c r="DA22" s="778"/>
      <c r="DB22" s="776"/>
      <c r="DC22" s="777"/>
      <c r="DD22" s="777"/>
      <c r="DE22" s="777"/>
      <c r="DF22" s="778"/>
      <c r="DG22" s="776"/>
      <c r="DH22" s="777"/>
      <c r="DI22" s="777"/>
      <c r="DJ22" s="777"/>
      <c r="DK22" s="778"/>
      <c r="DL22" s="776"/>
      <c r="DM22" s="777"/>
      <c r="DN22" s="777"/>
      <c r="DO22" s="777"/>
      <c r="DP22" s="778"/>
      <c r="DQ22" s="776"/>
      <c r="DR22" s="777"/>
      <c r="DS22" s="777"/>
      <c r="DT22" s="777"/>
      <c r="DU22" s="778"/>
      <c r="DV22" s="773"/>
      <c r="DW22" s="774"/>
      <c r="DX22" s="774"/>
      <c r="DY22" s="774"/>
      <c r="DZ22" s="779"/>
      <c r="EA22" s="230"/>
    </row>
    <row r="23" spans="1:131" s="231" customFormat="1" ht="26.25" customHeight="1" thickBot="1" x14ac:dyDescent="0.2">
      <c r="A23" s="236" t="s">
        <v>399</v>
      </c>
      <c r="B23" s="789" t="s">
        <v>400</v>
      </c>
      <c r="C23" s="790"/>
      <c r="D23" s="790"/>
      <c r="E23" s="790"/>
      <c r="F23" s="790"/>
      <c r="G23" s="790"/>
      <c r="H23" s="790"/>
      <c r="I23" s="790"/>
      <c r="J23" s="790"/>
      <c r="K23" s="790"/>
      <c r="L23" s="790"/>
      <c r="M23" s="790"/>
      <c r="N23" s="790"/>
      <c r="O23" s="790"/>
      <c r="P23" s="791"/>
      <c r="Q23" s="792">
        <v>68025</v>
      </c>
      <c r="R23" s="793"/>
      <c r="S23" s="793"/>
      <c r="T23" s="793"/>
      <c r="U23" s="793"/>
      <c r="V23" s="793">
        <v>65677</v>
      </c>
      <c r="W23" s="793"/>
      <c r="X23" s="793"/>
      <c r="Y23" s="793"/>
      <c r="Z23" s="793"/>
      <c r="AA23" s="793">
        <v>2348</v>
      </c>
      <c r="AB23" s="793"/>
      <c r="AC23" s="793"/>
      <c r="AD23" s="793"/>
      <c r="AE23" s="794"/>
      <c r="AF23" s="795">
        <v>2266</v>
      </c>
      <c r="AG23" s="793"/>
      <c r="AH23" s="793"/>
      <c r="AI23" s="793"/>
      <c r="AJ23" s="796"/>
      <c r="AK23" s="797"/>
      <c r="AL23" s="798"/>
      <c r="AM23" s="798"/>
      <c r="AN23" s="798"/>
      <c r="AO23" s="798"/>
      <c r="AP23" s="793">
        <v>64499</v>
      </c>
      <c r="AQ23" s="793"/>
      <c r="AR23" s="793"/>
      <c r="AS23" s="793"/>
      <c r="AT23" s="793"/>
      <c r="AU23" s="809"/>
      <c r="AV23" s="809"/>
      <c r="AW23" s="809"/>
      <c r="AX23" s="809"/>
      <c r="AY23" s="810"/>
      <c r="AZ23" s="811" t="s">
        <v>401</v>
      </c>
      <c r="BA23" s="812"/>
      <c r="BB23" s="812"/>
      <c r="BC23" s="812"/>
      <c r="BD23" s="813"/>
      <c r="BE23" s="229"/>
      <c r="BF23" s="229"/>
      <c r="BG23" s="229"/>
      <c r="BH23" s="229"/>
      <c r="BI23" s="229"/>
      <c r="BJ23" s="229"/>
      <c r="BK23" s="229"/>
      <c r="BL23" s="229"/>
      <c r="BM23" s="229"/>
      <c r="BN23" s="229"/>
      <c r="BO23" s="229"/>
      <c r="BP23" s="229"/>
      <c r="BQ23" s="234">
        <v>17</v>
      </c>
      <c r="BR23" s="235"/>
      <c r="BS23" s="773"/>
      <c r="BT23" s="774"/>
      <c r="BU23" s="774"/>
      <c r="BV23" s="774"/>
      <c r="BW23" s="774"/>
      <c r="BX23" s="774"/>
      <c r="BY23" s="774"/>
      <c r="BZ23" s="774"/>
      <c r="CA23" s="774"/>
      <c r="CB23" s="774"/>
      <c r="CC23" s="774"/>
      <c r="CD23" s="774"/>
      <c r="CE23" s="774"/>
      <c r="CF23" s="774"/>
      <c r="CG23" s="775"/>
      <c r="CH23" s="776"/>
      <c r="CI23" s="777"/>
      <c r="CJ23" s="777"/>
      <c r="CK23" s="777"/>
      <c r="CL23" s="778"/>
      <c r="CM23" s="776"/>
      <c r="CN23" s="777"/>
      <c r="CO23" s="777"/>
      <c r="CP23" s="777"/>
      <c r="CQ23" s="778"/>
      <c r="CR23" s="776"/>
      <c r="CS23" s="777"/>
      <c r="CT23" s="777"/>
      <c r="CU23" s="777"/>
      <c r="CV23" s="778"/>
      <c r="CW23" s="776"/>
      <c r="CX23" s="777"/>
      <c r="CY23" s="777"/>
      <c r="CZ23" s="777"/>
      <c r="DA23" s="778"/>
      <c r="DB23" s="776"/>
      <c r="DC23" s="777"/>
      <c r="DD23" s="777"/>
      <c r="DE23" s="777"/>
      <c r="DF23" s="778"/>
      <c r="DG23" s="776"/>
      <c r="DH23" s="777"/>
      <c r="DI23" s="777"/>
      <c r="DJ23" s="777"/>
      <c r="DK23" s="778"/>
      <c r="DL23" s="776"/>
      <c r="DM23" s="777"/>
      <c r="DN23" s="777"/>
      <c r="DO23" s="777"/>
      <c r="DP23" s="778"/>
      <c r="DQ23" s="776"/>
      <c r="DR23" s="777"/>
      <c r="DS23" s="777"/>
      <c r="DT23" s="777"/>
      <c r="DU23" s="778"/>
      <c r="DV23" s="773"/>
      <c r="DW23" s="774"/>
      <c r="DX23" s="774"/>
      <c r="DY23" s="774"/>
      <c r="DZ23" s="779"/>
      <c r="EA23" s="230"/>
    </row>
    <row r="24" spans="1:131" s="231" customFormat="1" ht="26.25" customHeight="1" x14ac:dyDescent="0.15">
      <c r="A24" s="808" t="s">
        <v>402</v>
      </c>
      <c r="B24" s="808"/>
      <c r="C24" s="808"/>
      <c r="D24" s="808"/>
      <c r="E24" s="808"/>
      <c r="F24" s="808"/>
      <c r="G24" s="808"/>
      <c r="H24" s="808"/>
      <c r="I24" s="808"/>
      <c r="J24" s="808"/>
      <c r="K24" s="808"/>
      <c r="L24" s="808"/>
      <c r="M24" s="808"/>
      <c r="N24" s="808"/>
      <c r="O24" s="808"/>
      <c r="P24" s="808"/>
      <c r="Q24" s="808"/>
      <c r="R24" s="808"/>
      <c r="S24" s="808"/>
      <c r="T24" s="808"/>
      <c r="U24" s="808"/>
      <c r="V24" s="808"/>
      <c r="W24" s="808"/>
      <c r="X24" s="808"/>
      <c r="Y24" s="808"/>
      <c r="Z24" s="808"/>
      <c r="AA24" s="808"/>
      <c r="AB24" s="808"/>
      <c r="AC24" s="808"/>
      <c r="AD24" s="808"/>
      <c r="AE24" s="808"/>
      <c r="AF24" s="808"/>
      <c r="AG24" s="808"/>
      <c r="AH24" s="808"/>
      <c r="AI24" s="808"/>
      <c r="AJ24" s="808"/>
      <c r="AK24" s="808"/>
      <c r="AL24" s="808"/>
      <c r="AM24" s="808"/>
      <c r="AN24" s="808"/>
      <c r="AO24" s="808"/>
      <c r="AP24" s="808"/>
      <c r="AQ24" s="808"/>
      <c r="AR24" s="808"/>
      <c r="AS24" s="808"/>
      <c r="AT24" s="808"/>
      <c r="AU24" s="808"/>
      <c r="AV24" s="808"/>
      <c r="AW24" s="808"/>
      <c r="AX24" s="808"/>
      <c r="AY24" s="808"/>
      <c r="AZ24" s="228"/>
      <c r="BA24" s="228"/>
      <c r="BB24" s="228"/>
      <c r="BC24" s="228"/>
      <c r="BD24" s="228"/>
      <c r="BE24" s="229"/>
      <c r="BF24" s="229"/>
      <c r="BG24" s="229"/>
      <c r="BH24" s="229"/>
      <c r="BI24" s="229"/>
      <c r="BJ24" s="229"/>
      <c r="BK24" s="229"/>
      <c r="BL24" s="229"/>
      <c r="BM24" s="229"/>
      <c r="BN24" s="229"/>
      <c r="BO24" s="229"/>
      <c r="BP24" s="229"/>
      <c r="BQ24" s="234">
        <v>18</v>
      </c>
      <c r="BR24" s="235"/>
      <c r="BS24" s="773"/>
      <c r="BT24" s="774"/>
      <c r="BU24" s="774"/>
      <c r="BV24" s="774"/>
      <c r="BW24" s="774"/>
      <c r="BX24" s="774"/>
      <c r="BY24" s="774"/>
      <c r="BZ24" s="774"/>
      <c r="CA24" s="774"/>
      <c r="CB24" s="774"/>
      <c r="CC24" s="774"/>
      <c r="CD24" s="774"/>
      <c r="CE24" s="774"/>
      <c r="CF24" s="774"/>
      <c r="CG24" s="775"/>
      <c r="CH24" s="776"/>
      <c r="CI24" s="777"/>
      <c r="CJ24" s="777"/>
      <c r="CK24" s="777"/>
      <c r="CL24" s="778"/>
      <c r="CM24" s="776"/>
      <c r="CN24" s="777"/>
      <c r="CO24" s="777"/>
      <c r="CP24" s="777"/>
      <c r="CQ24" s="778"/>
      <c r="CR24" s="776"/>
      <c r="CS24" s="777"/>
      <c r="CT24" s="777"/>
      <c r="CU24" s="777"/>
      <c r="CV24" s="778"/>
      <c r="CW24" s="776"/>
      <c r="CX24" s="777"/>
      <c r="CY24" s="777"/>
      <c r="CZ24" s="777"/>
      <c r="DA24" s="778"/>
      <c r="DB24" s="776"/>
      <c r="DC24" s="777"/>
      <c r="DD24" s="777"/>
      <c r="DE24" s="777"/>
      <c r="DF24" s="778"/>
      <c r="DG24" s="776"/>
      <c r="DH24" s="777"/>
      <c r="DI24" s="777"/>
      <c r="DJ24" s="777"/>
      <c r="DK24" s="778"/>
      <c r="DL24" s="776"/>
      <c r="DM24" s="777"/>
      <c r="DN24" s="777"/>
      <c r="DO24" s="777"/>
      <c r="DP24" s="778"/>
      <c r="DQ24" s="776"/>
      <c r="DR24" s="777"/>
      <c r="DS24" s="777"/>
      <c r="DT24" s="777"/>
      <c r="DU24" s="778"/>
      <c r="DV24" s="773"/>
      <c r="DW24" s="774"/>
      <c r="DX24" s="774"/>
      <c r="DY24" s="774"/>
      <c r="DZ24" s="779"/>
      <c r="EA24" s="230"/>
    </row>
    <row r="25" spans="1:131" ht="26.25" customHeight="1" thickBot="1" x14ac:dyDescent="0.2">
      <c r="A25" s="725" t="s">
        <v>403</v>
      </c>
      <c r="B25" s="725"/>
      <c r="C25" s="725"/>
      <c r="D25" s="725"/>
      <c r="E25" s="725"/>
      <c r="F25" s="725"/>
      <c r="G25" s="725"/>
      <c r="H25" s="725"/>
      <c r="I25" s="725"/>
      <c r="J25" s="725"/>
      <c r="K25" s="725"/>
      <c r="L25" s="725"/>
      <c r="M25" s="725"/>
      <c r="N25" s="725"/>
      <c r="O25" s="725"/>
      <c r="P25" s="725"/>
      <c r="Q25" s="725"/>
      <c r="R25" s="725"/>
      <c r="S25" s="725"/>
      <c r="T25" s="725"/>
      <c r="U25" s="725"/>
      <c r="V25" s="725"/>
      <c r="W25" s="725"/>
      <c r="X25" s="725"/>
      <c r="Y25" s="725"/>
      <c r="Z25" s="725"/>
      <c r="AA25" s="725"/>
      <c r="AB25" s="725"/>
      <c r="AC25" s="725"/>
      <c r="AD25" s="725"/>
      <c r="AE25" s="725"/>
      <c r="AF25" s="725"/>
      <c r="AG25" s="725"/>
      <c r="AH25" s="725"/>
      <c r="AI25" s="725"/>
      <c r="AJ25" s="725"/>
      <c r="AK25" s="725"/>
      <c r="AL25" s="725"/>
      <c r="AM25" s="725"/>
      <c r="AN25" s="725"/>
      <c r="AO25" s="725"/>
      <c r="AP25" s="725"/>
      <c r="AQ25" s="725"/>
      <c r="AR25" s="725"/>
      <c r="AS25" s="725"/>
      <c r="AT25" s="725"/>
      <c r="AU25" s="725"/>
      <c r="AV25" s="725"/>
      <c r="AW25" s="725"/>
      <c r="AX25" s="725"/>
      <c r="AY25" s="725"/>
      <c r="AZ25" s="725"/>
      <c r="BA25" s="725"/>
      <c r="BB25" s="725"/>
      <c r="BC25" s="725"/>
      <c r="BD25" s="725"/>
      <c r="BE25" s="725"/>
      <c r="BF25" s="725"/>
      <c r="BG25" s="725"/>
      <c r="BH25" s="725"/>
      <c r="BI25" s="725"/>
      <c r="BJ25" s="228"/>
      <c r="BK25" s="228"/>
      <c r="BL25" s="228"/>
      <c r="BM25" s="228"/>
      <c r="BN25" s="228"/>
      <c r="BO25" s="237"/>
      <c r="BP25" s="237"/>
      <c r="BQ25" s="234">
        <v>19</v>
      </c>
      <c r="BR25" s="235"/>
      <c r="BS25" s="773"/>
      <c r="BT25" s="774"/>
      <c r="BU25" s="774"/>
      <c r="BV25" s="774"/>
      <c r="BW25" s="774"/>
      <c r="BX25" s="774"/>
      <c r="BY25" s="774"/>
      <c r="BZ25" s="774"/>
      <c r="CA25" s="774"/>
      <c r="CB25" s="774"/>
      <c r="CC25" s="774"/>
      <c r="CD25" s="774"/>
      <c r="CE25" s="774"/>
      <c r="CF25" s="774"/>
      <c r="CG25" s="775"/>
      <c r="CH25" s="776"/>
      <c r="CI25" s="777"/>
      <c r="CJ25" s="777"/>
      <c r="CK25" s="777"/>
      <c r="CL25" s="778"/>
      <c r="CM25" s="776"/>
      <c r="CN25" s="777"/>
      <c r="CO25" s="777"/>
      <c r="CP25" s="777"/>
      <c r="CQ25" s="778"/>
      <c r="CR25" s="776"/>
      <c r="CS25" s="777"/>
      <c r="CT25" s="777"/>
      <c r="CU25" s="777"/>
      <c r="CV25" s="778"/>
      <c r="CW25" s="776"/>
      <c r="CX25" s="777"/>
      <c r="CY25" s="777"/>
      <c r="CZ25" s="777"/>
      <c r="DA25" s="778"/>
      <c r="DB25" s="776"/>
      <c r="DC25" s="777"/>
      <c r="DD25" s="777"/>
      <c r="DE25" s="777"/>
      <c r="DF25" s="778"/>
      <c r="DG25" s="776"/>
      <c r="DH25" s="777"/>
      <c r="DI25" s="777"/>
      <c r="DJ25" s="777"/>
      <c r="DK25" s="778"/>
      <c r="DL25" s="776"/>
      <c r="DM25" s="777"/>
      <c r="DN25" s="777"/>
      <c r="DO25" s="777"/>
      <c r="DP25" s="778"/>
      <c r="DQ25" s="776"/>
      <c r="DR25" s="777"/>
      <c r="DS25" s="777"/>
      <c r="DT25" s="777"/>
      <c r="DU25" s="778"/>
      <c r="DV25" s="773"/>
      <c r="DW25" s="774"/>
      <c r="DX25" s="774"/>
      <c r="DY25" s="774"/>
      <c r="DZ25" s="779"/>
      <c r="EA25" s="226"/>
    </row>
    <row r="26" spans="1:131" ht="26.25" customHeight="1" x14ac:dyDescent="0.15">
      <c r="A26" s="727" t="s">
        <v>375</v>
      </c>
      <c r="B26" s="728"/>
      <c r="C26" s="728"/>
      <c r="D26" s="728"/>
      <c r="E26" s="728"/>
      <c r="F26" s="728"/>
      <c r="G26" s="728"/>
      <c r="H26" s="728"/>
      <c r="I26" s="728"/>
      <c r="J26" s="728"/>
      <c r="K26" s="728"/>
      <c r="L26" s="728"/>
      <c r="M26" s="728"/>
      <c r="N26" s="728"/>
      <c r="O26" s="728"/>
      <c r="P26" s="729"/>
      <c r="Q26" s="733" t="s">
        <v>404</v>
      </c>
      <c r="R26" s="734"/>
      <c r="S26" s="734"/>
      <c r="T26" s="734"/>
      <c r="U26" s="735"/>
      <c r="V26" s="733" t="s">
        <v>405</v>
      </c>
      <c r="W26" s="734"/>
      <c r="X26" s="734"/>
      <c r="Y26" s="734"/>
      <c r="Z26" s="735"/>
      <c r="AA26" s="733" t="s">
        <v>406</v>
      </c>
      <c r="AB26" s="734"/>
      <c r="AC26" s="734"/>
      <c r="AD26" s="734"/>
      <c r="AE26" s="734"/>
      <c r="AF26" s="814" t="s">
        <v>407</v>
      </c>
      <c r="AG26" s="815"/>
      <c r="AH26" s="815"/>
      <c r="AI26" s="815"/>
      <c r="AJ26" s="816"/>
      <c r="AK26" s="734" t="s">
        <v>408</v>
      </c>
      <c r="AL26" s="734"/>
      <c r="AM26" s="734"/>
      <c r="AN26" s="734"/>
      <c r="AO26" s="735"/>
      <c r="AP26" s="733" t="s">
        <v>409</v>
      </c>
      <c r="AQ26" s="734"/>
      <c r="AR26" s="734"/>
      <c r="AS26" s="734"/>
      <c r="AT26" s="735"/>
      <c r="AU26" s="733" t="s">
        <v>410</v>
      </c>
      <c r="AV26" s="734"/>
      <c r="AW26" s="734"/>
      <c r="AX26" s="734"/>
      <c r="AY26" s="735"/>
      <c r="AZ26" s="733" t="s">
        <v>411</v>
      </c>
      <c r="BA26" s="734"/>
      <c r="BB26" s="734"/>
      <c r="BC26" s="734"/>
      <c r="BD26" s="735"/>
      <c r="BE26" s="733" t="s">
        <v>382</v>
      </c>
      <c r="BF26" s="734"/>
      <c r="BG26" s="734"/>
      <c r="BH26" s="734"/>
      <c r="BI26" s="740"/>
      <c r="BJ26" s="228"/>
      <c r="BK26" s="228"/>
      <c r="BL26" s="228"/>
      <c r="BM26" s="228"/>
      <c r="BN26" s="228"/>
      <c r="BO26" s="237"/>
      <c r="BP26" s="237"/>
      <c r="BQ26" s="234">
        <v>20</v>
      </c>
      <c r="BR26" s="235"/>
      <c r="BS26" s="773"/>
      <c r="BT26" s="774"/>
      <c r="BU26" s="774"/>
      <c r="BV26" s="774"/>
      <c r="BW26" s="774"/>
      <c r="BX26" s="774"/>
      <c r="BY26" s="774"/>
      <c r="BZ26" s="774"/>
      <c r="CA26" s="774"/>
      <c r="CB26" s="774"/>
      <c r="CC26" s="774"/>
      <c r="CD26" s="774"/>
      <c r="CE26" s="774"/>
      <c r="CF26" s="774"/>
      <c r="CG26" s="775"/>
      <c r="CH26" s="776"/>
      <c r="CI26" s="777"/>
      <c r="CJ26" s="777"/>
      <c r="CK26" s="777"/>
      <c r="CL26" s="778"/>
      <c r="CM26" s="776"/>
      <c r="CN26" s="777"/>
      <c r="CO26" s="777"/>
      <c r="CP26" s="777"/>
      <c r="CQ26" s="778"/>
      <c r="CR26" s="776"/>
      <c r="CS26" s="777"/>
      <c r="CT26" s="777"/>
      <c r="CU26" s="777"/>
      <c r="CV26" s="778"/>
      <c r="CW26" s="776"/>
      <c r="CX26" s="777"/>
      <c r="CY26" s="777"/>
      <c r="CZ26" s="777"/>
      <c r="DA26" s="778"/>
      <c r="DB26" s="776"/>
      <c r="DC26" s="777"/>
      <c r="DD26" s="777"/>
      <c r="DE26" s="777"/>
      <c r="DF26" s="778"/>
      <c r="DG26" s="776"/>
      <c r="DH26" s="777"/>
      <c r="DI26" s="777"/>
      <c r="DJ26" s="777"/>
      <c r="DK26" s="778"/>
      <c r="DL26" s="776"/>
      <c r="DM26" s="777"/>
      <c r="DN26" s="777"/>
      <c r="DO26" s="777"/>
      <c r="DP26" s="778"/>
      <c r="DQ26" s="776"/>
      <c r="DR26" s="777"/>
      <c r="DS26" s="777"/>
      <c r="DT26" s="777"/>
      <c r="DU26" s="778"/>
      <c r="DV26" s="773"/>
      <c r="DW26" s="774"/>
      <c r="DX26" s="774"/>
      <c r="DY26" s="774"/>
      <c r="DZ26" s="779"/>
      <c r="EA26" s="226"/>
    </row>
    <row r="27" spans="1:131" ht="26.25" customHeight="1" thickBot="1" x14ac:dyDescent="0.2">
      <c r="A27" s="730"/>
      <c r="B27" s="731"/>
      <c r="C27" s="731"/>
      <c r="D27" s="731"/>
      <c r="E27" s="731"/>
      <c r="F27" s="731"/>
      <c r="G27" s="731"/>
      <c r="H27" s="731"/>
      <c r="I27" s="731"/>
      <c r="J27" s="731"/>
      <c r="K27" s="731"/>
      <c r="L27" s="731"/>
      <c r="M27" s="731"/>
      <c r="N27" s="731"/>
      <c r="O27" s="731"/>
      <c r="P27" s="732"/>
      <c r="Q27" s="736"/>
      <c r="R27" s="737"/>
      <c r="S27" s="737"/>
      <c r="T27" s="737"/>
      <c r="U27" s="738"/>
      <c r="V27" s="736"/>
      <c r="W27" s="737"/>
      <c r="X27" s="737"/>
      <c r="Y27" s="737"/>
      <c r="Z27" s="738"/>
      <c r="AA27" s="736"/>
      <c r="AB27" s="737"/>
      <c r="AC27" s="737"/>
      <c r="AD27" s="737"/>
      <c r="AE27" s="737"/>
      <c r="AF27" s="817"/>
      <c r="AG27" s="818"/>
      <c r="AH27" s="818"/>
      <c r="AI27" s="818"/>
      <c r="AJ27" s="819"/>
      <c r="AK27" s="737"/>
      <c r="AL27" s="737"/>
      <c r="AM27" s="737"/>
      <c r="AN27" s="737"/>
      <c r="AO27" s="738"/>
      <c r="AP27" s="736"/>
      <c r="AQ27" s="737"/>
      <c r="AR27" s="737"/>
      <c r="AS27" s="737"/>
      <c r="AT27" s="738"/>
      <c r="AU27" s="736"/>
      <c r="AV27" s="737"/>
      <c r="AW27" s="737"/>
      <c r="AX27" s="737"/>
      <c r="AY27" s="738"/>
      <c r="AZ27" s="736"/>
      <c r="BA27" s="737"/>
      <c r="BB27" s="737"/>
      <c r="BC27" s="737"/>
      <c r="BD27" s="738"/>
      <c r="BE27" s="736"/>
      <c r="BF27" s="737"/>
      <c r="BG27" s="737"/>
      <c r="BH27" s="737"/>
      <c r="BI27" s="742"/>
      <c r="BJ27" s="228"/>
      <c r="BK27" s="228"/>
      <c r="BL27" s="228"/>
      <c r="BM27" s="228"/>
      <c r="BN27" s="228"/>
      <c r="BO27" s="237"/>
      <c r="BP27" s="237"/>
      <c r="BQ27" s="234">
        <v>21</v>
      </c>
      <c r="BR27" s="235"/>
      <c r="BS27" s="773"/>
      <c r="BT27" s="774"/>
      <c r="BU27" s="774"/>
      <c r="BV27" s="774"/>
      <c r="BW27" s="774"/>
      <c r="BX27" s="774"/>
      <c r="BY27" s="774"/>
      <c r="BZ27" s="774"/>
      <c r="CA27" s="774"/>
      <c r="CB27" s="774"/>
      <c r="CC27" s="774"/>
      <c r="CD27" s="774"/>
      <c r="CE27" s="774"/>
      <c r="CF27" s="774"/>
      <c r="CG27" s="775"/>
      <c r="CH27" s="776"/>
      <c r="CI27" s="777"/>
      <c r="CJ27" s="777"/>
      <c r="CK27" s="777"/>
      <c r="CL27" s="778"/>
      <c r="CM27" s="776"/>
      <c r="CN27" s="777"/>
      <c r="CO27" s="777"/>
      <c r="CP27" s="777"/>
      <c r="CQ27" s="778"/>
      <c r="CR27" s="776"/>
      <c r="CS27" s="777"/>
      <c r="CT27" s="777"/>
      <c r="CU27" s="777"/>
      <c r="CV27" s="778"/>
      <c r="CW27" s="776"/>
      <c r="CX27" s="777"/>
      <c r="CY27" s="777"/>
      <c r="CZ27" s="777"/>
      <c r="DA27" s="778"/>
      <c r="DB27" s="776"/>
      <c r="DC27" s="777"/>
      <c r="DD27" s="777"/>
      <c r="DE27" s="777"/>
      <c r="DF27" s="778"/>
      <c r="DG27" s="776"/>
      <c r="DH27" s="777"/>
      <c r="DI27" s="777"/>
      <c r="DJ27" s="777"/>
      <c r="DK27" s="778"/>
      <c r="DL27" s="776"/>
      <c r="DM27" s="777"/>
      <c r="DN27" s="777"/>
      <c r="DO27" s="777"/>
      <c r="DP27" s="778"/>
      <c r="DQ27" s="776"/>
      <c r="DR27" s="777"/>
      <c r="DS27" s="777"/>
      <c r="DT27" s="777"/>
      <c r="DU27" s="778"/>
      <c r="DV27" s="773"/>
      <c r="DW27" s="774"/>
      <c r="DX27" s="774"/>
      <c r="DY27" s="774"/>
      <c r="DZ27" s="779"/>
      <c r="EA27" s="226"/>
    </row>
    <row r="28" spans="1:131" ht="26.25" customHeight="1" thickTop="1" x14ac:dyDescent="0.15">
      <c r="A28" s="238">
        <v>1</v>
      </c>
      <c r="B28" s="749" t="s">
        <v>412</v>
      </c>
      <c r="C28" s="750"/>
      <c r="D28" s="750"/>
      <c r="E28" s="750"/>
      <c r="F28" s="750"/>
      <c r="G28" s="750"/>
      <c r="H28" s="750"/>
      <c r="I28" s="750"/>
      <c r="J28" s="750"/>
      <c r="K28" s="750"/>
      <c r="L28" s="750"/>
      <c r="M28" s="750"/>
      <c r="N28" s="750"/>
      <c r="O28" s="750"/>
      <c r="P28" s="751"/>
      <c r="Q28" s="822">
        <v>16039</v>
      </c>
      <c r="R28" s="823"/>
      <c r="S28" s="823"/>
      <c r="T28" s="823"/>
      <c r="U28" s="823"/>
      <c r="V28" s="823">
        <v>14281</v>
      </c>
      <c r="W28" s="823"/>
      <c r="X28" s="823"/>
      <c r="Y28" s="823"/>
      <c r="Z28" s="823"/>
      <c r="AA28" s="823">
        <v>1758</v>
      </c>
      <c r="AB28" s="823"/>
      <c r="AC28" s="823"/>
      <c r="AD28" s="823"/>
      <c r="AE28" s="824"/>
      <c r="AF28" s="825">
        <v>1758</v>
      </c>
      <c r="AG28" s="823"/>
      <c r="AH28" s="823"/>
      <c r="AI28" s="823"/>
      <c r="AJ28" s="826"/>
      <c r="AK28" s="827">
        <v>1080</v>
      </c>
      <c r="AL28" s="828"/>
      <c r="AM28" s="828"/>
      <c r="AN28" s="828"/>
      <c r="AO28" s="828"/>
      <c r="AP28" s="828" t="s">
        <v>614</v>
      </c>
      <c r="AQ28" s="828"/>
      <c r="AR28" s="828"/>
      <c r="AS28" s="828"/>
      <c r="AT28" s="828"/>
      <c r="AU28" s="828" t="s">
        <v>614</v>
      </c>
      <c r="AV28" s="828"/>
      <c r="AW28" s="828"/>
      <c r="AX28" s="828"/>
      <c r="AY28" s="828"/>
      <c r="AZ28" s="829" t="s">
        <v>614</v>
      </c>
      <c r="BA28" s="829"/>
      <c r="BB28" s="829"/>
      <c r="BC28" s="829"/>
      <c r="BD28" s="829"/>
      <c r="BE28" s="820"/>
      <c r="BF28" s="820"/>
      <c r="BG28" s="820"/>
      <c r="BH28" s="820"/>
      <c r="BI28" s="821"/>
      <c r="BJ28" s="228"/>
      <c r="BK28" s="228"/>
      <c r="BL28" s="228"/>
      <c r="BM28" s="228"/>
      <c r="BN28" s="228"/>
      <c r="BO28" s="237"/>
      <c r="BP28" s="237"/>
      <c r="BQ28" s="234">
        <v>22</v>
      </c>
      <c r="BR28" s="235"/>
      <c r="BS28" s="773"/>
      <c r="BT28" s="774"/>
      <c r="BU28" s="774"/>
      <c r="BV28" s="774"/>
      <c r="BW28" s="774"/>
      <c r="BX28" s="774"/>
      <c r="BY28" s="774"/>
      <c r="BZ28" s="774"/>
      <c r="CA28" s="774"/>
      <c r="CB28" s="774"/>
      <c r="CC28" s="774"/>
      <c r="CD28" s="774"/>
      <c r="CE28" s="774"/>
      <c r="CF28" s="774"/>
      <c r="CG28" s="775"/>
      <c r="CH28" s="776"/>
      <c r="CI28" s="777"/>
      <c r="CJ28" s="777"/>
      <c r="CK28" s="777"/>
      <c r="CL28" s="778"/>
      <c r="CM28" s="776"/>
      <c r="CN28" s="777"/>
      <c r="CO28" s="777"/>
      <c r="CP28" s="777"/>
      <c r="CQ28" s="778"/>
      <c r="CR28" s="776"/>
      <c r="CS28" s="777"/>
      <c r="CT28" s="777"/>
      <c r="CU28" s="777"/>
      <c r="CV28" s="778"/>
      <c r="CW28" s="776"/>
      <c r="CX28" s="777"/>
      <c r="CY28" s="777"/>
      <c r="CZ28" s="777"/>
      <c r="DA28" s="778"/>
      <c r="DB28" s="776"/>
      <c r="DC28" s="777"/>
      <c r="DD28" s="777"/>
      <c r="DE28" s="777"/>
      <c r="DF28" s="778"/>
      <c r="DG28" s="776"/>
      <c r="DH28" s="777"/>
      <c r="DI28" s="777"/>
      <c r="DJ28" s="777"/>
      <c r="DK28" s="778"/>
      <c r="DL28" s="776"/>
      <c r="DM28" s="777"/>
      <c r="DN28" s="777"/>
      <c r="DO28" s="777"/>
      <c r="DP28" s="778"/>
      <c r="DQ28" s="776"/>
      <c r="DR28" s="777"/>
      <c r="DS28" s="777"/>
      <c r="DT28" s="777"/>
      <c r="DU28" s="778"/>
      <c r="DV28" s="773"/>
      <c r="DW28" s="774"/>
      <c r="DX28" s="774"/>
      <c r="DY28" s="774"/>
      <c r="DZ28" s="779"/>
      <c r="EA28" s="226"/>
    </row>
    <row r="29" spans="1:131" ht="26.25" customHeight="1" x14ac:dyDescent="0.15">
      <c r="A29" s="238">
        <v>2</v>
      </c>
      <c r="B29" s="780" t="s">
        <v>413</v>
      </c>
      <c r="C29" s="781"/>
      <c r="D29" s="781"/>
      <c r="E29" s="781"/>
      <c r="F29" s="781"/>
      <c r="G29" s="781"/>
      <c r="H29" s="781"/>
      <c r="I29" s="781"/>
      <c r="J29" s="781"/>
      <c r="K29" s="781"/>
      <c r="L29" s="781"/>
      <c r="M29" s="781"/>
      <c r="N29" s="781"/>
      <c r="O29" s="781"/>
      <c r="P29" s="782"/>
      <c r="Q29" s="783">
        <v>34</v>
      </c>
      <c r="R29" s="784"/>
      <c r="S29" s="784"/>
      <c r="T29" s="784"/>
      <c r="U29" s="784"/>
      <c r="V29" s="784">
        <v>33</v>
      </c>
      <c r="W29" s="784"/>
      <c r="X29" s="784"/>
      <c r="Y29" s="784"/>
      <c r="Z29" s="784"/>
      <c r="AA29" s="784">
        <v>0</v>
      </c>
      <c r="AB29" s="784"/>
      <c r="AC29" s="784"/>
      <c r="AD29" s="784"/>
      <c r="AE29" s="785"/>
      <c r="AF29" s="786">
        <v>0</v>
      </c>
      <c r="AG29" s="787"/>
      <c r="AH29" s="787"/>
      <c r="AI29" s="787"/>
      <c r="AJ29" s="788"/>
      <c r="AK29" s="834">
        <v>0</v>
      </c>
      <c r="AL29" s="830"/>
      <c r="AM29" s="830"/>
      <c r="AN29" s="830"/>
      <c r="AO29" s="830"/>
      <c r="AP29" s="830" t="s">
        <v>614</v>
      </c>
      <c r="AQ29" s="830"/>
      <c r="AR29" s="830"/>
      <c r="AS29" s="830"/>
      <c r="AT29" s="830"/>
      <c r="AU29" s="830" t="s">
        <v>614</v>
      </c>
      <c r="AV29" s="830"/>
      <c r="AW29" s="830"/>
      <c r="AX29" s="830"/>
      <c r="AY29" s="830"/>
      <c r="AZ29" s="831" t="s">
        <v>614</v>
      </c>
      <c r="BA29" s="831"/>
      <c r="BB29" s="831"/>
      <c r="BC29" s="831"/>
      <c r="BD29" s="831"/>
      <c r="BE29" s="832"/>
      <c r="BF29" s="832"/>
      <c r="BG29" s="832"/>
      <c r="BH29" s="832"/>
      <c r="BI29" s="833"/>
      <c r="BJ29" s="228"/>
      <c r="BK29" s="228"/>
      <c r="BL29" s="228"/>
      <c r="BM29" s="228"/>
      <c r="BN29" s="228"/>
      <c r="BO29" s="237"/>
      <c r="BP29" s="237"/>
      <c r="BQ29" s="234">
        <v>23</v>
      </c>
      <c r="BR29" s="235"/>
      <c r="BS29" s="773"/>
      <c r="BT29" s="774"/>
      <c r="BU29" s="774"/>
      <c r="BV29" s="774"/>
      <c r="BW29" s="774"/>
      <c r="BX29" s="774"/>
      <c r="BY29" s="774"/>
      <c r="BZ29" s="774"/>
      <c r="CA29" s="774"/>
      <c r="CB29" s="774"/>
      <c r="CC29" s="774"/>
      <c r="CD29" s="774"/>
      <c r="CE29" s="774"/>
      <c r="CF29" s="774"/>
      <c r="CG29" s="775"/>
      <c r="CH29" s="776"/>
      <c r="CI29" s="777"/>
      <c r="CJ29" s="777"/>
      <c r="CK29" s="777"/>
      <c r="CL29" s="778"/>
      <c r="CM29" s="776"/>
      <c r="CN29" s="777"/>
      <c r="CO29" s="777"/>
      <c r="CP29" s="777"/>
      <c r="CQ29" s="778"/>
      <c r="CR29" s="776"/>
      <c r="CS29" s="777"/>
      <c r="CT29" s="777"/>
      <c r="CU29" s="777"/>
      <c r="CV29" s="778"/>
      <c r="CW29" s="776"/>
      <c r="CX29" s="777"/>
      <c r="CY29" s="777"/>
      <c r="CZ29" s="777"/>
      <c r="DA29" s="778"/>
      <c r="DB29" s="776"/>
      <c r="DC29" s="777"/>
      <c r="DD29" s="777"/>
      <c r="DE29" s="777"/>
      <c r="DF29" s="778"/>
      <c r="DG29" s="776"/>
      <c r="DH29" s="777"/>
      <c r="DI29" s="777"/>
      <c r="DJ29" s="777"/>
      <c r="DK29" s="778"/>
      <c r="DL29" s="776"/>
      <c r="DM29" s="777"/>
      <c r="DN29" s="777"/>
      <c r="DO29" s="777"/>
      <c r="DP29" s="778"/>
      <c r="DQ29" s="776"/>
      <c r="DR29" s="777"/>
      <c r="DS29" s="777"/>
      <c r="DT29" s="777"/>
      <c r="DU29" s="778"/>
      <c r="DV29" s="773"/>
      <c r="DW29" s="774"/>
      <c r="DX29" s="774"/>
      <c r="DY29" s="774"/>
      <c r="DZ29" s="779"/>
      <c r="EA29" s="226"/>
    </row>
    <row r="30" spans="1:131" ht="26.25" customHeight="1" x14ac:dyDescent="0.15">
      <c r="A30" s="238">
        <v>3</v>
      </c>
      <c r="B30" s="780" t="s">
        <v>414</v>
      </c>
      <c r="C30" s="781"/>
      <c r="D30" s="781"/>
      <c r="E30" s="781"/>
      <c r="F30" s="781"/>
      <c r="G30" s="781"/>
      <c r="H30" s="781"/>
      <c r="I30" s="781"/>
      <c r="J30" s="781"/>
      <c r="K30" s="781"/>
      <c r="L30" s="781"/>
      <c r="M30" s="781"/>
      <c r="N30" s="781"/>
      <c r="O30" s="781"/>
      <c r="P30" s="782"/>
      <c r="Q30" s="783">
        <v>2408</v>
      </c>
      <c r="R30" s="784"/>
      <c r="S30" s="784"/>
      <c r="T30" s="784"/>
      <c r="U30" s="784"/>
      <c r="V30" s="784">
        <v>2330</v>
      </c>
      <c r="W30" s="784"/>
      <c r="X30" s="784"/>
      <c r="Y30" s="784"/>
      <c r="Z30" s="784"/>
      <c r="AA30" s="784">
        <v>78</v>
      </c>
      <c r="AB30" s="784"/>
      <c r="AC30" s="784"/>
      <c r="AD30" s="784"/>
      <c r="AE30" s="785"/>
      <c r="AF30" s="786">
        <v>78</v>
      </c>
      <c r="AG30" s="787"/>
      <c r="AH30" s="787"/>
      <c r="AI30" s="787"/>
      <c r="AJ30" s="788"/>
      <c r="AK30" s="834">
        <v>466</v>
      </c>
      <c r="AL30" s="830"/>
      <c r="AM30" s="830"/>
      <c r="AN30" s="830"/>
      <c r="AO30" s="830"/>
      <c r="AP30" s="830" t="s">
        <v>614</v>
      </c>
      <c r="AQ30" s="830"/>
      <c r="AR30" s="830"/>
      <c r="AS30" s="830"/>
      <c r="AT30" s="830"/>
      <c r="AU30" s="830" t="s">
        <v>614</v>
      </c>
      <c r="AV30" s="830"/>
      <c r="AW30" s="830"/>
      <c r="AX30" s="830"/>
      <c r="AY30" s="830"/>
      <c r="AZ30" s="831" t="s">
        <v>614</v>
      </c>
      <c r="BA30" s="831"/>
      <c r="BB30" s="831"/>
      <c r="BC30" s="831"/>
      <c r="BD30" s="831"/>
      <c r="BE30" s="832"/>
      <c r="BF30" s="832"/>
      <c r="BG30" s="832"/>
      <c r="BH30" s="832"/>
      <c r="BI30" s="833"/>
      <c r="BJ30" s="228"/>
      <c r="BK30" s="228"/>
      <c r="BL30" s="228"/>
      <c r="BM30" s="228"/>
      <c r="BN30" s="228"/>
      <c r="BO30" s="237"/>
      <c r="BP30" s="237"/>
      <c r="BQ30" s="234">
        <v>24</v>
      </c>
      <c r="BR30" s="235"/>
      <c r="BS30" s="773"/>
      <c r="BT30" s="774"/>
      <c r="BU30" s="774"/>
      <c r="BV30" s="774"/>
      <c r="BW30" s="774"/>
      <c r="BX30" s="774"/>
      <c r="BY30" s="774"/>
      <c r="BZ30" s="774"/>
      <c r="CA30" s="774"/>
      <c r="CB30" s="774"/>
      <c r="CC30" s="774"/>
      <c r="CD30" s="774"/>
      <c r="CE30" s="774"/>
      <c r="CF30" s="774"/>
      <c r="CG30" s="775"/>
      <c r="CH30" s="776"/>
      <c r="CI30" s="777"/>
      <c r="CJ30" s="777"/>
      <c r="CK30" s="777"/>
      <c r="CL30" s="778"/>
      <c r="CM30" s="776"/>
      <c r="CN30" s="777"/>
      <c r="CO30" s="777"/>
      <c r="CP30" s="777"/>
      <c r="CQ30" s="778"/>
      <c r="CR30" s="776"/>
      <c r="CS30" s="777"/>
      <c r="CT30" s="777"/>
      <c r="CU30" s="777"/>
      <c r="CV30" s="778"/>
      <c r="CW30" s="776"/>
      <c r="CX30" s="777"/>
      <c r="CY30" s="777"/>
      <c r="CZ30" s="777"/>
      <c r="DA30" s="778"/>
      <c r="DB30" s="776"/>
      <c r="DC30" s="777"/>
      <c r="DD30" s="777"/>
      <c r="DE30" s="777"/>
      <c r="DF30" s="778"/>
      <c r="DG30" s="776"/>
      <c r="DH30" s="777"/>
      <c r="DI30" s="777"/>
      <c r="DJ30" s="777"/>
      <c r="DK30" s="778"/>
      <c r="DL30" s="776"/>
      <c r="DM30" s="777"/>
      <c r="DN30" s="777"/>
      <c r="DO30" s="777"/>
      <c r="DP30" s="778"/>
      <c r="DQ30" s="776"/>
      <c r="DR30" s="777"/>
      <c r="DS30" s="777"/>
      <c r="DT30" s="777"/>
      <c r="DU30" s="778"/>
      <c r="DV30" s="773"/>
      <c r="DW30" s="774"/>
      <c r="DX30" s="774"/>
      <c r="DY30" s="774"/>
      <c r="DZ30" s="779"/>
      <c r="EA30" s="226"/>
    </row>
    <row r="31" spans="1:131" ht="26.25" customHeight="1" x14ac:dyDescent="0.15">
      <c r="A31" s="238">
        <v>4</v>
      </c>
      <c r="B31" s="780" t="s">
        <v>415</v>
      </c>
      <c r="C31" s="781"/>
      <c r="D31" s="781"/>
      <c r="E31" s="781"/>
      <c r="F31" s="781"/>
      <c r="G31" s="781"/>
      <c r="H31" s="781"/>
      <c r="I31" s="781"/>
      <c r="J31" s="781"/>
      <c r="K31" s="781"/>
      <c r="L31" s="781"/>
      <c r="M31" s="781"/>
      <c r="N31" s="781"/>
      <c r="O31" s="781"/>
      <c r="P31" s="782"/>
      <c r="Q31" s="783">
        <v>16215</v>
      </c>
      <c r="R31" s="784"/>
      <c r="S31" s="784"/>
      <c r="T31" s="784"/>
      <c r="U31" s="784"/>
      <c r="V31" s="784">
        <v>14147</v>
      </c>
      <c r="W31" s="784"/>
      <c r="X31" s="784"/>
      <c r="Y31" s="784"/>
      <c r="Z31" s="784"/>
      <c r="AA31" s="784">
        <v>2068</v>
      </c>
      <c r="AB31" s="784"/>
      <c r="AC31" s="784"/>
      <c r="AD31" s="784"/>
      <c r="AE31" s="785"/>
      <c r="AF31" s="786">
        <v>2068</v>
      </c>
      <c r="AG31" s="787"/>
      <c r="AH31" s="787"/>
      <c r="AI31" s="787"/>
      <c r="AJ31" s="788"/>
      <c r="AK31" s="834">
        <v>2089</v>
      </c>
      <c r="AL31" s="830"/>
      <c r="AM31" s="830"/>
      <c r="AN31" s="830"/>
      <c r="AO31" s="830"/>
      <c r="AP31" s="830" t="s">
        <v>614</v>
      </c>
      <c r="AQ31" s="830"/>
      <c r="AR31" s="830"/>
      <c r="AS31" s="830"/>
      <c r="AT31" s="830"/>
      <c r="AU31" s="830" t="s">
        <v>614</v>
      </c>
      <c r="AV31" s="830"/>
      <c r="AW31" s="830"/>
      <c r="AX31" s="830"/>
      <c r="AY31" s="830"/>
      <c r="AZ31" s="831" t="s">
        <v>614</v>
      </c>
      <c r="BA31" s="831"/>
      <c r="BB31" s="831"/>
      <c r="BC31" s="831"/>
      <c r="BD31" s="831"/>
      <c r="BE31" s="832"/>
      <c r="BF31" s="832"/>
      <c r="BG31" s="832"/>
      <c r="BH31" s="832"/>
      <c r="BI31" s="833"/>
      <c r="BJ31" s="228"/>
      <c r="BK31" s="228"/>
      <c r="BL31" s="228"/>
      <c r="BM31" s="228"/>
      <c r="BN31" s="228"/>
      <c r="BO31" s="237"/>
      <c r="BP31" s="237"/>
      <c r="BQ31" s="234">
        <v>25</v>
      </c>
      <c r="BR31" s="235"/>
      <c r="BS31" s="773"/>
      <c r="BT31" s="774"/>
      <c r="BU31" s="774"/>
      <c r="BV31" s="774"/>
      <c r="BW31" s="774"/>
      <c r="BX31" s="774"/>
      <c r="BY31" s="774"/>
      <c r="BZ31" s="774"/>
      <c r="CA31" s="774"/>
      <c r="CB31" s="774"/>
      <c r="CC31" s="774"/>
      <c r="CD31" s="774"/>
      <c r="CE31" s="774"/>
      <c r="CF31" s="774"/>
      <c r="CG31" s="775"/>
      <c r="CH31" s="776"/>
      <c r="CI31" s="777"/>
      <c r="CJ31" s="777"/>
      <c r="CK31" s="777"/>
      <c r="CL31" s="778"/>
      <c r="CM31" s="776"/>
      <c r="CN31" s="777"/>
      <c r="CO31" s="777"/>
      <c r="CP31" s="777"/>
      <c r="CQ31" s="778"/>
      <c r="CR31" s="776"/>
      <c r="CS31" s="777"/>
      <c r="CT31" s="777"/>
      <c r="CU31" s="777"/>
      <c r="CV31" s="778"/>
      <c r="CW31" s="776"/>
      <c r="CX31" s="777"/>
      <c r="CY31" s="777"/>
      <c r="CZ31" s="777"/>
      <c r="DA31" s="778"/>
      <c r="DB31" s="776"/>
      <c r="DC31" s="777"/>
      <c r="DD31" s="777"/>
      <c r="DE31" s="777"/>
      <c r="DF31" s="778"/>
      <c r="DG31" s="776"/>
      <c r="DH31" s="777"/>
      <c r="DI31" s="777"/>
      <c r="DJ31" s="777"/>
      <c r="DK31" s="778"/>
      <c r="DL31" s="776"/>
      <c r="DM31" s="777"/>
      <c r="DN31" s="777"/>
      <c r="DO31" s="777"/>
      <c r="DP31" s="778"/>
      <c r="DQ31" s="776"/>
      <c r="DR31" s="777"/>
      <c r="DS31" s="777"/>
      <c r="DT31" s="777"/>
      <c r="DU31" s="778"/>
      <c r="DV31" s="773"/>
      <c r="DW31" s="774"/>
      <c r="DX31" s="774"/>
      <c r="DY31" s="774"/>
      <c r="DZ31" s="779"/>
      <c r="EA31" s="226"/>
    </row>
    <row r="32" spans="1:131" ht="26.25" customHeight="1" x14ac:dyDescent="0.15">
      <c r="A32" s="238">
        <v>5</v>
      </c>
      <c r="B32" s="780" t="s">
        <v>416</v>
      </c>
      <c r="C32" s="781"/>
      <c r="D32" s="781"/>
      <c r="E32" s="781"/>
      <c r="F32" s="781"/>
      <c r="G32" s="781"/>
      <c r="H32" s="781"/>
      <c r="I32" s="781"/>
      <c r="J32" s="781"/>
      <c r="K32" s="781"/>
      <c r="L32" s="781"/>
      <c r="M32" s="781"/>
      <c r="N32" s="781"/>
      <c r="O32" s="781"/>
      <c r="P32" s="782"/>
      <c r="Q32" s="783">
        <v>127</v>
      </c>
      <c r="R32" s="784"/>
      <c r="S32" s="784"/>
      <c r="T32" s="784"/>
      <c r="U32" s="784"/>
      <c r="V32" s="784">
        <v>127</v>
      </c>
      <c r="W32" s="784"/>
      <c r="X32" s="784"/>
      <c r="Y32" s="784"/>
      <c r="Z32" s="784"/>
      <c r="AA32" s="784" t="s">
        <v>635</v>
      </c>
      <c r="AB32" s="784"/>
      <c r="AC32" s="784"/>
      <c r="AD32" s="784"/>
      <c r="AE32" s="785"/>
      <c r="AF32" s="786" t="s">
        <v>417</v>
      </c>
      <c r="AG32" s="787"/>
      <c r="AH32" s="787"/>
      <c r="AI32" s="787"/>
      <c r="AJ32" s="788"/>
      <c r="AK32" s="834">
        <v>16</v>
      </c>
      <c r="AL32" s="830"/>
      <c r="AM32" s="830"/>
      <c r="AN32" s="830"/>
      <c r="AO32" s="830"/>
      <c r="AP32" s="830">
        <v>51</v>
      </c>
      <c r="AQ32" s="830"/>
      <c r="AR32" s="830"/>
      <c r="AS32" s="830"/>
      <c r="AT32" s="830"/>
      <c r="AU32" s="830" t="s">
        <v>614</v>
      </c>
      <c r="AV32" s="830"/>
      <c r="AW32" s="830"/>
      <c r="AX32" s="830"/>
      <c r="AY32" s="830"/>
      <c r="AZ32" s="831" t="s">
        <v>614</v>
      </c>
      <c r="BA32" s="831"/>
      <c r="BB32" s="831"/>
      <c r="BC32" s="831"/>
      <c r="BD32" s="831"/>
      <c r="BE32" s="832"/>
      <c r="BF32" s="832"/>
      <c r="BG32" s="832"/>
      <c r="BH32" s="832"/>
      <c r="BI32" s="833"/>
      <c r="BJ32" s="228"/>
      <c r="BK32" s="228"/>
      <c r="BL32" s="228"/>
      <c r="BM32" s="228"/>
      <c r="BN32" s="228"/>
      <c r="BO32" s="237"/>
      <c r="BP32" s="237"/>
      <c r="BQ32" s="234">
        <v>26</v>
      </c>
      <c r="BR32" s="235"/>
      <c r="BS32" s="773"/>
      <c r="BT32" s="774"/>
      <c r="BU32" s="774"/>
      <c r="BV32" s="774"/>
      <c r="BW32" s="774"/>
      <c r="BX32" s="774"/>
      <c r="BY32" s="774"/>
      <c r="BZ32" s="774"/>
      <c r="CA32" s="774"/>
      <c r="CB32" s="774"/>
      <c r="CC32" s="774"/>
      <c r="CD32" s="774"/>
      <c r="CE32" s="774"/>
      <c r="CF32" s="774"/>
      <c r="CG32" s="775"/>
      <c r="CH32" s="776"/>
      <c r="CI32" s="777"/>
      <c r="CJ32" s="777"/>
      <c r="CK32" s="777"/>
      <c r="CL32" s="778"/>
      <c r="CM32" s="776"/>
      <c r="CN32" s="777"/>
      <c r="CO32" s="777"/>
      <c r="CP32" s="777"/>
      <c r="CQ32" s="778"/>
      <c r="CR32" s="776"/>
      <c r="CS32" s="777"/>
      <c r="CT32" s="777"/>
      <c r="CU32" s="777"/>
      <c r="CV32" s="778"/>
      <c r="CW32" s="776"/>
      <c r="CX32" s="777"/>
      <c r="CY32" s="777"/>
      <c r="CZ32" s="777"/>
      <c r="DA32" s="778"/>
      <c r="DB32" s="776"/>
      <c r="DC32" s="777"/>
      <c r="DD32" s="777"/>
      <c r="DE32" s="777"/>
      <c r="DF32" s="778"/>
      <c r="DG32" s="776"/>
      <c r="DH32" s="777"/>
      <c r="DI32" s="777"/>
      <c r="DJ32" s="777"/>
      <c r="DK32" s="778"/>
      <c r="DL32" s="776"/>
      <c r="DM32" s="777"/>
      <c r="DN32" s="777"/>
      <c r="DO32" s="777"/>
      <c r="DP32" s="778"/>
      <c r="DQ32" s="776"/>
      <c r="DR32" s="777"/>
      <c r="DS32" s="777"/>
      <c r="DT32" s="777"/>
      <c r="DU32" s="778"/>
      <c r="DV32" s="773"/>
      <c r="DW32" s="774"/>
      <c r="DX32" s="774"/>
      <c r="DY32" s="774"/>
      <c r="DZ32" s="779"/>
      <c r="EA32" s="226"/>
    </row>
    <row r="33" spans="1:131" ht="26.25" customHeight="1" x14ac:dyDescent="0.15">
      <c r="A33" s="238">
        <v>6</v>
      </c>
      <c r="B33" s="780" t="s">
        <v>418</v>
      </c>
      <c r="C33" s="781"/>
      <c r="D33" s="781"/>
      <c r="E33" s="781"/>
      <c r="F33" s="781"/>
      <c r="G33" s="781"/>
      <c r="H33" s="781"/>
      <c r="I33" s="781"/>
      <c r="J33" s="781"/>
      <c r="K33" s="781"/>
      <c r="L33" s="781"/>
      <c r="M33" s="781"/>
      <c r="N33" s="781"/>
      <c r="O33" s="781"/>
      <c r="P33" s="782"/>
      <c r="Q33" s="783">
        <v>26557</v>
      </c>
      <c r="R33" s="784"/>
      <c r="S33" s="784"/>
      <c r="T33" s="784"/>
      <c r="U33" s="784"/>
      <c r="V33" s="784">
        <v>25458</v>
      </c>
      <c r="W33" s="784"/>
      <c r="X33" s="784"/>
      <c r="Y33" s="784"/>
      <c r="Z33" s="784"/>
      <c r="AA33" s="784">
        <v>1099</v>
      </c>
      <c r="AB33" s="784"/>
      <c r="AC33" s="784"/>
      <c r="AD33" s="784"/>
      <c r="AE33" s="785"/>
      <c r="AF33" s="786">
        <v>1099</v>
      </c>
      <c r="AG33" s="787"/>
      <c r="AH33" s="787"/>
      <c r="AI33" s="787"/>
      <c r="AJ33" s="788"/>
      <c r="AK33" s="834">
        <v>591</v>
      </c>
      <c r="AL33" s="830"/>
      <c r="AM33" s="830"/>
      <c r="AN33" s="830"/>
      <c r="AO33" s="830"/>
      <c r="AP33" s="830">
        <v>190</v>
      </c>
      <c r="AQ33" s="830"/>
      <c r="AR33" s="830"/>
      <c r="AS33" s="830"/>
      <c r="AT33" s="830"/>
      <c r="AU33" s="830" t="s">
        <v>614</v>
      </c>
      <c r="AV33" s="830"/>
      <c r="AW33" s="830"/>
      <c r="AX33" s="830"/>
      <c r="AY33" s="830"/>
      <c r="AZ33" s="831" t="s">
        <v>614</v>
      </c>
      <c r="BA33" s="831"/>
      <c r="BB33" s="831"/>
      <c r="BC33" s="831"/>
      <c r="BD33" s="831"/>
      <c r="BE33" s="832" t="s">
        <v>615</v>
      </c>
      <c r="BF33" s="832"/>
      <c r="BG33" s="832"/>
      <c r="BH33" s="832"/>
      <c r="BI33" s="833"/>
      <c r="BJ33" s="228"/>
      <c r="BK33" s="228"/>
      <c r="BL33" s="228"/>
      <c r="BM33" s="228"/>
      <c r="BN33" s="228"/>
      <c r="BO33" s="237"/>
      <c r="BP33" s="237"/>
      <c r="BQ33" s="234">
        <v>27</v>
      </c>
      <c r="BR33" s="235"/>
      <c r="BS33" s="773"/>
      <c r="BT33" s="774"/>
      <c r="BU33" s="774"/>
      <c r="BV33" s="774"/>
      <c r="BW33" s="774"/>
      <c r="BX33" s="774"/>
      <c r="BY33" s="774"/>
      <c r="BZ33" s="774"/>
      <c r="CA33" s="774"/>
      <c r="CB33" s="774"/>
      <c r="CC33" s="774"/>
      <c r="CD33" s="774"/>
      <c r="CE33" s="774"/>
      <c r="CF33" s="774"/>
      <c r="CG33" s="775"/>
      <c r="CH33" s="776"/>
      <c r="CI33" s="777"/>
      <c r="CJ33" s="777"/>
      <c r="CK33" s="777"/>
      <c r="CL33" s="778"/>
      <c r="CM33" s="776"/>
      <c r="CN33" s="777"/>
      <c r="CO33" s="777"/>
      <c r="CP33" s="777"/>
      <c r="CQ33" s="778"/>
      <c r="CR33" s="776"/>
      <c r="CS33" s="777"/>
      <c r="CT33" s="777"/>
      <c r="CU33" s="777"/>
      <c r="CV33" s="778"/>
      <c r="CW33" s="776"/>
      <c r="CX33" s="777"/>
      <c r="CY33" s="777"/>
      <c r="CZ33" s="777"/>
      <c r="DA33" s="778"/>
      <c r="DB33" s="776"/>
      <c r="DC33" s="777"/>
      <c r="DD33" s="777"/>
      <c r="DE33" s="777"/>
      <c r="DF33" s="778"/>
      <c r="DG33" s="776"/>
      <c r="DH33" s="777"/>
      <c r="DI33" s="777"/>
      <c r="DJ33" s="777"/>
      <c r="DK33" s="778"/>
      <c r="DL33" s="776"/>
      <c r="DM33" s="777"/>
      <c r="DN33" s="777"/>
      <c r="DO33" s="777"/>
      <c r="DP33" s="778"/>
      <c r="DQ33" s="776"/>
      <c r="DR33" s="777"/>
      <c r="DS33" s="777"/>
      <c r="DT33" s="777"/>
      <c r="DU33" s="778"/>
      <c r="DV33" s="773"/>
      <c r="DW33" s="774"/>
      <c r="DX33" s="774"/>
      <c r="DY33" s="774"/>
      <c r="DZ33" s="779"/>
      <c r="EA33" s="226"/>
    </row>
    <row r="34" spans="1:131" ht="26.25" customHeight="1" x14ac:dyDescent="0.15">
      <c r="A34" s="238">
        <v>7</v>
      </c>
      <c r="B34" s="780" t="s">
        <v>419</v>
      </c>
      <c r="C34" s="781"/>
      <c r="D34" s="781"/>
      <c r="E34" s="781"/>
      <c r="F34" s="781"/>
      <c r="G34" s="781"/>
      <c r="H34" s="781"/>
      <c r="I34" s="781"/>
      <c r="J34" s="781"/>
      <c r="K34" s="781"/>
      <c r="L34" s="781"/>
      <c r="M34" s="781"/>
      <c r="N34" s="781"/>
      <c r="O34" s="781"/>
      <c r="P34" s="782"/>
      <c r="Q34" s="783">
        <v>36347</v>
      </c>
      <c r="R34" s="784"/>
      <c r="S34" s="784"/>
      <c r="T34" s="784"/>
      <c r="U34" s="784"/>
      <c r="V34" s="784">
        <v>35758</v>
      </c>
      <c r="W34" s="784"/>
      <c r="X34" s="784"/>
      <c r="Y34" s="784"/>
      <c r="Z34" s="784"/>
      <c r="AA34" s="784">
        <v>589</v>
      </c>
      <c r="AB34" s="784"/>
      <c r="AC34" s="784"/>
      <c r="AD34" s="784"/>
      <c r="AE34" s="785"/>
      <c r="AF34" s="786">
        <v>30578</v>
      </c>
      <c r="AG34" s="787"/>
      <c r="AH34" s="787"/>
      <c r="AI34" s="787"/>
      <c r="AJ34" s="788"/>
      <c r="AK34" s="834">
        <v>641</v>
      </c>
      <c r="AL34" s="830"/>
      <c r="AM34" s="830"/>
      <c r="AN34" s="830"/>
      <c r="AO34" s="830"/>
      <c r="AP34" s="830">
        <v>4054</v>
      </c>
      <c r="AQ34" s="830"/>
      <c r="AR34" s="830"/>
      <c r="AS34" s="830"/>
      <c r="AT34" s="830"/>
      <c r="AU34" s="830">
        <v>2019</v>
      </c>
      <c r="AV34" s="830"/>
      <c r="AW34" s="830"/>
      <c r="AX34" s="830"/>
      <c r="AY34" s="830"/>
      <c r="AZ34" s="831" t="s">
        <v>614</v>
      </c>
      <c r="BA34" s="831"/>
      <c r="BB34" s="831"/>
      <c r="BC34" s="831"/>
      <c r="BD34" s="831"/>
      <c r="BE34" s="832" t="s">
        <v>420</v>
      </c>
      <c r="BF34" s="832"/>
      <c r="BG34" s="832"/>
      <c r="BH34" s="832"/>
      <c r="BI34" s="833"/>
      <c r="BJ34" s="228"/>
      <c r="BK34" s="228"/>
      <c r="BL34" s="228"/>
      <c r="BM34" s="228"/>
      <c r="BN34" s="228"/>
      <c r="BO34" s="237"/>
      <c r="BP34" s="237"/>
      <c r="BQ34" s="234">
        <v>28</v>
      </c>
      <c r="BR34" s="235"/>
      <c r="BS34" s="773"/>
      <c r="BT34" s="774"/>
      <c r="BU34" s="774"/>
      <c r="BV34" s="774"/>
      <c r="BW34" s="774"/>
      <c r="BX34" s="774"/>
      <c r="BY34" s="774"/>
      <c r="BZ34" s="774"/>
      <c r="CA34" s="774"/>
      <c r="CB34" s="774"/>
      <c r="CC34" s="774"/>
      <c r="CD34" s="774"/>
      <c r="CE34" s="774"/>
      <c r="CF34" s="774"/>
      <c r="CG34" s="775"/>
      <c r="CH34" s="776"/>
      <c r="CI34" s="777"/>
      <c r="CJ34" s="777"/>
      <c r="CK34" s="777"/>
      <c r="CL34" s="778"/>
      <c r="CM34" s="776"/>
      <c r="CN34" s="777"/>
      <c r="CO34" s="777"/>
      <c r="CP34" s="777"/>
      <c r="CQ34" s="778"/>
      <c r="CR34" s="776"/>
      <c r="CS34" s="777"/>
      <c r="CT34" s="777"/>
      <c r="CU34" s="777"/>
      <c r="CV34" s="778"/>
      <c r="CW34" s="776"/>
      <c r="CX34" s="777"/>
      <c r="CY34" s="777"/>
      <c r="CZ34" s="777"/>
      <c r="DA34" s="778"/>
      <c r="DB34" s="776"/>
      <c r="DC34" s="777"/>
      <c r="DD34" s="777"/>
      <c r="DE34" s="777"/>
      <c r="DF34" s="778"/>
      <c r="DG34" s="776"/>
      <c r="DH34" s="777"/>
      <c r="DI34" s="777"/>
      <c r="DJ34" s="777"/>
      <c r="DK34" s="778"/>
      <c r="DL34" s="776"/>
      <c r="DM34" s="777"/>
      <c r="DN34" s="777"/>
      <c r="DO34" s="777"/>
      <c r="DP34" s="778"/>
      <c r="DQ34" s="776"/>
      <c r="DR34" s="777"/>
      <c r="DS34" s="777"/>
      <c r="DT34" s="777"/>
      <c r="DU34" s="778"/>
      <c r="DV34" s="773"/>
      <c r="DW34" s="774"/>
      <c r="DX34" s="774"/>
      <c r="DY34" s="774"/>
      <c r="DZ34" s="779"/>
      <c r="EA34" s="226"/>
    </row>
    <row r="35" spans="1:131" ht="26.25" customHeight="1" x14ac:dyDescent="0.15">
      <c r="A35" s="238">
        <v>8</v>
      </c>
      <c r="B35" s="780" t="s">
        <v>421</v>
      </c>
      <c r="C35" s="781"/>
      <c r="D35" s="781"/>
      <c r="E35" s="781"/>
      <c r="F35" s="781"/>
      <c r="G35" s="781"/>
      <c r="H35" s="781"/>
      <c r="I35" s="781"/>
      <c r="J35" s="781"/>
      <c r="K35" s="781"/>
      <c r="L35" s="781"/>
      <c r="M35" s="781"/>
      <c r="N35" s="781"/>
      <c r="O35" s="781"/>
      <c r="P35" s="782"/>
      <c r="Q35" s="783">
        <v>2190</v>
      </c>
      <c r="R35" s="784"/>
      <c r="S35" s="784"/>
      <c r="T35" s="784"/>
      <c r="U35" s="784"/>
      <c r="V35" s="784">
        <v>1884</v>
      </c>
      <c r="W35" s="784"/>
      <c r="X35" s="784"/>
      <c r="Y35" s="784"/>
      <c r="Z35" s="784"/>
      <c r="AA35" s="784">
        <v>306</v>
      </c>
      <c r="AB35" s="784"/>
      <c r="AC35" s="784"/>
      <c r="AD35" s="784"/>
      <c r="AE35" s="785"/>
      <c r="AF35" s="786">
        <v>2137</v>
      </c>
      <c r="AG35" s="787"/>
      <c r="AH35" s="787"/>
      <c r="AI35" s="787"/>
      <c r="AJ35" s="788"/>
      <c r="AK35" s="834">
        <v>596</v>
      </c>
      <c r="AL35" s="830"/>
      <c r="AM35" s="830"/>
      <c r="AN35" s="830"/>
      <c r="AO35" s="830"/>
      <c r="AP35" s="830">
        <v>4575</v>
      </c>
      <c r="AQ35" s="830"/>
      <c r="AR35" s="830"/>
      <c r="AS35" s="830"/>
      <c r="AT35" s="830"/>
      <c r="AU35" s="830">
        <v>37</v>
      </c>
      <c r="AV35" s="830"/>
      <c r="AW35" s="830"/>
      <c r="AX35" s="830"/>
      <c r="AY35" s="830"/>
      <c r="AZ35" s="831" t="s">
        <v>614</v>
      </c>
      <c r="BA35" s="831"/>
      <c r="BB35" s="831"/>
      <c r="BC35" s="831"/>
      <c r="BD35" s="831"/>
      <c r="BE35" s="832" t="s">
        <v>422</v>
      </c>
      <c r="BF35" s="832"/>
      <c r="BG35" s="832"/>
      <c r="BH35" s="832"/>
      <c r="BI35" s="833"/>
      <c r="BJ35" s="228"/>
      <c r="BK35" s="228"/>
      <c r="BL35" s="228"/>
      <c r="BM35" s="228"/>
      <c r="BN35" s="228"/>
      <c r="BO35" s="237"/>
      <c r="BP35" s="237"/>
      <c r="BQ35" s="234">
        <v>29</v>
      </c>
      <c r="BR35" s="235"/>
      <c r="BS35" s="773"/>
      <c r="BT35" s="774"/>
      <c r="BU35" s="774"/>
      <c r="BV35" s="774"/>
      <c r="BW35" s="774"/>
      <c r="BX35" s="774"/>
      <c r="BY35" s="774"/>
      <c r="BZ35" s="774"/>
      <c r="CA35" s="774"/>
      <c r="CB35" s="774"/>
      <c r="CC35" s="774"/>
      <c r="CD35" s="774"/>
      <c r="CE35" s="774"/>
      <c r="CF35" s="774"/>
      <c r="CG35" s="775"/>
      <c r="CH35" s="776"/>
      <c r="CI35" s="777"/>
      <c r="CJ35" s="777"/>
      <c r="CK35" s="777"/>
      <c r="CL35" s="778"/>
      <c r="CM35" s="776"/>
      <c r="CN35" s="777"/>
      <c r="CO35" s="777"/>
      <c r="CP35" s="777"/>
      <c r="CQ35" s="778"/>
      <c r="CR35" s="776"/>
      <c r="CS35" s="777"/>
      <c r="CT35" s="777"/>
      <c r="CU35" s="777"/>
      <c r="CV35" s="778"/>
      <c r="CW35" s="776"/>
      <c r="CX35" s="777"/>
      <c r="CY35" s="777"/>
      <c r="CZ35" s="777"/>
      <c r="DA35" s="778"/>
      <c r="DB35" s="776"/>
      <c r="DC35" s="777"/>
      <c r="DD35" s="777"/>
      <c r="DE35" s="777"/>
      <c r="DF35" s="778"/>
      <c r="DG35" s="776"/>
      <c r="DH35" s="777"/>
      <c r="DI35" s="777"/>
      <c r="DJ35" s="777"/>
      <c r="DK35" s="778"/>
      <c r="DL35" s="776"/>
      <c r="DM35" s="777"/>
      <c r="DN35" s="777"/>
      <c r="DO35" s="777"/>
      <c r="DP35" s="778"/>
      <c r="DQ35" s="776"/>
      <c r="DR35" s="777"/>
      <c r="DS35" s="777"/>
      <c r="DT35" s="777"/>
      <c r="DU35" s="778"/>
      <c r="DV35" s="773"/>
      <c r="DW35" s="774"/>
      <c r="DX35" s="774"/>
      <c r="DY35" s="774"/>
      <c r="DZ35" s="779"/>
      <c r="EA35" s="226"/>
    </row>
    <row r="36" spans="1:131" ht="26.25" customHeight="1" x14ac:dyDescent="0.15">
      <c r="A36" s="238">
        <v>9</v>
      </c>
      <c r="B36" s="780" t="s">
        <v>423</v>
      </c>
      <c r="C36" s="781"/>
      <c r="D36" s="781"/>
      <c r="E36" s="781"/>
      <c r="F36" s="781"/>
      <c r="G36" s="781"/>
      <c r="H36" s="781"/>
      <c r="I36" s="781"/>
      <c r="J36" s="781"/>
      <c r="K36" s="781"/>
      <c r="L36" s="781"/>
      <c r="M36" s="781"/>
      <c r="N36" s="781"/>
      <c r="O36" s="781"/>
      <c r="P36" s="782"/>
      <c r="Q36" s="783">
        <v>139</v>
      </c>
      <c r="R36" s="784"/>
      <c r="S36" s="784"/>
      <c r="T36" s="784"/>
      <c r="U36" s="784"/>
      <c r="V36" s="784">
        <v>139</v>
      </c>
      <c r="W36" s="784"/>
      <c r="X36" s="784"/>
      <c r="Y36" s="784"/>
      <c r="Z36" s="784"/>
      <c r="AA36" s="784" t="s">
        <v>635</v>
      </c>
      <c r="AB36" s="784"/>
      <c r="AC36" s="784"/>
      <c r="AD36" s="784"/>
      <c r="AE36" s="785"/>
      <c r="AF36" s="786">
        <v>3</v>
      </c>
      <c r="AG36" s="787"/>
      <c r="AH36" s="787"/>
      <c r="AI36" s="787"/>
      <c r="AJ36" s="788"/>
      <c r="AK36" s="834">
        <v>76</v>
      </c>
      <c r="AL36" s="830"/>
      <c r="AM36" s="830"/>
      <c r="AN36" s="830"/>
      <c r="AO36" s="830"/>
      <c r="AP36" s="830">
        <v>937</v>
      </c>
      <c r="AQ36" s="830"/>
      <c r="AR36" s="830"/>
      <c r="AS36" s="830"/>
      <c r="AT36" s="830"/>
      <c r="AU36" s="830">
        <v>599</v>
      </c>
      <c r="AV36" s="830"/>
      <c r="AW36" s="830"/>
      <c r="AX36" s="830"/>
      <c r="AY36" s="830"/>
      <c r="AZ36" s="831" t="s">
        <v>614</v>
      </c>
      <c r="BA36" s="831"/>
      <c r="BB36" s="831"/>
      <c r="BC36" s="831"/>
      <c r="BD36" s="831"/>
      <c r="BE36" s="832" t="s">
        <v>422</v>
      </c>
      <c r="BF36" s="832"/>
      <c r="BG36" s="832"/>
      <c r="BH36" s="832"/>
      <c r="BI36" s="833"/>
      <c r="BJ36" s="228"/>
      <c r="BK36" s="228"/>
      <c r="BL36" s="228"/>
      <c r="BM36" s="228"/>
      <c r="BN36" s="228"/>
      <c r="BO36" s="237"/>
      <c r="BP36" s="237"/>
      <c r="BQ36" s="234">
        <v>30</v>
      </c>
      <c r="BR36" s="235"/>
      <c r="BS36" s="773"/>
      <c r="BT36" s="774"/>
      <c r="BU36" s="774"/>
      <c r="BV36" s="774"/>
      <c r="BW36" s="774"/>
      <c r="BX36" s="774"/>
      <c r="BY36" s="774"/>
      <c r="BZ36" s="774"/>
      <c r="CA36" s="774"/>
      <c r="CB36" s="774"/>
      <c r="CC36" s="774"/>
      <c r="CD36" s="774"/>
      <c r="CE36" s="774"/>
      <c r="CF36" s="774"/>
      <c r="CG36" s="775"/>
      <c r="CH36" s="776"/>
      <c r="CI36" s="777"/>
      <c r="CJ36" s="777"/>
      <c r="CK36" s="777"/>
      <c r="CL36" s="778"/>
      <c r="CM36" s="776"/>
      <c r="CN36" s="777"/>
      <c r="CO36" s="777"/>
      <c r="CP36" s="777"/>
      <c r="CQ36" s="778"/>
      <c r="CR36" s="776"/>
      <c r="CS36" s="777"/>
      <c r="CT36" s="777"/>
      <c r="CU36" s="777"/>
      <c r="CV36" s="778"/>
      <c r="CW36" s="776"/>
      <c r="CX36" s="777"/>
      <c r="CY36" s="777"/>
      <c r="CZ36" s="777"/>
      <c r="DA36" s="778"/>
      <c r="DB36" s="776"/>
      <c r="DC36" s="777"/>
      <c r="DD36" s="777"/>
      <c r="DE36" s="777"/>
      <c r="DF36" s="778"/>
      <c r="DG36" s="776"/>
      <c r="DH36" s="777"/>
      <c r="DI36" s="777"/>
      <c r="DJ36" s="777"/>
      <c r="DK36" s="778"/>
      <c r="DL36" s="776"/>
      <c r="DM36" s="777"/>
      <c r="DN36" s="777"/>
      <c r="DO36" s="777"/>
      <c r="DP36" s="778"/>
      <c r="DQ36" s="776"/>
      <c r="DR36" s="777"/>
      <c r="DS36" s="777"/>
      <c r="DT36" s="777"/>
      <c r="DU36" s="778"/>
      <c r="DV36" s="773"/>
      <c r="DW36" s="774"/>
      <c r="DX36" s="774"/>
      <c r="DY36" s="774"/>
      <c r="DZ36" s="779"/>
      <c r="EA36" s="226"/>
    </row>
    <row r="37" spans="1:131" ht="26.25" customHeight="1" x14ac:dyDescent="0.15">
      <c r="A37" s="238">
        <v>10</v>
      </c>
      <c r="B37" s="780" t="s">
        <v>424</v>
      </c>
      <c r="C37" s="781"/>
      <c r="D37" s="781"/>
      <c r="E37" s="781"/>
      <c r="F37" s="781"/>
      <c r="G37" s="781"/>
      <c r="H37" s="781"/>
      <c r="I37" s="781"/>
      <c r="J37" s="781"/>
      <c r="K37" s="781"/>
      <c r="L37" s="781"/>
      <c r="M37" s="781"/>
      <c r="N37" s="781"/>
      <c r="O37" s="781"/>
      <c r="P37" s="782"/>
      <c r="Q37" s="783">
        <v>3845</v>
      </c>
      <c r="R37" s="784"/>
      <c r="S37" s="784"/>
      <c r="T37" s="784"/>
      <c r="U37" s="784"/>
      <c r="V37" s="784">
        <v>3845</v>
      </c>
      <c r="W37" s="784"/>
      <c r="X37" s="784"/>
      <c r="Y37" s="784"/>
      <c r="Z37" s="784"/>
      <c r="AA37" s="784" t="s">
        <v>635</v>
      </c>
      <c r="AB37" s="784"/>
      <c r="AC37" s="784"/>
      <c r="AD37" s="784"/>
      <c r="AE37" s="785"/>
      <c r="AF37" s="786">
        <v>321</v>
      </c>
      <c r="AG37" s="787"/>
      <c r="AH37" s="787"/>
      <c r="AI37" s="787"/>
      <c r="AJ37" s="788"/>
      <c r="AK37" s="834">
        <v>1477</v>
      </c>
      <c r="AL37" s="830"/>
      <c r="AM37" s="830"/>
      <c r="AN37" s="830"/>
      <c r="AO37" s="830"/>
      <c r="AP37" s="830">
        <v>28097</v>
      </c>
      <c r="AQ37" s="830"/>
      <c r="AR37" s="830"/>
      <c r="AS37" s="830"/>
      <c r="AT37" s="830"/>
      <c r="AU37" s="830">
        <v>8457</v>
      </c>
      <c r="AV37" s="830"/>
      <c r="AW37" s="830"/>
      <c r="AX37" s="830"/>
      <c r="AY37" s="830"/>
      <c r="AZ37" s="831" t="s">
        <v>614</v>
      </c>
      <c r="BA37" s="831"/>
      <c r="BB37" s="831"/>
      <c r="BC37" s="831"/>
      <c r="BD37" s="831"/>
      <c r="BE37" s="832" t="s">
        <v>422</v>
      </c>
      <c r="BF37" s="832"/>
      <c r="BG37" s="832"/>
      <c r="BH37" s="832"/>
      <c r="BI37" s="833"/>
      <c r="BJ37" s="228"/>
      <c r="BK37" s="228"/>
      <c r="BL37" s="228"/>
      <c r="BM37" s="228"/>
      <c r="BN37" s="228"/>
      <c r="BO37" s="237"/>
      <c r="BP37" s="237"/>
      <c r="BQ37" s="234">
        <v>31</v>
      </c>
      <c r="BR37" s="235"/>
      <c r="BS37" s="773"/>
      <c r="BT37" s="774"/>
      <c r="BU37" s="774"/>
      <c r="BV37" s="774"/>
      <c r="BW37" s="774"/>
      <c r="BX37" s="774"/>
      <c r="BY37" s="774"/>
      <c r="BZ37" s="774"/>
      <c r="CA37" s="774"/>
      <c r="CB37" s="774"/>
      <c r="CC37" s="774"/>
      <c r="CD37" s="774"/>
      <c r="CE37" s="774"/>
      <c r="CF37" s="774"/>
      <c r="CG37" s="775"/>
      <c r="CH37" s="776"/>
      <c r="CI37" s="777"/>
      <c r="CJ37" s="777"/>
      <c r="CK37" s="777"/>
      <c r="CL37" s="778"/>
      <c r="CM37" s="776"/>
      <c r="CN37" s="777"/>
      <c r="CO37" s="777"/>
      <c r="CP37" s="777"/>
      <c r="CQ37" s="778"/>
      <c r="CR37" s="776"/>
      <c r="CS37" s="777"/>
      <c r="CT37" s="777"/>
      <c r="CU37" s="777"/>
      <c r="CV37" s="778"/>
      <c r="CW37" s="776"/>
      <c r="CX37" s="777"/>
      <c r="CY37" s="777"/>
      <c r="CZ37" s="777"/>
      <c r="DA37" s="778"/>
      <c r="DB37" s="776"/>
      <c r="DC37" s="777"/>
      <c r="DD37" s="777"/>
      <c r="DE37" s="777"/>
      <c r="DF37" s="778"/>
      <c r="DG37" s="776"/>
      <c r="DH37" s="777"/>
      <c r="DI37" s="777"/>
      <c r="DJ37" s="777"/>
      <c r="DK37" s="778"/>
      <c r="DL37" s="776"/>
      <c r="DM37" s="777"/>
      <c r="DN37" s="777"/>
      <c r="DO37" s="777"/>
      <c r="DP37" s="778"/>
      <c r="DQ37" s="776"/>
      <c r="DR37" s="777"/>
      <c r="DS37" s="777"/>
      <c r="DT37" s="777"/>
      <c r="DU37" s="778"/>
      <c r="DV37" s="773"/>
      <c r="DW37" s="774"/>
      <c r="DX37" s="774"/>
      <c r="DY37" s="774"/>
      <c r="DZ37" s="779"/>
      <c r="EA37" s="226"/>
    </row>
    <row r="38" spans="1:131" ht="26.25" customHeight="1" x14ac:dyDescent="0.15">
      <c r="A38" s="238">
        <v>11</v>
      </c>
      <c r="B38" s="780" t="s">
        <v>425</v>
      </c>
      <c r="C38" s="781"/>
      <c r="D38" s="781"/>
      <c r="E38" s="781"/>
      <c r="F38" s="781"/>
      <c r="G38" s="781"/>
      <c r="H38" s="781"/>
      <c r="I38" s="781"/>
      <c r="J38" s="781"/>
      <c r="K38" s="781"/>
      <c r="L38" s="781"/>
      <c r="M38" s="781"/>
      <c r="N38" s="781"/>
      <c r="O38" s="781"/>
      <c r="P38" s="782"/>
      <c r="Q38" s="783">
        <v>238</v>
      </c>
      <c r="R38" s="784"/>
      <c r="S38" s="784"/>
      <c r="T38" s="784"/>
      <c r="U38" s="784"/>
      <c r="V38" s="784">
        <v>238</v>
      </c>
      <c r="W38" s="784"/>
      <c r="X38" s="784"/>
      <c r="Y38" s="784"/>
      <c r="Z38" s="784"/>
      <c r="AA38" s="784" t="s">
        <v>635</v>
      </c>
      <c r="AB38" s="784"/>
      <c r="AC38" s="784"/>
      <c r="AD38" s="784"/>
      <c r="AE38" s="785"/>
      <c r="AF38" s="786">
        <v>2</v>
      </c>
      <c r="AG38" s="787"/>
      <c r="AH38" s="787"/>
      <c r="AI38" s="787"/>
      <c r="AJ38" s="788"/>
      <c r="AK38" s="834">
        <v>165</v>
      </c>
      <c r="AL38" s="830"/>
      <c r="AM38" s="830"/>
      <c r="AN38" s="830"/>
      <c r="AO38" s="830"/>
      <c r="AP38" s="830">
        <v>929</v>
      </c>
      <c r="AQ38" s="830"/>
      <c r="AR38" s="830"/>
      <c r="AS38" s="830"/>
      <c r="AT38" s="830"/>
      <c r="AU38" s="830">
        <v>729</v>
      </c>
      <c r="AV38" s="830"/>
      <c r="AW38" s="830"/>
      <c r="AX38" s="830"/>
      <c r="AY38" s="830"/>
      <c r="AZ38" s="831" t="s">
        <v>614</v>
      </c>
      <c r="BA38" s="831"/>
      <c r="BB38" s="831"/>
      <c r="BC38" s="831"/>
      <c r="BD38" s="831"/>
      <c r="BE38" s="832" t="s">
        <v>426</v>
      </c>
      <c r="BF38" s="832"/>
      <c r="BG38" s="832"/>
      <c r="BH38" s="832"/>
      <c r="BI38" s="833"/>
      <c r="BJ38" s="228"/>
      <c r="BK38" s="228"/>
      <c r="BL38" s="228"/>
      <c r="BM38" s="228"/>
      <c r="BN38" s="228"/>
      <c r="BO38" s="237"/>
      <c r="BP38" s="237"/>
      <c r="BQ38" s="234">
        <v>32</v>
      </c>
      <c r="BR38" s="235"/>
      <c r="BS38" s="773"/>
      <c r="BT38" s="774"/>
      <c r="BU38" s="774"/>
      <c r="BV38" s="774"/>
      <c r="BW38" s="774"/>
      <c r="BX38" s="774"/>
      <c r="BY38" s="774"/>
      <c r="BZ38" s="774"/>
      <c r="CA38" s="774"/>
      <c r="CB38" s="774"/>
      <c r="CC38" s="774"/>
      <c r="CD38" s="774"/>
      <c r="CE38" s="774"/>
      <c r="CF38" s="774"/>
      <c r="CG38" s="775"/>
      <c r="CH38" s="776"/>
      <c r="CI38" s="777"/>
      <c r="CJ38" s="777"/>
      <c r="CK38" s="777"/>
      <c r="CL38" s="778"/>
      <c r="CM38" s="776"/>
      <c r="CN38" s="777"/>
      <c r="CO38" s="777"/>
      <c r="CP38" s="777"/>
      <c r="CQ38" s="778"/>
      <c r="CR38" s="776"/>
      <c r="CS38" s="777"/>
      <c r="CT38" s="777"/>
      <c r="CU38" s="777"/>
      <c r="CV38" s="778"/>
      <c r="CW38" s="776"/>
      <c r="CX38" s="777"/>
      <c r="CY38" s="777"/>
      <c r="CZ38" s="777"/>
      <c r="DA38" s="778"/>
      <c r="DB38" s="776"/>
      <c r="DC38" s="777"/>
      <c r="DD38" s="777"/>
      <c r="DE38" s="777"/>
      <c r="DF38" s="778"/>
      <c r="DG38" s="776"/>
      <c r="DH38" s="777"/>
      <c r="DI38" s="777"/>
      <c r="DJ38" s="777"/>
      <c r="DK38" s="778"/>
      <c r="DL38" s="776"/>
      <c r="DM38" s="777"/>
      <c r="DN38" s="777"/>
      <c r="DO38" s="777"/>
      <c r="DP38" s="778"/>
      <c r="DQ38" s="776"/>
      <c r="DR38" s="777"/>
      <c r="DS38" s="777"/>
      <c r="DT38" s="777"/>
      <c r="DU38" s="778"/>
      <c r="DV38" s="773"/>
      <c r="DW38" s="774"/>
      <c r="DX38" s="774"/>
      <c r="DY38" s="774"/>
      <c r="DZ38" s="779"/>
      <c r="EA38" s="226"/>
    </row>
    <row r="39" spans="1:131" ht="26.25" customHeight="1" x14ac:dyDescent="0.15">
      <c r="A39" s="238">
        <v>12</v>
      </c>
      <c r="B39" s="780" t="s">
        <v>427</v>
      </c>
      <c r="C39" s="781"/>
      <c r="D39" s="781"/>
      <c r="E39" s="781"/>
      <c r="F39" s="781"/>
      <c r="G39" s="781"/>
      <c r="H39" s="781"/>
      <c r="I39" s="781"/>
      <c r="J39" s="781"/>
      <c r="K39" s="781"/>
      <c r="L39" s="781"/>
      <c r="M39" s="781"/>
      <c r="N39" s="781"/>
      <c r="O39" s="781"/>
      <c r="P39" s="782"/>
      <c r="Q39" s="783">
        <v>69</v>
      </c>
      <c r="R39" s="784"/>
      <c r="S39" s="784"/>
      <c r="T39" s="784"/>
      <c r="U39" s="784"/>
      <c r="V39" s="784">
        <v>69</v>
      </c>
      <c r="W39" s="784"/>
      <c r="X39" s="784"/>
      <c r="Y39" s="784"/>
      <c r="Z39" s="784"/>
      <c r="AA39" s="784" t="s">
        <v>635</v>
      </c>
      <c r="AB39" s="784"/>
      <c r="AC39" s="784"/>
      <c r="AD39" s="784"/>
      <c r="AE39" s="785"/>
      <c r="AF39" s="786">
        <v>6</v>
      </c>
      <c r="AG39" s="787"/>
      <c r="AH39" s="787"/>
      <c r="AI39" s="787"/>
      <c r="AJ39" s="788"/>
      <c r="AK39" s="834">
        <v>44</v>
      </c>
      <c r="AL39" s="830"/>
      <c r="AM39" s="830"/>
      <c r="AN39" s="830"/>
      <c r="AO39" s="830"/>
      <c r="AP39" s="830">
        <v>221</v>
      </c>
      <c r="AQ39" s="830"/>
      <c r="AR39" s="830"/>
      <c r="AS39" s="830"/>
      <c r="AT39" s="830"/>
      <c r="AU39" s="830">
        <v>163</v>
      </c>
      <c r="AV39" s="830"/>
      <c r="AW39" s="830"/>
      <c r="AX39" s="830"/>
      <c r="AY39" s="830"/>
      <c r="AZ39" s="831" t="s">
        <v>614</v>
      </c>
      <c r="BA39" s="831"/>
      <c r="BB39" s="831"/>
      <c r="BC39" s="831"/>
      <c r="BD39" s="831"/>
      <c r="BE39" s="832" t="s">
        <v>428</v>
      </c>
      <c r="BF39" s="832"/>
      <c r="BG39" s="832"/>
      <c r="BH39" s="832"/>
      <c r="BI39" s="833"/>
      <c r="BJ39" s="228"/>
      <c r="BK39" s="228"/>
      <c r="BL39" s="228"/>
      <c r="BM39" s="228"/>
      <c r="BN39" s="228"/>
      <c r="BO39" s="237"/>
      <c r="BP39" s="237"/>
      <c r="BQ39" s="234">
        <v>33</v>
      </c>
      <c r="BR39" s="235"/>
      <c r="BS39" s="773"/>
      <c r="BT39" s="774"/>
      <c r="BU39" s="774"/>
      <c r="BV39" s="774"/>
      <c r="BW39" s="774"/>
      <c r="BX39" s="774"/>
      <c r="BY39" s="774"/>
      <c r="BZ39" s="774"/>
      <c r="CA39" s="774"/>
      <c r="CB39" s="774"/>
      <c r="CC39" s="774"/>
      <c r="CD39" s="774"/>
      <c r="CE39" s="774"/>
      <c r="CF39" s="774"/>
      <c r="CG39" s="775"/>
      <c r="CH39" s="776"/>
      <c r="CI39" s="777"/>
      <c r="CJ39" s="777"/>
      <c r="CK39" s="777"/>
      <c r="CL39" s="778"/>
      <c r="CM39" s="776"/>
      <c r="CN39" s="777"/>
      <c r="CO39" s="777"/>
      <c r="CP39" s="777"/>
      <c r="CQ39" s="778"/>
      <c r="CR39" s="776"/>
      <c r="CS39" s="777"/>
      <c r="CT39" s="777"/>
      <c r="CU39" s="777"/>
      <c r="CV39" s="778"/>
      <c r="CW39" s="776"/>
      <c r="CX39" s="777"/>
      <c r="CY39" s="777"/>
      <c r="CZ39" s="777"/>
      <c r="DA39" s="778"/>
      <c r="DB39" s="776"/>
      <c r="DC39" s="777"/>
      <c r="DD39" s="777"/>
      <c r="DE39" s="777"/>
      <c r="DF39" s="778"/>
      <c r="DG39" s="776"/>
      <c r="DH39" s="777"/>
      <c r="DI39" s="777"/>
      <c r="DJ39" s="777"/>
      <c r="DK39" s="778"/>
      <c r="DL39" s="776"/>
      <c r="DM39" s="777"/>
      <c r="DN39" s="777"/>
      <c r="DO39" s="777"/>
      <c r="DP39" s="778"/>
      <c r="DQ39" s="776"/>
      <c r="DR39" s="777"/>
      <c r="DS39" s="777"/>
      <c r="DT39" s="777"/>
      <c r="DU39" s="778"/>
      <c r="DV39" s="773"/>
      <c r="DW39" s="774"/>
      <c r="DX39" s="774"/>
      <c r="DY39" s="774"/>
      <c r="DZ39" s="779"/>
      <c r="EA39" s="226"/>
    </row>
    <row r="40" spans="1:131" ht="26.25" customHeight="1" x14ac:dyDescent="0.15">
      <c r="A40" s="234">
        <v>13</v>
      </c>
      <c r="B40" s="780" t="s">
        <v>429</v>
      </c>
      <c r="C40" s="781"/>
      <c r="D40" s="781"/>
      <c r="E40" s="781"/>
      <c r="F40" s="781"/>
      <c r="G40" s="781"/>
      <c r="H40" s="781"/>
      <c r="I40" s="781"/>
      <c r="J40" s="781"/>
      <c r="K40" s="781"/>
      <c r="L40" s="781"/>
      <c r="M40" s="781"/>
      <c r="N40" s="781"/>
      <c r="O40" s="781"/>
      <c r="P40" s="782"/>
      <c r="Q40" s="783">
        <v>95</v>
      </c>
      <c r="R40" s="784"/>
      <c r="S40" s="784"/>
      <c r="T40" s="784"/>
      <c r="U40" s="784"/>
      <c r="V40" s="784">
        <v>95</v>
      </c>
      <c r="W40" s="784"/>
      <c r="X40" s="784"/>
      <c r="Y40" s="784"/>
      <c r="Z40" s="784"/>
      <c r="AA40" s="784" t="s">
        <v>635</v>
      </c>
      <c r="AB40" s="784"/>
      <c r="AC40" s="784"/>
      <c r="AD40" s="784"/>
      <c r="AE40" s="785"/>
      <c r="AF40" s="786" t="s">
        <v>394</v>
      </c>
      <c r="AG40" s="787"/>
      <c r="AH40" s="787"/>
      <c r="AI40" s="787"/>
      <c r="AJ40" s="788"/>
      <c r="AK40" s="834">
        <v>67</v>
      </c>
      <c r="AL40" s="830"/>
      <c r="AM40" s="830"/>
      <c r="AN40" s="830"/>
      <c r="AO40" s="830"/>
      <c r="AP40" s="830">
        <v>4</v>
      </c>
      <c r="AQ40" s="830"/>
      <c r="AR40" s="830"/>
      <c r="AS40" s="830"/>
      <c r="AT40" s="830"/>
      <c r="AU40" s="830">
        <v>3</v>
      </c>
      <c r="AV40" s="830"/>
      <c r="AW40" s="830"/>
      <c r="AX40" s="830"/>
      <c r="AY40" s="830"/>
      <c r="AZ40" s="831" t="s">
        <v>614</v>
      </c>
      <c r="BA40" s="831"/>
      <c r="BB40" s="831"/>
      <c r="BC40" s="831"/>
      <c r="BD40" s="831"/>
      <c r="BE40" s="832" t="s">
        <v>430</v>
      </c>
      <c r="BF40" s="832"/>
      <c r="BG40" s="832"/>
      <c r="BH40" s="832"/>
      <c r="BI40" s="833"/>
      <c r="BJ40" s="228"/>
      <c r="BK40" s="228"/>
      <c r="BL40" s="228"/>
      <c r="BM40" s="228"/>
      <c r="BN40" s="228"/>
      <c r="BO40" s="237"/>
      <c r="BP40" s="237"/>
      <c r="BQ40" s="234">
        <v>34</v>
      </c>
      <c r="BR40" s="235"/>
      <c r="BS40" s="773"/>
      <c r="BT40" s="774"/>
      <c r="BU40" s="774"/>
      <c r="BV40" s="774"/>
      <c r="BW40" s="774"/>
      <c r="BX40" s="774"/>
      <c r="BY40" s="774"/>
      <c r="BZ40" s="774"/>
      <c r="CA40" s="774"/>
      <c r="CB40" s="774"/>
      <c r="CC40" s="774"/>
      <c r="CD40" s="774"/>
      <c r="CE40" s="774"/>
      <c r="CF40" s="774"/>
      <c r="CG40" s="775"/>
      <c r="CH40" s="776"/>
      <c r="CI40" s="777"/>
      <c r="CJ40" s="777"/>
      <c r="CK40" s="777"/>
      <c r="CL40" s="778"/>
      <c r="CM40" s="776"/>
      <c r="CN40" s="777"/>
      <c r="CO40" s="777"/>
      <c r="CP40" s="777"/>
      <c r="CQ40" s="778"/>
      <c r="CR40" s="776"/>
      <c r="CS40" s="777"/>
      <c r="CT40" s="777"/>
      <c r="CU40" s="777"/>
      <c r="CV40" s="778"/>
      <c r="CW40" s="776"/>
      <c r="CX40" s="777"/>
      <c r="CY40" s="777"/>
      <c r="CZ40" s="777"/>
      <c r="DA40" s="778"/>
      <c r="DB40" s="776"/>
      <c r="DC40" s="777"/>
      <c r="DD40" s="777"/>
      <c r="DE40" s="777"/>
      <c r="DF40" s="778"/>
      <c r="DG40" s="776"/>
      <c r="DH40" s="777"/>
      <c r="DI40" s="777"/>
      <c r="DJ40" s="777"/>
      <c r="DK40" s="778"/>
      <c r="DL40" s="776"/>
      <c r="DM40" s="777"/>
      <c r="DN40" s="777"/>
      <c r="DO40" s="777"/>
      <c r="DP40" s="778"/>
      <c r="DQ40" s="776"/>
      <c r="DR40" s="777"/>
      <c r="DS40" s="777"/>
      <c r="DT40" s="777"/>
      <c r="DU40" s="778"/>
      <c r="DV40" s="773"/>
      <c r="DW40" s="774"/>
      <c r="DX40" s="774"/>
      <c r="DY40" s="774"/>
      <c r="DZ40" s="779"/>
      <c r="EA40" s="226"/>
    </row>
    <row r="41" spans="1:131" ht="26.25" customHeight="1" x14ac:dyDescent="0.15">
      <c r="A41" s="234">
        <v>14</v>
      </c>
      <c r="B41" s="780"/>
      <c r="C41" s="781"/>
      <c r="D41" s="781"/>
      <c r="E41" s="781"/>
      <c r="F41" s="781"/>
      <c r="G41" s="781"/>
      <c r="H41" s="781"/>
      <c r="I41" s="781"/>
      <c r="J41" s="781"/>
      <c r="K41" s="781"/>
      <c r="L41" s="781"/>
      <c r="M41" s="781"/>
      <c r="N41" s="781"/>
      <c r="O41" s="781"/>
      <c r="P41" s="782"/>
      <c r="Q41" s="783"/>
      <c r="R41" s="784"/>
      <c r="S41" s="784"/>
      <c r="T41" s="784"/>
      <c r="U41" s="784"/>
      <c r="V41" s="784"/>
      <c r="W41" s="784"/>
      <c r="X41" s="784"/>
      <c r="Y41" s="784"/>
      <c r="Z41" s="784"/>
      <c r="AA41" s="784"/>
      <c r="AB41" s="784"/>
      <c r="AC41" s="784"/>
      <c r="AD41" s="784"/>
      <c r="AE41" s="785"/>
      <c r="AF41" s="786"/>
      <c r="AG41" s="787"/>
      <c r="AH41" s="787"/>
      <c r="AI41" s="787"/>
      <c r="AJ41" s="788"/>
      <c r="AK41" s="834"/>
      <c r="AL41" s="830"/>
      <c r="AM41" s="830"/>
      <c r="AN41" s="830"/>
      <c r="AO41" s="830"/>
      <c r="AP41" s="830"/>
      <c r="AQ41" s="830"/>
      <c r="AR41" s="830"/>
      <c r="AS41" s="830"/>
      <c r="AT41" s="830"/>
      <c r="AU41" s="830"/>
      <c r="AV41" s="830"/>
      <c r="AW41" s="830"/>
      <c r="AX41" s="830"/>
      <c r="AY41" s="830"/>
      <c r="AZ41" s="831"/>
      <c r="BA41" s="831"/>
      <c r="BB41" s="831"/>
      <c r="BC41" s="831"/>
      <c r="BD41" s="831"/>
      <c r="BE41" s="832"/>
      <c r="BF41" s="832"/>
      <c r="BG41" s="832"/>
      <c r="BH41" s="832"/>
      <c r="BI41" s="833"/>
      <c r="BJ41" s="228"/>
      <c r="BK41" s="228"/>
      <c r="BL41" s="228"/>
      <c r="BM41" s="228"/>
      <c r="BN41" s="228"/>
      <c r="BO41" s="237"/>
      <c r="BP41" s="237"/>
      <c r="BQ41" s="234">
        <v>35</v>
      </c>
      <c r="BR41" s="235"/>
      <c r="BS41" s="773"/>
      <c r="BT41" s="774"/>
      <c r="BU41" s="774"/>
      <c r="BV41" s="774"/>
      <c r="BW41" s="774"/>
      <c r="BX41" s="774"/>
      <c r="BY41" s="774"/>
      <c r="BZ41" s="774"/>
      <c r="CA41" s="774"/>
      <c r="CB41" s="774"/>
      <c r="CC41" s="774"/>
      <c r="CD41" s="774"/>
      <c r="CE41" s="774"/>
      <c r="CF41" s="774"/>
      <c r="CG41" s="775"/>
      <c r="CH41" s="776"/>
      <c r="CI41" s="777"/>
      <c r="CJ41" s="777"/>
      <c r="CK41" s="777"/>
      <c r="CL41" s="778"/>
      <c r="CM41" s="776"/>
      <c r="CN41" s="777"/>
      <c r="CO41" s="777"/>
      <c r="CP41" s="777"/>
      <c r="CQ41" s="778"/>
      <c r="CR41" s="776"/>
      <c r="CS41" s="777"/>
      <c r="CT41" s="777"/>
      <c r="CU41" s="777"/>
      <c r="CV41" s="778"/>
      <c r="CW41" s="776"/>
      <c r="CX41" s="777"/>
      <c r="CY41" s="777"/>
      <c r="CZ41" s="777"/>
      <c r="DA41" s="778"/>
      <c r="DB41" s="776"/>
      <c r="DC41" s="777"/>
      <c r="DD41" s="777"/>
      <c r="DE41" s="777"/>
      <c r="DF41" s="778"/>
      <c r="DG41" s="776"/>
      <c r="DH41" s="777"/>
      <c r="DI41" s="777"/>
      <c r="DJ41" s="777"/>
      <c r="DK41" s="778"/>
      <c r="DL41" s="776"/>
      <c r="DM41" s="777"/>
      <c r="DN41" s="777"/>
      <c r="DO41" s="777"/>
      <c r="DP41" s="778"/>
      <c r="DQ41" s="776"/>
      <c r="DR41" s="777"/>
      <c r="DS41" s="777"/>
      <c r="DT41" s="777"/>
      <c r="DU41" s="778"/>
      <c r="DV41" s="773"/>
      <c r="DW41" s="774"/>
      <c r="DX41" s="774"/>
      <c r="DY41" s="774"/>
      <c r="DZ41" s="779"/>
      <c r="EA41" s="226"/>
    </row>
    <row r="42" spans="1:131" ht="26.25" customHeight="1" x14ac:dyDescent="0.15">
      <c r="A42" s="234">
        <v>15</v>
      </c>
      <c r="B42" s="780"/>
      <c r="C42" s="781"/>
      <c r="D42" s="781"/>
      <c r="E42" s="781"/>
      <c r="F42" s="781"/>
      <c r="G42" s="781"/>
      <c r="H42" s="781"/>
      <c r="I42" s="781"/>
      <c r="J42" s="781"/>
      <c r="K42" s="781"/>
      <c r="L42" s="781"/>
      <c r="M42" s="781"/>
      <c r="N42" s="781"/>
      <c r="O42" s="781"/>
      <c r="P42" s="782"/>
      <c r="Q42" s="783"/>
      <c r="R42" s="784"/>
      <c r="S42" s="784"/>
      <c r="T42" s="784"/>
      <c r="U42" s="784"/>
      <c r="V42" s="784"/>
      <c r="W42" s="784"/>
      <c r="X42" s="784"/>
      <c r="Y42" s="784"/>
      <c r="Z42" s="784"/>
      <c r="AA42" s="784"/>
      <c r="AB42" s="784"/>
      <c r="AC42" s="784"/>
      <c r="AD42" s="784"/>
      <c r="AE42" s="785"/>
      <c r="AF42" s="786"/>
      <c r="AG42" s="787"/>
      <c r="AH42" s="787"/>
      <c r="AI42" s="787"/>
      <c r="AJ42" s="788"/>
      <c r="AK42" s="834"/>
      <c r="AL42" s="830"/>
      <c r="AM42" s="830"/>
      <c r="AN42" s="830"/>
      <c r="AO42" s="830"/>
      <c r="AP42" s="830"/>
      <c r="AQ42" s="830"/>
      <c r="AR42" s="830"/>
      <c r="AS42" s="830"/>
      <c r="AT42" s="830"/>
      <c r="AU42" s="830"/>
      <c r="AV42" s="830"/>
      <c r="AW42" s="830"/>
      <c r="AX42" s="830"/>
      <c r="AY42" s="830"/>
      <c r="AZ42" s="831"/>
      <c r="BA42" s="831"/>
      <c r="BB42" s="831"/>
      <c r="BC42" s="831"/>
      <c r="BD42" s="831"/>
      <c r="BE42" s="832"/>
      <c r="BF42" s="832"/>
      <c r="BG42" s="832"/>
      <c r="BH42" s="832"/>
      <c r="BI42" s="833"/>
      <c r="BJ42" s="228"/>
      <c r="BK42" s="228"/>
      <c r="BL42" s="228"/>
      <c r="BM42" s="228"/>
      <c r="BN42" s="228"/>
      <c r="BO42" s="237"/>
      <c r="BP42" s="237"/>
      <c r="BQ42" s="234">
        <v>36</v>
      </c>
      <c r="BR42" s="235"/>
      <c r="BS42" s="773"/>
      <c r="BT42" s="774"/>
      <c r="BU42" s="774"/>
      <c r="BV42" s="774"/>
      <c r="BW42" s="774"/>
      <c r="BX42" s="774"/>
      <c r="BY42" s="774"/>
      <c r="BZ42" s="774"/>
      <c r="CA42" s="774"/>
      <c r="CB42" s="774"/>
      <c r="CC42" s="774"/>
      <c r="CD42" s="774"/>
      <c r="CE42" s="774"/>
      <c r="CF42" s="774"/>
      <c r="CG42" s="775"/>
      <c r="CH42" s="776"/>
      <c r="CI42" s="777"/>
      <c r="CJ42" s="777"/>
      <c r="CK42" s="777"/>
      <c r="CL42" s="778"/>
      <c r="CM42" s="776"/>
      <c r="CN42" s="777"/>
      <c r="CO42" s="777"/>
      <c r="CP42" s="777"/>
      <c r="CQ42" s="778"/>
      <c r="CR42" s="776"/>
      <c r="CS42" s="777"/>
      <c r="CT42" s="777"/>
      <c r="CU42" s="777"/>
      <c r="CV42" s="778"/>
      <c r="CW42" s="776"/>
      <c r="CX42" s="777"/>
      <c r="CY42" s="777"/>
      <c r="CZ42" s="777"/>
      <c r="DA42" s="778"/>
      <c r="DB42" s="776"/>
      <c r="DC42" s="777"/>
      <c r="DD42" s="777"/>
      <c r="DE42" s="777"/>
      <c r="DF42" s="778"/>
      <c r="DG42" s="776"/>
      <c r="DH42" s="777"/>
      <c r="DI42" s="777"/>
      <c r="DJ42" s="777"/>
      <c r="DK42" s="778"/>
      <c r="DL42" s="776"/>
      <c r="DM42" s="777"/>
      <c r="DN42" s="777"/>
      <c r="DO42" s="777"/>
      <c r="DP42" s="778"/>
      <c r="DQ42" s="776"/>
      <c r="DR42" s="777"/>
      <c r="DS42" s="777"/>
      <c r="DT42" s="777"/>
      <c r="DU42" s="778"/>
      <c r="DV42" s="773"/>
      <c r="DW42" s="774"/>
      <c r="DX42" s="774"/>
      <c r="DY42" s="774"/>
      <c r="DZ42" s="779"/>
      <c r="EA42" s="226"/>
    </row>
    <row r="43" spans="1:131" ht="26.25" customHeight="1" x14ac:dyDescent="0.15">
      <c r="A43" s="234">
        <v>16</v>
      </c>
      <c r="B43" s="780"/>
      <c r="C43" s="781"/>
      <c r="D43" s="781"/>
      <c r="E43" s="781"/>
      <c r="F43" s="781"/>
      <c r="G43" s="781"/>
      <c r="H43" s="781"/>
      <c r="I43" s="781"/>
      <c r="J43" s="781"/>
      <c r="K43" s="781"/>
      <c r="L43" s="781"/>
      <c r="M43" s="781"/>
      <c r="N43" s="781"/>
      <c r="O43" s="781"/>
      <c r="P43" s="782"/>
      <c r="Q43" s="783"/>
      <c r="R43" s="784"/>
      <c r="S43" s="784"/>
      <c r="T43" s="784"/>
      <c r="U43" s="784"/>
      <c r="V43" s="784"/>
      <c r="W43" s="784"/>
      <c r="X43" s="784"/>
      <c r="Y43" s="784"/>
      <c r="Z43" s="784"/>
      <c r="AA43" s="784"/>
      <c r="AB43" s="784"/>
      <c r="AC43" s="784"/>
      <c r="AD43" s="784"/>
      <c r="AE43" s="785"/>
      <c r="AF43" s="786"/>
      <c r="AG43" s="787"/>
      <c r="AH43" s="787"/>
      <c r="AI43" s="787"/>
      <c r="AJ43" s="788"/>
      <c r="AK43" s="834"/>
      <c r="AL43" s="830"/>
      <c r="AM43" s="830"/>
      <c r="AN43" s="830"/>
      <c r="AO43" s="830"/>
      <c r="AP43" s="830"/>
      <c r="AQ43" s="830"/>
      <c r="AR43" s="830"/>
      <c r="AS43" s="830"/>
      <c r="AT43" s="830"/>
      <c r="AU43" s="830"/>
      <c r="AV43" s="830"/>
      <c r="AW43" s="830"/>
      <c r="AX43" s="830"/>
      <c r="AY43" s="830"/>
      <c r="AZ43" s="831"/>
      <c r="BA43" s="831"/>
      <c r="BB43" s="831"/>
      <c r="BC43" s="831"/>
      <c r="BD43" s="831"/>
      <c r="BE43" s="832"/>
      <c r="BF43" s="832"/>
      <c r="BG43" s="832"/>
      <c r="BH43" s="832"/>
      <c r="BI43" s="833"/>
      <c r="BJ43" s="228"/>
      <c r="BK43" s="228"/>
      <c r="BL43" s="228"/>
      <c r="BM43" s="228"/>
      <c r="BN43" s="228"/>
      <c r="BO43" s="237"/>
      <c r="BP43" s="237"/>
      <c r="BQ43" s="234">
        <v>37</v>
      </c>
      <c r="BR43" s="235"/>
      <c r="BS43" s="773"/>
      <c r="BT43" s="774"/>
      <c r="BU43" s="774"/>
      <c r="BV43" s="774"/>
      <c r="BW43" s="774"/>
      <c r="BX43" s="774"/>
      <c r="BY43" s="774"/>
      <c r="BZ43" s="774"/>
      <c r="CA43" s="774"/>
      <c r="CB43" s="774"/>
      <c r="CC43" s="774"/>
      <c r="CD43" s="774"/>
      <c r="CE43" s="774"/>
      <c r="CF43" s="774"/>
      <c r="CG43" s="775"/>
      <c r="CH43" s="776"/>
      <c r="CI43" s="777"/>
      <c r="CJ43" s="777"/>
      <c r="CK43" s="777"/>
      <c r="CL43" s="778"/>
      <c r="CM43" s="776"/>
      <c r="CN43" s="777"/>
      <c r="CO43" s="777"/>
      <c r="CP43" s="777"/>
      <c r="CQ43" s="778"/>
      <c r="CR43" s="776"/>
      <c r="CS43" s="777"/>
      <c r="CT43" s="777"/>
      <c r="CU43" s="777"/>
      <c r="CV43" s="778"/>
      <c r="CW43" s="776"/>
      <c r="CX43" s="777"/>
      <c r="CY43" s="777"/>
      <c r="CZ43" s="777"/>
      <c r="DA43" s="778"/>
      <c r="DB43" s="776"/>
      <c r="DC43" s="777"/>
      <c r="DD43" s="777"/>
      <c r="DE43" s="777"/>
      <c r="DF43" s="778"/>
      <c r="DG43" s="776"/>
      <c r="DH43" s="777"/>
      <c r="DI43" s="777"/>
      <c r="DJ43" s="777"/>
      <c r="DK43" s="778"/>
      <c r="DL43" s="776"/>
      <c r="DM43" s="777"/>
      <c r="DN43" s="777"/>
      <c r="DO43" s="777"/>
      <c r="DP43" s="778"/>
      <c r="DQ43" s="776"/>
      <c r="DR43" s="777"/>
      <c r="DS43" s="777"/>
      <c r="DT43" s="777"/>
      <c r="DU43" s="778"/>
      <c r="DV43" s="773"/>
      <c r="DW43" s="774"/>
      <c r="DX43" s="774"/>
      <c r="DY43" s="774"/>
      <c r="DZ43" s="779"/>
      <c r="EA43" s="226"/>
    </row>
    <row r="44" spans="1:131" ht="26.25" customHeight="1" x14ac:dyDescent="0.15">
      <c r="A44" s="234">
        <v>17</v>
      </c>
      <c r="B44" s="780"/>
      <c r="C44" s="781"/>
      <c r="D44" s="781"/>
      <c r="E44" s="781"/>
      <c r="F44" s="781"/>
      <c r="G44" s="781"/>
      <c r="H44" s="781"/>
      <c r="I44" s="781"/>
      <c r="J44" s="781"/>
      <c r="K44" s="781"/>
      <c r="L44" s="781"/>
      <c r="M44" s="781"/>
      <c r="N44" s="781"/>
      <c r="O44" s="781"/>
      <c r="P44" s="782"/>
      <c r="Q44" s="783"/>
      <c r="R44" s="784"/>
      <c r="S44" s="784"/>
      <c r="T44" s="784"/>
      <c r="U44" s="784"/>
      <c r="V44" s="784"/>
      <c r="W44" s="784"/>
      <c r="X44" s="784"/>
      <c r="Y44" s="784"/>
      <c r="Z44" s="784"/>
      <c r="AA44" s="784"/>
      <c r="AB44" s="784"/>
      <c r="AC44" s="784"/>
      <c r="AD44" s="784"/>
      <c r="AE44" s="785"/>
      <c r="AF44" s="786"/>
      <c r="AG44" s="787"/>
      <c r="AH44" s="787"/>
      <c r="AI44" s="787"/>
      <c r="AJ44" s="788"/>
      <c r="AK44" s="834"/>
      <c r="AL44" s="830"/>
      <c r="AM44" s="830"/>
      <c r="AN44" s="830"/>
      <c r="AO44" s="830"/>
      <c r="AP44" s="830"/>
      <c r="AQ44" s="830"/>
      <c r="AR44" s="830"/>
      <c r="AS44" s="830"/>
      <c r="AT44" s="830"/>
      <c r="AU44" s="830"/>
      <c r="AV44" s="830"/>
      <c r="AW44" s="830"/>
      <c r="AX44" s="830"/>
      <c r="AY44" s="830"/>
      <c r="AZ44" s="831"/>
      <c r="BA44" s="831"/>
      <c r="BB44" s="831"/>
      <c r="BC44" s="831"/>
      <c r="BD44" s="831"/>
      <c r="BE44" s="832"/>
      <c r="BF44" s="832"/>
      <c r="BG44" s="832"/>
      <c r="BH44" s="832"/>
      <c r="BI44" s="833"/>
      <c r="BJ44" s="228"/>
      <c r="BK44" s="228"/>
      <c r="BL44" s="228"/>
      <c r="BM44" s="228"/>
      <c r="BN44" s="228"/>
      <c r="BO44" s="237"/>
      <c r="BP44" s="237"/>
      <c r="BQ44" s="234">
        <v>38</v>
      </c>
      <c r="BR44" s="235"/>
      <c r="BS44" s="773"/>
      <c r="BT44" s="774"/>
      <c r="BU44" s="774"/>
      <c r="BV44" s="774"/>
      <c r="BW44" s="774"/>
      <c r="BX44" s="774"/>
      <c r="BY44" s="774"/>
      <c r="BZ44" s="774"/>
      <c r="CA44" s="774"/>
      <c r="CB44" s="774"/>
      <c r="CC44" s="774"/>
      <c r="CD44" s="774"/>
      <c r="CE44" s="774"/>
      <c r="CF44" s="774"/>
      <c r="CG44" s="775"/>
      <c r="CH44" s="776"/>
      <c r="CI44" s="777"/>
      <c r="CJ44" s="777"/>
      <c r="CK44" s="777"/>
      <c r="CL44" s="778"/>
      <c r="CM44" s="776"/>
      <c r="CN44" s="777"/>
      <c r="CO44" s="777"/>
      <c r="CP44" s="777"/>
      <c r="CQ44" s="778"/>
      <c r="CR44" s="776"/>
      <c r="CS44" s="777"/>
      <c r="CT44" s="777"/>
      <c r="CU44" s="777"/>
      <c r="CV44" s="778"/>
      <c r="CW44" s="776"/>
      <c r="CX44" s="777"/>
      <c r="CY44" s="777"/>
      <c r="CZ44" s="777"/>
      <c r="DA44" s="778"/>
      <c r="DB44" s="776"/>
      <c r="DC44" s="777"/>
      <c r="DD44" s="777"/>
      <c r="DE44" s="777"/>
      <c r="DF44" s="778"/>
      <c r="DG44" s="776"/>
      <c r="DH44" s="777"/>
      <c r="DI44" s="777"/>
      <c r="DJ44" s="777"/>
      <c r="DK44" s="778"/>
      <c r="DL44" s="776"/>
      <c r="DM44" s="777"/>
      <c r="DN44" s="777"/>
      <c r="DO44" s="777"/>
      <c r="DP44" s="778"/>
      <c r="DQ44" s="776"/>
      <c r="DR44" s="777"/>
      <c r="DS44" s="777"/>
      <c r="DT44" s="777"/>
      <c r="DU44" s="778"/>
      <c r="DV44" s="773"/>
      <c r="DW44" s="774"/>
      <c r="DX44" s="774"/>
      <c r="DY44" s="774"/>
      <c r="DZ44" s="779"/>
      <c r="EA44" s="226"/>
    </row>
    <row r="45" spans="1:131" ht="26.25" customHeight="1" x14ac:dyDescent="0.15">
      <c r="A45" s="234">
        <v>18</v>
      </c>
      <c r="B45" s="780"/>
      <c r="C45" s="781"/>
      <c r="D45" s="781"/>
      <c r="E45" s="781"/>
      <c r="F45" s="781"/>
      <c r="G45" s="781"/>
      <c r="H45" s="781"/>
      <c r="I45" s="781"/>
      <c r="J45" s="781"/>
      <c r="K45" s="781"/>
      <c r="L45" s="781"/>
      <c r="M45" s="781"/>
      <c r="N45" s="781"/>
      <c r="O45" s="781"/>
      <c r="P45" s="782"/>
      <c r="Q45" s="783"/>
      <c r="R45" s="784"/>
      <c r="S45" s="784"/>
      <c r="T45" s="784"/>
      <c r="U45" s="784"/>
      <c r="V45" s="784"/>
      <c r="W45" s="784"/>
      <c r="X45" s="784"/>
      <c r="Y45" s="784"/>
      <c r="Z45" s="784"/>
      <c r="AA45" s="784"/>
      <c r="AB45" s="784"/>
      <c r="AC45" s="784"/>
      <c r="AD45" s="784"/>
      <c r="AE45" s="785"/>
      <c r="AF45" s="786"/>
      <c r="AG45" s="787"/>
      <c r="AH45" s="787"/>
      <c r="AI45" s="787"/>
      <c r="AJ45" s="788"/>
      <c r="AK45" s="834"/>
      <c r="AL45" s="830"/>
      <c r="AM45" s="830"/>
      <c r="AN45" s="830"/>
      <c r="AO45" s="830"/>
      <c r="AP45" s="830"/>
      <c r="AQ45" s="830"/>
      <c r="AR45" s="830"/>
      <c r="AS45" s="830"/>
      <c r="AT45" s="830"/>
      <c r="AU45" s="830"/>
      <c r="AV45" s="830"/>
      <c r="AW45" s="830"/>
      <c r="AX45" s="830"/>
      <c r="AY45" s="830"/>
      <c r="AZ45" s="831"/>
      <c r="BA45" s="831"/>
      <c r="BB45" s="831"/>
      <c r="BC45" s="831"/>
      <c r="BD45" s="831"/>
      <c r="BE45" s="832"/>
      <c r="BF45" s="832"/>
      <c r="BG45" s="832"/>
      <c r="BH45" s="832"/>
      <c r="BI45" s="833"/>
      <c r="BJ45" s="228"/>
      <c r="BK45" s="228"/>
      <c r="BL45" s="228"/>
      <c r="BM45" s="228"/>
      <c r="BN45" s="228"/>
      <c r="BO45" s="237"/>
      <c r="BP45" s="237"/>
      <c r="BQ45" s="234">
        <v>39</v>
      </c>
      <c r="BR45" s="235"/>
      <c r="BS45" s="773"/>
      <c r="BT45" s="774"/>
      <c r="BU45" s="774"/>
      <c r="BV45" s="774"/>
      <c r="BW45" s="774"/>
      <c r="BX45" s="774"/>
      <c r="BY45" s="774"/>
      <c r="BZ45" s="774"/>
      <c r="CA45" s="774"/>
      <c r="CB45" s="774"/>
      <c r="CC45" s="774"/>
      <c r="CD45" s="774"/>
      <c r="CE45" s="774"/>
      <c r="CF45" s="774"/>
      <c r="CG45" s="775"/>
      <c r="CH45" s="776"/>
      <c r="CI45" s="777"/>
      <c r="CJ45" s="777"/>
      <c r="CK45" s="777"/>
      <c r="CL45" s="778"/>
      <c r="CM45" s="776"/>
      <c r="CN45" s="777"/>
      <c r="CO45" s="777"/>
      <c r="CP45" s="777"/>
      <c r="CQ45" s="778"/>
      <c r="CR45" s="776"/>
      <c r="CS45" s="777"/>
      <c r="CT45" s="777"/>
      <c r="CU45" s="777"/>
      <c r="CV45" s="778"/>
      <c r="CW45" s="776"/>
      <c r="CX45" s="777"/>
      <c r="CY45" s="777"/>
      <c r="CZ45" s="777"/>
      <c r="DA45" s="778"/>
      <c r="DB45" s="776"/>
      <c r="DC45" s="777"/>
      <c r="DD45" s="777"/>
      <c r="DE45" s="777"/>
      <c r="DF45" s="778"/>
      <c r="DG45" s="776"/>
      <c r="DH45" s="777"/>
      <c r="DI45" s="777"/>
      <c r="DJ45" s="777"/>
      <c r="DK45" s="778"/>
      <c r="DL45" s="776"/>
      <c r="DM45" s="777"/>
      <c r="DN45" s="777"/>
      <c r="DO45" s="777"/>
      <c r="DP45" s="778"/>
      <c r="DQ45" s="776"/>
      <c r="DR45" s="777"/>
      <c r="DS45" s="777"/>
      <c r="DT45" s="777"/>
      <c r="DU45" s="778"/>
      <c r="DV45" s="773"/>
      <c r="DW45" s="774"/>
      <c r="DX45" s="774"/>
      <c r="DY45" s="774"/>
      <c r="DZ45" s="779"/>
      <c r="EA45" s="226"/>
    </row>
    <row r="46" spans="1:131" ht="26.25" customHeight="1" x14ac:dyDescent="0.15">
      <c r="A46" s="234">
        <v>19</v>
      </c>
      <c r="B46" s="780"/>
      <c r="C46" s="781"/>
      <c r="D46" s="781"/>
      <c r="E46" s="781"/>
      <c r="F46" s="781"/>
      <c r="G46" s="781"/>
      <c r="H46" s="781"/>
      <c r="I46" s="781"/>
      <c r="J46" s="781"/>
      <c r="K46" s="781"/>
      <c r="L46" s="781"/>
      <c r="M46" s="781"/>
      <c r="N46" s="781"/>
      <c r="O46" s="781"/>
      <c r="P46" s="782"/>
      <c r="Q46" s="783"/>
      <c r="R46" s="784"/>
      <c r="S46" s="784"/>
      <c r="T46" s="784"/>
      <c r="U46" s="784"/>
      <c r="V46" s="784"/>
      <c r="W46" s="784"/>
      <c r="X46" s="784"/>
      <c r="Y46" s="784"/>
      <c r="Z46" s="784"/>
      <c r="AA46" s="784"/>
      <c r="AB46" s="784"/>
      <c r="AC46" s="784"/>
      <c r="AD46" s="784"/>
      <c r="AE46" s="785"/>
      <c r="AF46" s="786"/>
      <c r="AG46" s="787"/>
      <c r="AH46" s="787"/>
      <c r="AI46" s="787"/>
      <c r="AJ46" s="788"/>
      <c r="AK46" s="834"/>
      <c r="AL46" s="830"/>
      <c r="AM46" s="830"/>
      <c r="AN46" s="830"/>
      <c r="AO46" s="830"/>
      <c r="AP46" s="830"/>
      <c r="AQ46" s="830"/>
      <c r="AR46" s="830"/>
      <c r="AS46" s="830"/>
      <c r="AT46" s="830"/>
      <c r="AU46" s="830"/>
      <c r="AV46" s="830"/>
      <c r="AW46" s="830"/>
      <c r="AX46" s="830"/>
      <c r="AY46" s="830"/>
      <c r="AZ46" s="831"/>
      <c r="BA46" s="831"/>
      <c r="BB46" s="831"/>
      <c r="BC46" s="831"/>
      <c r="BD46" s="831"/>
      <c r="BE46" s="832"/>
      <c r="BF46" s="832"/>
      <c r="BG46" s="832"/>
      <c r="BH46" s="832"/>
      <c r="BI46" s="833"/>
      <c r="BJ46" s="228"/>
      <c r="BK46" s="228"/>
      <c r="BL46" s="228"/>
      <c r="BM46" s="228"/>
      <c r="BN46" s="228"/>
      <c r="BO46" s="237"/>
      <c r="BP46" s="237"/>
      <c r="BQ46" s="234">
        <v>40</v>
      </c>
      <c r="BR46" s="235"/>
      <c r="BS46" s="773"/>
      <c r="BT46" s="774"/>
      <c r="BU46" s="774"/>
      <c r="BV46" s="774"/>
      <c r="BW46" s="774"/>
      <c r="BX46" s="774"/>
      <c r="BY46" s="774"/>
      <c r="BZ46" s="774"/>
      <c r="CA46" s="774"/>
      <c r="CB46" s="774"/>
      <c r="CC46" s="774"/>
      <c r="CD46" s="774"/>
      <c r="CE46" s="774"/>
      <c r="CF46" s="774"/>
      <c r="CG46" s="775"/>
      <c r="CH46" s="776"/>
      <c r="CI46" s="777"/>
      <c r="CJ46" s="777"/>
      <c r="CK46" s="777"/>
      <c r="CL46" s="778"/>
      <c r="CM46" s="776"/>
      <c r="CN46" s="777"/>
      <c r="CO46" s="777"/>
      <c r="CP46" s="777"/>
      <c r="CQ46" s="778"/>
      <c r="CR46" s="776"/>
      <c r="CS46" s="777"/>
      <c r="CT46" s="777"/>
      <c r="CU46" s="777"/>
      <c r="CV46" s="778"/>
      <c r="CW46" s="776"/>
      <c r="CX46" s="777"/>
      <c r="CY46" s="777"/>
      <c r="CZ46" s="777"/>
      <c r="DA46" s="778"/>
      <c r="DB46" s="776"/>
      <c r="DC46" s="777"/>
      <c r="DD46" s="777"/>
      <c r="DE46" s="777"/>
      <c r="DF46" s="778"/>
      <c r="DG46" s="776"/>
      <c r="DH46" s="777"/>
      <c r="DI46" s="777"/>
      <c r="DJ46" s="777"/>
      <c r="DK46" s="778"/>
      <c r="DL46" s="776"/>
      <c r="DM46" s="777"/>
      <c r="DN46" s="777"/>
      <c r="DO46" s="777"/>
      <c r="DP46" s="778"/>
      <c r="DQ46" s="776"/>
      <c r="DR46" s="777"/>
      <c r="DS46" s="777"/>
      <c r="DT46" s="777"/>
      <c r="DU46" s="778"/>
      <c r="DV46" s="773"/>
      <c r="DW46" s="774"/>
      <c r="DX46" s="774"/>
      <c r="DY46" s="774"/>
      <c r="DZ46" s="779"/>
      <c r="EA46" s="226"/>
    </row>
    <row r="47" spans="1:131" ht="26.25" customHeight="1" x14ac:dyDescent="0.15">
      <c r="A47" s="234">
        <v>20</v>
      </c>
      <c r="B47" s="780"/>
      <c r="C47" s="781"/>
      <c r="D47" s="781"/>
      <c r="E47" s="781"/>
      <c r="F47" s="781"/>
      <c r="G47" s="781"/>
      <c r="H47" s="781"/>
      <c r="I47" s="781"/>
      <c r="J47" s="781"/>
      <c r="K47" s="781"/>
      <c r="L47" s="781"/>
      <c r="M47" s="781"/>
      <c r="N47" s="781"/>
      <c r="O47" s="781"/>
      <c r="P47" s="782"/>
      <c r="Q47" s="783"/>
      <c r="R47" s="784"/>
      <c r="S47" s="784"/>
      <c r="T47" s="784"/>
      <c r="U47" s="784"/>
      <c r="V47" s="784"/>
      <c r="W47" s="784"/>
      <c r="X47" s="784"/>
      <c r="Y47" s="784"/>
      <c r="Z47" s="784"/>
      <c r="AA47" s="784"/>
      <c r="AB47" s="784"/>
      <c r="AC47" s="784"/>
      <c r="AD47" s="784"/>
      <c r="AE47" s="785"/>
      <c r="AF47" s="786"/>
      <c r="AG47" s="787"/>
      <c r="AH47" s="787"/>
      <c r="AI47" s="787"/>
      <c r="AJ47" s="788"/>
      <c r="AK47" s="834"/>
      <c r="AL47" s="830"/>
      <c r="AM47" s="830"/>
      <c r="AN47" s="830"/>
      <c r="AO47" s="830"/>
      <c r="AP47" s="830"/>
      <c r="AQ47" s="830"/>
      <c r="AR47" s="830"/>
      <c r="AS47" s="830"/>
      <c r="AT47" s="830"/>
      <c r="AU47" s="830"/>
      <c r="AV47" s="830"/>
      <c r="AW47" s="830"/>
      <c r="AX47" s="830"/>
      <c r="AY47" s="830"/>
      <c r="AZ47" s="831"/>
      <c r="BA47" s="831"/>
      <c r="BB47" s="831"/>
      <c r="BC47" s="831"/>
      <c r="BD47" s="831"/>
      <c r="BE47" s="832"/>
      <c r="BF47" s="832"/>
      <c r="BG47" s="832"/>
      <c r="BH47" s="832"/>
      <c r="BI47" s="833"/>
      <c r="BJ47" s="228"/>
      <c r="BK47" s="228"/>
      <c r="BL47" s="228"/>
      <c r="BM47" s="228"/>
      <c r="BN47" s="228"/>
      <c r="BO47" s="237"/>
      <c r="BP47" s="237"/>
      <c r="BQ47" s="234">
        <v>41</v>
      </c>
      <c r="BR47" s="235"/>
      <c r="BS47" s="773"/>
      <c r="BT47" s="774"/>
      <c r="BU47" s="774"/>
      <c r="BV47" s="774"/>
      <c r="BW47" s="774"/>
      <c r="BX47" s="774"/>
      <c r="BY47" s="774"/>
      <c r="BZ47" s="774"/>
      <c r="CA47" s="774"/>
      <c r="CB47" s="774"/>
      <c r="CC47" s="774"/>
      <c r="CD47" s="774"/>
      <c r="CE47" s="774"/>
      <c r="CF47" s="774"/>
      <c r="CG47" s="775"/>
      <c r="CH47" s="776"/>
      <c r="CI47" s="777"/>
      <c r="CJ47" s="777"/>
      <c r="CK47" s="777"/>
      <c r="CL47" s="778"/>
      <c r="CM47" s="776"/>
      <c r="CN47" s="777"/>
      <c r="CO47" s="777"/>
      <c r="CP47" s="777"/>
      <c r="CQ47" s="778"/>
      <c r="CR47" s="776"/>
      <c r="CS47" s="777"/>
      <c r="CT47" s="777"/>
      <c r="CU47" s="777"/>
      <c r="CV47" s="778"/>
      <c r="CW47" s="776"/>
      <c r="CX47" s="777"/>
      <c r="CY47" s="777"/>
      <c r="CZ47" s="777"/>
      <c r="DA47" s="778"/>
      <c r="DB47" s="776"/>
      <c r="DC47" s="777"/>
      <c r="DD47" s="777"/>
      <c r="DE47" s="777"/>
      <c r="DF47" s="778"/>
      <c r="DG47" s="776"/>
      <c r="DH47" s="777"/>
      <c r="DI47" s="777"/>
      <c r="DJ47" s="777"/>
      <c r="DK47" s="778"/>
      <c r="DL47" s="776"/>
      <c r="DM47" s="777"/>
      <c r="DN47" s="777"/>
      <c r="DO47" s="777"/>
      <c r="DP47" s="778"/>
      <c r="DQ47" s="776"/>
      <c r="DR47" s="777"/>
      <c r="DS47" s="777"/>
      <c r="DT47" s="777"/>
      <c r="DU47" s="778"/>
      <c r="DV47" s="773"/>
      <c r="DW47" s="774"/>
      <c r="DX47" s="774"/>
      <c r="DY47" s="774"/>
      <c r="DZ47" s="779"/>
      <c r="EA47" s="226"/>
    </row>
    <row r="48" spans="1:131" ht="26.25" customHeight="1" x14ac:dyDescent="0.15">
      <c r="A48" s="234">
        <v>21</v>
      </c>
      <c r="B48" s="780"/>
      <c r="C48" s="781"/>
      <c r="D48" s="781"/>
      <c r="E48" s="781"/>
      <c r="F48" s="781"/>
      <c r="G48" s="781"/>
      <c r="H48" s="781"/>
      <c r="I48" s="781"/>
      <c r="J48" s="781"/>
      <c r="K48" s="781"/>
      <c r="L48" s="781"/>
      <c r="M48" s="781"/>
      <c r="N48" s="781"/>
      <c r="O48" s="781"/>
      <c r="P48" s="782"/>
      <c r="Q48" s="783"/>
      <c r="R48" s="784"/>
      <c r="S48" s="784"/>
      <c r="T48" s="784"/>
      <c r="U48" s="784"/>
      <c r="V48" s="784"/>
      <c r="W48" s="784"/>
      <c r="X48" s="784"/>
      <c r="Y48" s="784"/>
      <c r="Z48" s="784"/>
      <c r="AA48" s="784"/>
      <c r="AB48" s="784"/>
      <c r="AC48" s="784"/>
      <c r="AD48" s="784"/>
      <c r="AE48" s="785"/>
      <c r="AF48" s="786"/>
      <c r="AG48" s="787"/>
      <c r="AH48" s="787"/>
      <c r="AI48" s="787"/>
      <c r="AJ48" s="788"/>
      <c r="AK48" s="834"/>
      <c r="AL48" s="830"/>
      <c r="AM48" s="830"/>
      <c r="AN48" s="830"/>
      <c r="AO48" s="830"/>
      <c r="AP48" s="830"/>
      <c r="AQ48" s="830"/>
      <c r="AR48" s="830"/>
      <c r="AS48" s="830"/>
      <c r="AT48" s="830"/>
      <c r="AU48" s="830"/>
      <c r="AV48" s="830"/>
      <c r="AW48" s="830"/>
      <c r="AX48" s="830"/>
      <c r="AY48" s="830"/>
      <c r="AZ48" s="831"/>
      <c r="BA48" s="831"/>
      <c r="BB48" s="831"/>
      <c r="BC48" s="831"/>
      <c r="BD48" s="831"/>
      <c r="BE48" s="832"/>
      <c r="BF48" s="832"/>
      <c r="BG48" s="832"/>
      <c r="BH48" s="832"/>
      <c r="BI48" s="833"/>
      <c r="BJ48" s="228"/>
      <c r="BK48" s="228"/>
      <c r="BL48" s="228"/>
      <c r="BM48" s="228"/>
      <c r="BN48" s="228"/>
      <c r="BO48" s="237"/>
      <c r="BP48" s="237"/>
      <c r="BQ48" s="234">
        <v>42</v>
      </c>
      <c r="BR48" s="235"/>
      <c r="BS48" s="773"/>
      <c r="BT48" s="774"/>
      <c r="BU48" s="774"/>
      <c r="BV48" s="774"/>
      <c r="BW48" s="774"/>
      <c r="BX48" s="774"/>
      <c r="BY48" s="774"/>
      <c r="BZ48" s="774"/>
      <c r="CA48" s="774"/>
      <c r="CB48" s="774"/>
      <c r="CC48" s="774"/>
      <c r="CD48" s="774"/>
      <c r="CE48" s="774"/>
      <c r="CF48" s="774"/>
      <c r="CG48" s="775"/>
      <c r="CH48" s="776"/>
      <c r="CI48" s="777"/>
      <c r="CJ48" s="777"/>
      <c r="CK48" s="777"/>
      <c r="CL48" s="778"/>
      <c r="CM48" s="776"/>
      <c r="CN48" s="777"/>
      <c r="CO48" s="777"/>
      <c r="CP48" s="777"/>
      <c r="CQ48" s="778"/>
      <c r="CR48" s="776"/>
      <c r="CS48" s="777"/>
      <c r="CT48" s="777"/>
      <c r="CU48" s="777"/>
      <c r="CV48" s="778"/>
      <c r="CW48" s="776"/>
      <c r="CX48" s="777"/>
      <c r="CY48" s="777"/>
      <c r="CZ48" s="777"/>
      <c r="DA48" s="778"/>
      <c r="DB48" s="776"/>
      <c r="DC48" s="777"/>
      <c r="DD48" s="777"/>
      <c r="DE48" s="777"/>
      <c r="DF48" s="778"/>
      <c r="DG48" s="776"/>
      <c r="DH48" s="777"/>
      <c r="DI48" s="777"/>
      <c r="DJ48" s="777"/>
      <c r="DK48" s="778"/>
      <c r="DL48" s="776"/>
      <c r="DM48" s="777"/>
      <c r="DN48" s="777"/>
      <c r="DO48" s="777"/>
      <c r="DP48" s="778"/>
      <c r="DQ48" s="776"/>
      <c r="DR48" s="777"/>
      <c r="DS48" s="777"/>
      <c r="DT48" s="777"/>
      <c r="DU48" s="778"/>
      <c r="DV48" s="773"/>
      <c r="DW48" s="774"/>
      <c r="DX48" s="774"/>
      <c r="DY48" s="774"/>
      <c r="DZ48" s="779"/>
      <c r="EA48" s="226"/>
    </row>
    <row r="49" spans="1:131" ht="26.25" customHeight="1" x14ac:dyDescent="0.15">
      <c r="A49" s="234">
        <v>22</v>
      </c>
      <c r="B49" s="780"/>
      <c r="C49" s="781"/>
      <c r="D49" s="781"/>
      <c r="E49" s="781"/>
      <c r="F49" s="781"/>
      <c r="G49" s="781"/>
      <c r="H49" s="781"/>
      <c r="I49" s="781"/>
      <c r="J49" s="781"/>
      <c r="K49" s="781"/>
      <c r="L49" s="781"/>
      <c r="M49" s="781"/>
      <c r="N49" s="781"/>
      <c r="O49" s="781"/>
      <c r="P49" s="782"/>
      <c r="Q49" s="783"/>
      <c r="R49" s="784"/>
      <c r="S49" s="784"/>
      <c r="T49" s="784"/>
      <c r="U49" s="784"/>
      <c r="V49" s="784"/>
      <c r="W49" s="784"/>
      <c r="X49" s="784"/>
      <c r="Y49" s="784"/>
      <c r="Z49" s="784"/>
      <c r="AA49" s="784"/>
      <c r="AB49" s="784"/>
      <c r="AC49" s="784"/>
      <c r="AD49" s="784"/>
      <c r="AE49" s="785"/>
      <c r="AF49" s="786"/>
      <c r="AG49" s="787"/>
      <c r="AH49" s="787"/>
      <c r="AI49" s="787"/>
      <c r="AJ49" s="788"/>
      <c r="AK49" s="834"/>
      <c r="AL49" s="830"/>
      <c r="AM49" s="830"/>
      <c r="AN49" s="830"/>
      <c r="AO49" s="830"/>
      <c r="AP49" s="830"/>
      <c r="AQ49" s="830"/>
      <c r="AR49" s="830"/>
      <c r="AS49" s="830"/>
      <c r="AT49" s="830"/>
      <c r="AU49" s="830"/>
      <c r="AV49" s="830"/>
      <c r="AW49" s="830"/>
      <c r="AX49" s="830"/>
      <c r="AY49" s="830"/>
      <c r="AZ49" s="831"/>
      <c r="BA49" s="831"/>
      <c r="BB49" s="831"/>
      <c r="BC49" s="831"/>
      <c r="BD49" s="831"/>
      <c r="BE49" s="832"/>
      <c r="BF49" s="832"/>
      <c r="BG49" s="832"/>
      <c r="BH49" s="832"/>
      <c r="BI49" s="833"/>
      <c r="BJ49" s="228"/>
      <c r="BK49" s="228"/>
      <c r="BL49" s="228"/>
      <c r="BM49" s="228"/>
      <c r="BN49" s="228"/>
      <c r="BO49" s="237"/>
      <c r="BP49" s="237"/>
      <c r="BQ49" s="234">
        <v>43</v>
      </c>
      <c r="BR49" s="235"/>
      <c r="BS49" s="773"/>
      <c r="BT49" s="774"/>
      <c r="BU49" s="774"/>
      <c r="BV49" s="774"/>
      <c r="BW49" s="774"/>
      <c r="BX49" s="774"/>
      <c r="BY49" s="774"/>
      <c r="BZ49" s="774"/>
      <c r="CA49" s="774"/>
      <c r="CB49" s="774"/>
      <c r="CC49" s="774"/>
      <c r="CD49" s="774"/>
      <c r="CE49" s="774"/>
      <c r="CF49" s="774"/>
      <c r="CG49" s="775"/>
      <c r="CH49" s="776"/>
      <c r="CI49" s="777"/>
      <c r="CJ49" s="777"/>
      <c r="CK49" s="777"/>
      <c r="CL49" s="778"/>
      <c r="CM49" s="776"/>
      <c r="CN49" s="777"/>
      <c r="CO49" s="777"/>
      <c r="CP49" s="777"/>
      <c r="CQ49" s="778"/>
      <c r="CR49" s="776"/>
      <c r="CS49" s="777"/>
      <c r="CT49" s="777"/>
      <c r="CU49" s="777"/>
      <c r="CV49" s="778"/>
      <c r="CW49" s="776"/>
      <c r="CX49" s="777"/>
      <c r="CY49" s="777"/>
      <c r="CZ49" s="777"/>
      <c r="DA49" s="778"/>
      <c r="DB49" s="776"/>
      <c r="DC49" s="777"/>
      <c r="DD49" s="777"/>
      <c r="DE49" s="777"/>
      <c r="DF49" s="778"/>
      <c r="DG49" s="776"/>
      <c r="DH49" s="777"/>
      <c r="DI49" s="777"/>
      <c r="DJ49" s="777"/>
      <c r="DK49" s="778"/>
      <c r="DL49" s="776"/>
      <c r="DM49" s="777"/>
      <c r="DN49" s="777"/>
      <c r="DO49" s="777"/>
      <c r="DP49" s="778"/>
      <c r="DQ49" s="776"/>
      <c r="DR49" s="777"/>
      <c r="DS49" s="777"/>
      <c r="DT49" s="777"/>
      <c r="DU49" s="778"/>
      <c r="DV49" s="773"/>
      <c r="DW49" s="774"/>
      <c r="DX49" s="774"/>
      <c r="DY49" s="774"/>
      <c r="DZ49" s="779"/>
      <c r="EA49" s="226"/>
    </row>
    <row r="50" spans="1:131" ht="26.25" customHeight="1" x14ac:dyDescent="0.15">
      <c r="A50" s="234">
        <v>23</v>
      </c>
      <c r="B50" s="780"/>
      <c r="C50" s="781"/>
      <c r="D50" s="781"/>
      <c r="E50" s="781"/>
      <c r="F50" s="781"/>
      <c r="G50" s="781"/>
      <c r="H50" s="781"/>
      <c r="I50" s="781"/>
      <c r="J50" s="781"/>
      <c r="K50" s="781"/>
      <c r="L50" s="781"/>
      <c r="M50" s="781"/>
      <c r="N50" s="781"/>
      <c r="O50" s="781"/>
      <c r="P50" s="782"/>
      <c r="Q50" s="835"/>
      <c r="R50" s="836"/>
      <c r="S50" s="836"/>
      <c r="T50" s="836"/>
      <c r="U50" s="836"/>
      <c r="V50" s="836"/>
      <c r="W50" s="836"/>
      <c r="X50" s="836"/>
      <c r="Y50" s="836"/>
      <c r="Z50" s="836"/>
      <c r="AA50" s="836"/>
      <c r="AB50" s="836"/>
      <c r="AC50" s="836"/>
      <c r="AD50" s="836"/>
      <c r="AE50" s="837"/>
      <c r="AF50" s="786"/>
      <c r="AG50" s="787"/>
      <c r="AH50" s="787"/>
      <c r="AI50" s="787"/>
      <c r="AJ50" s="788"/>
      <c r="AK50" s="839"/>
      <c r="AL50" s="836"/>
      <c r="AM50" s="836"/>
      <c r="AN50" s="836"/>
      <c r="AO50" s="836"/>
      <c r="AP50" s="836"/>
      <c r="AQ50" s="836"/>
      <c r="AR50" s="836"/>
      <c r="AS50" s="836"/>
      <c r="AT50" s="836"/>
      <c r="AU50" s="836"/>
      <c r="AV50" s="836"/>
      <c r="AW50" s="836"/>
      <c r="AX50" s="836"/>
      <c r="AY50" s="836"/>
      <c r="AZ50" s="838"/>
      <c r="BA50" s="838"/>
      <c r="BB50" s="838"/>
      <c r="BC50" s="838"/>
      <c r="BD50" s="838"/>
      <c r="BE50" s="832"/>
      <c r="BF50" s="832"/>
      <c r="BG50" s="832"/>
      <c r="BH50" s="832"/>
      <c r="BI50" s="833"/>
      <c r="BJ50" s="228"/>
      <c r="BK50" s="228"/>
      <c r="BL50" s="228"/>
      <c r="BM50" s="228"/>
      <c r="BN50" s="228"/>
      <c r="BO50" s="237"/>
      <c r="BP50" s="237"/>
      <c r="BQ50" s="234">
        <v>44</v>
      </c>
      <c r="BR50" s="235"/>
      <c r="BS50" s="773"/>
      <c r="BT50" s="774"/>
      <c r="BU50" s="774"/>
      <c r="BV50" s="774"/>
      <c r="BW50" s="774"/>
      <c r="BX50" s="774"/>
      <c r="BY50" s="774"/>
      <c r="BZ50" s="774"/>
      <c r="CA50" s="774"/>
      <c r="CB50" s="774"/>
      <c r="CC50" s="774"/>
      <c r="CD50" s="774"/>
      <c r="CE50" s="774"/>
      <c r="CF50" s="774"/>
      <c r="CG50" s="775"/>
      <c r="CH50" s="776"/>
      <c r="CI50" s="777"/>
      <c r="CJ50" s="777"/>
      <c r="CK50" s="777"/>
      <c r="CL50" s="778"/>
      <c r="CM50" s="776"/>
      <c r="CN50" s="777"/>
      <c r="CO50" s="777"/>
      <c r="CP50" s="777"/>
      <c r="CQ50" s="778"/>
      <c r="CR50" s="776"/>
      <c r="CS50" s="777"/>
      <c r="CT50" s="777"/>
      <c r="CU50" s="777"/>
      <c r="CV50" s="778"/>
      <c r="CW50" s="776"/>
      <c r="CX50" s="777"/>
      <c r="CY50" s="777"/>
      <c r="CZ50" s="777"/>
      <c r="DA50" s="778"/>
      <c r="DB50" s="776"/>
      <c r="DC50" s="777"/>
      <c r="DD50" s="777"/>
      <c r="DE50" s="777"/>
      <c r="DF50" s="778"/>
      <c r="DG50" s="776"/>
      <c r="DH50" s="777"/>
      <c r="DI50" s="777"/>
      <c r="DJ50" s="777"/>
      <c r="DK50" s="778"/>
      <c r="DL50" s="776"/>
      <c r="DM50" s="777"/>
      <c r="DN50" s="777"/>
      <c r="DO50" s="777"/>
      <c r="DP50" s="778"/>
      <c r="DQ50" s="776"/>
      <c r="DR50" s="777"/>
      <c r="DS50" s="777"/>
      <c r="DT50" s="777"/>
      <c r="DU50" s="778"/>
      <c r="DV50" s="773"/>
      <c r="DW50" s="774"/>
      <c r="DX50" s="774"/>
      <c r="DY50" s="774"/>
      <c r="DZ50" s="779"/>
      <c r="EA50" s="226"/>
    </row>
    <row r="51" spans="1:131" ht="26.25" customHeight="1" x14ac:dyDescent="0.15">
      <c r="A51" s="234">
        <v>24</v>
      </c>
      <c r="B51" s="780"/>
      <c r="C51" s="781"/>
      <c r="D51" s="781"/>
      <c r="E51" s="781"/>
      <c r="F51" s="781"/>
      <c r="G51" s="781"/>
      <c r="H51" s="781"/>
      <c r="I51" s="781"/>
      <c r="J51" s="781"/>
      <c r="K51" s="781"/>
      <c r="L51" s="781"/>
      <c r="M51" s="781"/>
      <c r="N51" s="781"/>
      <c r="O51" s="781"/>
      <c r="P51" s="782"/>
      <c r="Q51" s="835"/>
      <c r="R51" s="836"/>
      <c r="S51" s="836"/>
      <c r="T51" s="836"/>
      <c r="U51" s="836"/>
      <c r="V51" s="836"/>
      <c r="W51" s="836"/>
      <c r="X51" s="836"/>
      <c r="Y51" s="836"/>
      <c r="Z51" s="836"/>
      <c r="AA51" s="836"/>
      <c r="AB51" s="836"/>
      <c r="AC51" s="836"/>
      <c r="AD51" s="836"/>
      <c r="AE51" s="837"/>
      <c r="AF51" s="786"/>
      <c r="AG51" s="787"/>
      <c r="AH51" s="787"/>
      <c r="AI51" s="787"/>
      <c r="AJ51" s="788"/>
      <c r="AK51" s="839"/>
      <c r="AL51" s="836"/>
      <c r="AM51" s="836"/>
      <c r="AN51" s="836"/>
      <c r="AO51" s="836"/>
      <c r="AP51" s="836"/>
      <c r="AQ51" s="836"/>
      <c r="AR51" s="836"/>
      <c r="AS51" s="836"/>
      <c r="AT51" s="836"/>
      <c r="AU51" s="836"/>
      <c r="AV51" s="836"/>
      <c r="AW51" s="836"/>
      <c r="AX51" s="836"/>
      <c r="AY51" s="836"/>
      <c r="AZ51" s="838"/>
      <c r="BA51" s="838"/>
      <c r="BB51" s="838"/>
      <c r="BC51" s="838"/>
      <c r="BD51" s="838"/>
      <c r="BE51" s="832"/>
      <c r="BF51" s="832"/>
      <c r="BG51" s="832"/>
      <c r="BH51" s="832"/>
      <c r="BI51" s="833"/>
      <c r="BJ51" s="228"/>
      <c r="BK51" s="228"/>
      <c r="BL51" s="228"/>
      <c r="BM51" s="228"/>
      <c r="BN51" s="228"/>
      <c r="BO51" s="237"/>
      <c r="BP51" s="237"/>
      <c r="BQ51" s="234">
        <v>45</v>
      </c>
      <c r="BR51" s="235"/>
      <c r="BS51" s="773"/>
      <c r="BT51" s="774"/>
      <c r="BU51" s="774"/>
      <c r="BV51" s="774"/>
      <c r="BW51" s="774"/>
      <c r="BX51" s="774"/>
      <c r="BY51" s="774"/>
      <c r="BZ51" s="774"/>
      <c r="CA51" s="774"/>
      <c r="CB51" s="774"/>
      <c r="CC51" s="774"/>
      <c r="CD51" s="774"/>
      <c r="CE51" s="774"/>
      <c r="CF51" s="774"/>
      <c r="CG51" s="775"/>
      <c r="CH51" s="776"/>
      <c r="CI51" s="777"/>
      <c r="CJ51" s="777"/>
      <c r="CK51" s="777"/>
      <c r="CL51" s="778"/>
      <c r="CM51" s="776"/>
      <c r="CN51" s="777"/>
      <c r="CO51" s="777"/>
      <c r="CP51" s="777"/>
      <c r="CQ51" s="778"/>
      <c r="CR51" s="776"/>
      <c r="CS51" s="777"/>
      <c r="CT51" s="777"/>
      <c r="CU51" s="777"/>
      <c r="CV51" s="778"/>
      <c r="CW51" s="776"/>
      <c r="CX51" s="777"/>
      <c r="CY51" s="777"/>
      <c r="CZ51" s="777"/>
      <c r="DA51" s="778"/>
      <c r="DB51" s="776"/>
      <c r="DC51" s="777"/>
      <c r="DD51" s="777"/>
      <c r="DE51" s="777"/>
      <c r="DF51" s="778"/>
      <c r="DG51" s="776"/>
      <c r="DH51" s="777"/>
      <c r="DI51" s="777"/>
      <c r="DJ51" s="777"/>
      <c r="DK51" s="778"/>
      <c r="DL51" s="776"/>
      <c r="DM51" s="777"/>
      <c r="DN51" s="777"/>
      <c r="DO51" s="777"/>
      <c r="DP51" s="778"/>
      <c r="DQ51" s="776"/>
      <c r="DR51" s="777"/>
      <c r="DS51" s="777"/>
      <c r="DT51" s="777"/>
      <c r="DU51" s="778"/>
      <c r="DV51" s="773"/>
      <c r="DW51" s="774"/>
      <c r="DX51" s="774"/>
      <c r="DY51" s="774"/>
      <c r="DZ51" s="779"/>
      <c r="EA51" s="226"/>
    </row>
    <row r="52" spans="1:131" ht="26.25" customHeight="1" x14ac:dyDescent="0.15">
      <c r="A52" s="234">
        <v>25</v>
      </c>
      <c r="B52" s="780"/>
      <c r="C52" s="781"/>
      <c r="D52" s="781"/>
      <c r="E52" s="781"/>
      <c r="F52" s="781"/>
      <c r="G52" s="781"/>
      <c r="H52" s="781"/>
      <c r="I52" s="781"/>
      <c r="J52" s="781"/>
      <c r="K52" s="781"/>
      <c r="L52" s="781"/>
      <c r="M52" s="781"/>
      <c r="N52" s="781"/>
      <c r="O52" s="781"/>
      <c r="P52" s="782"/>
      <c r="Q52" s="835"/>
      <c r="R52" s="836"/>
      <c r="S52" s="836"/>
      <c r="T52" s="836"/>
      <c r="U52" s="836"/>
      <c r="V52" s="836"/>
      <c r="W52" s="836"/>
      <c r="X52" s="836"/>
      <c r="Y52" s="836"/>
      <c r="Z52" s="836"/>
      <c r="AA52" s="836"/>
      <c r="AB52" s="836"/>
      <c r="AC52" s="836"/>
      <c r="AD52" s="836"/>
      <c r="AE52" s="837"/>
      <c r="AF52" s="786"/>
      <c r="AG52" s="787"/>
      <c r="AH52" s="787"/>
      <c r="AI52" s="787"/>
      <c r="AJ52" s="788"/>
      <c r="AK52" s="839"/>
      <c r="AL52" s="836"/>
      <c r="AM52" s="836"/>
      <c r="AN52" s="836"/>
      <c r="AO52" s="836"/>
      <c r="AP52" s="836"/>
      <c r="AQ52" s="836"/>
      <c r="AR52" s="836"/>
      <c r="AS52" s="836"/>
      <c r="AT52" s="836"/>
      <c r="AU52" s="836"/>
      <c r="AV52" s="836"/>
      <c r="AW52" s="836"/>
      <c r="AX52" s="836"/>
      <c r="AY52" s="836"/>
      <c r="AZ52" s="838"/>
      <c r="BA52" s="838"/>
      <c r="BB52" s="838"/>
      <c r="BC52" s="838"/>
      <c r="BD52" s="838"/>
      <c r="BE52" s="832"/>
      <c r="BF52" s="832"/>
      <c r="BG52" s="832"/>
      <c r="BH52" s="832"/>
      <c r="BI52" s="833"/>
      <c r="BJ52" s="228"/>
      <c r="BK52" s="228"/>
      <c r="BL52" s="228"/>
      <c r="BM52" s="228"/>
      <c r="BN52" s="228"/>
      <c r="BO52" s="237"/>
      <c r="BP52" s="237"/>
      <c r="BQ52" s="234">
        <v>46</v>
      </c>
      <c r="BR52" s="235"/>
      <c r="BS52" s="773"/>
      <c r="BT52" s="774"/>
      <c r="BU52" s="774"/>
      <c r="BV52" s="774"/>
      <c r="BW52" s="774"/>
      <c r="BX52" s="774"/>
      <c r="BY52" s="774"/>
      <c r="BZ52" s="774"/>
      <c r="CA52" s="774"/>
      <c r="CB52" s="774"/>
      <c r="CC52" s="774"/>
      <c r="CD52" s="774"/>
      <c r="CE52" s="774"/>
      <c r="CF52" s="774"/>
      <c r="CG52" s="775"/>
      <c r="CH52" s="776"/>
      <c r="CI52" s="777"/>
      <c r="CJ52" s="777"/>
      <c r="CK52" s="777"/>
      <c r="CL52" s="778"/>
      <c r="CM52" s="776"/>
      <c r="CN52" s="777"/>
      <c r="CO52" s="777"/>
      <c r="CP52" s="777"/>
      <c r="CQ52" s="778"/>
      <c r="CR52" s="776"/>
      <c r="CS52" s="777"/>
      <c r="CT52" s="777"/>
      <c r="CU52" s="777"/>
      <c r="CV52" s="778"/>
      <c r="CW52" s="776"/>
      <c r="CX52" s="777"/>
      <c r="CY52" s="777"/>
      <c r="CZ52" s="777"/>
      <c r="DA52" s="778"/>
      <c r="DB52" s="776"/>
      <c r="DC52" s="777"/>
      <c r="DD52" s="777"/>
      <c r="DE52" s="777"/>
      <c r="DF52" s="778"/>
      <c r="DG52" s="776"/>
      <c r="DH52" s="777"/>
      <c r="DI52" s="777"/>
      <c r="DJ52" s="777"/>
      <c r="DK52" s="778"/>
      <c r="DL52" s="776"/>
      <c r="DM52" s="777"/>
      <c r="DN52" s="777"/>
      <c r="DO52" s="777"/>
      <c r="DP52" s="778"/>
      <c r="DQ52" s="776"/>
      <c r="DR52" s="777"/>
      <c r="DS52" s="777"/>
      <c r="DT52" s="777"/>
      <c r="DU52" s="778"/>
      <c r="DV52" s="773"/>
      <c r="DW52" s="774"/>
      <c r="DX52" s="774"/>
      <c r="DY52" s="774"/>
      <c r="DZ52" s="779"/>
      <c r="EA52" s="226"/>
    </row>
    <row r="53" spans="1:131" ht="26.25" customHeight="1" x14ac:dyDescent="0.15">
      <c r="A53" s="234">
        <v>26</v>
      </c>
      <c r="B53" s="780"/>
      <c r="C53" s="781"/>
      <c r="D53" s="781"/>
      <c r="E53" s="781"/>
      <c r="F53" s="781"/>
      <c r="G53" s="781"/>
      <c r="H53" s="781"/>
      <c r="I53" s="781"/>
      <c r="J53" s="781"/>
      <c r="K53" s="781"/>
      <c r="L53" s="781"/>
      <c r="M53" s="781"/>
      <c r="N53" s="781"/>
      <c r="O53" s="781"/>
      <c r="P53" s="782"/>
      <c r="Q53" s="835"/>
      <c r="R53" s="836"/>
      <c r="S53" s="836"/>
      <c r="T53" s="836"/>
      <c r="U53" s="836"/>
      <c r="V53" s="836"/>
      <c r="W53" s="836"/>
      <c r="X53" s="836"/>
      <c r="Y53" s="836"/>
      <c r="Z53" s="836"/>
      <c r="AA53" s="836"/>
      <c r="AB53" s="836"/>
      <c r="AC53" s="836"/>
      <c r="AD53" s="836"/>
      <c r="AE53" s="837"/>
      <c r="AF53" s="786"/>
      <c r="AG53" s="787"/>
      <c r="AH53" s="787"/>
      <c r="AI53" s="787"/>
      <c r="AJ53" s="788"/>
      <c r="AK53" s="839"/>
      <c r="AL53" s="836"/>
      <c r="AM53" s="836"/>
      <c r="AN53" s="836"/>
      <c r="AO53" s="836"/>
      <c r="AP53" s="836"/>
      <c r="AQ53" s="836"/>
      <c r="AR53" s="836"/>
      <c r="AS53" s="836"/>
      <c r="AT53" s="836"/>
      <c r="AU53" s="836"/>
      <c r="AV53" s="836"/>
      <c r="AW53" s="836"/>
      <c r="AX53" s="836"/>
      <c r="AY53" s="836"/>
      <c r="AZ53" s="838"/>
      <c r="BA53" s="838"/>
      <c r="BB53" s="838"/>
      <c r="BC53" s="838"/>
      <c r="BD53" s="838"/>
      <c r="BE53" s="832"/>
      <c r="BF53" s="832"/>
      <c r="BG53" s="832"/>
      <c r="BH53" s="832"/>
      <c r="BI53" s="833"/>
      <c r="BJ53" s="228"/>
      <c r="BK53" s="228"/>
      <c r="BL53" s="228"/>
      <c r="BM53" s="228"/>
      <c r="BN53" s="228"/>
      <c r="BO53" s="237"/>
      <c r="BP53" s="237"/>
      <c r="BQ53" s="234">
        <v>47</v>
      </c>
      <c r="BR53" s="235"/>
      <c r="BS53" s="773"/>
      <c r="BT53" s="774"/>
      <c r="BU53" s="774"/>
      <c r="BV53" s="774"/>
      <c r="BW53" s="774"/>
      <c r="BX53" s="774"/>
      <c r="BY53" s="774"/>
      <c r="BZ53" s="774"/>
      <c r="CA53" s="774"/>
      <c r="CB53" s="774"/>
      <c r="CC53" s="774"/>
      <c r="CD53" s="774"/>
      <c r="CE53" s="774"/>
      <c r="CF53" s="774"/>
      <c r="CG53" s="775"/>
      <c r="CH53" s="776"/>
      <c r="CI53" s="777"/>
      <c r="CJ53" s="777"/>
      <c r="CK53" s="777"/>
      <c r="CL53" s="778"/>
      <c r="CM53" s="776"/>
      <c r="CN53" s="777"/>
      <c r="CO53" s="777"/>
      <c r="CP53" s="777"/>
      <c r="CQ53" s="778"/>
      <c r="CR53" s="776"/>
      <c r="CS53" s="777"/>
      <c r="CT53" s="777"/>
      <c r="CU53" s="777"/>
      <c r="CV53" s="778"/>
      <c r="CW53" s="776"/>
      <c r="CX53" s="777"/>
      <c r="CY53" s="777"/>
      <c r="CZ53" s="777"/>
      <c r="DA53" s="778"/>
      <c r="DB53" s="776"/>
      <c r="DC53" s="777"/>
      <c r="DD53" s="777"/>
      <c r="DE53" s="777"/>
      <c r="DF53" s="778"/>
      <c r="DG53" s="776"/>
      <c r="DH53" s="777"/>
      <c r="DI53" s="777"/>
      <c r="DJ53" s="777"/>
      <c r="DK53" s="778"/>
      <c r="DL53" s="776"/>
      <c r="DM53" s="777"/>
      <c r="DN53" s="777"/>
      <c r="DO53" s="777"/>
      <c r="DP53" s="778"/>
      <c r="DQ53" s="776"/>
      <c r="DR53" s="777"/>
      <c r="DS53" s="777"/>
      <c r="DT53" s="777"/>
      <c r="DU53" s="778"/>
      <c r="DV53" s="773"/>
      <c r="DW53" s="774"/>
      <c r="DX53" s="774"/>
      <c r="DY53" s="774"/>
      <c r="DZ53" s="779"/>
      <c r="EA53" s="226"/>
    </row>
    <row r="54" spans="1:131" ht="26.25" customHeight="1" x14ac:dyDescent="0.15">
      <c r="A54" s="234">
        <v>27</v>
      </c>
      <c r="B54" s="780"/>
      <c r="C54" s="781"/>
      <c r="D54" s="781"/>
      <c r="E54" s="781"/>
      <c r="F54" s="781"/>
      <c r="G54" s="781"/>
      <c r="H54" s="781"/>
      <c r="I54" s="781"/>
      <c r="J54" s="781"/>
      <c r="K54" s="781"/>
      <c r="L54" s="781"/>
      <c r="M54" s="781"/>
      <c r="N54" s="781"/>
      <c r="O54" s="781"/>
      <c r="P54" s="782"/>
      <c r="Q54" s="835"/>
      <c r="R54" s="836"/>
      <c r="S54" s="836"/>
      <c r="T54" s="836"/>
      <c r="U54" s="836"/>
      <c r="V54" s="836"/>
      <c r="W54" s="836"/>
      <c r="X54" s="836"/>
      <c r="Y54" s="836"/>
      <c r="Z54" s="836"/>
      <c r="AA54" s="836"/>
      <c r="AB54" s="836"/>
      <c r="AC54" s="836"/>
      <c r="AD54" s="836"/>
      <c r="AE54" s="837"/>
      <c r="AF54" s="786"/>
      <c r="AG54" s="787"/>
      <c r="AH54" s="787"/>
      <c r="AI54" s="787"/>
      <c r="AJ54" s="788"/>
      <c r="AK54" s="839"/>
      <c r="AL54" s="836"/>
      <c r="AM54" s="836"/>
      <c r="AN54" s="836"/>
      <c r="AO54" s="836"/>
      <c r="AP54" s="836"/>
      <c r="AQ54" s="836"/>
      <c r="AR54" s="836"/>
      <c r="AS54" s="836"/>
      <c r="AT54" s="836"/>
      <c r="AU54" s="836"/>
      <c r="AV54" s="836"/>
      <c r="AW54" s="836"/>
      <c r="AX54" s="836"/>
      <c r="AY54" s="836"/>
      <c r="AZ54" s="838"/>
      <c r="BA54" s="838"/>
      <c r="BB54" s="838"/>
      <c r="BC54" s="838"/>
      <c r="BD54" s="838"/>
      <c r="BE54" s="832"/>
      <c r="BF54" s="832"/>
      <c r="BG54" s="832"/>
      <c r="BH54" s="832"/>
      <c r="BI54" s="833"/>
      <c r="BJ54" s="228"/>
      <c r="BK54" s="228"/>
      <c r="BL54" s="228"/>
      <c r="BM54" s="228"/>
      <c r="BN54" s="228"/>
      <c r="BO54" s="237"/>
      <c r="BP54" s="237"/>
      <c r="BQ54" s="234">
        <v>48</v>
      </c>
      <c r="BR54" s="235"/>
      <c r="BS54" s="773"/>
      <c r="BT54" s="774"/>
      <c r="BU54" s="774"/>
      <c r="BV54" s="774"/>
      <c r="BW54" s="774"/>
      <c r="BX54" s="774"/>
      <c r="BY54" s="774"/>
      <c r="BZ54" s="774"/>
      <c r="CA54" s="774"/>
      <c r="CB54" s="774"/>
      <c r="CC54" s="774"/>
      <c r="CD54" s="774"/>
      <c r="CE54" s="774"/>
      <c r="CF54" s="774"/>
      <c r="CG54" s="775"/>
      <c r="CH54" s="776"/>
      <c r="CI54" s="777"/>
      <c r="CJ54" s="777"/>
      <c r="CK54" s="777"/>
      <c r="CL54" s="778"/>
      <c r="CM54" s="776"/>
      <c r="CN54" s="777"/>
      <c r="CO54" s="777"/>
      <c r="CP54" s="777"/>
      <c r="CQ54" s="778"/>
      <c r="CR54" s="776"/>
      <c r="CS54" s="777"/>
      <c r="CT54" s="777"/>
      <c r="CU54" s="777"/>
      <c r="CV54" s="778"/>
      <c r="CW54" s="776"/>
      <c r="CX54" s="777"/>
      <c r="CY54" s="777"/>
      <c r="CZ54" s="777"/>
      <c r="DA54" s="778"/>
      <c r="DB54" s="776"/>
      <c r="DC54" s="777"/>
      <c r="DD54" s="777"/>
      <c r="DE54" s="777"/>
      <c r="DF54" s="778"/>
      <c r="DG54" s="776"/>
      <c r="DH54" s="777"/>
      <c r="DI54" s="777"/>
      <c r="DJ54" s="777"/>
      <c r="DK54" s="778"/>
      <c r="DL54" s="776"/>
      <c r="DM54" s="777"/>
      <c r="DN54" s="777"/>
      <c r="DO54" s="777"/>
      <c r="DP54" s="778"/>
      <c r="DQ54" s="776"/>
      <c r="DR54" s="777"/>
      <c r="DS54" s="777"/>
      <c r="DT54" s="777"/>
      <c r="DU54" s="778"/>
      <c r="DV54" s="773"/>
      <c r="DW54" s="774"/>
      <c r="DX54" s="774"/>
      <c r="DY54" s="774"/>
      <c r="DZ54" s="779"/>
      <c r="EA54" s="226"/>
    </row>
    <row r="55" spans="1:131" ht="26.25" customHeight="1" x14ac:dyDescent="0.15">
      <c r="A55" s="234">
        <v>28</v>
      </c>
      <c r="B55" s="780"/>
      <c r="C55" s="781"/>
      <c r="D55" s="781"/>
      <c r="E55" s="781"/>
      <c r="F55" s="781"/>
      <c r="G55" s="781"/>
      <c r="H55" s="781"/>
      <c r="I55" s="781"/>
      <c r="J55" s="781"/>
      <c r="K55" s="781"/>
      <c r="L55" s="781"/>
      <c r="M55" s="781"/>
      <c r="N55" s="781"/>
      <c r="O55" s="781"/>
      <c r="P55" s="782"/>
      <c r="Q55" s="835"/>
      <c r="R55" s="836"/>
      <c r="S55" s="836"/>
      <c r="T55" s="836"/>
      <c r="U55" s="836"/>
      <c r="V55" s="836"/>
      <c r="W55" s="836"/>
      <c r="X55" s="836"/>
      <c r="Y55" s="836"/>
      <c r="Z55" s="836"/>
      <c r="AA55" s="836"/>
      <c r="AB55" s="836"/>
      <c r="AC55" s="836"/>
      <c r="AD55" s="836"/>
      <c r="AE55" s="837"/>
      <c r="AF55" s="786"/>
      <c r="AG55" s="787"/>
      <c r="AH55" s="787"/>
      <c r="AI55" s="787"/>
      <c r="AJ55" s="788"/>
      <c r="AK55" s="839"/>
      <c r="AL55" s="836"/>
      <c r="AM55" s="836"/>
      <c r="AN55" s="836"/>
      <c r="AO55" s="836"/>
      <c r="AP55" s="836"/>
      <c r="AQ55" s="836"/>
      <c r="AR55" s="836"/>
      <c r="AS55" s="836"/>
      <c r="AT55" s="836"/>
      <c r="AU55" s="836"/>
      <c r="AV55" s="836"/>
      <c r="AW55" s="836"/>
      <c r="AX55" s="836"/>
      <c r="AY55" s="836"/>
      <c r="AZ55" s="838"/>
      <c r="BA55" s="838"/>
      <c r="BB55" s="838"/>
      <c r="BC55" s="838"/>
      <c r="BD55" s="838"/>
      <c r="BE55" s="832"/>
      <c r="BF55" s="832"/>
      <c r="BG55" s="832"/>
      <c r="BH55" s="832"/>
      <c r="BI55" s="833"/>
      <c r="BJ55" s="228"/>
      <c r="BK55" s="228"/>
      <c r="BL55" s="228"/>
      <c r="BM55" s="228"/>
      <c r="BN55" s="228"/>
      <c r="BO55" s="237"/>
      <c r="BP55" s="237"/>
      <c r="BQ55" s="234">
        <v>49</v>
      </c>
      <c r="BR55" s="235"/>
      <c r="BS55" s="773"/>
      <c r="BT55" s="774"/>
      <c r="BU55" s="774"/>
      <c r="BV55" s="774"/>
      <c r="BW55" s="774"/>
      <c r="BX55" s="774"/>
      <c r="BY55" s="774"/>
      <c r="BZ55" s="774"/>
      <c r="CA55" s="774"/>
      <c r="CB55" s="774"/>
      <c r="CC55" s="774"/>
      <c r="CD55" s="774"/>
      <c r="CE55" s="774"/>
      <c r="CF55" s="774"/>
      <c r="CG55" s="775"/>
      <c r="CH55" s="776"/>
      <c r="CI55" s="777"/>
      <c r="CJ55" s="777"/>
      <c r="CK55" s="777"/>
      <c r="CL55" s="778"/>
      <c r="CM55" s="776"/>
      <c r="CN55" s="777"/>
      <c r="CO55" s="777"/>
      <c r="CP55" s="777"/>
      <c r="CQ55" s="778"/>
      <c r="CR55" s="776"/>
      <c r="CS55" s="777"/>
      <c r="CT55" s="777"/>
      <c r="CU55" s="777"/>
      <c r="CV55" s="778"/>
      <c r="CW55" s="776"/>
      <c r="CX55" s="777"/>
      <c r="CY55" s="777"/>
      <c r="CZ55" s="777"/>
      <c r="DA55" s="778"/>
      <c r="DB55" s="776"/>
      <c r="DC55" s="777"/>
      <c r="DD55" s="777"/>
      <c r="DE55" s="777"/>
      <c r="DF55" s="778"/>
      <c r="DG55" s="776"/>
      <c r="DH55" s="777"/>
      <c r="DI55" s="777"/>
      <c r="DJ55" s="777"/>
      <c r="DK55" s="778"/>
      <c r="DL55" s="776"/>
      <c r="DM55" s="777"/>
      <c r="DN55" s="777"/>
      <c r="DO55" s="777"/>
      <c r="DP55" s="778"/>
      <c r="DQ55" s="776"/>
      <c r="DR55" s="777"/>
      <c r="DS55" s="777"/>
      <c r="DT55" s="777"/>
      <c r="DU55" s="778"/>
      <c r="DV55" s="773"/>
      <c r="DW55" s="774"/>
      <c r="DX55" s="774"/>
      <c r="DY55" s="774"/>
      <c r="DZ55" s="779"/>
      <c r="EA55" s="226"/>
    </row>
    <row r="56" spans="1:131" ht="26.25" customHeight="1" x14ac:dyDescent="0.15">
      <c r="A56" s="234">
        <v>29</v>
      </c>
      <c r="B56" s="780"/>
      <c r="C56" s="781"/>
      <c r="D56" s="781"/>
      <c r="E56" s="781"/>
      <c r="F56" s="781"/>
      <c r="G56" s="781"/>
      <c r="H56" s="781"/>
      <c r="I56" s="781"/>
      <c r="J56" s="781"/>
      <c r="K56" s="781"/>
      <c r="L56" s="781"/>
      <c r="M56" s="781"/>
      <c r="N56" s="781"/>
      <c r="O56" s="781"/>
      <c r="P56" s="782"/>
      <c r="Q56" s="835"/>
      <c r="R56" s="836"/>
      <c r="S56" s="836"/>
      <c r="T56" s="836"/>
      <c r="U56" s="836"/>
      <c r="V56" s="836"/>
      <c r="W56" s="836"/>
      <c r="X56" s="836"/>
      <c r="Y56" s="836"/>
      <c r="Z56" s="836"/>
      <c r="AA56" s="836"/>
      <c r="AB56" s="836"/>
      <c r="AC56" s="836"/>
      <c r="AD56" s="836"/>
      <c r="AE56" s="837"/>
      <c r="AF56" s="786"/>
      <c r="AG56" s="787"/>
      <c r="AH56" s="787"/>
      <c r="AI56" s="787"/>
      <c r="AJ56" s="788"/>
      <c r="AK56" s="839"/>
      <c r="AL56" s="836"/>
      <c r="AM56" s="836"/>
      <c r="AN56" s="836"/>
      <c r="AO56" s="836"/>
      <c r="AP56" s="836"/>
      <c r="AQ56" s="836"/>
      <c r="AR56" s="836"/>
      <c r="AS56" s="836"/>
      <c r="AT56" s="836"/>
      <c r="AU56" s="836"/>
      <c r="AV56" s="836"/>
      <c r="AW56" s="836"/>
      <c r="AX56" s="836"/>
      <c r="AY56" s="836"/>
      <c r="AZ56" s="838"/>
      <c r="BA56" s="838"/>
      <c r="BB56" s="838"/>
      <c r="BC56" s="838"/>
      <c r="BD56" s="838"/>
      <c r="BE56" s="832"/>
      <c r="BF56" s="832"/>
      <c r="BG56" s="832"/>
      <c r="BH56" s="832"/>
      <c r="BI56" s="833"/>
      <c r="BJ56" s="228"/>
      <c r="BK56" s="228"/>
      <c r="BL56" s="228"/>
      <c r="BM56" s="228"/>
      <c r="BN56" s="228"/>
      <c r="BO56" s="237"/>
      <c r="BP56" s="237"/>
      <c r="BQ56" s="234">
        <v>50</v>
      </c>
      <c r="BR56" s="235"/>
      <c r="BS56" s="773"/>
      <c r="BT56" s="774"/>
      <c r="BU56" s="774"/>
      <c r="BV56" s="774"/>
      <c r="BW56" s="774"/>
      <c r="BX56" s="774"/>
      <c r="BY56" s="774"/>
      <c r="BZ56" s="774"/>
      <c r="CA56" s="774"/>
      <c r="CB56" s="774"/>
      <c r="CC56" s="774"/>
      <c r="CD56" s="774"/>
      <c r="CE56" s="774"/>
      <c r="CF56" s="774"/>
      <c r="CG56" s="775"/>
      <c r="CH56" s="776"/>
      <c r="CI56" s="777"/>
      <c r="CJ56" s="777"/>
      <c r="CK56" s="777"/>
      <c r="CL56" s="778"/>
      <c r="CM56" s="776"/>
      <c r="CN56" s="777"/>
      <c r="CO56" s="777"/>
      <c r="CP56" s="777"/>
      <c r="CQ56" s="778"/>
      <c r="CR56" s="776"/>
      <c r="CS56" s="777"/>
      <c r="CT56" s="777"/>
      <c r="CU56" s="777"/>
      <c r="CV56" s="778"/>
      <c r="CW56" s="776"/>
      <c r="CX56" s="777"/>
      <c r="CY56" s="777"/>
      <c r="CZ56" s="777"/>
      <c r="DA56" s="778"/>
      <c r="DB56" s="776"/>
      <c r="DC56" s="777"/>
      <c r="DD56" s="777"/>
      <c r="DE56" s="777"/>
      <c r="DF56" s="778"/>
      <c r="DG56" s="776"/>
      <c r="DH56" s="777"/>
      <c r="DI56" s="777"/>
      <c r="DJ56" s="777"/>
      <c r="DK56" s="778"/>
      <c r="DL56" s="776"/>
      <c r="DM56" s="777"/>
      <c r="DN56" s="777"/>
      <c r="DO56" s="777"/>
      <c r="DP56" s="778"/>
      <c r="DQ56" s="776"/>
      <c r="DR56" s="777"/>
      <c r="DS56" s="777"/>
      <c r="DT56" s="777"/>
      <c r="DU56" s="778"/>
      <c r="DV56" s="773"/>
      <c r="DW56" s="774"/>
      <c r="DX56" s="774"/>
      <c r="DY56" s="774"/>
      <c r="DZ56" s="779"/>
      <c r="EA56" s="226"/>
    </row>
    <row r="57" spans="1:131" ht="26.25" customHeight="1" x14ac:dyDescent="0.15">
      <c r="A57" s="234">
        <v>30</v>
      </c>
      <c r="B57" s="780"/>
      <c r="C57" s="781"/>
      <c r="D57" s="781"/>
      <c r="E57" s="781"/>
      <c r="F57" s="781"/>
      <c r="G57" s="781"/>
      <c r="H57" s="781"/>
      <c r="I57" s="781"/>
      <c r="J57" s="781"/>
      <c r="K57" s="781"/>
      <c r="L57" s="781"/>
      <c r="M57" s="781"/>
      <c r="N57" s="781"/>
      <c r="O57" s="781"/>
      <c r="P57" s="782"/>
      <c r="Q57" s="835"/>
      <c r="R57" s="836"/>
      <c r="S57" s="836"/>
      <c r="T57" s="836"/>
      <c r="U57" s="836"/>
      <c r="V57" s="836"/>
      <c r="W57" s="836"/>
      <c r="X57" s="836"/>
      <c r="Y57" s="836"/>
      <c r="Z57" s="836"/>
      <c r="AA57" s="836"/>
      <c r="AB57" s="836"/>
      <c r="AC57" s="836"/>
      <c r="AD57" s="836"/>
      <c r="AE57" s="837"/>
      <c r="AF57" s="786"/>
      <c r="AG57" s="787"/>
      <c r="AH57" s="787"/>
      <c r="AI57" s="787"/>
      <c r="AJ57" s="788"/>
      <c r="AK57" s="839"/>
      <c r="AL57" s="836"/>
      <c r="AM57" s="836"/>
      <c r="AN57" s="836"/>
      <c r="AO57" s="836"/>
      <c r="AP57" s="836"/>
      <c r="AQ57" s="836"/>
      <c r="AR57" s="836"/>
      <c r="AS57" s="836"/>
      <c r="AT57" s="836"/>
      <c r="AU57" s="836"/>
      <c r="AV57" s="836"/>
      <c r="AW57" s="836"/>
      <c r="AX57" s="836"/>
      <c r="AY57" s="836"/>
      <c r="AZ57" s="838"/>
      <c r="BA57" s="838"/>
      <c r="BB57" s="838"/>
      <c r="BC57" s="838"/>
      <c r="BD57" s="838"/>
      <c r="BE57" s="832"/>
      <c r="BF57" s="832"/>
      <c r="BG57" s="832"/>
      <c r="BH57" s="832"/>
      <c r="BI57" s="833"/>
      <c r="BJ57" s="228"/>
      <c r="BK57" s="228"/>
      <c r="BL57" s="228"/>
      <c r="BM57" s="228"/>
      <c r="BN57" s="228"/>
      <c r="BO57" s="237"/>
      <c r="BP57" s="237"/>
      <c r="BQ57" s="234">
        <v>51</v>
      </c>
      <c r="BR57" s="235"/>
      <c r="BS57" s="773"/>
      <c r="BT57" s="774"/>
      <c r="BU57" s="774"/>
      <c r="BV57" s="774"/>
      <c r="BW57" s="774"/>
      <c r="BX57" s="774"/>
      <c r="BY57" s="774"/>
      <c r="BZ57" s="774"/>
      <c r="CA57" s="774"/>
      <c r="CB57" s="774"/>
      <c r="CC57" s="774"/>
      <c r="CD57" s="774"/>
      <c r="CE57" s="774"/>
      <c r="CF57" s="774"/>
      <c r="CG57" s="775"/>
      <c r="CH57" s="776"/>
      <c r="CI57" s="777"/>
      <c r="CJ57" s="777"/>
      <c r="CK57" s="777"/>
      <c r="CL57" s="778"/>
      <c r="CM57" s="776"/>
      <c r="CN57" s="777"/>
      <c r="CO57" s="777"/>
      <c r="CP57" s="777"/>
      <c r="CQ57" s="778"/>
      <c r="CR57" s="776"/>
      <c r="CS57" s="777"/>
      <c r="CT57" s="777"/>
      <c r="CU57" s="777"/>
      <c r="CV57" s="778"/>
      <c r="CW57" s="776"/>
      <c r="CX57" s="777"/>
      <c r="CY57" s="777"/>
      <c r="CZ57" s="777"/>
      <c r="DA57" s="778"/>
      <c r="DB57" s="776"/>
      <c r="DC57" s="777"/>
      <c r="DD57" s="777"/>
      <c r="DE57" s="777"/>
      <c r="DF57" s="778"/>
      <c r="DG57" s="776"/>
      <c r="DH57" s="777"/>
      <c r="DI57" s="777"/>
      <c r="DJ57" s="777"/>
      <c r="DK57" s="778"/>
      <c r="DL57" s="776"/>
      <c r="DM57" s="777"/>
      <c r="DN57" s="777"/>
      <c r="DO57" s="777"/>
      <c r="DP57" s="778"/>
      <c r="DQ57" s="776"/>
      <c r="DR57" s="777"/>
      <c r="DS57" s="777"/>
      <c r="DT57" s="777"/>
      <c r="DU57" s="778"/>
      <c r="DV57" s="773"/>
      <c r="DW57" s="774"/>
      <c r="DX57" s="774"/>
      <c r="DY57" s="774"/>
      <c r="DZ57" s="779"/>
      <c r="EA57" s="226"/>
    </row>
    <row r="58" spans="1:131" ht="26.25" customHeight="1" x14ac:dyDescent="0.15">
      <c r="A58" s="234">
        <v>31</v>
      </c>
      <c r="B58" s="780"/>
      <c r="C58" s="781"/>
      <c r="D58" s="781"/>
      <c r="E58" s="781"/>
      <c r="F58" s="781"/>
      <c r="G58" s="781"/>
      <c r="H58" s="781"/>
      <c r="I58" s="781"/>
      <c r="J58" s="781"/>
      <c r="K58" s="781"/>
      <c r="L58" s="781"/>
      <c r="M58" s="781"/>
      <c r="N58" s="781"/>
      <c r="O58" s="781"/>
      <c r="P58" s="782"/>
      <c r="Q58" s="835"/>
      <c r="R58" s="836"/>
      <c r="S58" s="836"/>
      <c r="T58" s="836"/>
      <c r="U58" s="836"/>
      <c r="V58" s="836"/>
      <c r="W58" s="836"/>
      <c r="X58" s="836"/>
      <c r="Y58" s="836"/>
      <c r="Z58" s="836"/>
      <c r="AA58" s="836"/>
      <c r="AB58" s="836"/>
      <c r="AC58" s="836"/>
      <c r="AD58" s="836"/>
      <c r="AE58" s="837"/>
      <c r="AF58" s="786"/>
      <c r="AG58" s="787"/>
      <c r="AH58" s="787"/>
      <c r="AI58" s="787"/>
      <c r="AJ58" s="788"/>
      <c r="AK58" s="839"/>
      <c r="AL58" s="836"/>
      <c r="AM58" s="836"/>
      <c r="AN58" s="836"/>
      <c r="AO58" s="836"/>
      <c r="AP58" s="836"/>
      <c r="AQ58" s="836"/>
      <c r="AR58" s="836"/>
      <c r="AS58" s="836"/>
      <c r="AT58" s="836"/>
      <c r="AU58" s="836"/>
      <c r="AV58" s="836"/>
      <c r="AW58" s="836"/>
      <c r="AX58" s="836"/>
      <c r="AY58" s="836"/>
      <c r="AZ58" s="838"/>
      <c r="BA58" s="838"/>
      <c r="BB58" s="838"/>
      <c r="BC58" s="838"/>
      <c r="BD58" s="838"/>
      <c r="BE58" s="832"/>
      <c r="BF58" s="832"/>
      <c r="BG58" s="832"/>
      <c r="BH58" s="832"/>
      <c r="BI58" s="833"/>
      <c r="BJ58" s="228"/>
      <c r="BK58" s="228"/>
      <c r="BL58" s="228"/>
      <c r="BM58" s="228"/>
      <c r="BN58" s="228"/>
      <c r="BO58" s="237"/>
      <c r="BP58" s="237"/>
      <c r="BQ58" s="234">
        <v>52</v>
      </c>
      <c r="BR58" s="235"/>
      <c r="BS58" s="773"/>
      <c r="BT58" s="774"/>
      <c r="BU58" s="774"/>
      <c r="BV58" s="774"/>
      <c r="BW58" s="774"/>
      <c r="BX58" s="774"/>
      <c r="BY58" s="774"/>
      <c r="BZ58" s="774"/>
      <c r="CA58" s="774"/>
      <c r="CB58" s="774"/>
      <c r="CC58" s="774"/>
      <c r="CD58" s="774"/>
      <c r="CE58" s="774"/>
      <c r="CF58" s="774"/>
      <c r="CG58" s="775"/>
      <c r="CH58" s="776"/>
      <c r="CI58" s="777"/>
      <c r="CJ58" s="777"/>
      <c r="CK58" s="777"/>
      <c r="CL58" s="778"/>
      <c r="CM58" s="776"/>
      <c r="CN58" s="777"/>
      <c r="CO58" s="777"/>
      <c r="CP58" s="777"/>
      <c r="CQ58" s="778"/>
      <c r="CR58" s="776"/>
      <c r="CS58" s="777"/>
      <c r="CT58" s="777"/>
      <c r="CU58" s="777"/>
      <c r="CV58" s="778"/>
      <c r="CW58" s="776"/>
      <c r="CX58" s="777"/>
      <c r="CY58" s="777"/>
      <c r="CZ58" s="777"/>
      <c r="DA58" s="778"/>
      <c r="DB58" s="776"/>
      <c r="DC58" s="777"/>
      <c r="DD58" s="777"/>
      <c r="DE58" s="777"/>
      <c r="DF58" s="778"/>
      <c r="DG58" s="776"/>
      <c r="DH58" s="777"/>
      <c r="DI58" s="777"/>
      <c r="DJ58" s="777"/>
      <c r="DK58" s="778"/>
      <c r="DL58" s="776"/>
      <c r="DM58" s="777"/>
      <c r="DN58" s="777"/>
      <c r="DO58" s="777"/>
      <c r="DP58" s="778"/>
      <c r="DQ58" s="776"/>
      <c r="DR58" s="777"/>
      <c r="DS58" s="777"/>
      <c r="DT58" s="777"/>
      <c r="DU58" s="778"/>
      <c r="DV58" s="773"/>
      <c r="DW58" s="774"/>
      <c r="DX58" s="774"/>
      <c r="DY58" s="774"/>
      <c r="DZ58" s="779"/>
      <c r="EA58" s="226"/>
    </row>
    <row r="59" spans="1:131" ht="26.25" customHeight="1" x14ac:dyDescent="0.15">
      <c r="A59" s="234">
        <v>32</v>
      </c>
      <c r="B59" s="780"/>
      <c r="C59" s="781"/>
      <c r="D59" s="781"/>
      <c r="E59" s="781"/>
      <c r="F59" s="781"/>
      <c r="G59" s="781"/>
      <c r="H59" s="781"/>
      <c r="I59" s="781"/>
      <c r="J59" s="781"/>
      <c r="K59" s="781"/>
      <c r="L59" s="781"/>
      <c r="M59" s="781"/>
      <c r="N59" s="781"/>
      <c r="O59" s="781"/>
      <c r="P59" s="782"/>
      <c r="Q59" s="835"/>
      <c r="R59" s="836"/>
      <c r="S59" s="836"/>
      <c r="T59" s="836"/>
      <c r="U59" s="836"/>
      <c r="V59" s="836"/>
      <c r="W59" s="836"/>
      <c r="X59" s="836"/>
      <c r="Y59" s="836"/>
      <c r="Z59" s="836"/>
      <c r="AA59" s="836"/>
      <c r="AB59" s="836"/>
      <c r="AC59" s="836"/>
      <c r="AD59" s="836"/>
      <c r="AE59" s="837"/>
      <c r="AF59" s="786"/>
      <c r="AG59" s="787"/>
      <c r="AH59" s="787"/>
      <c r="AI59" s="787"/>
      <c r="AJ59" s="788"/>
      <c r="AK59" s="839"/>
      <c r="AL59" s="836"/>
      <c r="AM59" s="836"/>
      <c r="AN59" s="836"/>
      <c r="AO59" s="836"/>
      <c r="AP59" s="836"/>
      <c r="AQ59" s="836"/>
      <c r="AR59" s="836"/>
      <c r="AS59" s="836"/>
      <c r="AT59" s="836"/>
      <c r="AU59" s="836"/>
      <c r="AV59" s="836"/>
      <c r="AW59" s="836"/>
      <c r="AX59" s="836"/>
      <c r="AY59" s="836"/>
      <c r="AZ59" s="838"/>
      <c r="BA59" s="838"/>
      <c r="BB59" s="838"/>
      <c r="BC59" s="838"/>
      <c r="BD59" s="838"/>
      <c r="BE59" s="832"/>
      <c r="BF59" s="832"/>
      <c r="BG59" s="832"/>
      <c r="BH59" s="832"/>
      <c r="BI59" s="833"/>
      <c r="BJ59" s="228"/>
      <c r="BK59" s="228"/>
      <c r="BL59" s="228"/>
      <c r="BM59" s="228"/>
      <c r="BN59" s="228"/>
      <c r="BO59" s="237"/>
      <c r="BP59" s="237"/>
      <c r="BQ59" s="234">
        <v>53</v>
      </c>
      <c r="BR59" s="235"/>
      <c r="BS59" s="773"/>
      <c r="BT59" s="774"/>
      <c r="BU59" s="774"/>
      <c r="BV59" s="774"/>
      <c r="BW59" s="774"/>
      <c r="BX59" s="774"/>
      <c r="BY59" s="774"/>
      <c r="BZ59" s="774"/>
      <c r="CA59" s="774"/>
      <c r="CB59" s="774"/>
      <c r="CC59" s="774"/>
      <c r="CD59" s="774"/>
      <c r="CE59" s="774"/>
      <c r="CF59" s="774"/>
      <c r="CG59" s="775"/>
      <c r="CH59" s="776"/>
      <c r="CI59" s="777"/>
      <c r="CJ59" s="777"/>
      <c r="CK59" s="777"/>
      <c r="CL59" s="778"/>
      <c r="CM59" s="776"/>
      <c r="CN59" s="777"/>
      <c r="CO59" s="777"/>
      <c r="CP59" s="777"/>
      <c r="CQ59" s="778"/>
      <c r="CR59" s="776"/>
      <c r="CS59" s="777"/>
      <c r="CT59" s="777"/>
      <c r="CU59" s="777"/>
      <c r="CV59" s="778"/>
      <c r="CW59" s="776"/>
      <c r="CX59" s="777"/>
      <c r="CY59" s="777"/>
      <c r="CZ59" s="777"/>
      <c r="DA59" s="778"/>
      <c r="DB59" s="776"/>
      <c r="DC59" s="777"/>
      <c r="DD59" s="777"/>
      <c r="DE59" s="777"/>
      <c r="DF59" s="778"/>
      <c r="DG59" s="776"/>
      <c r="DH59" s="777"/>
      <c r="DI59" s="777"/>
      <c r="DJ59" s="777"/>
      <c r="DK59" s="778"/>
      <c r="DL59" s="776"/>
      <c r="DM59" s="777"/>
      <c r="DN59" s="777"/>
      <c r="DO59" s="777"/>
      <c r="DP59" s="778"/>
      <c r="DQ59" s="776"/>
      <c r="DR59" s="777"/>
      <c r="DS59" s="777"/>
      <c r="DT59" s="777"/>
      <c r="DU59" s="778"/>
      <c r="DV59" s="773"/>
      <c r="DW59" s="774"/>
      <c r="DX59" s="774"/>
      <c r="DY59" s="774"/>
      <c r="DZ59" s="779"/>
      <c r="EA59" s="226"/>
    </row>
    <row r="60" spans="1:131" ht="26.25" customHeight="1" x14ac:dyDescent="0.15">
      <c r="A60" s="234">
        <v>33</v>
      </c>
      <c r="B60" s="780"/>
      <c r="C60" s="781"/>
      <c r="D60" s="781"/>
      <c r="E60" s="781"/>
      <c r="F60" s="781"/>
      <c r="G60" s="781"/>
      <c r="H60" s="781"/>
      <c r="I60" s="781"/>
      <c r="J60" s="781"/>
      <c r="K60" s="781"/>
      <c r="L60" s="781"/>
      <c r="M60" s="781"/>
      <c r="N60" s="781"/>
      <c r="O60" s="781"/>
      <c r="P60" s="782"/>
      <c r="Q60" s="835"/>
      <c r="R60" s="836"/>
      <c r="S60" s="836"/>
      <c r="T60" s="836"/>
      <c r="U60" s="836"/>
      <c r="V60" s="836"/>
      <c r="W60" s="836"/>
      <c r="X60" s="836"/>
      <c r="Y60" s="836"/>
      <c r="Z60" s="836"/>
      <c r="AA60" s="836"/>
      <c r="AB60" s="836"/>
      <c r="AC60" s="836"/>
      <c r="AD60" s="836"/>
      <c r="AE60" s="837"/>
      <c r="AF60" s="786"/>
      <c r="AG60" s="787"/>
      <c r="AH60" s="787"/>
      <c r="AI60" s="787"/>
      <c r="AJ60" s="788"/>
      <c r="AK60" s="839"/>
      <c r="AL60" s="836"/>
      <c r="AM60" s="836"/>
      <c r="AN60" s="836"/>
      <c r="AO60" s="836"/>
      <c r="AP60" s="836"/>
      <c r="AQ60" s="836"/>
      <c r="AR60" s="836"/>
      <c r="AS60" s="836"/>
      <c r="AT60" s="836"/>
      <c r="AU60" s="836"/>
      <c r="AV60" s="836"/>
      <c r="AW60" s="836"/>
      <c r="AX60" s="836"/>
      <c r="AY60" s="836"/>
      <c r="AZ60" s="838"/>
      <c r="BA60" s="838"/>
      <c r="BB60" s="838"/>
      <c r="BC60" s="838"/>
      <c r="BD60" s="838"/>
      <c r="BE60" s="832"/>
      <c r="BF60" s="832"/>
      <c r="BG60" s="832"/>
      <c r="BH60" s="832"/>
      <c r="BI60" s="833"/>
      <c r="BJ60" s="228"/>
      <c r="BK60" s="228"/>
      <c r="BL60" s="228"/>
      <c r="BM60" s="228"/>
      <c r="BN60" s="228"/>
      <c r="BO60" s="237"/>
      <c r="BP60" s="237"/>
      <c r="BQ60" s="234">
        <v>54</v>
      </c>
      <c r="BR60" s="235"/>
      <c r="BS60" s="773"/>
      <c r="BT60" s="774"/>
      <c r="BU60" s="774"/>
      <c r="BV60" s="774"/>
      <c r="BW60" s="774"/>
      <c r="BX60" s="774"/>
      <c r="BY60" s="774"/>
      <c r="BZ60" s="774"/>
      <c r="CA60" s="774"/>
      <c r="CB60" s="774"/>
      <c r="CC60" s="774"/>
      <c r="CD60" s="774"/>
      <c r="CE60" s="774"/>
      <c r="CF60" s="774"/>
      <c r="CG60" s="775"/>
      <c r="CH60" s="776"/>
      <c r="CI60" s="777"/>
      <c r="CJ60" s="777"/>
      <c r="CK60" s="777"/>
      <c r="CL60" s="778"/>
      <c r="CM60" s="776"/>
      <c r="CN60" s="777"/>
      <c r="CO60" s="777"/>
      <c r="CP60" s="777"/>
      <c r="CQ60" s="778"/>
      <c r="CR60" s="776"/>
      <c r="CS60" s="777"/>
      <c r="CT60" s="777"/>
      <c r="CU60" s="777"/>
      <c r="CV60" s="778"/>
      <c r="CW60" s="776"/>
      <c r="CX60" s="777"/>
      <c r="CY60" s="777"/>
      <c r="CZ60" s="777"/>
      <c r="DA60" s="778"/>
      <c r="DB60" s="776"/>
      <c r="DC60" s="777"/>
      <c r="DD60" s="777"/>
      <c r="DE60" s="777"/>
      <c r="DF60" s="778"/>
      <c r="DG60" s="776"/>
      <c r="DH60" s="777"/>
      <c r="DI60" s="777"/>
      <c r="DJ60" s="777"/>
      <c r="DK60" s="778"/>
      <c r="DL60" s="776"/>
      <c r="DM60" s="777"/>
      <c r="DN60" s="777"/>
      <c r="DO60" s="777"/>
      <c r="DP60" s="778"/>
      <c r="DQ60" s="776"/>
      <c r="DR60" s="777"/>
      <c r="DS60" s="777"/>
      <c r="DT60" s="777"/>
      <c r="DU60" s="778"/>
      <c r="DV60" s="773"/>
      <c r="DW60" s="774"/>
      <c r="DX60" s="774"/>
      <c r="DY60" s="774"/>
      <c r="DZ60" s="779"/>
      <c r="EA60" s="226"/>
    </row>
    <row r="61" spans="1:131" ht="26.25" customHeight="1" thickBot="1" x14ac:dyDescent="0.2">
      <c r="A61" s="234">
        <v>34</v>
      </c>
      <c r="B61" s="780"/>
      <c r="C61" s="781"/>
      <c r="D61" s="781"/>
      <c r="E61" s="781"/>
      <c r="F61" s="781"/>
      <c r="G61" s="781"/>
      <c r="H61" s="781"/>
      <c r="I61" s="781"/>
      <c r="J61" s="781"/>
      <c r="K61" s="781"/>
      <c r="L61" s="781"/>
      <c r="M61" s="781"/>
      <c r="N61" s="781"/>
      <c r="O61" s="781"/>
      <c r="P61" s="782"/>
      <c r="Q61" s="835"/>
      <c r="R61" s="836"/>
      <c r="S61" s="836"/>
      <c r="T61" s="836"/>
      <c r="U61" s="836"/>
      <c r="V61" s="836"/>
      <c r="W61" s="836"/>
      <c r="X61" s="836"/>
      <c r="Y61" s="836"/>
      <c r="Z61" s="836"/>
      <c r="AA61" s="836"/>
      <c r="AB61" s="836"/>
      <c r="AC61" s="836"/>
      <c r="AD61" s="836"/>
      <c r="AE61" s="837"/>
      <c r="AF61" s="786"/>
      <c r="AG61" s="787"/>
      <c r="AH61" s="787"/>
      <c r="AI61" s="787"/>
      <c r="AJ61" s="788"/>
      <c r="AK61" s="839"/>
      <c r="AL61" s="836"/>
      <c r="AM61" s="836"/>
      <c r="AN61" s="836"/>
      <c r="AO61" s="836"/>
      <c r="AP61" s="836"/>
      <c r="AQ61" s="836"/>
      <c r="AR61" s="836"/>
      <c r="AS61" s="836"/>
      <c r="AT61" s="836"/>
      <c r="AU61" s="836"/>
      <c r="AV61" s="836"/>
      <c r="AW61" s="836"/>
      <c r="AX61" s="836"/>
      <c r="AY61" s="836"/>
      <c r="AZ61" s="838"/>
      <c r="BA61" s="838"/>
      <c r="BB61" s="838"/>
      <c r="BC61" s="838"/>
      <c r="BD61" s="838"/>
      <c r="BE61" s="832"/>
      <c r="BF61" s="832"/>
      <c r="BG61" s="832"/>
      <c r="BH61" s="832"/>
      <c r="BI61" s="833"/>
      <c r="BJ61" s="228"/>
      <c r="BK61" s="228"/>
      <c r="BL61" s="228"/>
      <c r="BM61" s="228"/>
      <c r="BN61" s="228"/>
      <c r="BO61" s="237"/>
      <c r="BP61" s="237"/>
      <c r="BQ61" s="234">
        <v>55</v>
      </c>
      <c r="BR61" s="235"/>
      <c r="BS61" s="773"/>
      <c r="BT61" s="774"/>
      <c r="BU61" s="774"/>
      <c r="BV61" s="774"/>
      <c r="BW61" s="774"/>
      <c r="BX61" s="774"/>
      <c r="BY61" s="774"/>
      <c r="BZ61" s="774"/>
      <c r="CA61" s="774"/>
      <c r="CB61" s="774"/>
      <c r="CC61" s="774"/>
      <c r="CD61" s="774"/>
      <c r="CE61" s="774"/>
      <c r="CF61" s="774"/>
      <c r="CG61" s="775"/>
      <c r="CH61" s="776"/>
      <c r="CI61" s="777"/>
      <c r="CJ61" s="777"/>
      <c r="CK61" s="777"/>
      <c r="CL61" s="778"/>
      <c r="CM61" s="776"/>
      <c r="CN61" s="777"/>
      <c r="CO61" s="777"/>
      <c r="CP61" s="777"/>
      <c r="CQ61" s="778"/>
      <c r="CR61" s="776"/>
      <c r="CS61" s="777"/>
      <c r="CT61" s="777"/>
      <c r="CU61" s="777"/>
      <c r="CV61" s="778"/>
      <c r="CW61" s="776"/>
      <c r="CX61" s="777"/>
      <c r="CY61" s="777"/>
      <c r="CZ61" s="777"/>
      <c r="DA61" s="778"/>
      <c r="DB61" s="776"/>
      <c r="DC61" s="777"/>
      <c r="DD61" s="777"/>
      <c r="DE61" s="777"/>
      <c r="DF61" s="778"/>
      <c r="DG61" s="776"/>
      <c r="DH61" s="777"/>
      <c r="DI61" s="777"/>
      <c r="DJ61" s="777"/>
      <c r="DK61" s="778"/>
      <c r="DL61" s="776"/>
      <c r="DM61" s="777"/>
      <c r="DN61" s="777"/>
      <c r="DO61" s="777"/>
      <c r="DP61" s="778"/>
      <c r="DQ61" s="776"/>
      <c r="DR61" s="777"/>
      <c r="DS61" s="777"/>
      <c r="DT61" s="777"/>
      <c r="DU61" s="778"/>
      <c r="DV61" s="773"/>
      <c r="DW61" s="774"/>
      <c r="DX61" s="774"/>
      <c r="DY61" s="774"/>
      <c r="DZ61" s="779"/>
      <c r="EA61" s="226"/>
    </row>
    <row r="62" spans="1:131" ht="26.25" customHeight="1" x14ac:dyDescent="0.15">
      <c r="A62" s="234">
        <v>35</v>
      </c>
      <c r="B62" s="780"/>
      <c r="C62" s="781"/>
      <c r="D62" s="781"/>
      <c r="E62" s="781"/>
      <c r="F62" s="781"/>
      <c r="G62" s="781"/>
      <c r="H62" s="781"/>
      <c r="I62" s="781"/>
      <c r="J62" s="781"/>
      <c r="K62" s="781"/>
      <c r="L62" s="781"/>
      <c r="M62" s="781"/>
      <c r="N62" s="781"/>
      <c r="O62" s="781"/>
      <c r="P62" s="782"/>
      <c r="Q62" s="835"/>
      <c r="R62" s="836"/>
      <c r="S62" s="836"/>
      <c r="T62" s="836"/>
      <c r="U62" s="836"/>
      <c r="V62" s="836"/>
      <c r="W62" s="836"/>
      <c r="X62" s="836"/>
      <c r="Y62" s="836"/>
      <c r="Z62" s="836"/>
      <c r="AA62" s="836"/>
      <c r="AB62" s="836"/>
      <c r="AC62" s="836"/>
      <c r="AD62" s="836"/>
      <c r="AE62" s="837"/>
      <c r="AF62" s="786"/>
      <c r="AG62" s="787"/>
      <c r="AH62" s="787"/>
      <c r="AI62" s="787"/>
      <c r="AJ62" s="788"/>
      <c r="AK62" s="839"/>
      <c r="AL62" s="836"/>
      <c r="AM62" s="836"/>
      <c r="AN62" s="836"/>
      <c r="AO62" s="836"/>
      <c r="AP62" s="836"/>
      <c r="AQ62" s="836"/>
      <c r="AR62" s="836"/>
      <c r="AS62" s="836"/>
      <c r="AT62" s="836"/>
      <c r="AU62" s="836"/>
      <c r="AV62" s="836"/>
      <c r="AW62" s="836"/>
      <c r="AX62" s="836"/>
      <c r="AY62" s="836"/>
      <c r="AZ62" s="838"/>
      <c r="BA62" s="838"/>
      <c r="BB62" s="838"/>
      <c r="BC62" s="838"/>
      <c r="BD62" s="838"/>
      <c r="BE62" s="832"/>
      <c r="BF62" s="832"/>
      <c r="BG62" s="832"/>
      <c r="BH62" s="832"/>
      <c r="BI62" s="833"/>
      <c r="BJ62" s="847" t="s">
        <v>431</v>
      </c>
      <c r="BK62" s="806"/>
      <c r="BL62" s="806"/>
      <c r="BM62" s="806"/>
      <c r="BN62" s="807"/>
      <c r="BO62" s="237"/>
      <c r="BP62" s="237"/>
      <c r="BQ62" s="234">
        <v>56</v>
      </c>
      <c r="BR62" s="235"/>
      <c r="BS62" s="773"/>
      <c r="BT62" s="774"/>
      <c r="BU62" s="774"/>
      <c r="BV62" s="774"/>
      <c r="BW62" s="774"/>
      <c r="BX62" s="774"/>
      <c r="BY62" s="774"/>
      <c r="BZ62" s="774"/>
      <c r="CA62" s="774"/>
      <c r="CB62" s="774"/>
      <c r="CC62" s="774"/>
      <c r="CD62" s="774"/>
      <c r="CE62" s="774"/>
      <c r="CF62" s="774"/>
      <c r="CG62" s="775"/>
      <c r="CH62" s="776"/>
      <c r="CI62" s="777"/>
      <c r="CJ62" s="777"/>
      <c r="CK62" s="777"/>
      <c r="CL62" s="778"/>
      <c r="CM62" s="776"/>
      <c r="CN62" s="777"/>
      <c r="CO62" s="777"/>
      <c r="CP62" s="777"/>
      <c r="CQ62" s="778"/>
      <c r="CR62" s="776"/>
      <c r="CS62" s="777"/>
      <c r="CT62" s="777"/>
      <c r="CU62" s="777"/>
      <c r="CV62" s="778"/>
      <c r="CW62" s="776"/>
      <c r="CX62" s="777"/>
      <c r="CY62" s="777"/>
      <c r="CZ62" s="777"/>
      <c r="DA62" s="778"/>
      <c r="DB62" s="776"/>
      <c r="DC62" s="777"/>
      <c r="DD62" s="777"/>
      <c r="DE62" s="777"/>
      <c r="DF62" s="778"/>
      <c r="DG62" s="776"/>
      <c r="DH62" s="777"/>
      <c r="DI62" s="777"/>
      <c r="DJ62" s="777"/>
      <c r="DK62" s="778"/>
      <c r="DL62" s="776"/>
      <c r="DM62" s="777"/>
      <c r="DN62" s="777"/>
      <c r="DO62" s="777"/>
      <c r="DP62" s="778"/>
      <c r="DQ62" s="776"/>
      <c r="DR62" s="777"/>
      <c r="DS62" s="777"/>
      <c r="DT62" s="777"/>
      <c r="DU62" s="778"/>
      <c r="DV62" s="773"/>
      <c r="DW62" s="774"/>
      <c r="DX62" s="774"/>
      <c r="DY62" s="774"/>
      <c r="DZ62" s="779"/>
      <c r="EA62" s="226"/>
    </row>
    <row r="63" spans="1:131" ht="26.25" customHeight="1" thickBot="1" x14ac:dyDescent="0.2">
      <c r="A63" s="236" t="s">
        <v>399</v>
      </c>
      <c r="B63" s="789" t="s">
        <v>432</v>
      </c>
      <c r="C63" s="790"/>
      <c r="D63" s="790"/>
      <c r="E63" s="790"/>
      <c r="F63" s="790"/>
      <c r="G63" s="790"/>
      <c r="H63" s="790"/>
      <c r="I63" s="790"/>
      <c r="J63" s="790"/>
      <c r="K63" s="790"/>
      <c r="L63" s="790"/>
      <c r="M63" s="790"/>
      <c r="N63" s="790"/>
      <c r="O63" s="790"/>
      <c r="P63" s="791"/>
      <c r="Q63" s="840"/>
      <c r="R63" s="841"/>
      <c r="S63" s="841"/>
      <c r="T63" s="841"/>
      <c r="U63" s="841"/>
      <c r="V63" s="841"/>
      <c r="W63" s="841"/>
      <c r="X63" s="841"/>
      <c r="Y63" s="841"/>
      <c r="Z63" s="841"/>
      <c r="AA63" s="841"/>
      <c r="AB63" s="841"/>
      <c r="AC63" s="841"/>
      <c r="AD63" s="841"/>
      <c r="AE63" s="842"/>
      <c r="AF63" s="843">
        <v>38051</v>
      </c>
      <c r="AG63" s="844"/>
      <c r="AH63" s="844"/>
      <c r="AI63" s="844"/>
      <c r="AJ63" s="845"/>
      <c r="AK63" s="846"/>
      <c r="AL63" s="841"/>
      <c r="AM63" s="841"/>
      <c r="AN63" s="841"/>
      <c r="AO63" s="841"/>
      <c r="AP63" s="844">
        <v>39056</v>
      </c>
      <c r="AQ63" s="844"/>
      <c r="AR63" s="844"/>
      <c r="AS63" s="844"/>
      <c r="AT63" s="844"/>
      <c r="AU63" s="844">
        <v>12006</v>
      </c>
      <c r="AV63" s="844"/>
      <c r="AW63" s="844"/>
      <c r="AX63" s="844"/>
      <c r="AY63" s="844"/>
      <c r="AZ63" s="848"/>
      <c r="BA63" s="848"/>
      <c r="BB63" s="848"/>
      <c r="BC63" s="848"/>
      <c r="BD63" s="848"/>
      <c r="BE63" s="849"/>
      <c r="BF63" s="849"/>
      <c r="BG63" s="849"/>
      <c r="BH63" s="849"/>
      <c r="BI63" s="850"/>
      <c r="BJ63" s="851" t="s">
        <v>394</v>
      </c>
      <c r="BK63" s="852"/>
      <c r="BL63" s="852"/>
      <c r="BM63" s="852"/>
      <c r="BN63" s="853"/>
      <c r="BO63" s="237"/>
      <c r="BP63" s="237"/>
      <c r="BQ63" s="234">
        <v>57</v>
      </c>
      <c r="BR63" s="235"/>
      <c r="BS63" s="773"/>
      <c r="BT63" s="774"/>
      <c r="BU63" s="774"/>
      <c r="BV63" s="774"/>
      <c r="BW63" s="774"/>
      <c r="BX63" s="774"/>
      <c r="BY63" s="774"/>
      <c r="BZ63" s="774"/>
      <c r="CA63" s="774"/>
      <c r="CB63" s="774"/>
      <c r="CC63" s="774"/>
      <c r="CD63" s="774"/>
      <c r="CE63" s="774"/>
      <c r="CF63" s="774"/>
      <c r="CG63" s="775"/>
      <c r="CH63" s="776"/>
      <c r="CI63" s="777"/>
      <c r="CJ63" s="777"/>
      <c r="CK63" s="777"/>
      <c r="CL63" s="778"/>
      <c r="CM63" s="776"/>
      <c r="CN63" s="777"/>
      <c r="CO63" s="777"/>
      <c r="CP63" s="777"/>
      <c r="CQ63" s="778"/>
      <c r="CR63" s="776"/>
      <c r="CS63" s="777"/>
      <c r="CT63" s="777"/>
      <c r="CU63" s="777"/>
      <c r="CV63" s="778"/>
      <c r="CW63" s="776"/>
      <c r="CX63" s="777"/>
      <c r="CY63" s="777"/>
      <c r="CZ63" s="777"/>
      <c r="DA63" s="778"/>
      <c r="DB63" s="776"/>
      <c r="DC63" s="777"/>
      <c r="DD63" s="777"/>
      <c r="DE63" s="777"/>
      <c r="DF63" s="778"/>
      <c r="DG63" s="776"/>
      <c r="DH63" s="777"/>
      <c r="DI63" s="777"/>
      <c r="DJ63" s="777"/>
      <c r="DK63" s="778"/>
      <c r="DL63" s="776"/>
      <c r="DM63" s="777"/>
      <c r="DN63" s="777"/>
      <c r="DO63" s="777"/>
      <c r="DP63" s="778"/>
      <c r="DQ63" s="776"/>
      <c r="DR63" s="777"/>
      <c r="DS63" s="777"/>
      <c r="DT63" s="777"/>
      <c r="DU63" s="778"/>
      <c r="DV63" s="773"/>
      <c r="DW63" s="774"/>
      <c r="DX63" s="774"/>
      <c r="DY63" s="774"/>
      <c r="DZ63" s="779"/>
      <c r="EA63" s="226"/>
    </row>
    <row r="64" spans="1:131" ht="26.25" customHeight="1" x14ac:dyDescent="0.15">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773"/>
      <c r="BT64" s="774"/>
      <c r="BU64" s="774"/>
      <c r="BV64" s="774"/>
      <c r="BW64" s="774"/>
      <c r="BX64" s="774"/>
      <c r="BY64" s="774"/>
      <c r="BZ64" s="774"/>
      <c r="CA64" s="774"/>
      <c r="CB64" s="774"/>
      <c r="CC64" s="774"/>
      <c r="CD64" s="774"/>
      <c r="CE64" s="774"/>
      <c r="CF64" s="774"/>
      <c r="CG64" s="775"/>
      <c r="CH64" s="776"/>
      <c r="CI64" s="777"/>
      <c r="CJ64" s="777"/>
      <c r="CK64" s="777"/>
      <c r="CL64" s="778"/>
      <c r="CM64" s="776"/>
      <c r="CN64" s="777"/>
      <c r="CO64" s="777"/>
      <c r="CP64" s="777"/>
      <c r="CQ64" s="778"/>
      <c r="CR64" s="776"/>
      <c r="CS64" s="777"/>
      <c r="CT64" s="777"/>
      <c r="CU64" s="777"/>
      <c r="CV64" s="778"/>
      <c r="CW64" s="776"/>
      <c r="CX64" s="777"/>
      <c r="CY64" s="777"/>
      <c r="CZ64" s="777"/>
      <c r="DA64" s="778"/>
      <c r="DB64" s="776"/>
      <c r="DC64" s="777"/>
      <c r="DD64" s="777"/>
      <c r="DE64" s="777"/>
      <c r="DF64" s="778"/>
      <c r="DG64" s="776"/>
      <c r="DH64" s="777"/>
      <c r="DI64" s="777"/>
      <c r="DJ64" s="777"/>
      <c r="DK64" s="778"/>
      <c r="DL64" s="776"/>
      <c r="DM64" s="777"/>
      <c r="DN64" s="777"/>
      <c r="DO64" s="777"/>
      <c r="DP64" s="778"/>
      <c r="DQ64" s="776"/>
      <c r="DR64" s="777"/>
      <c r="DS64" s="777"/>
      <c r="DT64" s="777"/>
      <c r="DU64" s="778"/>
      <c r="DV64" s="773"/>
      <c r="DW64" s="774"/>
      <c r="DX64" s="774"/>
      <c r="DY64" s="774"/>
      <c r="DZ64" s="779"/>
      <c r="EA64" s="226"/>
    </row>
    <row r="65" spans="1:131" ht="26.25" customHeight="1" thickBot="1" x14ac:dyDescent="0.2">
      <c r="A65" s="228" t="s">
        <v>433</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773"/>
      <c r="BT65" s="774"/>
      <c r="BU65" s="774"/>
      <c r="BV65" s="774"/>
      <c r="BW65" s="774"/>
      <c r="BX65" s="774"/>
      <c r="BY65" s="774"/>
      <c r="BZ65" s="774"/>
      <c r="CA65" s="774"/>
      <c r="CB65" s="774"/>
      <c r="CC65" s="774"/>
      <c r="CD65" s="774"/>
      <c r="CE65" s="774"/>
      <c r="CF65" s="774"/>
      <c r="CG65" s="775"/>
      <c r="CH65" s="776"/>
      <c r="CI65" s="777"/>
      <c r="CJ65" s="777"/>
      <c r="CK65" s="777"/>
      <c r="CL65" s="778"/>
      <c r="CM65" s="776"/>
      <c r="CN65" s="777"/>
      <c r="CO65" s="777"/>
      <c r="CP65" s="777"/>
      <c r="CQ65" s="778"/>
      <c r="CR65" s="776"/>
      <c r="CS65" s="777"/>
      <c r="CT65" s="777"/>
      <c r="CU65" s="777"/>
      <c r="CV65" s="778"/>
      <c r="CW65" s="776"/>
      <c r="CX65" s="777"/>
      <c r="CY65" s="777"/>
      <c r="CZ65" s="777"/>
      <c r="DA65" s="778"/>
      <c r="DB65" s="776"/>
      <c r="DC65" s="777"/>
      <c r="DD65" s="777"/>
      <c r="DE65" s="777"/>
      <c r="DF65" s="778"/>
      <c r="DG65" s="776"/>
      <c r="DH65" s="777"/>
      <c r="DI65" s="777"/>
      <c r="DJ65" s="777"/>
      <c r="DK65" s="778"/>
      <c r="DL65" s="776"/>
      <c r="DM65" s="777"/>
      <c r="DN65" s="777"/>
      <c r="DO65" s="777"/>
      <c r="DP65" s="778"/>
      <c r="DQ65" s="776"/>
      <c r="DR65" s="777"/>
      <c r="DS65" s="777"/>
      <c r="DT65" s="777"/>
      <c r="DU65" s="778"/>
      <c r="DV65" s="773"/>
      <c r="DW65" s="774"/>
      <c r="DX65" s="774"/>
      <c r="DY65" s="774"/>
      <c r="DZ65" s="779"/>
      <c r="EA65" s="226"/>
    </row>
    <row r="66" spans="1:131" ht="26.25" customHeight="1" x14ac:dyDescent="0.15">
      <c r="A66" s="727" t="s">
        <v>434</v>
      </c>
      <c r="B66" s="728"/>
      <c r="C66" s="728"/>
      <c r="D66" s="728"/>
      <c r="E66" s="728"/>
      <c r="F66" s="728"/>
      <c r="G66" s="728"/>
      <c r="H66" s="728"/>
      <c r="I66" s="728"/>
      <c r="J66" s="728"/>
      <c r="K66" s="728"/>
      <c r="L66" s="728"/>
      <c r="M66" s="728"/>
      <c r="N66" s="728"/>
      <c r="O66" s="728"/>
      <c r="P66" s="729"/>
      <c r="Q66" s="733" t="s">
        <v>435</v>
      </c>
      <c r="R66" s="734"/>
      <c r="S66" s="734"/>
      <c r="T66" s="734"/>
      <c r="U66" s="735"/>
      <c r="V66" s="733" t="s">
        <v>436</v>
      </c>
      <c r="W66" s="734"/>
      <c r="X66" s="734"/>
      <c r="Y66" s="734"/>
      <c r="Z66" s="735"/>
      <c r="AA66" s="733" t="s">
        <v>437</v>
      </c>
      <c r="AB66" s="734"/>
      <c r="AC66" s="734"/>
      <c r="AD66" s="734"/>
      <c r="AE66" s="735"/>
      <c r="AF66" s="854" t="s">
        <v>438</v>
      </c>
      <c r="AG66" s="815"/>
      <c r="AH66" s="815"/>
      <c r="AI66" s="815"/>
      <c r="AJ66" s="855"/>
      <c r="AK66" s="733" t="s">
        <v>439</v>
      </c>
      <c r="AL66" s="728"/>
      <c r="AM66" s="728"/>
      <c r="AN66" s="728"/>
      <c r="AO66" s="729"/>
      <c r="AP66" s="733" t="s">
        <v>440</v>
      </c>
      <c r="AQ66" s="734"/>
      <c r="AR66" s="734"/>
      <c r="AS66" s="734"/>
      <c r="AT66" s="735"/>
      <c r="AU66" s="733" t="s">
        <v>441</v>
      </c>
      <c r="AV66" s="734"/>
      <c r="AW66" s="734"/>
      <c r="AX66" s="734"/>
      <c r="AY66" s="735"/>
      <c r="AZ66" s="733" t="s">
        <v>382</v>
      </c>
      <c r="BA66" s="734"/>
      <c r="BB66" s="734"/>
      <c r="BC66" s="734"/>
      <c r="BD66" s="740"/>
      <c r="BE66" s="237"/>
      <c r="BF66" s="237"/>
      <c r="BG66" s="237"/>
      <c r="BH66" s="237"/>
      <c r="BI66" s="237"/>
      <c r="BJ66" s="237"/>
      <c r="BK66" s="237"/>
      <c r="BL66" s="237"/>
      <c r="BM66" s="237"/>
      <c r="BN66" s="237"/>
      <c r="BO66" s="237"/>
      <c r="BP66" s="237"/>
      <c r="BQ66" s="234">
        <v>60</v>
      </c>
      <c r="BR66" s="239"/>
      <c r="BS66" s="859"/>
      <c r="BT66" s="860"/>
      <c r="BU66" s="860"/>
      <c r="BV66" s="860"/>
      <c r="BW66" s="860"/>
      <c r="BX66" s="860"/>
      <c r="BY66" s="860"/>
      <c r="BZ66" s="860"/>
      <c r="CA66" s="860"/>
      <c r="CB66" s="860"/>
      <c r="CC66" s="860"/>
      <c r="CD66" s="860"/>
      <c r="CE66" s="860"/>
      <c r="CF66" s="860"/>
      <c r="CG66" s="865"/>
      <c r="CH66" s="862"/>
      <c r="CI66" s="863"/>
      <c r="CJ66" s="863"/>
      <c r="CK66" s="863"/>
      <c r="CL66" s="864"/>
      <c r="CM66" s="862"/>
      <c r="CN66" s="863"/>
      <c r="CO66" s="863"/>
      <c r="CP66" s="863"/>
      <c r="CQ66" s="864"/>
      <c r="CR66" s="862"/>
      <c r="CS66" s="863"/>
      <c r="CT66" s="863"/>
      <c r="CU66" s="863"/>
      <c r="CV66" s="864"/>
      <c r="CW66" s="862"/>
      <c r="CX66" s="863"/>
      <c r="CY66" s="863"/>
      <c r="CZ66" s="863"/>
      <c r="DA66" s="864"/>
      <c r="DB66" s="862"/>
      <c r="DC66" s="863"/>
      <c r="DD66" s="863"/>
      <c r="DE66" s="863"/>
      <c r="DF66" s="864"/>
      <c r="DG66" s="862"/>
      <c r="DH66" s="863"/>
      <c r="DI66" s="863"/>
      <c r="DJ66" s="863"/>
      <c r="DK66" s="864"/>
      <c r="DL66" s="862"/>
      <c r="DM66" s="863"/>
      <c r="DN66" s="863"/>
      <c r="DO66" s="863"/>
      <c r="DP66" s="864"/>
      <c r="DQ66" s="862"/>
      <c r="DR66" s="863"/>
      <c r="DS66" s="863"/>
      <c r="DT66" s="863"/>
      <c r="DU66" s="864"/>
      <c r="DV66" s="859"/>
      <c r="DW66" s="860"/>
      <c r="DX66" s="860"/>
      <c r="DY66" s="860"/>
      <c r="DZ66" s="861"/>
      <c r="EA66" s="226"/>
    </row>
    <row r="67" spans="1:131" ht="26.25" customHeight="1" thickBot="1" x14ac:dyDescent="0.2">
      <c r="A67" s="730"/>
      <c r="B67" s="731"/>
      <c r="C67" s="731"/>
      <c r="D67" s="731"/>
      <c r="E67" s="731"/>
      <c r="F67" s="731"/>
      <c r="G67" s="731"/>
      <c r="H67" s="731"/>
      <c r="I67" s="731"/>
      <c r="J67" s="731"/>
      <c r="K67" s="731"/>
      <c r="L67" s="731"/>
      <c r="M67" s="731"/>
      <c r="N67" s="731"/>
      <c r="O67" s="731"/>
      <c r="P67" s="732"/>
      <c r="Q67" s="736"/>
      <c r="R67" s="737"/>
      <c r="S67" s="737"/>
      <c r="T67" s="737"/>
      <c r="U67" s="738"/>
      <c r="V67" s="736"/>
      <c r="W67" s="737"/>
      <c r="X67" s="737"/>
      <c r="Y67" s="737"/>
      <c r="Z67" s="738"/>
      <c r="AA67" s="736"/>
      <c r="AB67" s="737"/>
      <c r="AC67" s="737"/>
      <c r="AD67" s="737"/>
      <c r="AE67" s="738"/>
      <c r="AF67" s="856"/>
      <c r="AG67" s="818"/>
      <c r="AH67" s="818"/>
      <c r="AI67" s="818"/>
      <c r="AJ67" s="857"/>
      <c r="AK67" s="858"/>
      <c r="AL67" s="731"/>
      <c r="AM67" s="731"/>
      <c r="AN67" s="731"/>
      <c r="AO67" s="732"/>
      <c r="AP67" s="736"/>
      <c r="AQ67" s="737"/>
      <c r="AR67" s="737"/>
      <c r="AS67" s="737"/>
      <c r="AT67" s="738"/>
      <c r="AU67" s="736"/>
      <c r="AV67" s="737"/>
      <c r="AW67" s="737"/>
      <c r="AX67" s="737"/>
      <c r="AY67" s="738"/>
      <c r="AZ67" s="736"/>
      <c r="BA67" s="737"/>
      <c r="BB67" s="737"/>
      <c r="BC67" s="737"/>
      <c r="BD67" s="742"/>
      <c r="BE67" s="237"/>
      <c r="BF67" s="237"/>
      <c r="BG67" s="237"/>
      <c r="BH67" s="237"/>
      <c r="BI67" s="237"/>
      <c r="BJ67" s="237"/>
      <c r="BK67" s="237"/>
      <c r="BL67" s="237"/>
      <c r="BM67" s="237"/>
      <c r="BN67" s="237"/>
      <c r="BO67" s="237"/>
      <c r="BP67" s="237"/>
      <c r="BQ67" s="234">
        <v>61</v>
      </c>
      <c r="BR67" s="239"/>
      <c r="BS67" s="859"/>
      <c r="BT67" s="860"/>
      <c r="BU67" s="860"/>
      <c r="BV67" s="860"/>
      <c r="BW67" s="860"/>
      <c r="BX67" s="860"/>
      <c r="BY67" s="860"/>
      <c r="BZ67" s="860"/>
      <c r="CA67" s="860"/>
      <c r="CB67" s="860"/>
      <c r="CC67" s="860"/>
      <c r="CD67" s="860"/>
      <c r="CE67" s="860"/>
      <c r="CF67" s="860"/>
      <c r="CG67" s="865"/>
      <c r="CH67" s="862"/>
      <c r="CI67" s="863"/>
      <c r="CJ67" s="863"/>
      <c r="CK67" s="863"/>
      <c r="CL67" s="864"/>
      <c r="CM67" s="862"/>
      <c r="CN67" s="863"/>
      <c r="CO67" s="863"/>
      <c r="CP67" s="863"/>
      <c r="CQ67" s="864"/>
      <c r="CR67" s="862"/>
      <c r="CS67" s="863"/>
      <c r="CT67" s="863"/>
      <c r="CU67" s="863"/>
      <c r="CV67" s="864"/>
      <c r="CW67" s="862"/>
      <c r="CX67" s="863"/>
      <c r="CY67" s="863"/>
      <c r="CZ67" s="863"/>
      <c r="DA67" s="864"/>
      <c r="DB67" s="862"/>
      <c r="DC67" s="863"/>
      <c r="DD67" s="863"/>
      <c r="DE67" s="863"/>
      <c r="DF67" s="864"/>
      <c r="DG67" s="862"/>
      <c r="DH67" s="863"/>
      <c r="DI67" s="863"/>
      <c r="DJ67" s="863"/>
      <c r="DK67" s="864"/>
      <c r="DL67" s="862"/>
      <c r="DM67" s="863"/>
      <c r="DN67" s="863"/>
      <c r="DO67" s="863"/>
      <c r="DP67" s="864"/>
      <c r="DQ67" s="862"/>
      <c r="DR67" s="863"/>
      <c r="DS67" s="863"/>
      <c r="DT67" s="863"/>
      <c r="DU67" s="864"/>
      <c r="DV67" s="859"/>
      <c r="DW67" s="860"/>
      <c r="DX67" s="860"/>
      <c r="DY67" s="860"/>
      <c r="DZ67" s="861"/>
      <c r="EA67" s="226"/>
    </row>
    <row r="68" spans="1:131" ht="26.25" customHeight="1" thickTop="1" x14ac:dyDescent="0.15">
      <c r="A68" s="232">
        <v>1</v>
      </c>
      <c r="B68" s="869" t="s">
        <v>616</v>
      </c>
      <c r="C68" s="870"/>
      <c r="D68" s="870"/>
      <c r="E68" s="870"/>
      <c r="F68" s="870"/>
      <c r="G68" s="870"/>
      <c r="H68" s="870"/>
      <c r="I68" s="870"/>
      <c r="J68" s="870"/>
      <c r="K68" s="870"/>
      <c r="L68" s="870"/>
      <c r="M68" s="870"/>
      <c r="N68" s="870"/>
      <c r="O68" s="870"/>
      <c r="P68" s="871"/>
      <c r="Q68" s="872">
        <v>3552</v>
      </c>
      <c r="R68" s="866"/>
      <c r="S68" s="866"/>
      <c r="T68" s="866"/>
      <c r="U68" s="866"/>
      <c r="V68" s="866">
        <v>3433</v>
      </c>
      <c r="W68" s="866"/>
      <c r="X68" s="866"/>
      <c r="Y68" s="866"/>
      <c r="Z68" s="866"/>
      <c r="AA68" s="866">
        <v>119</v>
      </c>
      <c r="AB68" s="866"/>
      <c r="AC68" s="866"/>
      <c r="AD68" s="866"/>
      <c r="AE68" s="866"/>
      <c r="AF68" s="866">
        <v>119</v>
      </c>
      <c r="AG68" s="866"/>
      <c r="AH68" s="866"/>
      <c r="AI68" s="866"/>
      <c r="AJ68" s="866"/>
      <c r="AK68" s="866">
        <v>380</v>
      </c>
      <c r="AL68" s="866"/>
      <c r="AM68" s="866"/>
      <c r="AN68" s="866"/>
      <c r="AO68" s="866"/>
      <c r="AP68" s="866">
        <v>2306</v>
      </c>
      <c r="AQ68" s="866"/>
      <c r="AR68" s="866"/>
      <c r="AS68" s="866"/>
      <c r="AT68" s="866"/>
      <c r="AU68" s="866">
        <v>1409</v>
      </c>
      <c r="AV68" s="866"/>
      <c r="AW68" s="866"/>
      <c r="AX68" s="866"/>
      <c r="AY68" s="866"/>
      <c r="AZ68" s="867" t="s">
        <v>627</v>
      </c>
      <c r="BA68" s="867"/>
      <c r="BB68" s="867"/>
      <c r="BC68" s="867"/>
      <c r="BD68" s="868"/>
      <c r="BE68" s="237"/>
      <c r="BF68" s="237"/>
      <c r="BG68" s="237"/>
      <c r="BH68" s="237"/>
      <c r="BI68" s="237"/>
      <c r="BJ68" s="237"/>
      <c r="BK68" s="237"/>
      <c r="BL68" s="237"/>
      <c r="BM68" s="237"/>
      <c r="BN68" s="237"/>
      <c r="BO68" s="237"/>
      <c r="BP68" s="237"/>
      <c r="BQ68" s="234">
        <v>62</v>
      </c>
      <c r="BR68" s="239"/>
      <c r="BS68" s="859"/>
      <c r="BT68" s="860"/>
      <c r="BU68" s="860"/>
      <c r="BV68" s="860"/>
      <c r="BW68" s="860"/>
      <c r="BX68" s="860"/>
      <c r="BY68" s="860"/>
      <c r="BZ68" s="860"/>
      <c r="CA68" s="860"/>
      <c r="CB68" s="860"/>
      <c r="CC68" s="860"/>
      <c r="CD68" s="860"/>
      <c r="CE68" s="860"/>
      <c r="CF68" s="860"/>
      <c r="CG68" s="865"/>
      <c r="CH68" s="862"/>
      <c r="CI68" s="863"/>
      <c r="CJ68" s="863"/>
      <c r="CK68" s="863"/>
      <c r="CL68" s="864"/>
      <c r="CM68" s="862"/>
      <c r="CN68" s="863"/>
      <c r="CO68" s="863"/>
      <c r="CP68" s="863"/>
      <c r="CQ68" s="864"/>
      <c r="CR68" s="862"/>
      <c r="CS68" s="863"/>
      <c r="CT68" s="863"/>
      <c r="CU68" s="863"/>
      <c r="CV68" s="864"/>
      <c r="CW68" s="862"/>
      <c r="CX68" s="863"/>
      <c r="CY68" s="863"/>
      <c r="CZ68" s="863"/>
      <c r="DA68" s="864"/>
      <c r="DB68" s="862"/>
      <c r="DC68" s="863"/>
      <c r="DD68" s="863"/>
      <c r="DE68" s="863"/>
      <c r="DF68" s="864"/>
      <c r="DG68" s="862"/>
      <c r="DH68" s="863"/>
      <c r="DI68" s="863"/>
      <c r="DJ68" s="863"/>
      <c r="DK68" s="864"/>
      <c r="DL68" s="862"/>
      <c r="DM68" s="863"/>
      <c r="DN68" s="863"/>
      <c r="DO68" s="863"/>
      <c r="DP68" s="864"/>
      <c r="DQ68" s="862"/>
      <c r="DR68" s="863"/>
      <c r="DS68" s="863"/>
      <c r="DT68" s="863"/>
      <c r="DU68" s="864"/>
      <c r="DV68" s="859"/>
      <c r="DW68" s="860"/>
      <c r="DX68" s="860"/>
      <c r="DY68" s="860"/>
      <c r="DZ68" s="861"/>
      <c r="EA68" s="226"/>
    </row>
    <row r="69" spans="1:131" ht="26.25" customHeight="1" x14ac:dyDescent="0.15">
      <c r="A69" s="234">
        <v>2</v>
      </c>
      <c r="B69" s="873" t="s">
        <v>617</v>
      </c>
      <c r="C69" s="874"/>
      <c r="D69" s="874"/>
      <c r="E69" s="874"/>
      <c r="F69" s="874"/>
      <c r="G69" s="874"/>
      <c r="H69" s="874"/>
      <c r="I69" s="874"/>
      <c r="J69" s="874"/>
      <c r="K69" s="874"/>
      <c r="L69" s="874"/>
      <c r="M69" s="874"/>
      <c r="N69" s="874"/>
      <c r="O69" s="874"/>
      <c r="P69" s="875"/>
      <c r="Q69" s="876">
        <v>547</v>
      </c>
      <c r="R69" s="830"/>
      <c r="S69" s="830"/>
      <c r="T69" s="830"/>
      <c r="U69" s="830"/>
      <c r="V69" s="830">
        <v>483</v>
      </c>
      <c r="W69" s="830"/>
      <c r="X69" s="830"/>
      <c r="Y69" s="830"/>
      <c r="Z69" s="830"/>
      <c r="AA69" s="830">
        <v>64</v>
      </c>
      <c r="AB69" s="830"/>
      <c r="AC69" s="830"/>
      <c r="AD69" s="830"/>
      <c r="AE69" s="830"/>
      <c r="AF69" s="830">
        <v>64</v>
      </c>
      <c r="AG69" s="830"/>
      <c r="AH69" s="830"/>
      <c r="AI69" s="830"/>
      <c r="AJ69" s="830"/>
      <c r="AK69" s="830" t="s">
        <v>614</v>
      </c>
      <c r="AL69" s="830"/>
      <c r="AM69" s="830"/>
      <c r="AN69" s="830"/>
      <c r="AO69" s="830"/>
      <c r="AP69" s="830" t="s">
        <v>614</v>
      </c>
      <c r="AQ69" s="830"/>
      <c r="AR69" s="830"/>
      <c r="AS69" s="830"/>
      <c r="AT69" s="830"/>
      <c r="AU69" s="830" t="s">
        <v>635</v>
      </c>
      <c r="AV69" s="830"/>
      <c r="AW69" s="830"/>
      <c r="AX69" s="830"/>
      <c r="AY69" s="830"/>
      <c r="AZ69" s="832"/>
      <c r="BA69" s="832"/>
      <c r="BB69" s="832"/>
      <c r="BC69" s="832"/>
      <c r="BD69" s="833"/>
      <c r="BE69" s="237"/>
      <c r="BF69" s="237"/>
      <c r="BG69" s="237"/>
      <c r="BH69" s="237"/>
      <c r="BI69" s="237"/>
      <c r="BJ69" s="237"/>
      <c r="BK69" s="237"/>
      <c r="BL69" s="237"/>
      <c r="BM69" s="237"/>
      <c r="BN69" s="237"/>
      <c r="BO69" s="237"/>
      <c r="BP69" s="237"/>
      <c r="BQ69" s="234">
        <v>63</v>
      </c>
      <c r="BR69" s="239"/>
      <c r="BS69" s="859"/>
      <c r="BT69" s="860"/>
      <c r="BU69" s="860"/>
      <c r="BV69" s="860"/>
      <c r="BW69" s="860"/>
      <c r="BX69" s="860"/>
      <c r="BY69" s="860"/>
      <c r="BZ69" s="860"/>
      <c r="CA69" s="860"/>
      <c r="CB69" s="860"/>
      <c r="CC69" s="860"/>
      <c r="CD69" s="860"/>
      <c r="CE69" s="860"/>
      <c r="CF69" s="860"/>
      <c r="CG69" s="865"/>
      <c r="CH69" s="862"/>
      <c r="CI69" s="863"/>
      <c r="CJ69" s="863"/>
      <c r="CK69" s="863"/>
      <c r="CL69" s="864"/>
      <c r="CM69" s="862"/>
      <c r="CN69" s="863"/>
      <c r="CO69" s="863"/>
      <c r="CP69" s="863"/>
      <c r="CQ69" s="864"/>
      <c r="CR69" s="862"/>
      <c r="CS69" s="863"/>
      <c r="CT69" s="863"/>
      <c r="CU69" s="863"/>
      <c r="CV69" s="864"/>
      <c r="CW69" s="862"/>
      <c r="CX69" s="863"/>
      <c r="CY69" s="863"/>
      <c r="CZ69" s="863"/>
      <c r="DA69" s="864"/>
      <c r="DB69" s="862"/>
      <c r="DC69" s="863"/>
      <c r="DD69" s="863"/>
      <c r="DE69" s="863"/>
      <c r="DF69" s="864"/>
      <c r="DG69" s="862"/>
      <c r="DH69" s="863"/>
      <c r="DI69" s="863"/>
      <c r="DJ69" s="863"/>
      <c r="DK69" s="864"/>
      <c r="DL69" s="862"/>
      <c r="DM69" s="863"/>
      <c r="DN69" s="863"/>
      <c r="DO69" s="863"/>
      <c r="DP69" s="864"/>
      <c r="DQ69" s="862"/>
      <c r="DR69" s="863"/>
      <c r="DS69" s="863"/>
      <c r="DT69" s="863"/>
      <c r="DU69" s="864"/>
      <c r="DV69" s="859"/>
      <c r="DW69" s="860"/>
      <c r="DX69" s="860"/>
      <c r="DY69" s="860"/>
      <c r="DZ69" s="861"/>
      <c r="EA69" s="226"/>
    </row>
    <row r="70" spans="1:131" ht="26.25" customHeight="1" x14ac:dyDescent="0.15">
      <c r="A70" s="234">
        <v>3</v>
      </c>
      <c r="B70" s="873" t="s">
        <v>618</v>
      </c>
      <c r="C70" s="874"/>
      <c r="D70" s="874"/>
      <c r="E70" s="874"/>
      <c r="F70" s="874"/>
      <c r="G70" s="874"/>
      <c r="H70" s="874"/>
      <c r="I70" s="874"/>
      <c r="J70" s="874"/>
      <c r="K70" s="874"/>
      <c r="L70" s="874"/>
      <c r="M70" s="874"/>
      <c r="N70" s="874"/>
      <c r="O70" s="874"/>
      <c r="P70" s="875"/>
      <c r="Q70" s="876">
        <v>576</v>
      </c>
      <c r="R70" s="830"/>
      <c r="S70" s="830"/>
      <c r="T70" s="830"/>
      <c r="U70" s="830"/>
      <c r="V70" s="830">
        <v>502</v>
      </c>
      <c r="W70" s="830"/>
      <c r="X70" s="830"/>
      <c r="Y70" s="830"/>
      <c r="Z70" s="830"/>
      <c r="AA70" s="830">
        <v>74</v>
      </c>
      <c r="AB70" s="830"/>
      <c r="AC70" s="830"/>
      <c r="AD70" s="830"/>
      <c r="AE70" s="830"/>
      <c r="AF70" s="830">
        <v>74</v>
      </c>
      <c r="AG70" s="830"/>
      <c r="AH70" s="830"/>
      <c r="AI70" s="830"/>
      <c r="AJ70" s="830"/>
      <c r="AK70" s="830" t="s">
        <v>614</v>
      </c>
      <c r="AL70" s="830"/>
      <c r="AM70" s="830"/>
      <c r="AN70" s="830"/>
      <c r="AO70" s="830"/>
      <c r="AP70" s="830">
        <v>2</v>
      </c>
      <c r="AQ70" s="830"/>
      <c r="AR70" s="830"/>
      <c r="AS70" s="830"/>
      <c r="AT70" s="830"/>
      <c r="AU70" s="830">
        <v>0</v>
      </c>
      <c r="AV70" s="830"/>
      <c r="AW70" s="830"/>
      <c r="AX70" s="830"/>
      <c r="AY70" s="830"/>
      <c r="AZ70" s="832"/>
      <c r="BA70" s="832"/>
      <c r="BB70" s="832"/>
      <c r="BC70" s="832"/>
      <c r="BD70" s="833"/>
      <c r="BE70" s="237"/>
      <c r="BF70" s="237"/>
      <c r="BG70" s="237"/>
      <c r="BH70" s="237"/>
      <c r="BI70" s="237"/>
      <c r="BJ70" s="237"/>
      <c r="BK70" s="237"/>
      <c r="BL70" s="237"/>
      <c r="BM70" s="237"/>
      <c r="BN70" s="237"/>
      <c r="BO70" s="237"/>
      <c r="BP70" s="237"/>
      <c r="BQ70" s="234">
        <v>64</v>
      </c>
      <c r="BR70" s="239"/>
      <c r="BS70" s="859"/>
      <c r="BT70" s="860"/>
      <c r="BU70" s="860"/>
      <c r="BV70" s="860"/>
      <c r="BW70" s="860"/>
      <c r="BX70" s="860"/>
      <c r="BY70" s="860"/>
      <c r="BZ70" s="860"/>
      <c r="CA70" s="860"/>
      <c r="CB70" s="860"/>
      <c r="CC70" s="860"/>
      <c r="CD70" s="860"/>
      <c r="CE70" s="860"/>
      <c r="CF70" s="860"/>
      <c r="CG70" s="865"/>
      <c r="CH70" s="862"/>
      <c r="CI70" s="863"/>
      <c r="CJ70" s="863"/>
      <c r="CK70" s="863"/>
      <c r="CL70" s="864"/>
      <c r="CM70" s="862"/>
      <c r="CN70" s="863"/>
      <c r="CO70" s="863"/>
      <c r="CP70" s="863"/>
      <c r="CQ70" s="864"/>
      <c r="CR70" s="862"/>
      <c r="CS70" s="863"/>
      <c r="CT70" s="863"/>
      <c r="CU70" s="863"/>
      <c r="CV70" s="864"/>
      <c r="CW70" s="862"/>
      <c r="CX70" s="863"/>
      <c r="CY70" s="863"/>
      <c r="CZ70" s="863"/>
      <c r="DA70" s="864"/>
      <c r="DB70" s="862"/>
      <c r="DC70" s="863"/>
      <c r="DD70" s="863"/>
      <c r="DE70" s="863"/>
      <c r="DF70" s="864"/>
      <c r="DG70" s="862"/>
      <c r="DH70" s="863"/>
      <c r="DI70" s="863"/>
      <c r="DJ70" s="863"/>
      <c r="DK70" s="864"/>
      <c r="DL70" s="862"/>
      <c r="DM70" s="863"/>
      <c r="DN70" s="863"/>
      <c r="DO70" s="863"/>
      <c r="DP70" s="864"/>
      <c r="DQ70" s="862"/>
      <c r="DR70" s="863"/>
      <c r="DS70" s="863"/>
      <c r="DT70" s="863"/>
      <c r="DU70" s="864"/>
      <c r="DV70" s="859"/>
      <c r="DW70" s="860"/>
      <c r="DX70" s="860"/>
      <c r="DY70" s="860"/>
      <c r="DZ70" s="861"/>
      <c r="EA70" s="226"/>
    </row>
    <row r="71" spans="1:131" ht="26.25" customHeight="1" x14ac:dyDescent="0.15">
      <c r="A71" s="234">
        <v>4</v>
      </c>
      <c r="B71" s="873" t="s">
        <v>619</v>
      </c>
      <c r="C71" s="874"/>
      <c r="D71" s="874"/>
      <c r="E71" s="874"/>
      <c r="F71" s="874"/>
      <c r="G71" s="874"/>
      <c r="H71" s="874"/>
      <c r="I71" s="874"/>
      <c r="J71" s="874"/>
      <c r="K71" s="874"/>
      <c r="L71" s="874"/>
      <c r="M71" s="874"/>
      <c r="N71" s="874"/>
      <c r="O71" s="874"/>
      <c r="P71" s="875"/>
      <c r="Q71" s="876">
        <v>1533</v>
      </c>
      <c r="R71" s="830"/>
      <c r="S71" s="830"/>
      <c r="T71" s="830"/>
      <c r="U71" s="830"/>
      <c r="V71" s="830">
        <v>1517</v>
      </c>
      <c r="W71" s="830"/>
      <c r="X71" s="830"/>
      <c r="Y71" s="830"/>
      <c r="Z71" s="830"/>
      <c r="AA71" s="830">
        <v>16</v>
      </c>
      <c r="AB71" s="830"/>
      <c r="AC71" s="830"/>
      <c r="AD71" s="830"/>
      <c r="AE71" s="830"/>
      <c r="AF71" s="830">
        <v>16</v>
      </c>
      <c r="AG71" s="830"/>
      <c r="AH71" s="830"/>
      <c r="AI71" s="830"/>
      <c r="AJ71" s="830"/>
      <c r="AK71" s="830">
        <v>287</v>
      </c>
      <c r="AL71" s="830"/>
      <c r="AM71" s="830"/>
      <c r="AN71" s="830"/>
      <c r="AO71" s="830"/>
      <c r="AP71" s="830">
        <v>1599</v>
      </c>
      <c r="AQ71" s="830"/>
      <c r="AR71" s="830"/>
      <c r="AS71" s="830"/>
      <c r="AT71" s="830"/>
      <c r="AU71" s="830">
        <v>147</v>
      </c>
      <c r="AV71" s="830"/>
      <c r="AW71" s="830"/>
      <c r="AX71" s="830"/>
      <c r="AY71" s="830"/>
      <c r="AZ71" s="832" t="s">
        <v>628</v>
      </c>
      <c r="BA71" s="832"/>
      <c r="BB71" s="832"/>
      <c r="BC71" s="832"/>
      <c r="BD71" s="833"/>
      <c r="BE71" s="237"/>
      <c r="BF71" s="237"/>
      <c r="BG71" s="237"/>
      <c r="BH71" s="237"/>
      <c r="BI71" s="237"/>
      <c r="BJ71" s="237"/>
      <c r="BK71" s="237"/>
      <c r="BL71" s="237"/>
      <c r="BM71" s="237"/>
      <c r="BN71" s="237"/>
      <c r="BO71" s="237"/>
      <c r="BP71" s="237"/>
      <c r="BQ71" s="234">
        <v>65</v>
      </c>
      <c r="BR71" s="239"/>
      <c r="BS71" s="859"/>
      <c r="BT71" s="860"/>
      <c r="BU71" s="860"/>
      <c r="BV71" s="860"/>
      <c r="BW71" s="860"/>
      <c r="BX71" s="860"/>
      <c r="BY71" s="860"/>
      <c r="BZ71" s="860"/>
      <c r="CA71" s="860"/>
      <c r="CB71" s="860"/>
      <c r="CC71" s="860"/>
      <c r="CD71" s="860"/>
      <c r="CE71" s="860"/>
      <c r="CF71" s="860"/>
      <c r="CG71" s="865"/>
      <c r="CH71" s="862"/>
      <c r="CI71" s="863"/>
      <c r="CJ71" s="863"/>
      <c r="CK71" s="863"/>
      <c r="CL71" s="864"/>
      <c r="CM71" s="862"/>
      <c r="CN71" s="863"/>
      <c r="CO71" s="863"/>
      <c r="CP71" s="863"/>
      <c r="CQ71" s="864"/>
      <c r="CR71" s="862"/>
      <c r="CS71" s="863"/>
      <c r="CT71" s="863"/>
      <c r="CU71" s="863"/>
      <c r="CV71" s="864"/>
      <c r="CW71" s="862"/>
      <c r="CX71" s="863"/>
      <c r="CY71" s="863"/>
      <c r="CZ71" s="863"/>
      <c r="DA71" s="864"/>
      <c r="DB71" s="862"/>
      <c r="DC71" s="863"/>
      <c r="DD71" s="863"/>
      <c r="DE71" s="863"/>
      <c r="DF71" s="864"/>
      <c r="DG71" s="862"/>
      <c r="DH71" s="863"/>
      <c r="DI71" s="863"/>
      <c r="DJ71" s="863"/>
      <c r="DK71" s="864"/>
      <c r="DL71" s="862"/>
      <c r="DM71" s="863"/>
      <c r="DN71" s="863"/>
      <c r="DO71" s="863"/>
      <c r="DP71" s="864"/>
      <c r="DQ71" s="862"/>
      <c r="DR71" s="863"/>
      <c r="DS71" s="863"/>
      <c r="DT71" s="863"/>
      <c r="DU71" s="864"/>
      <c r="DV71" s="859"/>
      <c r="DW71" s="860"/>
      <c r="DX71" s="860"/>
      <c r="DY71" s="860"/>
      <c r="DZ71" s="861"/>
      <c r="EA71" s="226"/>
    </row>
    <row r="72" spans="1:131" ht="26.25" customHeight="1" x14ac:dyDescent="0.15">
      <c r="A72" s="234">
        <v>5</v>
      </c>
      <c r="B72" s="873" t="s">
        <v>620</v>
      </c>
      <c r="C72" s="874"/>
      <c r="D72" s="874"/>
      <c r="E72" s="874"/>
      <c r="F72" s="874"/>
      <c r="G72" s="874"/>
      <c r="H72" s="874"/>
      <c r="I72" s="874"/>
      <c r="J72" s="874"/>
      <c r="K72" s="874"/>
      <c r="L72" s="874"/>
      <c r="M72" s="874"/>
      <c r="N72" s="874"/>
      <c r="O72" s="874"/>
      <c r="P72" s="875"/>
      <c r="Q72" s="876">
        <v>320</v>
      </c>
      <c r="R72" s="830"/>
      <c r="S72" s="830"/>
      <c r="T72" s="830"/>
      <c r="U72" s="830"/>
      <c r="V72" s="830">
        <v>295</v>
      </c>
      <c r="W72" s="830"/>
      <c r="X72" s="830"/>
      <c r="Y72" s="830"/>
      <c r="Z72" s="830"/>
      <c r="AA72" s="830">
        <v>25</v>
      </c>
      <c r="AB72" s="830"/>
      <c r="AC72" s="830"/>
      <c r="AD72" s="830"/>
      <c r="AE72" s="830"/>
      <c r="AF72" s="830">
        <v>25</v>
      </c>
      <c r="AG72" s="830"/>
      <c r="AH72" s="830"/>
      <c r="AI72" s="830"/>
      <c r="AJ72" s="830"/>
      <c r="AK72" s="830" t="s">
        <v>614</v>
      </c>
      <c r="AL72" s="830"/>
      <c r="AM72" s="830"/>
      <c r="AN72" s="830"/>
      <c r="AO72" s="830"/>
      <c r="AP72" s="830" t="s">
        <v>614</v>
      </c>
      <c r="AQ72" s="830"/>
      <c r="AR72" s="830"/>
      <c r="AS72" s="830"/>
      <c r="AT72" s="830"/>
      <c r="AU72" s="830" t="s">
        <v>635</v>
      </c>
      <c r="AV72" s="830"/>
      <c r="AW72" s="830"/>
      <c r="AX72" s="830"/>
      <c r="AY72" s="830"/>
      <c r="AZ72" s="832"/>
      <c r="BA72" s="832"/>
      <c r="BB72" s="832"/>
      <c r="BC72" s="832"/>
      <c r="BD72" s="833"/>
      <c r="BE72" s="237"/>
      <c r="BF72" s="237"/>
      <c r="BG72" s="237"/>
      <c r="BH72" s="237"/>
      <c r="BI72" s="237"/>
      <c r="BJ72" s="237"/>
      <c r="BK72" s="237"/>
      <c r="BL72" s="237"/>
      <c r="BM72" s="237"/>
      <c r="BN72" s="237"/>
      <c r="BO72" s="237"/>
      <c r="BP72" s="237"/>
      <c r="BQ72" s="234">
        <v>66</v>
      </c>
      <c r="BR72" s="239"/>
      <c r="BS72" s="859"/>
      <c r="BT72" s="860"/>
      <c r="BU72" s="860"/>
      <c r="BV72" s="860"/>
      <c r="BW72" s="860"/>
      <c r="BX72" s="860"/>
      <c r="BY72" s="860"/>
      <c r="BZ72" s="860"/>
      <c r="CA72" s="860"/>
      <c r="CB72" s="860"/>
      <c r="CC72" s="860"/>
      <c r="CD72" s="860"/>
      <c r="CE72" s="860"/>
      <c r="CF72" s="860"/>
      <c r="CG72" s="865"/>
      <c r="CH72" s="862"/>
      <c r="CI72" s="863"/>
      <c r="CJ72" s="863"/>
      <c r="CK72" s="863"/>
      <c r="CL72" s="864"/>
      <c r="CM72" s="862"/>
      <c r="CN72" s="863"/>
      <c r="CO72" s="863"/>
      <c r="CP72" s="863"/>
      <c r="CQ72" s="864"/>
      <c r="CR72" s="862"/>
      <c r="CS72" s="863"/>
      <c r="CT72" s="863"/>
      <c r="CU72" s="863"/>
      <c r="CV72" s="864"/>
      <c r="CW72" s="862"/>
      <c r="CX72" s="863"/>
      <c r="CY72" s="863"/>
      <c r="CZ72" s="863"/>
      <c r="DA72" s="864"/>
      <c r="DB72" s="862"/>
      <c r="DC72" s="863"/>
      <c r="DD72" s="863"/>
      <c r="DE72" s="863"/>
      <c r="DF72" s="864"/>
      <c r="DG72" s="862"/>
      <c r="DH72" s="863"/>
      <c r="DI72" s="863"/>
      <c r="DJ72" s="863"/>
      <c r="DK72" s="864"/>
      <c r="DL72" s="862"/>
      <c r="DM72" s="863"/>
      <c r="DN72" s="863"/>
      <c r="DO72" s="863"/>
      <c r="DP72" s="864"/>
      <c r="DQ72" s="862"/>
      <c r="DR72" s="863"/>
      <c r="DS72" s="863"/>
      <c r="DT72" s="863"/>
      <c r="DU72" s="864"/>
      <c r="DV72" s="859"/>
      <c r="DW72" s="860"/>
      <c r="DX72" s="860"/>
      <c r="DY72" s="860"/>
      <c r="DZ72" s="861"/>
      <c r="EA72" s="226"/>
    </row>
    <row r="73" spans="1:131" ht="26.25" customHeight="1" x14ac:dyDescent="0.15">
      <c r="A73" s="234">
        <v>6</v>
      </c>
      <c r="B73" s="873" t="s">
        <v>621</v>
      </c>
      <c r="C73" s="874"/>
      <c r="D73" s="874"/>
      <c r="E73" s="874"/>
      <c r="F73" s="874"/>
      <c r="G73" s="874"/>
      <c r="H73" s="874"/>
      <c r="I73" s="874"/>
      <c r="J73" s="874"/>
      <c r="K73" s="874"/>
      <c r="L73" s="874"/>
      <c r="M73" s="874"/>
      <c r="N73" s="874"/>
      <c r="O73" s="874"/>
      <c r="P73" s="875"/>
      <c r="Q73" s="876">
        <v>113</v>
      </c>
      <c r="R73" s="830"/>
      <c r="S73" s="830"/>
      <c r="T73" s="830"/>
      <c r="U73" s="830"/>
      <c r="V73" s="830">
        <v>104</v>
      </c>
      <c r="W73" s="830"/>
      <c r="X73" s="830"/>
      <c r="Y73" s="830"/>
      <c r="Z73" s="830"/>
      <c r="AA73" s="830">
        <v>9</v>
      </c>
      <c r="AB73" s="830"/>
      <c r="AC73" s="830"/>
      <c r="AD73" s="830"/>
      <c r="AE73" s="830"/>
      <c r="AF73" s="830">
        <v>9</v>
      </c>
      <c r="AG73" s="830"/>
      <c r="AH73" s="830"/>
      <c r="AI73" s="830"/>
      <c r="AJ73" s="830"/>
      <c r="AK73" s="830" t="s">
        <v>614</v>
      </c>
      <c r="AL73" s="830"/>
      <c r="AM73" s="830"/>
      <c r="AN73" s="830"/>
      <c r="AO73" s="830"/>
      <c r="AP73" s="830">
        <v>50</v>
      </c>
      <c r="AQ73" s="830"/>
      <c r="AR73" s="830"/>
      <c r="AS73" s="830"/>
      <c r="AT73" s="830"/>
      <c r="AU73" s="830">
        <v>12</v>
      </c>
      <c r="AV73" s="830"/>
      <c r="AW73" s="830"/>
      <c r="AX73" s="830"/>
      <c r="AY73" s="830"/>
      <c r="AZ73" s="832"/>
      <c r="BA73" s="832"/>
      <c r="BB73" s="832"/>
      <c r="BC73" s="832"/>
      <c r="BD73" s="833"/>
      <c r="BE73" s="237"/>
      <c r="BF73" s="237"/>
      <c r="BG73" s="237"/>
      <c r="BH73" s="237"/>
      <c r="BI73" s="237"/>
      <c r="BJ73" s="237"/>
      <c r="BK73" s="237"/>
      <c r="BL73" s="237"/>
      <c r="BM73" s="237"/>
      <c r="BN73" s="237"/>
      <c r="BO73" s="237"/>
      <c r="BP73" s="237"/>
      <c r="BQ73" s="234">
        <v>67</v>
      </c>
      <c r="BR73" s="239"/>
      <c r="BS73" s="859"/>
      <c r="BT73" s="860"/>
      <c r="BU73" s="860"/>
      <c r="BV73" s="860"/>
      <c r="BW73" s="860"/>
      <c r="BX73" s="860"/>
      <c r="BY73" s="860"/>
      <c r="BZ73" s="860"/>
      <c r="CA73" s="860"/>
      <c r="CB73" s="860"/>
      <c r="CC73" s="860"/>
      <c r="CD73" s="860"/>
      <c r="CE73" s="860"/>
      <c r="CF73" s="860"/>
      <c r="CG73" s="865"/>
      <c r="CH73" s="862"/>
      <c r="CI73" s="863"/>
      <c r="CJ73" s="863"/>
      <c r="CK73" s="863"/>
      <c r="CL73" s="864"/>
      <c r="CM73" s="862"/>
      <c r="CN73" s="863"/>
      <c r="CO73" s="863"/>
      <c r="CP73" s="863"/>
      <c r="CQ73" s="864"/>
      <c r="CR73" s="862"/>
      <c r="CS73" s="863"/>
      <c r="CT73" s="863"/>
      <c r="CU73" s="863"/>
      <c r="CV73" s="864"/>
      <c r="CW73" s="862"/>
      <c r="CX73" s="863"/>
      <c r="CY73" s="863"/>
      <c r="CZ73" s="863"/>
      <c r="DA73" s="864"/>
      <c r="DB73" s="862"/>
      <c r="DC73" s="863"/>
      <c r="DD73" s="863"/>
      <c r="DE73" s="863"/>
      <c r="DF73" s="864"/>
      <c r="DG73" s="862"/>
      <c r="DH73" s="863"/>
      <c r="DI73" s="863"/>
      <c r="DJ73" s="863"/>
      <c r="DK73" s="864"/>
      <c r="DL73" s="862"/>
      <c r="DM73" s="863"/>
      <c r="DN73" s="863"/>
      <c r="DO73" s="863"/>
      <c r="DP73" s="864"/>
      <c r="DQ73" s="862"/>
      <c r="DR73" s="863"/>
      <c r="DS73" s="863"/>
      <c r="DT73" s="863"/>
      <c r="DU73" s="864"/>
      <c r="DV73" s="859"/>
      <c r="DW73" s="860"/>
      <c r="DX73" s="860"/>
      <c r="DY73" s="860"/>
      <c r="DZ73" s="861"/>
      <c r="EA73" s="226"/>
    </row>
    <row r="74" spans="1:131" ht="26.25" customHeight="1" x14ac:dyDescent="0.15">
      <c r="A74" s="234">
        <v>7</v>
      </c>
      <c r="B74" s="873" t="s">
        <v>622</v>
      </c>
      <c r="C74" s="874"/>
      <c r="D74" s="874"/>
      <c r="E74" s="874"/>
      <c r="F74" s="874"/>
      <c r="G74" s="874"/>
      <c r="H74" s="874"/>
      <c r="I74" s="874"/>
      <c r="J74" s="874"/>
      <c r="K74" s="874"/>
      <c r="L74" s="874"/>
      <c r="M74" s="874"/>
      <c r="N74" s="874"/>
      <c r="O74" s="874"/>
      <c r="P74" s="875"/>
      <c r="Q74" s="876">
        <v>267</v>
      </c>
      <c r="R74" s="830"/>
      <c r="S74" s="830"/>
      <c r="T74" s="830"/>
      <c r="U74" s="830"/>
      <c r="V74" s="830">
        <v>235</v>
      </c>
      <c r="W74" s="830"/>
      <c r="X74" s="830"/>
      <c r="Y74" s="830"/>
      <c r="Z74" s="830"/>
      <c r="AA74" s="830">
        <v>32</v>
      </c>
      <c r="AB74" s="830"/>
      <c r="AC74" s="830"/>
      <c r="AD74" s="830"/>
      <c r="AE74" s="830"/>
      <c r="AF74" s="830">
        <v>32</v>
      </c>
      <c r="AG74" s="830"/>
      <c r="AH74" s="830"/>
      <c r="AI74" s="830"/>
      <c r="AJ74" s="830"/>
      <c r="AK74" s="830" t="s">
        <v>614</v>
      </c>
      <c r="AL74" s="830"/>
      <c r="AM74" s="830"/>
      <c r="AN74" s="830"/>
      <c r="AO74" s="830"/>
      <c r="AP74" s="830" t="s">
        <v>614</v>
      </c>
      <c r="AQ74" s="830"/>
      <c r="AR74" s="830"/>
      <c r="AS74" s="830"/>
      <c r="AT74" s="830"/>
      <c r="AU74" s="830" t="s">
        <v>635</v>
      </c>
      <c r="AV74" s="830"/>
      <c r="AW74" s="830"/>
      <c r="AX74" s="830"/>
      <c r="AY74" s="830"/>
      <c r="AZ74" s="832"/>
      <c r="BA74" s="832"/>
      <c r="BB74" s="832"/>
      <c r="BC74" s="832"/>
      <c r="BD74" s="833"/>
      <c r="BE74" s="237"/>
      <c r="BF74" s="237"/>
      <c r="BG74" s="237"/>
      <c r="BH74" s="237"/>
      <c r="BI74" s="237"/>
      <c r="BJ74" s="237"/>
      <c r="BK74" s="237"/>
      <c r="BL74" s="237"/>
      <c r="BM74" s="237"/>
      <c r="BN74" s="237"/>
      <c r="BO74" s="237"/>
      <c r="BP74" s="237"/>
      <c r="BQ74" s="234">
        <v>68</v>
      </c>
      <c r="BR74" s="239"/>
      <c r="BS74" s="859"/>
      <c r="BT74" s="860"/>
      <c r="BU74" s="860"/>
      <c r="BV74" s="860"/>
      <c r="BW74" s="860"/>
      <c r="BX74" s="860"/>
      <c r="BY74" s="860"/>
      <c r="BZ74" s="860"/>
      <c r="CA74" s="860"/>
      <c r="CB74" s="860"/>
      <c r="CC74" s="860"/>
      <c r="CD74" s="860"/>
      <c r="CE74" s="860"/>
      <c r="CF74" s="860"/>
      <c r="CG74" s="865"/>
      <c r="CH74" s="862"/>
      <c r="CI74" s="863"/>
      <c r="CJ74" s="863"/>
      <c r="CK74" s="863"/>
      <c r="CL74" s="864"/>
      <c r="CM74" s="862"/>
      <c r="CN74" s="863"/>
      <c r="CO74" s="863"/>
      <c r="CP74" s="863"/>
      <c r="CQ74" s="864"/>
      <c r="CR74" s="862"/>
      <c r="CS74" s="863"/>
      <c r="CT74" s="863"/>
      <c r="CU74" s="863"/>
      <c r="CV74" s="864"/>
      <c r="CW74" s="862"/>
      <c r="CX74" s="863"/>
      <c r="CY74" s="863"/>
      <c r="CZ74" s="863"/>
      <c r="DA74" s="864"/>
      <c r="DB74" s="862"/>
      <c r="DC74" s="863"/>
      <c r="DD74" s="863"/>
      <c r="DE74" s="863"/>
      <c r="DF74" s="864"/>
      <c r="DG74" s="862"/>
      <c r="DH74" s="863"/>
      <c r="DI74" s="863"/>
      <c r="DJ74" s="863"/>
      <c r="DK74" s="864"/>
      <c r="DL74" s="862"/>
      <c r="DM74" s="863"/>
      <c r="DN74" s="863"/>
      <c r="DO74" s="863"/>
      <c r="DP74" s="864"/>
      <c r="DQ74" s="862"/>
      <c r="DR74" s="863"/>
      <c r="DS74" s="863"/>
      <c r="DT74" s="863"/>
      <c r="DU74" s="864"/>
      <c r="DV74" s="859"/>
      <c r="DW74" s="860"/>
      <c r="DX74" s="860"/>
      <c r="DY74" s="860"/>
      <c r="DZ74" s="861"/>
      <c r="EA74" s="226"/>
    </row>
    <row r="75" spans="1:131" ht="26.25" customHeight="1" x14ac:dyDescent="0.15">
      <c r="A75" s="234">
        <v>8</v>
      </c>
      <c r="B75" s="873" t="s">
        <v>623</v>
      </c>
      <c r="C75" s="874"/>
      <c r="D75" s="874"/>
      <c r="E75" s="874"/>
      <c r="F75" s="874"/>
      <c r="G75" s="874"/>
      <c r="H75" s="874"/>
      <c r="I75" s="874"/>
      <c r="J75" s="874"/>
      <c r="K75" s="874"/>
      <c r="L75" s="874"/>
      <c r="M75" s="874"/>
      <c r="N75" s="874"/>
      <c r="O75" s="874"/>
      <c r="P75" s="875"/>
      <c r="Q75" s="877">
        <v>279696</v>
      </c>
      <c r="R75" s="878"/>
      <c r="S75" s="878"/>
      <c r="T75" s="878"/>
      <c r="U75" s="834"/>
      <c r="V75" s="879">
        <v>267445</v>
      </c>
      <c r="W75" s="878"/>
      <c r="X75" s="878"/>
      <c r="Y75" s="878"/>
      <c r="Z75" s="834"/>
      <c r="AA75" s="879">
        <v>12251</v>
      </c>
      <c r="AB75" s="878"/>
      <c r="AC75" s="878"/>
      <c r="AD75" s="878"/>
      <c r="AE75" s="834"/>
      <c r="AF75" s="879">
        <v>12251</v>
      </c>
      <c r="AG75" s="878"/>
      <c r="AH75" s="878"/>
      <c r="AI75" s="878"/>
      <c r="AJ75" s="834"/>
      <c r="AK75" s="879" t="s">
        <v>614</v>
      </c>
      <c r="AL75" s="878"/>
      <c r="AM75" s="878"/>
      <c r="AN75" s="878"/>
      <c r="AO75" s="834"/>
      <c r="AP75" s="879" t="s">
        <v>614</v>
      </c>
      <c r="AQ75" s="878"/>
      <c r="AR75" s="878"/>
      <c r="AS75" s="878"/>
      <c r="AT75" s="834"/>
      <c r="AU75" s="879" t="s">
        <v>635</v>
      </c>
      <c r="AV75" s="878"/>
      <c r="AW75" s="878"/>
      <c r="AX75" s="878"/>
      <c r="AY75" s="834"/>
      <c r="AZ75" s="832"/>
      <c r="BA75" s="832"/>
      <c r="BB75" s="832"/>
      <c r="BC75" s="832"/>
      <c r="BD75" s="833"/>
      <c r="BE75" s="237"/>
      <c r="BF75" s="237"/>
      <c r="BG75" s="237"/>
      <c r="BH75" s="237"/>
      <c r="BI75" s="237"/>
      <c r="BJ75" s="237"/>
      <c r="BK75" s="237"/>
      <c r="BL75" s="237"/>
      <c r="BM75" s="237"/>
      <c r="BN75" s="237"/>
      <c r="BO75" s="237"/>
      <c r="BP75" s="237"/>
      <c r="BQ75" s="234">
        <v>69</v>
      </c>
      <c r="BR75" s="239"/>
      <c r="BS75" s="859"/>
      <c r="BT75" s="860"/>
      <c r="BU75" s="860"/>
      <c r="BV75" s="860"/>
      <c r="BW75" s="860"/>
      <c r="BX75" s="860"/>
      <c r="BY75" s="860"/>
      <c r="BZ75" s="860"/>
      <c r="CA75" s="860"/>
      <c r="CB75" s="860"/>
      <c r="CC75" s="860"/>
      <c r="CD75" s="860"/>
      <c r="CE75" s="860"/>
      <c r="CF75" s="860"/>
      <c r="CG75" s="865"/>
      <c r="CH75" s="862"/>
      <c r="CI75" s="863"/>
      <c r="CJ75" s="863"/>
      <c r="CK75" s="863"/>
      <c r="CL75" s="864"/>
      <c r="CM75" s="862"/>
      <c r="CN75" s="863"/>
      <c r="CO75" s="863"/>
      <c r="CP75" s="863"/>
      <c r="CQ75" s="864"/>
      <c r="CR75" s="862"/>
      <c r="CS75" s="863"/>
      <c r="CT75" s="863"/>
      <c r="CU75" s="863"/>
      <c r="CV75" s="864"/>
      <c r="CW75" s="862"/>
      <c r="CX75" s="863"/>
      <c r="CY75" s="863"/>
      <c r="CZ75" s="863"/>
      <c r="DA75" s="864"/>
      <c r="DB75" s="862"/>
      <c r="DC75" s="863"/>
      <c r="DD75" s="863"/>
      <c r="DE75" s="863"/>
      <c r="DF75" s="864"/>
      <c r="DG75" s="862"/>
      <c r="DH75" s="863"/>
      <c r="DI75" s="863"/>
      <c r="DJ75" s="863"/>
      <c r="DK75" s="864"/>
      <c r="DL75" s="862"/>
      <c r="DM75" s="863"/>
      <c r="DN75" s="863"/>
      <c r="DO75" s="863"/>
      <c r="DP75" s="864"/>
      <c r="DQ75" s="862"/>
      <c r="DR75" s="863"/>
      <c r="DS75" s="863"/>
      <c r="DT75" s="863"/>
      <c r="DU75" s="864"/>
      <c r="DV75" s="859"/>
      <c r="DW75" s="860"/>
      <c r="DX75" s="860"/>
      <c r="DY75" s="860"/>
      <c r="DZ75" s="861"/>
      <c r="EA75" s="226"/>
    </row>
    <row r="76" spans="1:131" ht="26.25" customHeight="1" x14ac:dyDescent="0.15">
      <c r="A76" s="234">
        <v>9</v>
      </c>
      <c r="B76" s="873" t="s">
        <v>624</v>
      </c>
      <c r="C76" s="874"/>
      <c r="D76" s="874"/>
      <c r="E76" s="874"/>
      <c r="F76" s="874"/>
      <c r="G76" s="874"/>
      <c r="H76" s="874"/>
      <c r="I76" s="874"/>
      <c r="J76" s="874"/>
      <c r="K76" s="874"/>
      <c r="L76" s="874"/>
      <c r="M76" s="874"/>
      <c r="N76" s="874"/>
      <c r="O76" s="874"/>
      <c r="P76" s="875"/>
      <c r="Q76" s="877">
        <v>157</v>
      </c>
      <c r="R76" s="878"/>
      <c r="S76" s="878"/>
      <c r="T76" s="878"/>
      <c r="U76" s="834"/>
      <c r="V76" s="879">
        <v>77</v>
      </c>
      <c r="W76" s="878"/>
      <c r="X76" s="878"/>
      <c r="Y76" s="878"/>
      <c r="Z76" s="834"/>
      <c r="AA76" s="879">
        <v>80</v>
      </c>
      <c r="AB76" s="878"/>
      <c r="AC76" s="878"/>
      <c r="AD76" s="878"/>
      <c r="AE76" s="834"/>
      <c r="AF76" s="879">
        <v>1158</v>
      </c>
      <c r="AG76" s="878"/>
      <c r="AH76" s="878"/>
      <c r="AI76" s="878"/>
      <c r="AJ76" s="834"/>
      <c r="AK76" s="879" t="s">
        <v>614</v>
      </c>
      <c r="AL76" s="878"/>
      <c r="AM76" s="878"/>
      <c r="AN76" s="878"/>
      <c r="AO76" s="834"/>
      <c r="AP76" s="879">
        <v>246</v>
      </c>
      <c r="AQ76" s="878"/>
      <c r="AR76" s="878"/>
      <c r="AS76" s="878"/>
      <c r="AT76" s="834"/>
      <c r="AU76" s="879" t="s">
        <v>635</v>
      </c>
      <c r="AV76" s="878"/>
      <c r="AW76" s="878"/>
      <c r="AX76" s="878"/>
      <c r="AY76" s="834"/>
      <c r="AZ76" s="832" t="s">
        <v>636</v>
      </c>
      <c r="BA76" s="832"/>
      <c r="BB76" s="832"/>
      <c r="BC76" s="832"/>
      <c r="BD76" s="833"/>
      <c r="BE76" s="237"/>
      <c r="BF76" s="237"/>
      <c r="BG76" s="237"/>
      <c r="BH76" s="237"/>
      <c r="BI76" s="237"/>
      <c r="BJ76" s="237"/>
      <c r="BK76" s="237"/>
      <c r="BL76" s="237"/>
      <c r="BM76" s="237"/>
      <c r="BN76" s="237"/>
      <c r="BO76" s="237"/>
      <c r="BP76" s="237"/>
      <c r="BQ76" s="234">
        <v>70</v>
      </c>
      <c r="BR76" s="239"/>
      <c r="BS76" s="859"/>
      <c r="BT76" s="860"/>
      <c r="BU76" s="860"/>
      <c r="BV76" s="860"/>
      <c r="BW76" s="860"/>
      <c r="BX76" s="860"/>
      <c r="BY76" s="860"/>
      <c r="BZ76" s="860"/>
      <c r="CA76" s="860"/>
      <c r="CB76" s="860"/>
      <c r="CC76" s="860"/>
      <c r="CD76" s="860"/>
      <c r="CE76" s="860"/>
      <c r="CF76" s="860"/>
      <c r="CG76" s="865"/>
      <c r="CH76" s="862"/>
      <c r="CI76" s="863"/>
      <c r="CJ76" s="863"/>
      <c r="CK76" s="863"/>
      <c r="CL76" s="864"/>
      <c r="CM76" s="862"/>
      <c r="CN76" s="863"/>
      <c r="CO76" s="863"/>
      <c r="CP76" s="863"/>
      <c r="CQ76" s="864"/>
      <c r="CR76" s="862"/>
      <c r="CS76" s="863"/>
      <c r="CT76" s="863"/>
      <c r="CU76" s="863"/>
      <c r="CV76" s="864"/>
      <c r="CW76" s="862"/>
      <c r="CX76" s="863"/>
      <c r="CY76" s="863"/>
      <c r="CZ76" s="863"/>
      <c r="DA76" s="864"/>
      <c r="DB76" s="862"/>
      <c r="DC76" s="863"/>
      <c r="DD76" s="863"/>
      <c r="DE76" s="863"/>
      <c r="DF76" s="864"/>
      <c r="DG76" s="862"/>
      <c r="DH76" s="863"/>
      <c r="DI76" s="863"/>
      <c r="DJ76" s="863"/>
      <c r="DK76" s="864"/>
      <c r="DL76" s="862"/>
      <c r="DM76" s="863"/>
      <c r="DN76" s="863"/>
      <c r="DO76" s="863"/>
      <c r="DP76" s="864"/>
      <c r="DQ76" s="862"/>
      <c r="DR76" s="863"/>
      <c r="DS76" s="863"/>
      <c r="DT76" s="863"/>
      <c r="DU76" s="864"/>
      <c r="DV76" s="859"/>
      <c r="DW76" s="860"/>
      <c r="DX76" s="860"/>
      <c r="DY76" s="860"/>
      <c r="DZ76" s="861"/>
      <c r="EA76" s="226"/>
    </row>
    <row r="77" spans="1:131" ht="26.25" customHeight="1" x14ac:dyDescent="0.15">
      <c r="A77" s="234">
        <v>10</v>
      </c>
      <c r="B77" s="873" t="s">
        <v>625</v>
      </c>
      <c r="C77" s="874"/>
      <c r="D77" s="874"/>
      <c r="E77" s="874"/>
      <c r="F77" s="874"/>
      <c r="G77" s="874"/>
      <c r="H77" s="874"/>
      <c r="I77" s="874"/>
      <c r="J77" s="874"/>
      <c r="K77" s="874"/>
      <c r="L77" s="874"/>
      <c r="M77" s="874"/>
      <c r="N77" s="874"/>
      <c r="O77" s="874"/>
      <c r="P77" s="875"/>
      <c r="Q77" s="877">
        <v>56</v>
      </c>
      <c r="R77" s="878"/>
      <c r="S77" s="878"/>
      <c r="T77" s="878"/>
      <c r="U77" s="834"/>
      <c r="V77" s="879">
        <v>30</v>
      </c>
      <c r="W77" s="878"/>
      <c r="X77" s="878"/>
      <c r="Y77" s="878"/>
      <c r="Z77" s="834"/>
      <c r="AA77" s="879">
        <v>26</v>
      </c>
      <c r="AB77" s="878"/>
      <c r="AC77" s="878"/>
      <c r="AD77" s="878"/>
      <c r="AE77" s="834"/>
      <c r="AF77" s="879">
        <v>26</v>
      </c>
      <c r="AG77" s="878"/>
      <c r="AH77" s="878"/>
      <c r="AI77" s="878"/>
      <c r="AJ77" s="834"/>
      <c r="AK77" s="879" t="s">
        <v>614</v>
      </c>
      <c r="AL77" s="878"/>
      <c r="AM77" s="878"/>
      <c r="AN77" s="878"/>
      <c r="AO77" s="834"/>
      <c r="AP77" s="879" t="s">
        <v>614</v>
      </c>
      <c r="AQ77" s="878"/>
      <c r="AR77" s="878"/>
      <c r="AS77" s="878"/>
      <c r="AT77" s="834"/>
      <c r="AU77" s="879" t="s">
        <v>635</v>
      </c>
      <c r="AV77" s="878"/>
      <c r="AW77" s="878"/>
      <c r="AX77" s="878"/>
      <c r="AY77" s="834"/>
      <c r="AZ77" s="832"/>
      <c r="BA77" s="832"/>
      <c r="BB77" s="832"/>
      <c r="BC77" s="832"/>
      <c r="BD77" s="833"/>
      <c r="BE77" s="237"/>
      <c r="BF77" s="237"/>
      <c r="BG77" s="237"/>
      <c r="BH77" s="237"/>
      <c r="BI77" s="237"/>
      <c r="BJ77" s="237"/>
      <c r="BK77" s="237"/>
      <c r="BL77" s="237"/>
      <c r="BM77" s="237"/>
      <c r="BN77" s="237"/>
      <c r="BO77" s="237"/>
      <c r="BP77" s="237"/>
      <c r="BQ77" s="234">
        <v>71</v>
      </c>
      <c r="BR77" s="239"/>
      <c r="BS77" s="859"/>
      <c r="BT77" s="860"/>
      <c r="BU77" s="860"/>
      <c r="BV77" s="860"/>
      <c r="BW77" s="860"/>
      <c r="BX77" s="860"/>
      <c r="BY77" s="860"/>
      <c r="BZ77" s="860"/>
      <c r="CA77" s="860"/>
      <c r="CB77" s="860"/>
      <c r="CC77" s="860"/>
      <c r="CD77" s="860"/>
      <c r="CE77" s="860"/>
      <c r="CF77" s="860"/>
      <c r="CG77" s="865"/>
      <c r="CH77" s="862"/>
      <c r="CI77" s="863"/>
      <c r="CJ77" s="863"/>
      <c r="CK77" s="863"/>
      <c r="CL77" s="864"/>
      <c r="CM77" s="862"/>
      <c r="CN77" s="863"/>
      <c r="CO77" s="863"/>
      <c r="CP77" s="863"/>
      <c r="CQ77" s="864"/>
      <c r="CR77" s="862"/>
      <c r="CS77" s="863"/>
      <c r="CT77" s="863"/>
      <c r="CU77" s="863"/>
      <c r="CV77" s="864"/>
      <c r="CW77" s="862"/>
      <c r="CX77" s="863"/>
      <c r="CY77" s="863"/>
      <c r="CZ77" s="863"/>
      <c r="DA77" s="864"/>
      <c r="DB77" s="862"/>
      <c r="DC77" s="863"/>
      <c r="DD77" s="863"/>
      <c r="DE77" s="863"/>
      <c r="DF77" s="864"/>
      <c r="DG77" s="862"/>
      <c r="DH77" s="863"/>
      <c r="DI77" s="863"/>
      <c r="DJ77" s="863"/>
      <c r="DK77" s="864"/>
      <c r="DL77" s="862"/>
      <c r="DM77" s="863"/>
      <c r="DN77" s="863"/>
      <c r="DO77" s="863"/>
      <c r="DP77" s="864"/>
      <c r="DQ77" s="862"/>
      <c r="DR77" s="863"/>
      <c r="DS77" s="863"/>
      <c r="DT77" s="863"/>
      <c r="DU77" s="864"/>
      <c r="DV77" s="859"/>
      <c r="DW77" s="860"/>
      <c r="DX77" s="860"/>
      <c r="DY77" s="860"/>
      <c r="DZ77" s="861"/>
      <c r="EA77" s="226"/>
    </row>
    <row r="78" spans="1:131" ht="26.25" customHeight="1" x14ac:dyDescent="0.15">
      <c r="A78" s="234">
        <v>11</v>
      </c>
      <c r="B78" s="873" t="s">
        <v>626</v>
      </c>
      <c r="C78" s="874"/>
      <c r="D78" s="874"/>
      <c r="E78" s="874"/>
      <c r="F78" s="874"/>
      <c r="G78" s="874"/>
      <c r="H78" s="874"/>
      <c r="I78" s="874"/>
      <c r="J78" s="874"/>
      <c r="K78" s="874"/>
      <c r="L78" s="874"/>
      <c r="M78" s="874"/>
      <c r="N78" s="874"/>
      <c r="O78" s="874"/>
      <c r="P78" s="875"/>
      <c r="Q78" s="876">
        <v>61</v>
      </c>
      <c r="R78" s="830"/>
      <c r="S78" s="830"/>
      <c r="T78" s="830"/>
      <c r="U78" s="830"/>
      <c r="V78" s="830">
        <v>56</v>
      </c>
      <c r="W78" s="830"/>
      <c r="X78" s="830"/>
      <c r="Y78" s="830"/>
      <c r="Z78" s="830"/>
      <c r="AA78" s="830">
        <v>5</v>
      </c>
      <c r="AB78" s="830"/>
      <c r="AC78" s="830"/>
      <c r="AD78" s="830"/>
      <c r="AE78" s="830"/>
      <c r="AF78" s="830">
        <v>5</v>
      </c>
      <c r="AG78" s="830"/>
      <c r="AH78" s="830"/>
      <c r="AI78" s="830"/>
      <c r="AJ78" s="830"/>
      <c r="AK78" s="830" t="s">
        <v>614</v>
      </c>
      <c r="AL78" s="830"/>
      <c r="AM78" s="830"/>
      <c r="AN78" s="830"/>
      <c r="AO78" s="830"/>
      <c r="AP78" s="830" t="s">
        <v>614</v>
      </c>
      <c r="AQ78" s="830"/>
      <c r="AR78" s="830"/>
      <c r="AS78" s="830"/>
      <c r="AT78" s="830"/>
      <c r="AU78" s="830" t="s">
        <v>635</v>
      </c>
      <c r="AV78" s="830"/>
      <c r="AW78" s="830"/>
      <c r="AX78" s="830"/>
      <c r="AY78" s="830"/>
      <c r="AZ78" s="832"/>
      <c r="BA78" s="832"/>
      <c r="BB78" s="832"/>
      <c r="BC78" s="832"/>
      <c r="BD78" s="833"/>
      <c r="BE78" s="237"/>
      <c r="BF78" s="237"/>
      <c r="BG78" s="237"/>
      <c r="BH78" s="237"/>
      <c r="BI78" s="237"/>
      <c r="BJ78" s="226"/>
      <c r="BK78" s="226"/>
      <c r="BL78" s="226"/>
      <c r="BM78" s="226"/>
      <c r="BN78" s="226"/>
      <c r="BO78" s="237"/>
      <c r="BP78" s="237"/>
      <c r="BQ78" s="234">
        <v>72</v>
      </c>
      <c r="BR78" s="239"/>
      <c r="BS78" s="859"/>
      <c r="BT78" s="860"/>
      <c r="BU78" s="860"/>
      <c r="BV78" s="860"/>
      <c r="BW78" s="860"/>
      <c r="BX78" s="860"/>
      <c r="BY78" s="860"/>
      <c r="BZ78" s="860"/>
      <c r="CA78" s="860"/>
      <c r="CB78" s="860"/>
      <c r="CC78" s="860"/>
      <c r="CD78" s="860"/>
      <c r="CE78" s="860"/>
      <c r="CF78" s="860"/>
      <c r="CG78" s="865"/>
      <c r="CH78" s="862"/>
      <c r="CI78" s="863"/>
      <c r="CJ78" s="863"/>
      <c r="CK78" s="863"/>
      <c r="CL78" s="864"/>
      <c r="CM78" s="862"/>
      <c r="CN78" s="863"/>
      <c r="CO78" s="863"/>
      <c r="CP78" s="863"/>
      <c r="CQ78" s="864"/>
      <c r="CR78" s="862"/>
      <c r="CS78" s="863"/>
      <c r="CT78" s="863"/>
      <c r="CU78" s="863"/>
      <c r="CV78" s="864"/>
      <c r="CW78" s="862"/>
      <c r="CX78" s="863"/>
      <c r="CY78" s="863"/>
      <c r="CZ78" s="863"/>
      <c r="DA78" s="864"/>
      <c r="DB78" s="862"/>
      <c r="DC78" s="863"/>
      <c r="DD78" s="863"/>
      <c r="DE78" s="863"/>
      <c r="DF78" s="864"/>
      <c r="DG78" s="862"/>
      <c r="DH78" s="863"/>
      <c r="DI78" s="863"/>
      <c r="DJ78" s="863"/>
      <c r="DK78" s="864"/>
      <c r="DL78" s="862"/>
      <c r="DM78" s="863"/>
      <c r="DN78" s="863"/>
      <c r="DO78" s="863"/>
      <c r="DP78" s="864"/>
      <c r="DQ78" s="862"/>
      <c r="DR78" s="863"/>
      <c r="DS78" s="863"/>
      <c r="DT78" s="863"/>
      <c r="DU78" s="864"/>
      <c r="DV78" s="859"/>
      <c r="DW78" s="860"/>
      <c r="DX78" s="860"/>
      <c r="DY78" s="860"/>
      <c r="DZ78" s="861"/>
      <c r="EA78" s="226"/>
    </row>
    <row r="79" spans="1:131" ht="26.25" customHeight="1" x14ac:dyDescent="0.15">
      <c r="A79" s="234">
        <v>12</v>
      </c>
      <c r="B79" s="873"/>
      <c r="C79" s="874"/>
      <c r="D79" s="874"/>
      <c r="E79" s="874"/>
      <c r="F79" s="874"/>
      <c r="G79" s="874"/>
      <c r="H79" s="874"/>
      <c r="I79" s="874"/>
      <c r="J79" s="874"/>
      <c r="K79" s="874"/>
      <c r="L79" s="874"/>
      <c r="M79" s="874"/>
      <c r="N79" s="874"/>
      <c r="O79" s="874"/>
      <c r="P79" s="875"/>
      <c r="Q79" s="876"/>
      <c r="R79" s="830"/>
      <c r="S79" s="830"/>
      <c r="T79" s="830"/>
      <c r="U79" s="830"/>
      <c r="V79" s="830"/>
      <c r="W79" s="830"/>
      <c r="X79" s="830"/>
      <c r="Y79" s="830"/>
      <c r="Z79" s="830"/>
      <c r="AA79" s="830"/>
      <c r="AB79" s="830"/>
      <c r="AC79" s="830"/>
      <c r="AD79" s="830"/>
      <c r="AE79" s="830"/>
      <c r="AF79" s="830"/>
      <c r="AG79" s="830"/>
      <c r="AH79" s="830"/>
      <c r="AI79" s="830"/>
      <c r="AJ79" s="830"/>
      <c r="AK79" s="830"/>
      <c r="AL79" s="830"/>
      <c r="AM79" s="830"/>
      <c r="AN79" s="830"/>
      <c r="AO79" s="830"/>
      <c r="AP79" s="830"/>
      <c r="AQ79" s="830"/>
      <c r="AR79" s="830"/>
      <c r="AS79" s="830"/>
      <c r="AT79" s="830"/>
      <c r="AU79" s="830"/>
      <c r="AV79" s="830"/>
      <c r="AW79" s="830"/>
      <c r="AX79" s="830"/>
      <c r="AY79" s="830"/>
      <c r="AZ79" s="832"/>
      <c r="BA79" s="832"/>
      <c r="BB79" s="832"/>
      <c r="BC79" s="832"/>
      <c r="BD79" s="833"/>
      <c r="BE79" s="237"/>
      <c r="BF79" s="237"/>
      <c r="BG79" s="237"/>
      <c r="BH79" s="237"/>
      <c r="BI79" s="237"/>
      <c r="BJ79" s="226"/>
      <c r="BK79" s="226"/>
      <c r="BL79" s="226"/>
      <c r="BM79" s="226"/>
      <c r="BN79" s="226"/>
      <c r="BO79" s="237"/>
      <c r="BP79" s="237"/>
      <c r="BQ79" s="234">
        <v>73</v>
      </c>
      <c r="BR79" s="239"/>
      <c r="BS79" s="859"/>
      <c r="BT79" s="860"/>
      <c r="BU79" s="860"/>
      <c r="BV79" s="860"/>
      <c r="BW79" s="860"/>
      <c r="BX79" s="860"/>
      <c r="BY79" s="860"/>
      <c r="BZ79" s="860"/>
      <c r="CA79" s="860"/>
      <c r="CB79" s="860"/>
      <c r="CC79" s="860"/>
      <c r="CD79" s="860"/>
      <c r="CE79" s="860"/>
      <c r="CF79" s="860"/>
      <c r="CG79" s="865"/>
      <c r="CH79" s="862"/>
      <c r="CI79" s="863"/>
      <c r="CJ79" s="863"/>
      <c r="CK79" s="863"/>
      <c r="CL79" s="864"/>
      <c r="CM79" s="862"/>
      <c r="CN79" s="863"/>
      <c r="CO79" s="863"/>
      <c r="CP79" s="863"/>
      <c r="CQ79" s="864"/>
      <c r="CR79" s="862"/>
      <c r="CS79" s="863"/>
      <c r="CT79" s="863"/>
      <c r="CU79" s="863"/>
      <c r="CV79" s="864"/>
      <c r="CW79" s="862"/>
      <c r="CX79" s="863"/>
      <c r="CY79" s="863"/>
      <c r="CZ79" s="863"/>
      <c r="DA79" s="864"/>
      <c r="DB79" s="862"/>
      <c r="DC79" s="863"/>
      <c r="DD79" s="863"/>
      <c r="DE79" s="863"/>
      <c r="DF79" s="864"/>
      <c r="DG79" s="862"/>
      <c r="DH79" s="863"/>
      <c r="DI79" s="863"/>
      <c r="DJ79" s="863"/>
      <c r="DK79" s="864"/>
      <c r="DL79" s="862"/>
      <c r="DM79" s="863"/>
      <c r="DN79" s="863"/>
      <c r="DO79" s="863"/>
      <c r="DP79" s="864"/>
      <c r="DQ79" s="862"/>
      <c r="DR79" s="863"/>
      <c r="DS79" s="863"/>
      <c r="DT79" s="863"/>
      <c r="DU79" s="864"/>
      <c r="DV79" s="859"/>
      <c r="DW79" s="860"/>
      <c r="DX79" s="860"/>
      <c r="DY79" s="860"/>
      <c r="DZ79" s="861"/>
      <c r="EA79" s="226"/>
    </row>
    <row r="80" spans="1:131" ht="26.25" customHeight="1" x14ac:dyDescent="0.15">
      <c r="A80" s="234">
        <v>13</v>
      </c>
      <c r="B80" s="873"/>
      <c r="C80" s="874"/>
      <c r="D80" s="874"/>
      <c r="E80" s="874"/>
      <c r="F80" s="874"/>
      <c r="G80" s="874"/>
      <c r="H80" s="874"/>
      <c r="I80" s="874"/>
      <c r="J80" s="874"/>
      <c r="K80" s="874"/>
      <c r="L80" s="874"/>
      <c r="M80" s="874"/>
      <c r="N80" s="874"/>
      <c r="O80" s="874"/>
      <c r="P80" s="875"/>
      <c r="Q80" s="876"/>
      <c r="R80" s="830"/>
      <c r="S80" s="830"/>
      <c r="T80" s="830"/>
      <c r="U80" s="830"/>
      <c r="V80" s="830"/>
      <c r="W80" s="830"/>
      <c r="X80" s="830"/>
      <c r="Y80" s="830"/>
      <c r="Z80" s="830"/>
      <c r="AA80" s="830"/>
      <c r="AB80" s="830"/>
      <c r="AC80" s="830"/>
      <c r="AD80" s="830"/>
      <c r="AE80" s="830"/>
      <c r="AF80" s="830"/>
      <c r="AG80" s="830"/>
      <c r="AH80" s="830"/>
      <c r="AI80" s="830"/>
      <c r="AJ80" s="830"/>
      <c r="AK80" s="830"/>
      <c r="AL80" s="830"/>
      <c r="AM80" s="830"/>
      <c r="AN80" s="830"/>
      <c r="AO80" s="830"/>
      <c r="AP80" s="830"/>
      <c r="AQ80" s="830"/>
      <c r="AR80" s="830"/>
      <c r="AS80" s="830"/>
      <c r="AT80" s="830"/>
      <c r="AU80" s="830"/>
      <c r="AV80" s="830"/>
      <c r="AW80" s="830"/>
      <c r="AX80" s="830"/>
      <c r="AY80" s="830"/>
      <c r="AZ80" s="832"/>
      <c r="BA80" s="832"/>
      <c r="BB80" s="832"/>
      <c r="BC80" s="832"/>
      <c r="BD80" s="833"/>
      <c r="BE80" s="237"/>
      <c r="BF80" s="237"/>
      <c r="BG80" s="237"/>
      <c r="BH80" s="237"/>
      <c r="BI80" s="237"/>
      <c r="BJ80" s="237"/>
      <c r="BK80" s="237"/>
      <c r="BL80" s="237"/>
      <c r="BM80" s="237"/>
      <c r="BN80" s="237"/>
      <c r="BO80" s="237"/>
      <c r="BP80" s="237"/>
      <c r="BQ80" s="234">
        <v>74</v>
      </c>
      <c r="BR80" s="239"/>
      <c r="BS80" s="859"/>
      <c r="BT80" s="860"/>
      <c r="BU80" s="860"/>
      <c r="BV80" s="860"/>
      <c r="BW80" s="860"/>
      <c r="BX80" s="860"/>
      <c r="BY80" s="860"/>
      <c r="BZ80" s="860"/>
      <c r="CA80" s="860"/>
      <c r="CB80" s="860"/>
      <c r="CC80" s="860"/>
      <c r="CD80" s="860"/>
      <c r="CE80" s="860"/>
      <c r="CF80" s="860"/>
      <c r="CG80" s="865"/>
      <c r="CH80" s="862"/>
      <c r="CI80" s="863"/>
      <c r="CJ80" s="863"/>
      <c r="CK80" s="863"/>
      <c r="CL80" s="864"/>
      <c r="CM80" s="862"/>
      <c r="CN80" s="863"/>
      <c r="CO80" s="863"/>
      <c r="CP80" s="863"/>
      <c r="CQ80" s="864"/>
      <c r="CR80" s="862"/>
      <c r="CS80" s="863"/>
      <c r="CT80" s="863"/>
      <c r="CU80" s="863"/>
      <c r="CV80" s="864"/>
      <c r="CW80" s="862"/>
      <c r="CX80" s="863"/>
      <c r="CY80" s="863"/>
      <c r="CZ80" s="863"/>
      <c r="DA80" s="864"/>
      <c r="DB80" s="862"/>
      <c r="DC80" s="863"/>
      <c r="DD80" s="863"/>
      <c r="DE80" s="863"/>
      <c r="DF80" s="864"/>
      <c r="DG80" s="862"/>
      <c r="DH80" s="863"/>
      <c r="DI80" s="863"/>
      <c r="DJ80" s="863"/>
      <c r="DK80" s="864"/>
      <c r="DL80" s="862"/>
      <c r="DM80" s="863"/>
      <c r="DN80" s="863"/>
      <c r="DO80" s="863"/>
      <c r="DP80" s="864"/>
      <c r="DQ80" s="862"/>
      <c r="DR80" s="863"/>
      <c r="DS80" s="863"/>
      <c r="DT80" s="863"/>
      <c r="DU80" s="864"/>
      <c r="DV80" s="859"/>
      <c r="DW80" s="860"/>
      <c r="DX80" s="860"/>
      <c r="DY80" s="860"/>
      <c r="DZ80" s="861"/>
      <c r="EA80" s="226"/>
    </row>
    <row r="81" spans="1:131" ht="26.25" customHeight="1" x14ac:dyDescent="0.15">
      <c r="A81" s="234">
        <v>14</v>
      </c>
      <c r="B81" s="873"/>
      <c r="C81" s="874"/>
      <c r="D81" s="874"/>
      <c r="E81" s="874"/>
      <c r="F81" s="874"/>
      <c r="G81" s="874"/>
      <c r="H81" s="874"/>
      <c r="I81" s="874"/>
      <c r="J81" s="874"/>
      <c r="K81" s="874"/>
      <c r="L81" s="874"/>
      <c r="M81" s="874"/>
      <c r="N81" s="874"/>
      <c r="O81" s="874"/>
      <c r="P81" s="875"/>
      <c r="Q81" s="876"/>
      <c r="R81" s="830"/>
      <c r="S81" s="830"/>
      <c r="T81" s="830"/>
      <c r="U81" s="830"/>
      <c r="V81" s="830"/>
      <c r="W81" s="830"/>
      <c r="X81" s="830"/>
      <c r="Y81" s="830"/>
      <c r="Z81" s="830"/>
      <c r="AA81" s="830"/>
      <c r="AB81" s="830"/>
      <c r="AC81" s="830"/>
      <c r="AD81" s="830"/>
      <c r="AE81" s="830"/>
      <c r="AF81" s="830"/>
      <c r="AG81" s="830"/>
      <c r="AH81" s="830"/>
      <c r="AI81" s="830"/>
      <c r="AJ81" s="830"/>
      <c r="AK81" s="830"/>
      <c r="AL81" s="830"/>
      <c r="AM81" s="830"/>
      <c r="AN81" s="830"/>
      <c r="AO81" s="830"/>
      <c r="AP81" s="830"/>
      <c r="AQ81" s="830"/>
      <c r="AR81" s="830"/>
      <c r="AS81" s="830"/>
      <c r="AT81" s="830"/>
      <c r="AU81" s="830"/>
      <c r="AV81" s="830"/>
      <c r="AW81" s="830"/>
      <c r="AX81" s="830"/>
      <c r="AY81" s="830"/>
      <c r="AZ81" s="832"/>
      <c r="BA81" s="832"/>
      <c r="BB81" s="832"/>
      <c r="BC81" s="832"/>
      <c r="BD81" s="833"/>
      <c r="BE81" s="237"/>
      <c r="BF81" s="237"/>
      <c r="BG81" s="237"/>
      <c r="BH81" s="237"/>
      <c r="BI81" s="237"/>
      <c r="BJ81" s="237"/>
      <c r="BK81" s="237"/>
      <c r="BL81" s="237"/>
      <c r="BM81" s="237"/>
      <c r="BN81" s="237"/>
      <c r="BO81" s="237"/>
      <c r="BP81" s="237"/>
      <c r="BQ81" s="234">
        <v>75</v>
      </c>
      <c r="BR81" s="239"/>
      <c r="BS81" s="859"/>
      <c r="BT81" s="860"/>
      <c r="BU81" s="860"/>
      <c r="BV81" s="860"/>
      <c r="BW81" s="860"/>
      <c r="BX81" s="860"/>
      <c r="BY81" s="860"/>
      <c r="BZ81" s="860"/>
      <c r="CA81" s="860"/>
      <c r="CB81" s="860"/>
      <c r="CC81" s="860"/>
      <c r="CD81" s="860"/>
      <c r="CE81" s="860"/>
      <c r="CF81" s="860"/>
      <c r="CG81" s="865"/>
      <c r="CH81" s="862"/>
      <c r="CI81" s="863"/>
      <c r="CJ81" s="863"/>
      <c r="CK81" s="863"/>
      <c r="CL81" s="864"/>
      <c r="CM81" s="862"/>
      <c r="CN81" s="863"/>
      <c r="CO81" s="863"/>
      <c r="CP81" s="863"/>
      <c r="CQ81" s="864"/>
      <c r="CR81" s="862"/>
      <c r="CS81" s="863"/>
      <c r="CT81" s="863"/>
      <c r="CU81" s="863"/>
      <c r="CV81" s="864"/>
      <c r="CW81" s="862"/>
      <c r="CX81" s="863"/>
      <c r="CY81" s="863"/>
      <c r="CZ81" s="863"/>
      <c r="DA81" s="864"/>
      <c r="DB81" s="862"/>
      <c r="DC81" s="863"/>
      <c r="DD81" s="863"/>
      <c r="DE81" s="863"/>
      <c r="DF81" s="864"/>
      <c r="DG81" s="862"/>
      <c r="DH81" s="863"/>
      <c r="DI81" s="863"/>
      <c r="DJ81" s="863"/>
      <c r="DK81" s="864"/>
      <c r="DL81" s="862"/>
      <c r="DM81" s="863"/>
      <c r="DN81" s="863"/>
      <c r="DO81" s="863"/>
      <c r="DP81" s="864"/>
      <c r="DQ81" s="862"/>
      <c r="DR81" s="863"/>
      <c r="DS81" s="863"/>
      <c r="DT81" s="863"/>
      <c r="DU81" s="864"/>
      <c r="DV81" s="859"/>
      <c r="DW81" s="860"/>
      <c r="DX81" s="860"/>
      <c r="DY81" s="860"/>
      <c r="DZ81" s="861"/>
      <c r="EA81" s="226"/>
    </row>
    <row r="82" spans="1:131" ht="26.25" customHeight="1" x14ac:dyDescent="0.15">
      <c r="A82" s="234">
        <v>15</v>
      </c>
      <c r="B82" s="873"/>
      <c r="C82" s="874"/>
      <c r="D82" s="874"/>
      <c r="E82" s="874"/>
      <c r="F82" s="874"/>
      <c r="G82" s="874"/>
      <c r="H82" s="874"/>
      <c r="I82" s="874"/>
      <c r="J82" s="874"/>
      <c r="K82" s="874"/>
      <c r="L82" s="874"/>
      <c r="M82" s="874"/>
      <c r="N82" s="874"/>
      <c r="O82" s="874"/>
      <c r="P82" s="875"/>
      <c r="Q82" s="876"/>
      <c r="R82" s="830"/>
      <c r="S82" s="830"/>
      <c r="T82" s="830"/>
      <c r="U82" s="830"/>
      <c r="V82" s="830"/>
      <c r="W82" s="830"/>
      <c r="X82" s="830"/>
      <c r="Y82" s="830"/>
      <c r="Z82" s="830"/>
      <c r="AA82" s="830"/>
      <c r="AB82" s="830"/>
      <c r="AC82" s="830"/>
      <c r="AD82" s="830"/>
      <c r="AE82" s="830"/>
      <c r="AF82" s="830"/>
      <c r="AG82" s="830"/>
      <c r="AH82" s="830"/>
      <c r="AI82" s="830"/>
      <c r="AJ82" s="830"/>
      <c r="AK82" s="830"/>
      <c r="AL82" s="830"/>
      <c r="AM82" s="830"/>
      <c r="AN82" s="830"/>
      <c r="AO82" s="830"/>
      <c r="AP82" s="830"/>
      <c r="AQ82" s="830"/>
      <c r="AR82" s="830"/>
      <c r="AS82" s="830"/>
      <c r="AT82" s="830"/>
      <c r="AU82" s="830"/>
      <c r="AV82" s="830"/>
      <c r="AW82" s="830"/>
      <c r="AX82" s="830"/>
      <c r="AY82" s="830"/>
      <c r="AZ82" s="832"/>
      <c r="BA82" s="832"/>
      <c r="BB82" s="832"/>
      <c r="BC82" s="832"/>
      <c r="BD82" s="833"/>
      <c r="BE82" s="237"/>
      <c r="BF82" s="237"/>
      <c r="BG82" s="237"/>
      <c r="BH82" s="237"/>
      <c r="BI82" s="237"/>
      <c r="BJ82" s="237"/>
      <c r="BK82" s="237"/>
      <c r="BL82" s="237"/>
      <c r="BM82" s="237"/>
      <c r="BN82" s="237"/>
      <c r="BO82" s="237"/>
      <c r="BP82" s="237"/>
      <c r="BQ82" s="234">
        <v>76</v>
      </c>
      <c r="BR82" s="239"/>
      <c r="BS82" s="859"/>
      <c r="BT82" s="860"/>
      <c r="BU82" s="860"/>
      <c r="BV82" s="860"/>
      <c r="BW82" s="860"/>
      <c r="BX82" s="860"/>
      <c r="BY82" s="860"/>
      <c r="BZ82" s="860"/>
      <c r="CA82" s="860"/>
      <c r="CB82" s="860"/>
      <c r="CC82" s="860"/>
      <c r="CD82" s="860"/>
      <c r="CE82" s="860"/>
      <c r="CF82" s="860"/>
      <c r="CG82" s="865"/>
      <c r="CH82" s="862"/>
      <c r="CI82" s="863"/>
      <c r="CJ82" s="863"/>
      <c r="CK82" s="863"/>
      <c r="CL82" s="864"/>
      <c r="CM82" s="862"/>
      <c r="CN82" s="863"/>
      <c r="CO82" s="863"/>
      <c r="CP82" s="863"/>
      <c r="CQ82" s="864"/>
      <c r="CR82" s="862"/>
      <c r="CS82" s="863"/>
      <c r="CT82" s="863"/>
      <c r="CU82" s="863"/>
      <c r="CV82" s="864"/>
      <c r="CW82" s="862"/>
      <c r="CX82" s="863"/>
      <c r="CY82" s="863"/>
      <c r="CZ82" s="863"/>
      <c r="DA82" s="864"/>
      <c r="DB82" s="862"/>
      <c r="DC82" s="863"/>
      <c r="DD82" s="863"/>
      <c r="DE82" s="863"/>
      <c r="DF82" s="864"/>
      <c r="DG82" s="862"/>
      <c r="DH82" s="863"/>
      <c r="DI82" s="863"/>
      <c r="DJ82" s="863"/>
      <c r="DK82" s="864"/>
      <c r="DL82" s="862"/>
      <c r="DM82" s="863"/>
      <c r="DN82" s="863"/>
      <c r="DO82" s="863"/>
      <c r="DP82" s="864"/>
      <c r="DQ82" s="862"/>
      <c r="DR82" s="863"/>
      <c r="DS82" s="863"/>
      <c r="DT82" s="863"/>
      <c r="DU82" s="864"/>
      <c r="DV82" s="859"/>
      <c r="DW82" s="860"/>
      <c r="DX82" s="860"/>
      <c r="DY82" s="860"/>
      <c r="DZ82" s="861"/>
      <c r="EA82" s="226"/>
    </row>
    <row r="83" spans="1:131" ht="26.25" customHeight="1" x14ac:dyDescent="0.15">
      <c r="A83" s="234">
        <v>16</v>
      </c>
      <c r="B83" s="873"/>
      <c r="C83" s="874"/>
      <c r="D83" s="874"/>
      <c r="E83" s="874"/>
      <c r="F83" s="874"/>
      <c r="G83" s="874"/>
      <c r="H83" s="874"/>
      <c r="I83" s="874"/>
      <c r="J83" s="874"/>
      <c r="K83" s="874"/>
      <c r="L83" s="874"/>
      <c r="M83" s="874"/>
      <c r="N83" s="874"/>
      <c r="O83" s="874"/>
      <c r="P83" s="875"/>
      <c r="Q83" s="876"/>
      <c r="R83" s="830"/>
      <c r="S83" s="830"/>
      <c r="T83" s="830"/>
      <c r="U83" s="830"/>
      <c r="V83" s="830"/>
      <c r="W83" s="830"/>
      <c r="X83" s="830"/>
      <c r="Y83" s="830"/>
      <c r="Z83" s="830"/>
      <c r="AA83" s="830"/>
      <c r="AB83" s="830"/>
      <c r="AC83" s="830"/>
      <c r="AD83" s="830"/>
      <c r="AE83" s="830"/>
      <c r="AF83" s="830"/>
      <c r="AG83" s="830"/>
      <c r="AH83" s="830"/>
      <c r="AI83" s="830"/>
      <c r="AJ83" s="830"/>
      <c r="AK83" s="830"/>
      <c r="AL83" s="830"/>
      <c r="AM83" s="830"/>
      <c r="AN83" s="830"/>
      <c r="AO83" s="830"/>
      <c r="AP83" s="830"/>
      <c r="AQ83" s="830"/>
      <c r="AR83" s="830"/>
      <c r="AS83" s="830"/>
      <c r="AT83" s="830"/>
      <c r="AU83" s="830"/>
      <c r="AV83" s="830"/>
      <c r="AW83" s="830"/>
      <c r="AX83" s="830"/>
      <c r="AY83" s="830"/>
      <c r="AZ83" s="832"/>
      <c r="BA83" s="832"/>
      <c r="BB83" s="832"/>
      <c r="BC83" s="832"/>
      <c r="BD83" s="833"/>
      <c r="BE83" s="237"/>
      <c r="BF83" s="237"/>
      <c r="BG83" s="237"/>
      <c r="BH83" s="237"/>
      <c r="BI83" s="237"/>
      <c r="BJ83" s="237"/>
      <c r="BK83" s="237"/>
      <c r="BL83" s="237"/>
      <c r="BM83" s="237"/>
      <c r="BN83" s="237"/>
      <c r="BO83" s="237"/>
      <c r="BP83" s="237"/>
      <c r="BQ83" s="234">
        <v>77</v>
      </c>
      <c r="BR83" s="239"/>
      <c r="BS83" s="859"/>
      <c r="BT83" s="860"/>
      <c r="BU83" s="860"/>
      <c r="BV83" s="860"/>
      <c r="BW83" s="860"/>
      <c r="BX83" s="860"/>
      <c r="BY83" s="860"/>
      <c r="BZ83" s="860"/>
      <c r="CA83" s="860"/>
      <c r="CB83" s="860"/>
      <c r="CC83" s="860"/>
      <c r="CD83" s="860"/>
      <c r="CE83" s="860"/>
      <c r="CF83" s="860"/>
      <c r="CG83" s="865"/>
      <c r="CH83" s="862"/>
      <c r="CI83" s="863"/>
      <c r="CJ83" s="863"/>
      <c r="CK83" s="863"/>
      <c r="CL83" s="864"/>
      <c r="CM83" s="862"/>
      <c r="CN83" s="863"/>
      <c r="CO83" s="863"/>
      <c r="CP83" s="863"/>
      <c r="CQ83" s="864"/>
      <c r="CR83" s="862"/>
      <c r="CS83" s="863"/>
      <c r="CT83" s="863"/>
      <c r="CU83" s="863"/>
      <c r="CV83" s="864"/>
      <c r="CW83" s="862"/>
      <c r="CX83" s="863"/>
      <c r="CY83" s="863"/>
      <c r="CZ83" s="863"/>
      <c r="DA83" s="864"/>
      <c r="DB83" s="862"/>
      <c r="DC83" s="863"/>
      <c r="DD83" s="863"/>
      <c r="DE83" s="863"/>
      <c r="DF83" s="864"/>
      <c r="DG83" s="862"/>
      <c r="DH83" s="863"/>
      <c r="DI83" s="863"/>
      <c r="DJ83" s="863"/>
      <c r="DK83" s="864"/>
      <c r="DL83" s="862"/>
      <c r="DM83" s="863"/>
      <c r="DN83" s="863"/>
      <c r="DO83" s="863"/>
      <c r="DP83" s="864"/>
      <c r="DQ83" s="862"/>
      <c r="DR83" s="863"/>
      <c r="DS83" s="863"/>
      <c r="DT83" s="863"/>
      <c r="DU83" s="864"/>
      <c r="DV83" s="859"/>
      <c r="DW83" s="860"/>
      <c r="DX83" s="860"/>
      <c r="DY83" s="860"/>
      <c r="DZ83" s="861"/>
      <c r="EA83" s="226"/>
    </row>
    <row r="84" spans="1:131" ht="26.25" customHeight="1" x14ac:dyDescent="0.15">
      <c r="A84" s="234">
        <v>17</v>
      </c>
      <c r="B84" s="873"/>
      <c r="C84" s="874"/>
      <c r="D84" s="874"/>
      <c r="E84" s="874"/>
      <c r="F84" s="874"/>
      <c r="G84" s="874"/>
      <c r="H84" s="874"/>
      <c r="I84" s="874"/>
      <c r="J84" s="874"/>
      <c r="K84" s="874"/>
      <c r="L84" s="874"/>
      <c r="M84" s="874"/>
      <c r="N84" s="874"/>
      <c r="O84" s="874"/>
      <c r="P84" s="875"/>
      <c r="Q84" s="876"/>
      <c r="R84" s="830"/>
      <c r="S84" s="830"/>
      <c r="T84" s="830"/>
      <c r="U84" s="830"/>
      <c r="V84" s="830"/>
      <c r="W84" s="830"/>
      <c r="X84" s="830"/>
      <c r="Y84" s="830"/>
      <c r="Z84" s="830"/>
      <c r="AA84" s="830"/>
      <c r="AB84" s="830"/>
      <c r="AC84" s="830"/>
      <c r="AD84" s="830"/>
      <c r="AE84" s="830"/>
      <c r="AF84" s="830"/>
      <c r="AG84" s="830"/>
      <c r="AH84" s="830"/>
      <c r="AI84" s="830"/>
      <c r="AJ84" s="830"/>
      <c r="AK84" s="830"/>
      <c r="AL84" s="830"/>
      <c r="AM84" s="830"/>
      <c r="AN84" s="830"/>
      <c r="AO84" s="830"/>
      <c r="AP84" s="830"/>
      <c r="AQ84" s="830"/>
      <c r="AR84" s="830"/>
      <c r="AS84" s="830"/>
      <c r="AT84" s="830"/>
      <c r="AU84" s="830"/>
      <c r="AV84" s="830"/>
      <c r="AW84" s="830"/>
      <c r="AX84" s="830"/>
      <c r="AY84" s="830"/>
      <c r="AZ84" s="832"/>
      <c r="BA84" s="832"/>
      <c r="BB84" s="832"/>
      <c r="BC84" s="832"/>
      <c r="BD84" s="833"/>
      <c r="BE84" s="237"/>
      <c r="BF84" s="237"/>
      <c r="BG84" s="237"/>
      <c r="BH84" s="237"/>
      <c r="BI84" s="237"/>
      <c r="BJ84" s="237"/>
      <c r="BK84" s="237"/>
      <c r="BL84" s="237"/>
      <c r="BM84" s="237"/>
      <c r="BN84" s="237"/>
      <c r="BO84" s="237"/>
      <c r="BP84" s="237"/>
      <c r="BQ84" s="234">
        <v>78</v>
      </c>
      <c r="BR84" s="239"/>
      <c r="BS84" s="859"/>
      <c r="BT84" s="860"/>
      <c r="BU84" s="860"/>
      <c r="BV84" s="860"/>
      <c r="BW84" s="860"/>
      <c r="BX84" s="860"/>
      <c r="BY84" s="860"/>
      <c r="BZ84" s="860"/>
      <c r="CA84" s="860"/>
      <c r="CB84" s="860"/>
      <c r="CC84" s="860"/>
      <c r="CD84" s="860"/>
      <c r="CE84" s="860"/>
      <c r="CF84" s="860"/>
      <c r="CG84" s="865"/>
      <c r="CH84" s="862"/>
      <c r="CI84" s="863"/>
      <c r="CJ84" s="863"/>
      <c r="CK84" s="863"/>
      <c r="CL84" s="864"/>
      <c r="CM84" s="862"/>
      <c r="CN84" s="863"/>
      <c r="CO84" s="863"/>
      <c r="CP84" s="863"/>
      <c r="CQ84" s="864"/>
      <c r="CR84" s="862"/>
      <c r="CS84" s="863"/>
      <c r="CT84" s="863"/>
      <c r="CU84" s="863"/>
      <c r="CV84" s="864"/>
      <c r="CW84" s="862"/>
      <c r="CX84" s="863"/>
      <c r="CY84" s="863"/>
      <c r="CZ84" s="863"/>
      <c r="DA84" s="864"/>
      <c r="DB84" s="862"/>
      <c r="DC84" s="863"/>
      <c r="DD84" s="863"/>
      <c r="DE84" s="863"/>
      <c r="DF84" s="864"/>
      <c r="DG84" s="862"/>
      <c r="DH84" s="863"/>
      <c r="DI84" s="863"/>
      <c r="DJ84" s="863"/>
      <c r="DK84" s="864"/>
      <c r="DL84" s="862"/>
      <c r="DM84" s="863"/>
      <c r="DN84" s="863"/>
      <c r="DO84" s="863"/>
      <c r="DP84" s="864"/>
      <c r="DQ84" s="862"/>
      <c r="DR84" s="863"/>
      <c r="DS84" s="863"/>
      <c r="DT84" s="863"/>
      <c r="DU84" s="864"/>
      <c r="DV84" s="859"/>
      <c r="DW84" s="860"/>
      <c r="DX84" s="860"/>
      <c r="DY84" s="860"/>
      <c r="DZ84" s="861"/>
      <c r="EA84" s="226"/>
    </row>
    <row r="85" spans="1:131" ht="26.25" customHeight="1" x14ac:dyDescent="0.15">
      <c r="A85" s="234">
        <v>18</v>
      </c>
      <c r="B85" s="873"/>
      <c r="C85" s="874"/>
      <c r="D85" s="874"/>
      <c r="E85" s="874"/>
      <c r="F85" s="874"/>
      <c r="G85" s="874"/>
      <c r="H85" s="874"/>
      <c r="I85" s="874"/>
      <c r="J85" s="874"/>
      <c r="K85" s="874"/>
      <c r="L85" s="874"/>
      <c r="M85" s="874"/>
      <c r="N85" s="874"/>
      <c r="O85" s="874"/>
      <c r="P85" s="875"/>
      <c r="Q85" s="876"/>
      <c r="R85" s="830"/>
      <c r="S85" s="830"/>
      <c r="T85" s="830"/>
      <c r="U85" s="830"/>
      <c r="V85" s="830"/>
      <c r="W85" s="830"/>
      <c r="X85" s="830"/>
      <c r="Y85" s="830"/>
      <c r="Z85" s="830"/>
      <c r="AA85" s="830"/>
      <c r="AB85" s="830"/>
      <c r="AC85" s="830"/>
      <c r="AD85" s="830"/>
      <c r="AE85" s="830"/>
      <c r="AF85" s="830"/>
      <c r="AG85" s="830"/>
      <c r="AH85" s="830"/>
      <c r="AI85" s="830"/>
      <c r="AJ85" s="830"/>
      <c r="AK85" s="830"/>
      <c r="AL85" s="830"/>
      <c r="AM85" s="830"/>
      <c r="AN85" s="830"/>
      <c r="AO85" s="830"/>
      <c r="AP85" s="830"/>
      <c r="AQ85" s="830"/>
      <c r="AR85" s="830"/>
      <c r="AS85" s="830"/>
      <c r="AT85" s="830"/>
      <c r="AU85" s="830"/>
      <c r="AV85" s="830"/>
      <c r="AW85" s="830"/>
      <c r="AX85" s="830"/>
      <c r="AY85" s="830"/>
      <c r="AZ85" s="832"/>
      <c r="BA85" s="832"/>
      <c r="BB85" s="832"/>
      <c r="BC85" s="832"/>
      <c r="BD85" s="833"/>
      <c r="BE85" s="237"/>
      <c r="BF85" s="237"/>
      <c r="BG85" s="237"/>
      <c r="BH85" s="237"/>
      <c r="BI85" s="237"/>
      <c r="BJ85" s="237"/>
      <c r="BK85" s="237"/>
      <c r="BL85" s="237"/>
      <c r="BM85" s="237"/>
      <c r="BN85" s="237"/>
      <c r="BO85" s="237"/>
      <c r="BP85" s="237"/>
      <c r="BQ85" s="234">
        <v>79</v>
      </c>
      <c r="BR85" s="239"/>
      <c r="BS85" s="859"/>
      <c r="BT85" s="860"/>
      <c r="BU85" s="860"/>
      <c r="BV85" s="860"/>
      <c r="BW85" s="860"/>
      <c r="BX85" s="860"/>
      <c r="BY85" s="860"/>
      <c r="BZ85" s="860"/>
      <c r="CA85" s="860"/>
      <c r="CB85" s="860"/>
      <c r="CC85" s="860"/>
      <c r="CD85" s="860"/>
      <c r="CE85" s="860"/>
      <c r="CF85" s="860"/>
      <c r="CG85" s="865"/>
      <c r="CH85" s="862"/>
      <c r="CI85" s="863"/>
      <c r="CJ85" s="863"/>
      <c r="CK85" s="863"/>
      <c r="CL85" s="864"/>
      <c r="CM85" s="862"/>
      <c r="CN85" s="863"/>
      <c r="CO85" s="863"/>
      <c r="CP85" s="863"/>
      <c r="CQ85" s="864"/>
      <c r="CR85" s="862"/>
      <c r="CS85" s="863"/>
      <c r="CT85" s="863"/>
      <c r="CU85" s="863"/>
      <c r="CV85" s="864"/>
      <c r="CW85" s="862"/>
      <c r="CX85" s="863"/>
      <c r="CY85" s="863"/>
      <c r="CZ85" s="863"/>
      <c r="DA85" s="864"/>
      <c r="DB85" s="862"/>
      <c r="DC85" s="863"/>
      <c r="DD85" s="863"/>
      <c r="DE85" s="863"/>
      <c r="DF85" s="864"/>
      <c r="DG85" s="862"/>
      <c r="DH85" s="863"/>
      <c r="DI85" s="863"/>
      <c r="DJ85" s="863"/>
      <c r="DK85" s="864"/>
      <c r="DL85" s="862"/>
      <c r="DM85" s="863"/>
      <c r="DN85" s="863"/>
      <c r="DO85" s="863"/>
      <c r="DP85" s="864"/>
      <c r="DQ85" s="862"/>
      <c r="DR85" s="863"/>
      <c r="DS85" s="863"/>
      <c r="DT85" s="863"/>
      <c r="DU85" s="864"/>
      <c r="DV85" s="859"/>
      <c r="DW85" s="860"/>
      <c r="DX85" s="860"/>
      <c r="DY85" s="860"/>
      <c r="DZ85" s="861"/>
      <c r="EA85" s="226"/>
    </row>
    <row r="86" spans="1:131" ht="26.25" customHeight="1" x14ac:dyDescent="0.15">
      <c r="A86" s="234">
        <v>19</v>
      </c>
      <c r="B86" s="873"/>
      <c r="C86" s="874"/>
      <c r="D86" s="874"/>
      <c r="E86" s="874"/>
      <c r="F86" s="874"/>
      <c r="G86" s="874"/>
      <c r="H86" s="874"/>
      <c r="I86" s="874"/>
      <c r="J86" s="874"/>
      <c r="K86" s="874"/>
      <c r="L86" s="874"/>
      <c r="M86" s="874"/>
      <c r="N86" s="874"/>
      <c r="O86" s="874"/>
      <c r="P86" s="875"/>
      <c r="Q86" s="876"/>
      <c r="R86" s="830"/>
      <c r="S86" s="830"/>
      <c r="T86" s="830"/>
      <c r="U86" s="830"/>
      <c r="V86" s="830"/>
      <c r="W86" s="830"/>
      <c r="X86" s="830"/>
      <c r="Y86" s="830"/>
      <c r="Z86" s="830"/>
      <c r="AA86" s="830"/>
      <c r="AB86" s="830"/>
      <c r="AC86" s="830"/>
      <c r="AD86" s="830"/>
      <c r="AE86" s="830"/>
      <c r="AF86" s="830"/>
      <c r="AG86" s="830"/>
      <c r="AH86" s="830"/>
      <c r="AI86" s="830"/>
      <c r="AJ86" s="830"/>
      <c r="AK86" s="830"/>
      <c r="AL86" s="830"/>
      <c r="AM86" s="830"/>
      <c r="AN86" s="830"/>
      <c r="AO86" s="830"/>
      <c r="AP86" s="830"/>
      <c r="AQ86" s="830"/>
      <c r="AR86" s="830"/>
      <c r="AS86" s="830"/>
      <c r="AT86" s="830"/>
      <c r="AU86" s="830"/>
      <c r="AV86" s="830"/>
      <c r="AW86" s="830"/>
      <c r="AX86" s="830"/>
      <c r="AY86" s="830"/>
      <c r="AZ86" s="832"/>
      <c r="BA86" s="832"/>
      <c r="BB86" s="832"/>
      <c r="BC86" s="832"/>
      <c r="BD86" s="833"/>
      <c r="BE86" s="237"/>
      <c r="BF86" s="237"/>
      <c r="BG86" s="237"/>
      <c r="BH86" s="237"/>
      <c r="BI86" s="237"/>
      <c r="BJ86" s="237"/>
      <c r="BK86" s="237"/>
      <c r="BL86" s="237"/>
      <c r="BM86" s="237"/>
      <c r="BN86" s="237"/>
      <c r="BO86" s="237"/>
      <c r="BP86" s="237"/>
      <c r="BQ86" s="234">
        <v>80</v>
      </c>
      <c r="BR86" s="239"/>
      <c r="BS86" s="859"/>
      <c r="BT86" s="860"/>
      <c r="BU86" s="860"/>
      <c r="BV86" s="860"/>
      <c r="BW86" s="860"/>
      <c r="BX86" s="860"/>
      <c r="BY86" s="860"/>
      <c r="BZ86" s="860"/>
      <c r="CA86" s="860"/>
      <c r="CB86" s="860"/>
      <c r="CC86" s="860"/>
      <c r="CD86" s="860"/>
      <c r="CE86" s="860"/>
      <c r="CF86" s="860"/>
      <c r="CG86" s="865"/>
      <c r="CH86" s="862"/>
      <c r="CI86" s="863"/>
      <c r="CJ86" s="863"/>
      <c r="CK86" s="863"/>
      <c r="CL86" s="864"/>
      <c r="CM86" s="862"/>
      <c r="CN86" s="863"/>
      <c r="CO86" s="863"/>
      <c r="CP86" s="863"/>
      <c r="CQ86" s="864"/>
      <c r="CR86" s="862"/>
      <c r="CS86" s="863"/>
      <c r="CT86" s="863"/>
      <c r="CU86" s="863"/>
      <c r="CV86" s="864"/>
      <c r="CW86" s="862"/>
      <c r="CX86" s="863"/>
      <c r="CY86" s="863"/>
      <c r="CZ86" s="863"/>
      <c r="DA86" s="864"/>
      <c r="DB86" s="862"/>
      <c r="DC86" s="863"/>
      <c r="DD86" s="863"/>
      <c r="DE86" s="863"/>
      <c r="DF86" s="864"/>
      <c r="DG86" s="862"/>
      <c r="DH86" s="863"/>
      <c r="DI86" s="863"/>
      <c r="DJ86" s="863"/>
      <c r="DK86" s="864"/>
      <c r="DL86" s="862"/>
      <c r="DM86" s="863"/>
      <c r="DN86" s="863"/>
      <c r="DO86" s="863"/>
      <c r="DP86" s="864"/>
      <c r="DQ86" s="862"/>
      <c r="DR86" s="863"/>
      <c r="DS86" s="863"/>
      <c r="DT86" s="863"/>
      <c r="DU86" s="864"/>
      <c r="DV86" s="859"/>
      <c r="DW86" s="860"/>
      <c r="DX86" s="860"/>
      <c r="DY86" s="860"/>
      <c r="DZ86" s="861"/>
      <c r="EA86" s="226"/>
    </row>
    <row r="87" spans="1:131" ht="26.25" customHeight="1" x14ac:dyDescent="0.15">
      <c r="A87" s="240">
        <v>20</v>
      </c>
      <c r="B87" s="880"/>
      <c r="C87" s="881"/>
      <c r="D87" s="881"/>
      <c r="E87" s="881"/>
      <c r="F87" s="881"/>
      <c r="G87" s="881"/>
      <c r="H87" s="881"/>
      <c r="I87" s="881"/>
      <c r="J87" s="881"/>
      <c r="K87" s="881"/>
      <c r="L87" s="881"/>
      <c r="M87" s="881"/>
      <c r="N87" s="881"/>
      <c r="O87" s="881"/>
      <c r="P87" s="882"/>
      <c r="Q87" s="883"/>
      <c r="R87" s="884"/>
      <c r="S87" s="884"/>
      <c r="T87" s="884"/>
      <c r="U87" s="884"/>
      <c r="V87" s="884"/>
      <c r="W87" s="884"/>
      <c r="X87" s="884"/>
      <c r="Y87" s="884"/>
      <c r="Z87" s="884"/>
      <c r="AA87" s="884"/>
      <c r="AB87" s="884"/>
      <c r="AC87" s="884"/>
      <c r="AD87" s="884"/>
      <c r="AE87" s="884"/>
      <c r="AF87" s="884"/>
      <c r="AG87" s="884"/>
      <c r="AH87" s="884"/>
      <c r="AI87" s="884"/>
      <c r="AJ87" s="884"/>
      <c r="AK87" s="884"/>
      <c r="AL87" s="884"/>
      <c r="AM87" s="884"/>
      <c r="AN87" s="884"/>
      <c r="AO87" s="884"/>
      <c r="AP87" s="884"/>
      <c r="AQ87" s="884"/>
      <c r="AR87" s="884"/>
      <c r="AS87" s="884"/>
      <c r="AT87" s="884"/>
      <c r="AU87" s="884"/>
      <c r="AV87" s="884"/>
      <c r="AW87" s="884"/>
      <c r="AX87" s="884"/>
      <c r="AY87" s="884"/>
      <c r="AZ87" s="885"/>
      <c r="BA87" s="885"/>
      <c r="BB87" s="885"/>
      <c r="BC87" s="885"/>
      <c r="BD87" s="886"/>
      <c r="BE87" s="237"/>
      <c r="BF87" s="237"/>
      <c r="BG87" s="237"/>
      <c r="BH87" s="237"/>
      <c r="BI87" s="237"/>
      <c r="BJ87" s="237"/>
      <c r="BK87" s="237"/>
      <c r="BL87" s="237"/>
      <c r="BM87" s="237"/>
      <c r="BN87" s="237"/>
      <c r="BO87" s="237"/>
      <c r="BP87" s="237"/>
      <c r="BQ87" s="234">
        <v>81</v>
      </c>
      <c r="BR87" s="239"/>
      <c r="BS87" s="859"/>
      <c r="BT87" s="860"/>
      <c r="BU87" s="860"/>
      <c r="BV87" s="860"/>
      <c r="BW87" s="860"/>
      <c r="BX87" s="860"/>
      <c r="BY87" s="860"/>
      <c r="BZ87" s="860"/>
      <c r="CA87" s="860"/>
      <c r="CB87" s="860"/>
      <c r="CC87" s="860"/>
      <c r="CD87" s="860"/>
      <c r="CE87" s="860"/>
      <c r="CF87" s="860"/>
      <c r="CG87" s="865"/>
      <c r="CH87" s="862"/>
      <c r="CI87" s="863"/>
      <c r="CJ87" s="863"/>
      <c r="CK87" s="863"/>
      <c r="CL87" s="864"/>
      <c r="CM87" s="862"/>
      <c r="CN87" s="863"/>
      <c r="CO87" s="863"/>
      <c r="CP87" s="863"/>
      <c r="CQ87" s="864"/>
      <c r="CR87" s="862"/>
      <c r="CS87" s="863"/>
      <c r="CT87" s="863"/>
      <c r="CU87" s="863"/>
      <c r="CV87" s="864"/>
      <c r="CW87" s="862"/>
      <c r="CX87" s="863"/>
      <c r="CY87" s="863"/>
      <c r="CZ87" s="863"/>
      <c r="DA87" s="864"/>
      <c r="DB87" s="862"/>
      <c r="DC87" s="863"/>
      <c r="DD87" s="863"/>
      <c r="DE87" s="863"/>
      <c r="DF87" s="864"/>
      <c r="DG87" s="862"/>
      <c r="DH87" s="863"/>
      <c r="DI87" s="863"/>
      <c r="DJ87" s="863"/>
      <c r="DK87" s="864"/>
      <c r="DL87" s="862"/>
      <c r="DM87" s="863"/>
      <c r="DN87" s="863"/>
      <c r="DO87" s="863"/>
      <c r="DP87" s="864"/>
      <c r="DQ87" s="862"/>
      <c r="DR87" s="863"/>
      <c r="DS87" s="863"/>
      <c r="DT87" s="863"/>
      <c r="DU87" s="864"/>
      <c r="DV87" s="859"/>
      <c r="DW87" s="860"/>
      <c r="DX87" s="860"/>
      <c r="DY87" s="860"/>
      <c r="DZ87" s="861"/>
      <c r="EA87" s="226"/>
    </row>
    <row r="88" spans="1:131" ht="26.25" customHeight="1" thickBot="1" x14ac:dyDescent="0.2">
      <c r="A88" s="236" t="s">
        <v>399</v>
      </c>
      <c r="B88" s="789" t="s">
        <v>442</v>
      </c>
      <c r="C88" s="790"/>
      <c r="D88" s="790"/>
      <c r="E88" s="790"/>
      <c r="F88" s="790"/>
      <c r="G88" s="790"/>
      <c r="H88" s="790"/>
      <c r="I88" s="790"/>
      <c r="J88" s="790"/>
      <c r="K88" s="790"/>
      <c r="L88" s="790"/>
      <c r="M88" s="790"/>
      <c r="N88" s="790"/>
      <c r="O88" s="790"/>
      <c r="P88" s="791"/>
      <c r="Q88" s="840"/>
      <c r="R88" s="841"/>
      <c r="S88" s="841"/>
      <c r="T88" s="841"/>
      <c r="U88" s="841"/>
      <c r="V88" s="841"/>
      <c r="W88" s="841"/>
      <c r="X88" s="841"/>
      <c r="Y88" s="841"/>
      <c r="Z88" s="841"/>
      <c r="AA88" s="841"/>
      <c r="AB88" s="841"/>
      <c r="AC88" s="841"/>
      <c r="AD88" s="841"/>
      <c r="AE88" s="841"/>
      <c r="AF88" s="844">
        <v>13779</v>
      </c>
      <c r="AG88" s="844"/>
      <c r="AH88" s="844"/>
      <c r="AI88" s="844"/>
      <c r="AJ88" s="844"/>
      <c r="AK88" s="841"/>
      <c r="AL88" s="841"/>
      <c r="AM88" s="841"/>
      <c r="AN88" s="841"/>
      <c r="AO88" s="841"/>
      <c r="AP88" s="844">
        <v>4203</v>
      </c>
      <c r="AQ88" s="844"/>
      <c r="AR88" s="844"/>
      <c r="AS88" s="844"/>
      <c r="AT88" s="844"/>
      <c r="AU88" s="844">
        <v>1569</v>
      </c>
      <c r="AV88" s="844"/>
      <c r="AW88" s="844"/>
      <c r="AX88" s="844"/>
      <c r="AY88" s="844"/>
      <c r="AZ88" s="849"/>
      <c r="BA88" s="849"/>
      <c r="BB88" s="849"/>
      <c r="BC88" s="849"/>
      <c r="BD88" s="850"/>
      <c r="BE88" s="237"/>
      <c r="BF88" s="237"/>
      <c r="BG88" s="237"/>
      <c r="BH88" s="237"/>
      <c r="BI88" s="237"/>
      <c r="BJ88" s="237"/>
      <c r="BK88" s="237"/>
      <c r="BL88" s="237"/>
      <c r="BM88" s="237"/>
      <c r="BN88" s="237"/>
      <c r="BO88" s="237"/>
      <c r="BP88" s="237"/>
      <c r="BQ88" s="234">
        <v>82</v>
      </c>
      <c r="BR88" s="239"/>
      <c r="BS88" s="859"/>
      <c r="BT88" s="860"/>
      <c r="BU88" s="860"/>
      <c r="BV88" s="860"/>
      <c r="BW88" s="860"/>
      <c r="BX88" s="860"/>
      <c r="BY88" s="860"/>
      <c r="BZ88" s="860"/>
      <c r="CA88" s="860"/>
      <c r="CB88" s="860"/>
      <c r="CC88" s="860"/>
      <c r="CD88" s="860"/>
      <c r="CE88" s="860"/>
      <c r="CF88" s="860"/>
      <c r="CG88" s="865"/>
      <c r="CH88" s="862"/>
      <c r="CI88" s="863"/>
      <c r="CJ88" s="863"/>
      <c r="CK88" s="863"/>
      <c r="CL88" s="864"/>
      <c r="CM88" s="862"/>
      <c r="CN88" s="863"/>
      <c r="CO88" s="863"/>
      <c r="CP88" s="863"/>
      <c r="CQ88" s="864"/>
      <c r="CR88" s="862"/>
      <c r="CS88" s="863"/>
      <c r="CT88" s="863"/>
      <c r="CU88" s="863"/>
      <c r="CV88" s="864"/>
      <c r="CW88" s="862"/>
      <c r="CX88" s="863"/>
      <c r="CY88" s="863"/>
      <c r="CZ88" s="863"/>
      <c r="DA88" s="864"/>
      <c r="DB88" s="862"/>
      <c r="DC88" s="863"/>
      <c r="DD88" s="863"/>
      <c r="DE88" s="863"/>
      <c r="DF88" s="864"/>
      <c r="DG88" s="862"/>
      <c r="DH88" s="863"/>
      <c r="DI88" s="863"/>
      <c r="DJ88" s="863"/>
      <c r="DK88" s="864"/>
      <c r="DL88" s="862"/>
      <c r="DM88" s="863"/>
      <c r="DN88" s="863"/>
      <c r="DO88" s="863"/>
      <c r="DP88" s="864"/>
      <c r="DQ88" s="862"/>
      <c r="DR88" s="863"/>
      <c r="DS88" s="863"/>
      <c r="DT88" s="863"/>
      <c r="DU88" s="864"/>
      <c r="DV88" s="859"/>
      <c r="DW88" s="860"/>
      <c r="DX88" s="860"/>
      <c r="DY88" s="860"/>
      <c r="DZ88" s="861"/>
      <c r="EA88" s="226"/>
    </row>
    <row r="89" spans="1:131" ht="26.25" hidden="1" customHeight="1" x14ac:dyDescent="0.15">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859"/>
      <c r="BT89" s="860"/>
      <c r="BU89" s="860"/>
      <c r="BV89" s="860"/>
      <c r="BW89" s="860"/>
      <c r="BX89" s="860"/>
      <c r="BY89" s="860"/>
      <c r="BZ89" s="860"/>
      <c r="CA89" s="860"/>
      <c r="CB89" s="860"/>
      <c r="CC89" s="860"/>
      <c r="CD89" s="860"/>
      <c r="CE89" s="860"/>
      <c r="CF89" s="860"/>
      <c r="CG89" s="865"/>
      <c r="CH89" s="862"/>
      <c r="CI89" s="863"/>
      <c r="CJ89" s="863"/>
      <c r="CK89" s="863"/>
      <c r="CL89" s="864"/>
      <c r="CM89" s="862"/>
      <c r="CN89" s="863"/>
      <c r="CO89" s="863"/>
      <c r="CP89" s="863"/>
      <c r="CQ89" s="864"/>
      <c r="CR89" s="862"/>
      <c r="CS89" s="863"/>
      <c r="CT89" s="863"/>
      <c r="CU89" s="863"/>
      <c r="CV89" s="864"/>
      <c r="CW89" s="862"/>
      <c r="CX89" s="863"/>
      <c r="CY89" s="863"/>
      <c r="CZ89" s="863"/>
      <c r="DA89" s="864"/>
      <c r="DB89" s="862"/>
      <c r="DC89" s="863"/>
      <c r="DD89" s="863"/>
      <c r="DE89" s="863"/>
      <c r="DF89" s="864"/>
      <c r="DG89" s="862"/>
      <c r="DH89" s="863"/>
      <c r="DI89" s="863"/>
      <c r="DJ89" s="863"/>
      <c r="DK89" s="864"/>
      <c r="DL89" s="862"/>
      <c r="DM89" s="863"/>
      <c r="DN89" s="863"/>
      <c r="DO89" s="863"/>
      <c r="DP89" s="864"/>
      <c r="DQ89" s="862"/>
      <c r="DR89" s="863"/>
      <c r="DS89" s="863"/>
      <c r="DT89" s="863"/>
      <c r="DU89" s="864"/>
      <c r="DV89" s="859"/>
      <c r="DW89" s="860"/>
      <c r="DX89" s="860"/>
      <c r="DY89" s="860"/>
      <c r="DZ89" s="861"/>
      <c r="EA89" s="226"/>
    </row>
    <row r="90" spans="1:131" ht="26.25" hidden="1" customHeight="1" x14ac:dyDescent="0.15">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859"/>
      <c r="BT90" s="860"/>
      <c r="BU90" s="860"/>
      <c r="BV90" s="860"/>
      <c r="BW90" s="860"/>
      <c r="BX90" s="860"/>
      <c r="BY90" s="860"/>
      <c r="BZ90" s="860"/>
      <c r="CA90" s="860"/>
      <c r="CB90" s="860"/>
      <c r="CC90" s="860"/>
      <c r="CD90" s="860"/>
      <c r="CE90" s="860"/>
      <c r="CF90" s="860"/>
      <c r="CG90" s="865"/>
      <c r="CH90" s="862"/>
      <c r="CI90" s="863"/>
      <c r="CJ90" s="863"/>
      <c r="CK90" s="863"/>
      <c r="CL90" s="864"/>
      <c r="CM90" s="862"/>
      <c r="CN90" s="863"/>
      <c r="CO90" s="863"/>
      <c r="CP90" s="863"/>
      <c r="CQ90" s="864"/>
      <c r="CR90" s="862"/>
      <c r="CS90" s="863"/>
      <c r="CT90" s="863"/>
      <c r="CU90" s="863"/>
      <c r="CV90" s="864"/>
      <c r="CW90" s="862"/>
      <c r="CX90" s="863"/>
      <c r="CY90" s="863"/>
      <c r="CZ90" s="863"/>
      <c r="DA90" s="864"/>
      <c r="DB90" s="862"/>
      <c r="DC90" s="863"/>
      <c r="DD90" s="863"/>
      <c r="DE90" s="863"/>
      <c r="DF90" s="864"/>
      <c r="DG90" s="862"/>
      <c r="DH90" s="863"/>
      <c r="DI90" s="863"/>
      <c r="DJ90" s="863"/>
      <c r="DK90" s="864"/>
      <c r="DL90" s="862"/>
      <c r="DM90" s="863"/>
      <c r="DN90" s="863"/>
      <c r="DO90" s="863"/>
      <c r="DP90" s="864"/>
      <c r="DQ90" s="862"/>
      <c r="DR90" s="863"/>
      <c r="DS90" s="863"/>
      <c r="DT90" s="863"/>
      <c r="DU90" s="864"/>
      <c r="DV90" s="859"/>
      <c r="DW90" s="860"/>
      <c r="DX90" s="860"/>
      <c r="DY90" s="860"/>
      <c r="DZ90" s="861"/>
      <c r="EA90" s="226"/>
    </row>
    <row r="91" spans="1:131" ht="26.25" hidden="1" customHeight="1" x14ac:dyDescent="0.15">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859"/>
      <c r="BT91" s="860"/>
      <c r="BU91" s="860"/>
      <c r="BV91" s="860"/>
      <c r="BW91" s="860"/>
      <c r="BX91" s="860"/>
      <c r="BY91" s="860"/>
      <c r="BZ91" s="860"/>
      <c r="CA91" s="860"/>
      <c r="CB91" s="860"/>
      <c r="CC91" s="860"/>
      <c r="CD91" s="860"/>
      <c r="CE91" s="860"/>
      <c r="CF91" s="860"/>
      <c r="CG91" s="865"/>
      <c r="CH91" s="862"/>
      <c r="CI91" s="863"/>
      <c r="CJ91" s="863"/>
      <c r="CK91" s="863"/>
      <c r="CL91" s="864"/>
      <c r="CM91" s="862"/>
      <c r="CN91" s="863"/>
      <c r="CO91" s="863"/>
      <c r="CP91" s="863"/>
      <c r="CQ91" s="864"/>
      <c r="CR91" s="862"/>
      <c r="CS91" s="863"/>
      <c r="CT91" s="863"/>
      <c r="CU91" s="863"/>
      <c r="CV91" s="864"/>
      <c r="CW91" s="862"/>
      <c r="CX91" s="863"/>
      <c r="CY91" s="863"/>
      <c r="CZ91" s="863"/>
      <c r="DA91" s="864"/>
      <c r="DB91" s="862"/>
      <c r="DC91" s="863"/>
      <c r="DD91" s="863"/>
      <c r="DE91" s="863"/>
      <c r="DF91" s="864"/>
      <c r="DG91" s="862"/>
      <c r="DH91" s="863"/>
      <c r="DI91" s="863"/>
      <c r="DJ91" s="863"/>
      <c r="DK91" s="864"/>
      <c r="DL91" s="862"/>
      <c r="DM91" s="863"/>
      <c r="DN91" s="863"/>
      <c r="DO91" s="863"/>
      <c r="DP91" s="864"/>
      <c r="DQ91" s="862"/>
      <c r="DR91" s="863"/>
      <c r="DS91" s="863"/>
      <c r="DT91" s="863"/>
      <c r="DU91" s="864"/>
      <c r="DV91" s="859"/>
      <c r="DW91" s="860"/>
      <c r="DX91" s="860"/>
      <c r="DY91" s="860"/>
      <c r="DZ91" s="861"/>
      <c r="EA91" s="226"/>
    </row>
    <row r="92" spans="1:131" ht="26.25" hidden="1" customHeight="1" x14ac:dyDescent="0.15">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859"/>
      <c r="BT92" s="860"/>
      <c r="BU92" s="860"/>
      <c r="BV92" s="860"/>
      <c r="BW92" s="860"/>
      <c r="BX92" s="860"/>
      <c r="BY92" s="860"/>
      <c r="BZ92" s="860"/>
      <c r="CA92" s="860"/>
      <c r="CB92" s="860"/>
      <c r="CC92" s="860"/>
      <c r="CD92" s="860"/>
      <c r="CE92" s="860"/>
      <c r="CF92" s="860"/>
      <c r="CG92" s="865"/>
      <c r="CH92" s="862"/>
      <c r="CI92" s="863"/>
      <c r="CJ92" s="863"/>
      <c r="CK92" s="863"/>
      <c r="CL92" s="864"/>
      <c r="CM92" s="862"/>
      <c r="CN92" s="863"/>
      <c r="CO92" s="863"/>
      <c r="CP92" s="863"/>
      <c r="CQ92" s="864"/>
      <c r="CR92" s="862"/>
      <c r="CS92" s="863"/>
      <c r="CT92" s="863"/>
      <c r="CU92" s="863"/>
      <c r="CV92" s="864"/>
      <c r="CW92" s="862"/>
      <c r="CX92" s="863"/>
      <c r="CY92" s="863"/>
      <c r="CZ92" s="863"/>
      <c r="DA92" s="864"/>
      <c r="DB92" s="862"/>
      <c r="DC92" s="863"/>
      <c r="DD92" s="863"/>
      <c r="DE92" s="863"/>
      <c r="DF92" s="864"/>
      <c r="DG92" s="862"/>
      <c r="DH92" s="863"/>
      <c r="DI92" s="863"/>
      <c r="DJ92" s="863"/>
      <c r="DK92" s="864"/>
      <c r="DL92" s="862"/>
      <c r="DM92" s="863"/>
      <c r="DN92" s="863"/>
      <c r="DO92" s="863"/>
      <c r="DP92" s="864"/>
      <c r="DQ92" s="862"/>
      <c r="DR92" s="863"/>
      <c r="DS92" s="863"/>
      <c r="DT92" s="863"/>
      <c r="DU92" s="864"/>
      <c r="DV92" s="859"/>
      <c r="DW92" s="860"/>
      <c r="DX92" s="860"/>
      <c r="DY92" s="860"/>
      <c r="DZ92" s="861"/>
      <c r="EA92" s="226"/>
    </row>
    <row r="93" spans="1:131" ht="26.25" hidden="1" customHeight="1" x14ac:dyDescent="0.15">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859"/>
      <c r="BT93" s="860"/>
      <c r="BU93" s="860"/>
      <c r="BV93" s="860"/>
      <c r="BW93" s="860"/>
      <c r="BX93" s="860"/>
      <c r="BY93" s="860"/>
      <c r="BZ93" s="860"/>
      <c r="CA93" s="860"/>
      <c r="CB93" s="860"/>
      <c r="CC93" s="860"/>
      <c r="CD93" s="860"/>
      <c r="CE93" s="860"/>
      <c r="CF93" s="860"/>
      <c r="CG93" s="865"/>
      <c r="CH93" s="862"/>
      <c r="CI93" s="863"/>
      <c r="CJ93" s="863"/>
      <c r="CK93" s="863"/>
      <c r="CL93" s="864"/>
      <c r="CM93" s="862"/>
      <c r="CN93" s="863"/>
      <c r="CO93" s="863"/>
      <c r="CP93" s="863"/>
      <c r="CQ93" s="864"/>
      <c r="CR93" s="862"/>
      <c r="CS93" s="863"/>
      <c r="CT93" s="863"/>
      <c r="CU93" s="863"/>
      <c r="CV93" s="864"/>
      <c r="CW93" s="862"/>
      <c r="CX93" s="863"/>
      <c r="CY93" s="863"/>
      <c r="CZ93" s="863"/>
      <c r="DA93" s="864"/>
      <c r="DB93" s="862"/>
      <c r="DC93" s="863"/>
      <c r="DD93" s="863"/>
      <c r="DE93" s="863"/>
      <c r="DF93" s="864"/>
      <c r="DG93" s="862"/>
      <c r="DH93" s="863"/>
      <c r="DI93" s="863"/>
      <c r="DJ93" s="863"/>
      <c r="DK93" s="864"/>
      <c r="DL93" s="862"/>
      <c r="DM93" s="863"/>
      <c r="DN93" s="863"/>
      <c r="DO93" s="863"/>
      <c r="DP93" s="864"/>
      <c r="DQ93" s="862"/>
      <c r="DR93" s="863"/>
      <c r="DS93" s="863"/>
      <c r="DT93" s="863"/>
      <c r="DU93" s="864"/>
      <c r="DV93" s="859"/>
      <c r="DW93" s="860"/>
      <c r="DX93" s="860"/>
      <c r="DY93" s="860"/>
      <c r="DZ93" s="861"/>
      <c r="EA93" s="226"/>
    </row>
    <row r="94" spans="1:131" ht="26.25" hidden="1" customHeight="1" x14ac:dyDescent="0.15">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859"/>
      <c r="BT94" s="860"/>
      <c r="BU94" s="860"/>
      <c r="BV94" s="860"/>
      <c r="BW94" s="860"/>
      <c r="BX94" s="860"/>
      <c r="BY94" s="860"/>
      <c r="BZ94" s="860"/>
      <c r="CA94" s="860"/>
      <c r="CB94" s="860"/>
      <c r="CC94" s="860"/>
      <c r="CD94" s="860"/>
      <c r="CE94" s="860"/>
      <c r="CF94" s="860"/>
      <c r="CG94" s="865"/>
      <c r="CH94" s="862"/>
      <c r="CI94" s="863"/>
      <c r="CJ94" s="863"/>
      <c r="CK94" s="863"/>
      <c r="CL94" s="864"/>
      <c r="CM94" s="862"/>
      <c r="CN94" s="863"/>
      <c r="CO94" s="863"/>
      <c r="CP94" s="863"/>
      <c r="CQ94" s="864"/>
      <c r="CR94" s="862"/>
      <c r="CS94" s="863"/>
      <c r="CT94" s="863"/>
      <c r="CU94" s="863"/>
      <c r="CV94" s="864"/>
      <c r="CW94" s="862"/>
      <c r="CX94" s="863"/>
      <c r="CY94" s="863"/>
      <c r="CZ94" s="863"/>
      <c r="DA94" s="864"/>
      <c r="DB94" s="862"/>
      <c r="DC94" s="863"/>
      <c r="DD94" s="863"/>
      <c r="DE94" s="863"/>
      <c r="DF94" s="864"/>
      <c r="DG94" s="862"/>
      <c r="DH94" s="863"/>
      <c r="DI94" s="863"/>
      <c r="DJ94" s="863"/>
      <c r="DK94" s="864"/>
      <c r="DL94" s="862"/>
      <c r="DM94" s="863"/>
      <c r="DN94" s="863"/>
      <c r="DO94" s="863"/>
      <c r="DP94" s="864"/>
      <c r="DQ94" s="862"/>
      <c r="DR94" s="863"/>
      <c r="DS94" s="863"/>
      <c r="DT94" s="863"/>
      <c r="DU94" s="864"/>
      <c r="DV94" s="859"/>
      <c r="DW94" s="860"/>
      <c r="DX94" s="860"/>
      <c r="DY94" s="860"/>
      <c r="DZ94" s="861"/>
      <c r="EA94" s="226"/>
    </row>
    <row r="95" spans="1:131" ht="26.25" hidden="1" customHeight="1" x14ac:dyDescent="0.15">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859"/>
      <c r="BT95" s="860"/>
      <c r="BU95" s="860"/>
      <c r="BV95" s="860"/>
      <c r="BW95" s="860"/>
      <c r="BX95" s="860"/>
      <c r="BY95" s="860"/>
      <c r="BZ95" s="860"/>
      <c r="CA95" s="860"/>
      <c r="CB95" s="860"/>
      <c r="CC95" s="860"/>
      <c r="CD95" s="860"/>
      <c r="CE95" s="860"/>
      <c r="CF95" s="860"/>
      <c r="CG95" s="865"/>
      <c r="CH95" s="862"/>
      <c r="CI95" s="863"/>
      <c r="CJ95" s="863"/>
      <c r="CK95" s="863"/>
      <c r="CL95" s="864"/>
      <c r="CM95" s="862"/>
      <c r="CN95" s="863"/>
      <c r="CO95" s="863"/>
      <c r="CP95" s="863"/>
      <c r="CQ95" s="864"/>
      <c r="CR95" s="862"/>
      <c r="CS95" s="863"/>
      <c r="CT95" s="863"/>
      <c r="CU95" s="863"/>
      <c r="CV95" s="864"/>
      <c r="CW95" s="862"/>
      <c r="CX95" s="863"/>
      <c r="CY95" s="863"/>
      <c r="CZ95" s="863"/>
      <c r="DA95" s="864"/>
      <c r="DB95" s="862"/>
      <c r="DC95" s="863"/>
      <c r="DD95" s="863"/>
      <c r="DE95" s="863"/>
      <c r="DF95" s="864"/>
      <c r="DG95" s="862"/>
      <c r="DH95" s="863"/>
      <c r="DI95" s="863"/>
      <c r="DJ95" s="863"/>
      <c r="DK95" s="864"/>
      <c r="DL95" s="862"/>
      <c r="DM95" s="863"/>
      <c r="DN95" s="863"/>
      <c r="DO95" s="863"/>
      <c r="DP95" s="864"/>
      <c r="DQ95" s="862"/>
      <c r="DR95" s="863"/>
      <c r="DS95" s="863"/>
      <c r="DT95" s="863"/>
      <c r="DU95" s="864"/>
      <c r="DV95" s="859"/>
      <c r="DW95" s="860"/>
      <c r="DX95" s="860"/>
      <c r="DY95" s="860"/>
      <c r="DZ95" s="861"/>
      <c r="EA95" s="226"/>
    </row>
    <row r="96" spans="1:131" ht="26.25" hidden="1" customHeight="1" x14ac:dyDescent="0.15">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859"/>
      <c r="BT96" s="860"/>
      <c r="BU96" s="860"/>
      <c r="BV96" s="860"/>
      <c r="BW96" s="860"/>
      <c r="BX96" s="860"/>
      <c r="BY96" s="860"/>
      <c r="BZ96" s="860"/>
      <c r="CA96" s="860"/>
      <c r="CB96" s="860"/>
      <c r="CC96" s="860"/>
      <c r="CD96" s="860"/>
      <c r="CE96" s="860"/>
      <c r="CF96" s="860"/>
      <c r="CG96" s="865"/>
      <c r="CH96" s="862"/>
      <c r="CI96" s="863"/>
      <c r="CJ96" s="863"/>
      <c r="CK96" s="863"/>
      <c r="CL96" s="864"/>
      <c r="CM96" s="862"/>
      <c r="CN96" s="863"/>
      <c r="CO96" s="863"/>
      <c r="CP96" s="863"/>
      <c r="CQ96" s="864"/>
      <c r="CR96" s="862"/>
      <c r="CS96" s="863"/>
      <c r="CT96" s="863"/>
      <c r="CU96" s="863"/>
      <c r="CV96" s="864"/>
      <c r="CW96" s="862"/>
      <c r="CX96" s="863"/>
      <c r="CY96" s="863"/>
      <c r="CZ96" s="863"/>
      <c r="DA96" s="864"/>
      <c r="DB96" s="862"/>
      <c r="DC96" s="863"/>
      <c r="DD96" s="863"/>
      <c r="DE96" s="863"/>
      <c r="DF96" s="864"/>
      <c r="DG96" s="862"/>
      <c r="DH96" s="863"/>
      <c r="DI96" s="863"/>
      <c r="DJ96" s="863"/>
      <c r="DK96" s="864"/>
      <c r="DL96" s="862"/>
      <c r="DM96" s="863"/>
      <c r="DN96" s="863"/>
      <c r="DO96" s="863"/>
      <c r="DP96" s="864"/>
      <c r="DQ96" s="862"/>
      <c r="DR96" s="863"/>
      <c r="DS96" s="863"/>
      <c r="DT96" s="863"/>
      <c r="DU96" s="864"/>
      <c r="DV96" s="859"/>
      <c r="DW96" s="860"/>
      <c r="DX96" s="860"/>
      <c r="DY96" s="860"/>
      <c r="DZ96" s="861"/>
      <c r="EA96" s="226"/>
    </row>
    <row r="97" spans="1:131" ht="26.25" hidden="1" customHeight="1" x14ac:dyDescent="0.15">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859"/>
      <c r="BT97" s="860"/>
      <c r="BU97" s="860"/>
      <c r="BV97" s="860"/>
      <c r="BW97" s="860"/>
      <c r="BX97" s="860"/>
      <c r="BY97" s="860"/>
      <c r="BZ97" s="860"/>
      <c r="CA97" s="860"/>
      <c r="CB97" s="860"/>
      <c r="CC97" s="860"/>
      <c r="CD97" s="860"/>
      <c r="CE97" s="860"/>
      <c r="CF97" s="860"/>
      <c r="CG97" s="865"/>
      <c r="CH97" s="862"/>
      <c r="CI97" s="863"/>
      <c r="CJ97" s="863"/>
      <c r="CK97" s="863"/>
      <c r="CL97" s="864"/>
      <c r="CM97" s="862"/>
      <c r="CN97" s="863"/>
      <c r="CO97" s="863"/>
      <c r="CP97" s="863"/>
      <c r="CQ97" s="864"/>
      <c r="CR97" s="862"/>
      <c r="CS97" s="863"/>
      <c r="CT97" s="863"/>
      <c r="CU97" s="863"/>
      <c r="CV97" s="864"/>
      <c r="CW97" s="862"/>
      <c r="CX97" s="863"/>
      <c r="CY97" s="863"/>
      <c r="CZ97" s="863"/>
      <c r="DA97" s="864"/>
      <c r="DB97" s="862"/>
      <c r="DC97" s="863"/>
      <c r="DD97" s="863"/>
      <c r="DE97" s="863"/>
      <c r="DF97" s="864"/>
      <c r="DG97" s="862"/>
      <c r="DH97" s="863"/>
      <c r="DI97" s="863"/>
      <c r="DJ97" s="863"/>
      <c r="DK97" s="864"/>
      <c r="DL97" s="862"/>
      <c r="DM97" s="863"/>
      <c r="DN97" s="863"/>
      <c r="DO97" s="863"/>
      <c r="DP97" s="864"/>
      <c r="DQ97" s="862"/>
      <c r="DR97" s="863"/>
      <c r="DS97" s="863"/>
      <c r="DT97" s="863"/>
      <c r="DU97" s="864"/>
      <c r="DV97" s="859"/>
      <c r="DW97" s="860"/>
      <c r="DX97" s="860"/>
      <c r="DY97" s="860"/>
      <c r="DZ97" s="861"/>
      <c r="EA97" s="226"/>
    </row>
    <row r="98" spans="1:131" ht="26.25" hidden="1" customHeight="1" x14ac:dyDescent="0.15">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859"/>
      <c r="BT98" s="860"/>
      <c r="BU98" s="860"/>
      <c r="BV98" s="860"/>
      <c r="BW98" s="860"/>
      <c r="BX98" s="860"/>
      <c r="BY98" s="860"/>
      <c r="BZ98" s="860"/>
      <c r="CA98" s="860"/>
      <c r="CB98" s="860"/>
      <c r="CC98" s="860"/>
      <c r="CD98" s="860"/>
      <c r="CE98" s="860"/>
      <c r="CF98" s="860"/>
      <c r="CG98" s="865"/>
      <c r="CH98" s="862"/>
      <c r="CI98" s="863"/>
      <c r="CJ98" s="863"/>
      <c r="CK98" s="863"/>
      <c r="CL98" s="864"/>
      <c r="CM98" s="862"/>
      <c r="CN98" s="863"/>
      <c r="CO98" s="863"/>
      <c r="CP98" s="863"/>
      <c r="CQ98" s="864"/>
      <c r="CR98" s="862"/>
      <c r="CS98" s="863"/>
      <c r="CT98" s="863"/>
      <c r="CU98" s="863"/>
      <c r="CV98" s="864"/>
      <c r="CW98" s="862"/>
      <c r="CX98" s="863"/>
      <c r="CY98" s="863"/>
      <c r="CZ98" s="863"/>
      <c r="DA98" s="864"/>
      <c r="DB98" s="862"/>
      <c r="DC98" s="863"/>
      <c r="DD98" s="863"/>
      <c r="DE98" s="863"/>
      <c r="DF98" s="864"/>
      <c r="DG98" s="862"/>
      <c r="DH98" s="863"/>
      <c r="DI98" s="863"/>
      <c r="DJ98" s="863"/>
      <c r="DK98" s="864"/>
      <c r="DL98" s="862"/>
      <c r="DM98" s="863"/>
      <c r="DN98" s="863"/>
      <c r="DO98" s="863"/>
      <c r="DP98" s="864"/>
      <c r="DQ98" s="862"/>
      <c r="DR98" s="863"/>
      <c r="DS98" s="863"/>
      <c r="DT98" s="863"/>
      <c r="DU98" s="864"/>
      <c r="DV98" s="859"/>
      <c r="DW98" s="860"/>
      <c r="DX98" s="860"/>
      <c r="DY98" s="860"/>
      <c r="DZ98" s="861"/>
      <c r="EA98" s="226"/>
    </row>
    <row r="99" spans="1:131" ht="26.25" hidden="1" customHeight="1" x14ac:dyDescent="0.15">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859"/>
      <c r="BT99" s="860"/>
      <c r="BU99" s="860"/>
      <c r="BV99" s="860"/>
      <c r="BW99" s="860"/>
      <c r="BX99" s="860"/>
      <c r="BY99" s="860"/>
      <c r="BZ99" s="860"/>
      <c r="CA99" s="860"/>
      <c r="CB99" s="860"/>
      <c r="CC99" s="860"/>
      <c r="CD99" s="860"/>
      <c r="CE99" s="860"/>
      <c r="CF99" s="860"/>
      <c r="CG99" s="865"/>
      <c r="CH99" s="862"/>
      <c r="CI99" s="863"/>
      <c r="CJ99" s="863"/>
      <c r="CK99" s="863"/>
      <c r="CL99" s="864"/>
      <c r="CM99" s="862"/>
      <c r="CN99" s="863"/>
      <c r="CO99" s="863"/>
      <c r="CP99" s="863"/>
      <c r="CQ99" s="864"/>
      <c r="CR99" s="862"/>
      <c r="CS99" s="863"/>
      <c r="CT99" s="863"/>
      <c r="CU99" s="863"/>
      <c r="CV99" s="864"/>
      <c r="CW99" s="862"/>
      <c r="CX99" s="863"/>
      <c r="CY99" s="863"/>
      <c r="CZ99" s="863"/>
      <c r="DA99" s="864"/>
      <c r="DB99" s="862"/>
      <c r="DC99" s="863"/>
      <c r="DD99" s="863"/>
      <c r="DE99" s="863"/>
      <c r="DF99" s="864"/>
      <c r="DG99" s="862"/>
      <c r="DH99" s="863"/>
      <c r="DI99" s="863"/>
      <c r="DJ99" s="863"/>
      <c r="DK99" s="864"/>
      <c r="DL99" s="862"/>
      <c r="DM99" s="863"/>
      <c r="DN99" s="863"/>
      <c r="DO99" s="863"/>
      <c r="DP99" s="864"/>
      <c r="DQ99" s="862"/>
      <c r="DR99" s="863"/>
      <c r="DS99" s="863"/>
      <c r="DT99" s="863"/>
      <c r="DU99" s="864"/>
      <c r="DV99" s="859"/>
      <c r="DW99" s="860"/>
      <c r="DX99" s="860"/>
      <c r="DY99" s="860"/>
      <c r="DZ99" s="861"/>
      <c r="EA99" s="226"/>
    </row>
    <row r="100" spans="1:131" ht="26.25" hidden="1" customHeight="1" x14ac:dyDescent="0.15">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859"/>
      <c r="BT100" s="860"/>
      <c r="BU100" s="860"/>
      <c r="BV100" s="860"/>
      <c r="BW100" s="860"/>
      <c r="BX100" s="860"/>
      <c r="BY100" s="860"/>
      <c r="BZ100" s="860"/>
      <c r="CA100" s="860"/>
      <c r="CB100" s="860"/>
      <c r="CC100" s="860"/>
      <c r="CD100" s="860"/>
      <c r="CE100" s="860"/>
      <c r="CF100" s="860"/>
      <c r="CG100" s="865"/>
      <c r="CH100" s="862"/>
      <c r="CI100" s="863"/>
      <c r="CJ100" s="863"/>
      <c r="CK100" s="863"/>
      <c r="CL100" s="864"/>
      <c r="CM100" s="862"/>
      <c r="CN100" s="863"/>
      <c r="CO100" s="863"/>
      <c r="CP100" s="863"/>
      <c r="CQ100" s="864"/>
      <c r="CR100" s="862"/>
      <c r="CS100" s="863"/>
      <c r="CT100" s="863"/>
      <c r="CU100" s="863"/>
      <c r="CV100" s="864"/>
      <c r="CW100" s="862"/>
      <c r="CX100" s="863"/>
      <c r="CY100" s="863"/>
      <c r="CZ100" s="863"/>
      <c r="DA100" s="864"/>
      <c r="DB100" s="862"/>
      <c r="DC100" s="863"/>
      <c r="DD100" s="863"/>
      <c r="DE100" s="863"/>
      <c r="DF100" s="864"/>
      <c r="DG100" s="862"/>
      <c r="DH100" s="863"/>
      <c r="DI100" s="863"/>
      <c r="DJ100" s="863"/>
      <c r="DK100" s="864"/>
      <c r="DL100" s="862"/>
      <c r="DM100" s="863"/>
      <c r="DN100" s="863"/>
      <c r="DO100" s="863"/>
      <c r="DP100" s="864"/>
      <c r="DQ100" s="862"/>
      <c r="DR100" s="863"/>
      <c r="DS100" s="863"/>
      <c r="DT100" s="863"/>
      <c r="DU100" s="864"/>
      <c r="DV100" s="859"/>
      <c r="DW100" s="860"/>
      <c r="DX100" s="860"/>
      <c r="DY100" s="860"/>
      <c r="DZ100" s="861"/>
      <c r="EA100" s="226"/>
    </row>
    <row r="101" spans="1:131" ht="26.25" hidden="1" customHeight="1" x14ac:dyDescent="0.15">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859"/>
      <c r="BT101" s="860"/>
      <c r="BU101" s="860"/>
      <c r="BV101" s="860"/>
      <c r="BW101" s="860"/>
      <c r="BX101" s="860"/>
      <c r="BY101" s="860"/>
      <c r="BZ101" s="860"/>
      <c r="CA101" s="860"/>
      <c r="CB101" s="860"/>
      <c r="CC101" s="860"/>
      <c r="CD101" s="860"/>
      <c r="CE101" s="860"/>
      <c r="CF101" s="860"/>
      <c r="CG101" s="865"/>
      <c r="CH101" s="862"/>
      <c r="CI101" s="863"/>
      <c r="CJ101" s="863"/>
      <c r="CK101" s="863"/>
      <c r="CL101" s="864"/>
      <c r="CM101" s="862"/>
      <c r="CN101" s="863"/>
      <c r="CO101" s="863"/>
      <c r="CP101" s="863"/>
      <c r="CQ101" s="864"/>
      <c r="CR101" s="862"/>
      <c r="CS101" s="863"/>
      <c r="CT101" s="863"/>
      <c r="CU101" s="863"/>
      <c r="CV101" s="864"/>
      <c r="CW101" s="862"/>
      <c r="CX101" s="863"/>
      <c r="CY101" s="863"/>
      <c r="CZ101" s="863"/>
      <c r="DA101" s="864"/>
      <c r="DB101" s="862"/>
      <c r="DC101" s="863"/>
      <c r="DD101" s="863"/>
      <c r="DE101" s="863"/>
      <c r="DF101" s="864"/>
      <c r="DG101" s="862"/>
      <c r="DH101" s="863"/>
      <c r="DI101" s="863"/>
      <c r="DJ101" s="863"/>
      <c r="DK101" s="864"/>
      <c r="DL101" s="862"/>
      <c r="DM101" s="863"/>
      <c r="DN101" s="863"/>
      <c r="DO101" s="863"/>
      <c r="DP101" s="864"/>
      <c r="DQ101" s="862"/>
      <c r="DR101" s="863"/>
      <c r="DS101" s="863"/>
      <c r="DT101" s="863"/>
      <c r="DU101" s="864"/>
      <c r="DV101" s="859"/>
      <c r="DW101" s="860"/>
      <c r="DX101" s="860"/>
      <c r="DY101" s="860"/>
      <c r="DZ101" s="861"/>
      <c r="EA101" s="226"/>
    </row>
    <row r="102" spans="1:131" ht="26.25" customHeight="1" thickBot="1" x14ac:dyDescent="0.2">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399</v>
      </c>
      <c r="BR102" s="789" t="s">
        <v>443</v>
      </c>
      <c r="BS102" s="790"/>
      <c r="BT102" s="790"/>
      <c r="BU102" s="790"/>
      <c r="BV102" s="790"/>
      <c r="BW102" s="790"/>
      <c r="BX102" s="790"/>
      <c r="BY102" s="790"/>
      <c r="BZ102" s="790"/>
      <c r="CA102" s="790"/>
      <c r="CB102" s="790"/>
      <c r="CC102" s="790"/>
      <c r="CD102" s="790"/>
      <c r="CE102" s="790"/>
      <c r="CF102" s="790"/>
      <c r="CG102" s="791"/>
      <c r="CH102" s="887"/>
      <c r="CI102" s="888"/>
      <c r="CJ102" s="888"/>
      <c r="CK102" s="888"/>
      <c r="CL102" s="889"/>
      <c r="CM102" s="887"/>
      <c r="CN102" s="888"/>
      <c r="CO102" s="888"/>
      <c r="CP102" s="888"/>
      <c r="CQ102" s="889"/>
      <c r="CR102" s="890">
        <v>167</v>
      </c>
      <c r="CS102" s="852"/>
      <c r="CT102" s="852"/>
      <c r="CU102" s="852"/>
      <c r="CV102" s="891"/>
      <c r="CW102" s="890">
        <v>81</v>
      </c>
      <c r="CX102" s="852"/>
      <c r="CY102" s="852"/>
      <c r="CZ102" s="852"/>
      <c r="DA102" s="891"/>
      <c r="DB102" s="890"/>
      <c r="DC102" s="852"/>
      <c r="DD102" s="852"/>
      <c r="DE102" s="852"/>
      <c r="DF102" s="891"/>
      <c r="DG102" s="890">
        <v>2607</v>
      </c>
      <c r="DH102" s="852"/>
      <c r="DI102" s="852"/>
      <c r="DJ102" s="852"/>
      <c r="DK102" s="891"/>
      <c r="DL102" s="890"/>
      <c r="DM102" s="852"/>
      <c r="DN102" s="852"/>
      <c r="DO102" s="852"/>
      <c r="DP102" s="891"/>
      <c r="DQ102" s="890">
        <v>587</v>
      </c>
      <c r="DR102" s="852"/>
      <c r="DS102" s="852"/>
      <c r="DT102" s="852"/>
      <c r="DU102" s="891"/>
      <c r="DV102" s="789"/>
      <c r="DW102" s="790"/>
      <c r="DX102" s="790"/>
      <c r="DY102" s="790"/>
      <c r="DZ102" s="914"/>
      <c r="EA102" s="226"/>
    </row>
    <row r="103" spans="1:131" ht="26.25" customHeight="1" x14ac:dyDescent="0.15">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915" t="s">
        <v>444</v>
      </c>
      <c r="BR103" s="915"/>
      <c r="BS103" s="915"/>
      <c r="BT103" s="915"/>
      <c r="BU103" s="915"/>
      <c r="BV103" s="915"/>
      <c r="BW103" s="915"/>
      <c r="BX103" s="915"/>
      <c r="BY103" s="915"/>
      <c r="BZ103" s="915"/>
      <c r="CA103" s="915"/>
      <c r="CB103" s="915"/>
      <c r="CC103" s="915"/>
      <c r="CD103" s="915"/>
      <c r="CE103" s="915"/>
      <c r="CF103" s="915"/>
      <c r="CG103" s="915"/>
      <c r="CH103" s="915"/>
      <c r="CI103" s="915"/>
      <c r="CJ103" s="915"/>
      <c r="CK103" s="915"/>
      <c r="CL103" s="915"/>
      <c r="CM103" s="915"/>
      <c r="CN103" s="915"/>
      <c r="CO103" s="915"/>
      <c r="CP103" s="915"/>
      <c r="CQ103" s="915"/>
      <c r="CR103" s="915"/>
      <c r="CS103" s="915"/>
      <c r="CT103" s="915"/>
      <c r="CU103" s="915"/>
      <c r="CV103" s="915"/>
      <c r="CW103" s="915"/>
      <c r="CX103" s="915"/>
      <c r="CY103" s="915"/>
      <c r="CZ103" s="915"/>
      <c r="DA103" s="915"/>
      <c r="DB103" s="915"/>
      <c r="DC103" s="915"/>
      <c r="DD103" s="915"/>
      <c r="DE103" s="915"/>
      <c r="DF103" s="915"/>
      <c r="DG103" s="915"/>
      <c r="DH103" s="915"/>
      <c r="DI103" s="915"/>
      <c r="DJ103" s="915"/>
      <c r="DK103" s="915"/>
      <c r="DL103" s="915"/>
      <c r="DM103" s="915"/>
      <c r="DN103" s="915"/>
      <c r="DO103" s="915"/>
      <c r="DP103" s="915"/>
      <c r="DQ103" s="915"/>
      <c r="DR103" s="915"/>
      <c r="DS103" s="915"/>
      <c r="DT103" s="915"/>
      <c r="DU103" s="915"/>
      <c r="DV103" s="915"/>
      <c r="DW103" s="915"/>
      <c r="DX103" s="915"/>
      <c r="DY103" s="915"/>
      <c r="DZ103" s="915"/>
      <c r="EA103" s="226"/>
    </row>
    <row r="104" spans="1:131" ht="26.25" customHeight="1" x14ac:dyDescent="0.15">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916" t="s">
        <v>445</v>
      </c>
      <c r="BR104" s="916"/>
      <c r="BS104" s="916"/>
      <c r="BT104" s="916"/>
      <c r="BU104" s="916"/>
      <c r="BV104" s="916"/>
      <c r="BW104" s="916"/>
      <c r="BX104" s="916"/>
      <c r="BY104" s="916"/>
      <c r="BZ104" s="916"/>
      <c r="CA104" s="916"/>
      <c r="CB104" s="916"/>
      <c r="CC104" s="916"/>
      <c r="CD104" s="916"/>
      <c r="CE104" s="916"/>
      <c r="CF104" s="916"/>
      <c r="CG104" s="916"/>
      <c r="CH104" s="916"/>
      <c r="CI104" s="916"/>
      <c r="CJ104" s="916"/>
      <c r="CK104" s="916"/>
      <c r="CL104" s="916"/>
      <c r="CM104" s="916"/>
      <c r="CN104" s="916"/>
      <c r="CO104" s="916"/>
      <c r="CP104" s="916"/>
      <c r="CQ104" s="916"/>
      <c r="CR104" s="916"/>
      <c r="CS104" s="916"/>
      <c r="CT104" s="916"/>
      <c r="CU104" s="916"/>
      <c r="CV104" s="916"/>
      <c r="CW104" s="916"/>
      <c r="CX104" s="916"/>
      <c r="CY104" s="916"/>
      <c r="CZ104" s="916"/>
      <c r="DA104" s="916"/>
      <c r="DB104" s="916"/>
      <c r="DC104" s="916"/>
      <c r="DD104" s="916"/>
      <c r="DE104" s="916"/>
      <c r="DF104" s="916"/>
      <c r="DG104" s="916"/>
      <c r="DH104" s="916"/>
      <c r="DI104" s="916"/>
      <c r="DJ104" s="916"/>
      <c r="DK104" s="916"/>
      <c r="DL104" s="916"/>
      <c r="DM104" s="916"/>
      <c r="DN104" s="916"/>
      <c r="DO104" s="916"/>
      <c r="DP104" s="916"/>
      <c r="DQ104" s="916"/>
      <c r="DR104" s="916"/>
      <c r="DS104" s="916"/>
      <c r="DT104" s="916"/>
      <c r="DU104" s="916"/>
      <c r="DV104" s="916"/>
      <c r="DW104" s="916"/>
      <c r="DX104" s="916"/>
      <c r="DY104" s="916"/>
      <c r="DZ104" s="916"/>
      <c r="EA104" s="226"/>
    </row>
    <row r="105" spans="1:131" ht="11.25" customHeight="1" x14ac:dyDescent="0.15">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x14ac:dyDescent="0.15">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x14ac:dyDescent="0.2">
      <c r="A107" s="245" t="s">
        <v>446</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447</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x14ac:dyDescent="0.15">
      <c r="A108" s="917" t="s">
        <v>448</v>
      </c>
      <c r="B108" s="918"/>
      <c r="C108" s="918"/>
      <c r="D108" s="918"/>
      <c r="E108" s="918"/>
      <c r="F108" s="918"/>
      <c r="G108" s="918"/>
      <c r="H108" s="918"/>
      <c r="I108" s="918"/>
      <c r="J108" s="918"/>
      <c r="K108" s="918"/>
      <c r="L108" s="918"/>
      <c r="M108" s="918"/>
      <c r="N108" s="918"/>
      <c r="O108" s="918"/>
      <c r="P108" s="918"/>
      <c r="Q108" s="918"/>
      <c r="R108" s="918"/>
      <c r="S108" s="918"/>
      <c r="T108" s="918"/>
      <c r="U108" s="918"/>
      <c r="V108" s="918"/>
      <c r="W108" s="918"/>
      <c r="X108" s="918"/>
      <c r="Y108" s="918"/>
      <c r="Z108" s="918"/>
      <c r="AA108" s="918"/>
      <c r="AB108" s="918"/>
      <c r="AC108" s="918"/>
      <c r="AD108" s="918"/>
      <c r="AE108" s="918"/>
      <c r="AF108" s="918"/>
      <c r="AG108" s="918"/>
      <c r="AH108" s="918"/>
      <c r="AI108" s="918"/>
      <c r="AJ108" s="918"/>
      <c r="AK108" s="918"/>
      <c r="AL108" s="918"/>
      <c r="AM108" s="918"/>
      <c r="AN108" s="918"/>
      <c r="AO108" s="918"/>
      <c r="AP108" s="918"/>
      <c r="AQ108" s="918"/>
      <c r="AR108" s="918"/>
      <c r="AS108" s="918"/>
      <c r="AT108" s="919"/>
      <c r="AU108" s="917" t="s">
        <v>449</v>
      </c>
      <c r="AV108" s="918"/>
      <c r="AW108" s="918"/>
      <c r="AX108" s="918"/>
      <c r="AY108" s="918"/>
      <c r="AZ108" s="918"/>
      <c r="BA108" s="918"/>
      <c r="BB108" s="918"/>
      <c r="BC108" s="918"/>
      <c r="BD108" s="918"/>
      <c r="BE108" s="918"/>
      <c r="BF108" s="918"/>
      <c r="BG108" s="918"/>
      <c r="BH108" s="918"/>
      <c r="BI108" s="918"/>
      <c r="BJ108" s="918"/>
      <c r="BK108" s="918"/>
      <c r="BL108" s="918"/>
      <c r="BM108" s="918"/>
      <c r="BN108" s="918"/>
      <c r="BO108" s="918"/>
      <c r="BP108" s="918"/>
      <c r="BQ108" s="918"/>
      <c r="BR108" s="918"/>
      <c r="BS108" s="918"/>
      <c r="BT108" s="918"/>
      <c r="BU108" s="918"/>
      <c r="BV108" s="918"/>
      <c r="BW108" s="918"/>
      <c r="BX108" s="918"/>
      <c r="BY108" s="918"/>
      <c r="BZ108" s="918"/>
      <c r="CA108" s="918"/>
      <c r="CB108" s="918"/>
      <c r="CC108" s="918"/>
      <c r="CD108" s="918"/>
      <c r="CE108" s="918"/>
      <c r="CF108" s="918"/>
      <c r="CG108" s="918"/>
      <c r="CH108" s="918"/>
      <c r="CI108" s="918"/>
      <c r="CJ108" s="918"/>
      <c r="CK108" s="918"/>
      <c r="CL108" s="918"/>
      <c r="CM108" s="918"/>
      <c r="CN108" s="918"/>
      <c r="CO108" s="918"/>
      <c r="CP108" s="918"/>
      <c r="CQ108" s="918"/>
      <c r="CR108" s="918"/>
      <c r="CS108" s="918"/>
      <c r="CT108" s="918"/>
      <c r="CU108" s="918"/>
      <c r="CV108" s="918"/>
      <c r="CW108" s="918"/>
      <c r="CX108" s="918"/>
      <c r="CY108" s="918"/>
      <c r="CZ108" s="918"/>
      <c r="DA108" s="918"/>
      <c r="DB108" s="918"/>
      <c r="DC108" s="918"/>
      <c r="DD108" s="918"/>
      <c r="DE108" s="918"/>
      <c r="DF108" s="918"/>
      <c r="DG108" s="918"/>
      <c r="DH108" s="918"/>
      <c r="DI108" s="918"/>
      <c r="DJ108" s="918"/>
      <c r="DK108" s="918"/>
      <c r="DL108" s="918"/>
      <c r="DM108" s="918"/>
      <c r="DN108" s="918"/>
      <c r="DO108" s="918"/>
      <c r="DP108" s="918"/>
      <c r="DQ108" s="918"/>
      <c r="DR108" s="918"/>
      <c r="DS108" s="918"/>
      <c r="DT108" s="918"/>
      <c r="DU108" s="918"/>
      <c r="DV108" s="918"/>
      <c r="DW108" s="918"/>
      <c r="DX108" s="918"/>
      <c r="DY108" s="918"/>
      <c r="DZ108" s="919"/>
    </row>
    <row r="109" spans="1:131" s="226" customFormat="1" ht="26.25" customHeight="1" x14ac:dyDescent="0.15">
      <c r="A109" s="912" t="s">
        <v>450</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2" t="s">
        <v>451</v>
      </c>
      <c r="AB109" s="893"/>
      <c r="AC109" s="893"/>
      <c r="AD109" s="893"/>
      <c r="AE109" s="894"/>
      <c r="AF109" s="892" t="s">
        <v>452</v>
      </c>
      <c r="AG109" s="893"/>
      <c r="AH109" s="893"/>
      <c r="AI109" s="893"/>
      <c r="AJ109" s="894"/>
      <c r="AK109" s="892" t="s">
        <v>312</v>
      </c>
      <c r="AL109" s="893"/>
      <c r="AM109" s="893"/>
      <c r="AN109" s="893"/>
      <c r="AO109" s="894"/>
      <c r="AP109" s="892" t="s">
        <v>453</v>
      </c>
      <c r="AQ109" s="893"/>
      <c r="AR109" s="893"/>
      <c r="AS109" s="893"/>
      <c r="AT109" s="895"/>
      <c r="AU109" s="912" t="s">
        <v>450</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2" t="s">
        <v>451</v>
      </c>
      <c r="BR109" s="893"/>
      <c r="BS109" s="893"/>
      <c r="BT109" s="893"/>
      <c r="BU109" s="894"/>
      <c r="BV109" s="892" t="s">
        <v>452</v>
      </c>
      <c r="BW109" s="893"/>
      <c r="BX109" s="893"/>
      <c r="BY109" s="893"/>
      <c r="BZ109" s="894"/>
      <c r="CA109" s="892" t="s">
        <v>312</v>
      </c>
      <c r="CB109" s="893"/>
      <c r="CC109" s="893"/>
      <c r="CD109" s="893"/>
      <c r="CE109" s="894"/>
      <c r="CF109" s="913" t="s">
        <v>453</v>
      </c>
      <c r="CG109" s="913"/>
      <c r="CH109" s="913"/>
      <c r="CI109" s="913"/>
      <c r="CJ109" s="913"/>
      <c r="CK109" s="892" t="s">
        <v>454</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2" t="s">
        <v>451</v>
      </c>
      <c r="DH109" s="893"/>
      <c r="DI109" s="893"/>
      <c r="DJ109" s="893"/>
      <c r="DK109" s="894"/>
      <c r="DL109" s="892" t="s">
        <v>452</v>
      </c>
      <c r="DM109" s="893"/>
      <c r="DN109" s="893"/>
      <c r="DO109" s="893"/>
      <c r="DP109" s="894"/>
      <c r="DQ109" s="892" t="s">
        <v>312</v>
      </c>
      <c r="DR109" s="893"/>
      <c r="DS109" s="893"/>
      <c r="DT109" s="893"/>
      <c r="DU109" s="894"/>
      <c r="DV109" s="892" t="s">
        <v>453</v>
      </c>
      <c r="DW109" s="893"/>
      <c r="DX109" s="893"/>
      <c r="DY109" s="893"/>
      <c r="DZ109" s="895"/>
    </row>
    <row r="110" spans="1:131" s="226" customFormat="1" ht="26.25" customHeight="1" x14ac:dyDescent="0.15">
      <c r="A110" s="896" t="s">
        <v>455</v>
      </c>
      <c r="B110" s="897"/>
      <c r="C110" s="897"/>
      <c r="D110" s="897"/>
      <c r="E110" s="897"/>
      <c r="F110" s="897"/>
      <c r="G110" s="897"/>
      <c r="H110" s="897"/>
      <c r="I110" s="897"/>
      <c r="J110" s="897"/>
      <c r="K110" s="897"/>
      <c r="L110" s="897"/>
      <c r="M110" s="897"/>
      <c r="N110" s="897"/>
      <c r="O110" s="897"/>
      <c r="P110" s="897"/>
      <c r="Q110" s="897"/>
      <c r="R110" s="897"/>
      <c r="S110" s="897"/>
      <c r="T110" s="897"/>
      <c r="U110" s="897"/>
      <c r="V110" s="897"/>
      <c r="W110" s="897"/>
      <c r="X110" s="897"/>
      <c r="Y110" s="897"/>
      <c r="Z110" s="898"/>
      <c r="AA110" s="899">
        <v>5586284</v>
      </c>
      <c r="AB110" s="900"/>
      <c r="AC110" s="900"/>
      <c r="AD110" s="900"/>
      <c r="AE110" s="901"/>
      <c r="AF110" s="902">
        <v>5653752</v>
      </c>
      <c r="AG110" s="900"/>
      <c r="AH110" s="900"/>
      <c r="AI110" s="900"/>
      <c r="AJ110" s="901"/>
      <c r="AK110" s="902">
        <v>5885508</v>
      </c>
      <c r="AL110" s="900"/>
      <c r="AM110" s="900"/>
      <c r="AN110" s="900"/>
      <c r="AO110" s="901"/>
      <c r="AP110" s="903">
        <v>18.399999999999999</v>
      </c>
      <c r="AQ110" s="904"/>
      <c r="AR110" s="904"/>
      <c r="AS110" s="904"/>
      <c r="AT110" s="905"/>
      <c r="AU110" s="906" t="s">
        <v>74</v>
      </c>
      <c r="AV110" s="907"/>
      <c r="AW110" s="907"/>
      <c r="AX110" s="907"/>
      <c r="AY110" s="907"/>
      <c r="AZ110" s="929" t="s">
        <v>456</v>
      </c>
      <c r="BA110" s="897"/>
      <c r="BB110" s="897"/>
      <c r="BC110" s="897"/>
      <c r="BD110" s="897"/>
      <c r="BE110" s="897"/>
      <c r="BF110" s="897"/>
      <c r="BG110" s="897"/>
      <c r="BH110" s="897"/>
      <c r="BI110" s="897"/>
      <c r="BJ110" s="897"/>
      <c r="BK110" s="897"/>
      <c r="BL110" s="897"/>
      <c r="BM110" s="897"/>
      <c r="BN110" s="897"/>
      <c r="BO110" s="897"/>
      <c r="BP110" s="898"/>
      <c r="BQ110" s="930">
        <v>69355684</v>
      </c>
      <c r="BR110" s="931"/>
      <c r="BS110" s="931"/>
      <c r="BT110" s="931"/>
      <c r="BU110" s="931"/>
      <c r="BV110" s="931">
        <v>68492401</v>
      </c>
      <c r="BW110" s="931"/>
      <c r="BX110" s="931"/>
      <c r="BY110" s="931"/>
      <c r="BZ110" s="931"/>
      <c r="CA110" s="931">
        <v>64499300</v>
      </c>
      <c r="CB110" s="931"/>
      <c r="CC110" s="931"/>
      <c r="CD110" s="931"/>
      <c r="CE110" s="931"/>
      <c r="CF110" s="944">
        <v>202.2</v>
      </c>
      <c r="CG110" s="945"/>
      <c r="CH110" s="945"/>
      <c r="CI110" s="945"/>
      <c r="CJ110" s="945"/>
      <c r="CK110" s="946" t="s">
        <v>457</v>
      </c>
      <c r="CL110" s="947"/>
      <c r="CM110" s="929" t="s">
        <v>458</v>
      </c>
      <c r="CN110" s="897"/>
      <c r="CO110" s="897"/>
      <c r="CP110" s="897"/>
      <c r="CQ110" s="897"/>
      <c r="CR110" s="897"/>
      <c r="CS110" s="897"/>
      <c r="CT110" s="897"/>
      <c r="CU110" s="897"/>
      <c r="CV110" s="897"/>
      <c r="CW110" s="897"/>
      <c r="CX110" s="897"/>
      <c r="CY110" s="897"/>
      <c r="CZ110" s="897"/>
      <c r="DA110" s="897"/>
      <c r="DB110" s="897"/>
      <c r="DC110" s="897"/>
      <c r="DD110" s="897"/>
      <c r="DE110" s="897"/>
      <c r="DF110" s="898"/>
      <c r="DG110" s="930">
        <v>672031</v>
      </c>
      <c r="DH110" s="931"/>
      <c r="DI110" s="931"/>
      <c r="DJ110" s="931"/>
      <c r="DK110" s="931"/>
      <c r="DL110" s="931">
        <v>509076</v>
      </c>
      <c r="DM110" s="931"/>
      <c r="DN110" s="931"/>
      <c r="DO110" s="931"/>
      <c r="DP110" s="931"/>
      <c r="DQ110" s="931">
        <v>342798</v>
      </c>
      <c r="DR110" s="931"/>
      <c r="DS110" s="931"/>
      <c r="DT110" s="931"/>
      <c r="DU110" s="931"/>
      <c r="DV110" s="932">
        <v>1.1000000000000001</v>
      </c>
      <c r="DW110" s="932"/>
      <c r="DX110" s="932"/>
      <c r="DY110" s="932"/>
      <c r="DZ110" s="933"/>
    </row>
    <row r="111" spans="1:131" s="226" customFormat="1" ht="26.25" customHeight="1" x14ac:dyDescent="0.15">
      <c r="A111" s="934" t="s">
        <v>459</v>
      </c>
      <c r="B111" s="935"/>
      <c r="C111" s="935"/>
      <c r="D111" s="935"/>
      <c r="E111" s="935"/>
      <c r="F111" s="935"/>
      <c r="G111" s="935"/>
      <c r="H111" s="935"/>
      <c r="I111" s="935"/>
      <c r="J111" s="935"/>
      <c r="K111" s="935"/>
      <c r="L111" s="935"/>
      <c r="M111" s="935"/>
      <c r="N111" s="935"/>
      <c r="O111" s="935"/>
      <c r="P111" s="935"/>
      <c r="Q111" s="935"/>
      <c r="R111" s="935"/>
      <c r="S111" s="935"/>
      <c r="T111" s="935"/>
      <c r="U111" s="935"/>
      <c r="V111" s="935"/>
      <c r="W111" s="935"/>
      <c r="X111" s="935"/>
      <c r="Y111" s="935"/>
      <c r="Z111" s="936"/>
      <c r="AA111" s="937" t="s">
        <v>460</v>
      </c>
      <c r="AB111" s="938"/>
      <c r="AC111" s="938"/>
      <c r="AD111" s="938"/>
      <c r="AE111" s="939"/>
      <c r="AF111" s="940" t="s">
        <v>461</v>
      </c>
      <c r="AG111" s="938"/>
      <c r="AH111" s="938"/>
      <c r="AI111" s="938"/>
      <c r="AJ111" s="939"/>
      <c r="AK111" s="940" t="s">
        <v>394</v>
      </c>
      <c r="AL111" s="938"/>
      <c r="AM111" s="938"/>
      <c r="AN111" s="938"/>
      <c r="AO111" s="939"/>
      <c r="AP111" s="941" t="s">
        <v>462</v>
      </c>
      <c r="AQ111" s="942"/>
      <c r="AR111" s="942"/>
      <c r="AS111" s="942"/>
      <c r="AT111" s="943"/>
      <c r="AU111" s="908"/>
      <c r="AV111" s="909"/>
      <c r="AW111" s="909"/>
      <c r="AX111" s="909"/>
      <c r="AY111" s="909"/>
      <c r="AZ111" s="922" t="s">
        <v>463</v>
      </c>
      <c r="BA111" s="923"/>
      <c r="BB111" s="923"/>
      <c r="BC111" s="923"/>
      <c r="BD111" s="923"/>
      <c r="BE111" s="923"/>
      <c r="BF111" s="923"/>
      <c r="BG111" s="923"/>
      <c r="BH111" s="923"/>
      <c r="BI111" s="923"/>
      <c r="BJ111" s="923"/>
      <c r="BK111" s="923"/>
      <c r="BL111" s="923"/>
      <c r="BM111" s="923"/>
      <c r="BN111" s="923"/>
      <c r="BO111" s="923"/>
      <c r="BP111" s="924"/>
      <c r="BQ111" s="925">
        <v>3257469</v>
      </c>
      <c r="BR111" s="926"/>
      <c r="BS111" s="926"/>
      <c r="BT111" s="926"/>
      <c r="BU111" s="926"/>
      <c r="BV111" s="926">
        <v>2962625</v>
      </c>
      <c r="BW111" s="926"/>
      <c r="BX111" s="926"/>
      <c r="BY111" s="926"/>
      <c r="BZ111" s="926"/>
      <c r="CA111" s="926">
        <v>2664678</v>
      </c>
      <c r="CB111" s="926"/>
      <c r="CC111" s="926"/>
      <c r="CD111" s="926"/>
      <c r="CE111" s="926"/>
      <c r="CF111" s="920">
        <v>8.4</v>
      </c>
      <c r="CG111" s="921"/>
      <c r="CH111" s="921"/>
      <c r="CI111" s="921"/>
      <c r="CJ111" s="921"/>
      <c r="CK111" s="948"/>
      <c r="CL111" s="949"/>
      <c r="CM111" s="922" t="s">
        <v>464</v>
      </c>
      <c r="CN111" s="923"/>
      <c r="CO111" s="923"/>
      <c r="CP111" s="923"/>
      <c r="CQ111" s="923"/>
      <c r="CR111" s="923"/>
      <c r="CS111" s="923"/>
      <c r="CT111" s="923"/>
      <c r="CU111" s="923"/>
      <c r="CV111" s="923"/>
      <c r="CW111" s="923"/>
      <c r="CX111" s="923"/>
      <c r="CY111" s="923"/>
      <c r="CZ111" s="923"/>
      <c r="DA111" s="923"/>
      <c r="DB111" s="923"/>
      <c r="DC111" s="923"/>
      <c r="DD111" s="923"/>
      <c r="DE111" s="923"/>
      <c r="DF111" s="924"/>
      <c r="DG111" s="925" t="s">
        <v>460</v>
      </c>
      <c r="DH111" s="926"/>
      <c r="DI111" s="926"/>
      <c r="DJ111" s="926"/>
      <c r="DK111" s="926"/>
      <c r="DL111" s="926" t="s">
        <v>401</v>
      </c>
      <c r="DM111" s="926"/>
      <c r="DN111" s="926"/>
      <c r="DO111" s="926"/>
      <c r="DP111" s="926"/>
      <c r="DQ111" s="926" t="s">
        <v>460</v>
      </c>
      <c r="DR111" s="926"/>
      <c r="DS111" s="926"/>
      <c r="DT111" s="926"/>
      <c r="DU111" s="926"/>
      <c r="DV111" s="927" t="s">
        <v>401</v>
      </c>
      <c r="DW111" s="927"/>
      <c r="DX111" s="927"/>
      <c r="DY111" s="927"/>
      <c r="DZ111" s="928"/>
    </row>
    <row r="112" spans="1:131" s="226" customFormat="1" ht="26.25" customHeight="1" x14ac:dyDescent="0.15">
      <c r="A112" s="952" t="s">
        <v>465</v>
      </c>
      <c r="B112" s="953"/>
      <c r="C112" s="923" t="s">
        <v>466</v>
      </c>
      <c r="D112" s="923"/>
      <c r="E112" s="923"/>
      <c r="F112" s="923"/>
      <c r="G112" s="923"/>
      <c r="H112" s="923"/>
      <c r="I112" s="923"/>
      <c r="J112" s="923"/>
      <c r="K112" s="923"/>
      <c r="L112" s="923"/>
      <c r="M112" s="923"/>
      <c r="N112" s="923"/>
      <c r="O112" s="923"/>
      <c r="P112" s="923"/>
      <c r="Q112" s="923"/>
      <c r="R112" s="923"/>
      <c r="S112" s="923"/>
      <c r="T112" s="923"/>
      <c r="U112" s="923"/>
      <c r="V112" s="923"/>
      <c r="W112" s="923"/>
      <c r="X112" s="923"/>
      <c r="Y112" s="923"/>
      <c r="Z112" s="924"/>
      <c r="AA112" s="958" t="s">
        <v>461</v>
      </c>
      <c r="AB112" s="959"/>
      <c r="AC112" s="959"/>
      <c r="AD112" s="959"/>
      <c r="AE112" s="960"/>
      <c r="AF112" s="961" t="s">
        <v>462</v>
      </c>
      <c r="AG112" s="959"/>
      <c r="AH112" s="959"/>
      <c r="AI112" s="959"/>
      <c r="AJ112" s="960"/>
      <c r="AK112" s="961" t="s">
        <v>467</v>
      </c>
      <c r="AL112" s="959"/>
      <c r="AM112" s="959"/>
      <c r="AN112" s="959"/>
      <c r="AO112" s="960"/>
      <c r="AP112" s="962" t="s">
        <v>461</v>
      </c>
      <c r="AQ112" s="963"/>
      <c r="AR112" s="963"/>
      <c r="AS112" s="963"/>
      <c r="AT112" s="964"/>
      <c r="AU112" s="908"/>
      <c r="AV112" s="909"/>
      <c r="AW112" s="909"/>
      <c r="AX112" s="909"/>
      <c r="AY112" s="909"/>
      <c r="AZ112" s="922" t="s">
        <v>468</v>
      </c>
      <c r="BA112" s="923"/>
      <c r="BB112" s="923"/>
      <c r="BC112" s="923"/>
      <c r="BD112" s="923"/>
      <c r="BE112" s="923"/>
      <c r="BF112" s="923"/>
      <c r="BG112" s="923"/>
      <c r="BH112" s="923"/>
      <c r="BI112" s="923"/>
      <c r="BJ112" s="923"/>
      <c r="BK112" s="923"/>
      <c r="BL112" s="923"/>
      <c r="BM112" s="923"/>
      <c r="BN112" s="923"/>
      <c r="BO112" s="923"/>
      <c r="BP112" s="924"/>
      <c r="BQ112" s="925">
        <v>16486081</v>
      </c>
      <c r="BR112" s="926"/>
      <c r="BS112" s="926"/>
      <c r="BT112" s="926"/>
      <c r="BU112" s="926"/>
      <c r="BV112" s="926">
        <v>14093883</v>
      </c>
      <c r="BW112" s="926"/>
      <c r="BX112" s="926"/>
      <c r="BY112" s="926"/>
      <c r="BZ112" s="926"/>
      <c r="CA112" s="926">
        <v>12006469</v>
      </c>
      <c r="CB112" s="926"/>
      <c r="CC112" s="926"/>
      <c r="CD112" s="926"/>
      <c r="CE112" s="926"/>
      <c r="CF112" s="920">
        <v>37.6</v>
      </c>
      <c r="CG112" s="921"/>
      <c r="CH112" s="921"/>
      <c r="CI112" s="921"/>
      <c r="CJ112" s="921"/>
      <c r="CK112" s="948"/>
      <c r="CL112" s="949"/>
      <c r="CM112" s="922" t="s">
        <v>469</v>
      </c>
      <c r="CN112" s="923"/>
      <c r="CO112" s="923"/>
      <c r="CP112" s="923"/>
      <c r="CQ112" s="923"/>
      <c r="CR112" s="923"/>
      <c r="CS112" s="923"/>
      <c r="CT112" s="923"/>
      <c r="CU112" s="923"/>
      <c r="CV112" s="923"/>
      <c r="CW112" s="923"/>
      <c r="CX112" s="923"/>
      <c r="CY112" s="923"/>
      <c r="CZ112" s="923"/>
      <c r="DA112" s="923"/>
      <c r="DB112" s="923"/>
      <c r="DC112" s="923"/>
      <c r="DD112" s="923"/>
      <c r="DE112" s="923"/>
      <c r="DF112" s="924"/>
      <c r="DG112" s="925" t="s">
        <v>470</v>
      </c>
      <c r="DH112" s="926"/>
      <c r="DI112" s="926"/>
      <c r="DJ112" s="926"/>
      <c r="DK112" s="926"/>
      <c r="DL112" s="926" t="s">
        <v>471</v>
      </c>
      <c r="DM112" s="926"/>
      <c r="DN112" s="926"/>
      <c r="DO112" s="926"/>
      <c r="DP112" s="926"/>
      <c r="DQ112" s="926" t="s">
        <v>472</v>
      </c>
      <c r="DR112" s="926"/>
      <c r="DS112" s="926"/>
      <c r="DT112" s="926"/>
      <c r="DU112" s="926"/>
      <c r="DV112" s="927" t="s">
        <v>471</v>
      </c>
      <c r="DW112" s="927"/>
      <c r="DX112" s="927"/>
      <c r="DY112" s="927"/>
      <c r="DZ112" s="928"/>
    </row>
    <row r="113" spans="1:130" s="226" customFormat="1" ht="26.25" customHeight="1" x14ac:dyDescent="0.15">
      <c r="A113" s="954"/>
      <c r="B113" s="955"/>
      <c r="C113" s="923" t="s">
        <v>473</v>
      </c>
      <c r="D113" s="923"/>
      <c r="E113" s="923"/>
      <c r="F113" s="923"/>
      <c r="G113" s="923"/>
      <c r="H113" s="923"/>
      <c r="I113" s="923"/>
      <c r="J113" s="923"/>
      <c r="K113" s="923"/>
      <c r="L113" s="923"/>
      <c r="M113" s="923"/>
      <c r="N113" s="923"/>
      <c r="O113" s="923"/>
      <c r="P113" s="923"/>
      <c r="Q113" s="923"/>
      <c r="R113" s="923"/>
      <c r="S113" s="923"/>
      <c r="T113" s="923"/>
      <c r="U113" s="923"/>
      <c r="V113" s="923"/>
      <c r="W113" s="923"/>
      <c r="X113" s="923"/>
      <c r="Y113" s="923"/>
      <c r="Z113" s="924"/>
      <c r="AA113" s="937">
        <v>1247745</v>
      </c>
      <c r="AB113" s="938"/>
      <c r="AC113" s="938"/>
      <c r="AD113" s="938"/>
      <c r="AE113" s="939"/>
      <c r="AF113" s="940">
        <v>1022513</v>
      </c>
      <c r="AG113" s="938"/>
      <c r="AH113" s="938"/>
      <c r="AI113" s="938"/>
      <c r="AJ113" s="939"/>
      <c r="AK113" s="940">
        <v>1122631</v>
      </c>
      <c r="AL113" s="938"/>
      <c r="AM113" s="938"/>
      <c r="AN113" s="938"/>
      <c r="AO113" s="939"/>
      <c r="AP113" s="941">
        <v>3.5</v>
      </c>
      <c r="AQ113" s="942"/>
      <c r="AR113" s="942"/>
      <c r="AS113" s="942"/>
      <c r="AT113" s="943"/>
      <c r="AU113" s="908"/>
      <c r="AV113" s="909"/>
      <c r="AW113" s="909"/>
      <c r="AX113" s="909"/>
      <c r="AY113" s="909"/>
      <c r="AZ113" s="922" t="s">
        <v>474</v>
      </c>
      <c r="BA113" s="923"/>
      <c r="BB113" s="923"/>
      <c r="BC113" s="923"/>
      <c r="BD113" s="923"/>
      <c r="BE113" s="923"/>
      <c r="BF113" s="923"/>
      <c r="BG113" s="923"/>
      <c r="BH113" s="923"/>
      <c r="BI113" s="923"/>
      <c r="BJ113" s="923"/>
      <c r="BK113" s="923"/>
      <c r="BL113" s="923"/>
      <c r="BM113" s="923"/>
      <c r="BN113" s="923"/>
      <c r="BO113" s="923"/>
      <c r="BP113" s="924"/>
      <c r="BQ113" s="925">
        <v>1340173</v>
      </c>
      <c r="BR113" s="926"/>
      <c r="BS113" s="926"/>
      <c r="BT113" s="926"/>
      <c r="BU113" s="926"/>
      <c r="BV113" s="926">
        <v>1314405</v>
      </c>
      <c r="BW113" s="926"/>
      <c r="BX113" s="926"/>
      <c r="BY113" s="926"/>
      <c r="BZ113" s="926"/>
      <c r="CA113" s="926">
        <v>1569114</v>
      </c>
      <c r="CB113" s="926"/>
      <c r="CC113" s="926"/>
      <c r="CD113" s="926"/>
      <c r="CE113" s="926"/>
      <c r="CF113" s="920">
        <v>4.9000000000000004</v>
      </c>
      <c r="CG113" s="921"/>
      <c r="CH113" s="921"/>
      <c r="CI113" s="921"/>
      <c r="CJ113" s="921"/>
      <c r="CK113" s="948"/>
      <c r="CL113" s="949"/>
      <c r="CM113" s="922" t="s">
        <v>475</v>
      </c>
      <c r="CN113" s="923"/>
      <c r="CO113" s="923"/>
      <c r="CP113" s="923"/>
      <c r="CQ113" s="923"/>
      <c r="CR113" s="923"/>
      <c r="CS113" s="923"/>
      <c r="CT113" s="923"/>
      <c r="CU113" s="923"/>
      <c r="CV113" s="923"/>
      <c r="CW113" s="923"/>
      <c r="CX113" s="923"/>
      <c r="CY113" s="923"/>
      <c r="CZ113" s="923"/>
      <c r="DA113" s="923"/>
      <c r="DB113" s="923"/>
      <c r="DC113" s="923"/>
      <c r="DD113" s="923"/>
      <c r="DE113" s="923"/>
      <c r="DF113" s="924"/>
      <c r="DG113" s="958" t="s">
        <v>476</v>
      </c>
      <c r="DH113" s="959"/>
      <c r="DI113" s="959"/>
      <c r="DJ113" s="959"/>
      <c r="DK113" s="960"/>
      <c r="DL113" s="961" t="s">
        <v>461</v>
      </c>
      <c r="DM113" s="959"/>
      <c r="DN113" s="959"/>
      <c r="DO113" s="959"/>
      <c r="DP113" s="960"/>
      <c r="DQ113" s="961" t="s">
        <v>476</v>
      </c>
      <c r="DR113" s="959"/>
      <c r="DS113" s="959"/>
      <c r="DT113" s="959"/>
      <c r="DU113" s="960"/>
      <c r="DV113" s="962" t="s">
        <v>461</v>
      </c>
      <c r="DW113" s="963"/>
      <c r="DX113" s="963"/>
      <c r="DY113" s="963"/>
      <c r="DZ113" s="964"/>
    </row>
    <row r="114" spans="1:130" s="226" customFormat="1" ht="26.25" customHeight="1" x14ac:dyDescent="0.15">
      <c r="A114" s="954"/>
      <c r="B114" s="955"/>
      <c r="C114" s="923" t="s">
        <v>477</v>
      </c>
      <c r="D114" s="923"/>
      <c r="E114" s="923"/>
      <c r="F114" s="923"/>
      <c r="G114" s="923"/>
      <c r="H114" s="923"/>
      <c r="I114" s="923"/>
      <c r="J114" s="923"/>
      <c r="K114" s="923"/>
      <c r="L114" s="923"/>
      <c r="M114" s="923"/>
      <c r="N114" s="923"/>
      <c r="O114" s="923"/>
      <c r="P114" s="923"/>
      <c r="Q114" s="923"/>
      <c r="R114" s="923"/>
      <c r="S114" s="923"/>
      <c r="T114" s="923"/>
      <c r="U114" s="923"/>
      <c r="V114" s="923"/>
      <c r="W114" s="923"/>
      <c r="X114" s="923"/>
      <c r="Y114" s="923"/>
      <c r="Z114" s="924"/>
      <c r="AA114" s="958">
        <v>96789</v>
      </c>
      <c r="AB114" s="959"/>
      <c r="AC114" s="959"/>
      <c r="AD114" s="959"/>
      <c r="AE114" s="960"/>
      <c r="AF114" s="961">
        <v>105715</v>
      </c>
      <c r="AG114" s="959"/>
      <c r="AH114" s="959"/>
      <c r="AI114" s="959"/>
      <c r="AJ114" s="960"/>
      <c r="AK114" s="961">
        <v>108286</v>
      </c>
      <c r="AL114" s="959"/>
      <c r="AM114" s="959"/>
      <c r="AN114" s="959"/>
      <c r="AO114" s="960"/>
      <c r="AP114" s="962">
        <v>0.3</v>
      </c>
      <c r="AQ114" s="963"/>
      <c r="AR114" s="963"/>
      <c r="AS114" s="963"/>
      <c r="AT114" s="964"/>
      <c r="AU114" s="908"/>
      <c r="AV114" s="909"/>
      <c r="AW114" s="909"/>
      <c r="AX114" s="909"/>
      <c r="AY114" s="909"/>
      <c r="AZ114" s="922" t="s">
        <v>478</v>
      </c>
      <c r="BA114" s="923"/>
      <c r="BB114" s="923"/>
      <c r="BC114" s="923"/>
      <c r="BD114" s="923"/>
      <c r="BE114" s="923"/>
      <c r="BF114" s="923"/>
      <c r="BG114" s="923"/>
      <c r="BH114" s="923"/>
      <c r="BI114" s="923"/>
      <c r="BJ114" s="923"/>
      <c r="BK114" s="923"/>
      <c r="BL114" s="923"/>
      <c r="BM114" s="923"/>
      <c r="BN114" s="923"/>
      <c r="BO114" s="923"/>
      <c r="BP114" s="924"/>
      <c r="BQ114" s="925">
        <v>8667174</v>
      </c>
      <c r="BR114" s="926"/>
      <c r="BS114" s="926"/>
      <c r="BT114" s="926"/>
      <c r="BU114" s="926"/>
      <c r="BV114" s="926">
        <v>9035201</v>
      </c>
      <c r="BW114" s="926"/>
      <c r="BX114" s="926"/>
      <c r="BY114" s="926"/>
      <c r="BZ114" s="926"/>
      <c r="CA114" s="926">
        <v>9278349</v>
      </c>
      <c r="CB114" s="926"/>
      <c r="CC114" s="926"/>
      <c r="CD114" s="926"/>
      <c r="CE114" s="926"/>
      <c r="CF114" s="920">
        <v>29.1</v>
      </c>
      <c r="CG114" s="921"/>
      <c r="CH114" s="921"/>
      <c r="CI114" s="921"/>
      <c r="CJ114" s="921"/>
      <c r="CK114" s="948"/>
      <c r="CL114" s="949"/>
      <c r="CM114" s="922" t="s">
        <v>479</v>
      </c>
      <c r="CN114" s="923"/>
      <c r="CO114" s="923"/>
      <c r="CP114" s="923"/>
      <c r="CQ114" s="923"/>
      <c r="CR114" s="923"/>
      <c r="CS114" s="923"/>
      <c r="CT114" s="923"/>
      <c r="CU114" s="923"/>
      <c r="CV114" s="923"/>
      <c r="CW114" s="923"/>
      <c r="CX114" s="923"/>
      <c r="CY114" s="923"/>
      <c r="CZ114" s="923"/>
      <c r="DA114" s="923"/>
      <c r="DB114" s="923"/>
      <c r="DC114" s="923"/>
      <c r="DD114" s="923"/>
      <c r="DE114" s="923"/>
      <c r="DF114" s="924"/>
      <c r="DG114" s="958" t="s">
        <v>461</v>
      </c>
      <c r="DH114" s="959"/>
      <c r="DI114" s="959"/>
      <c r="DJ114" s="959"/>
      <c r="DK114" s="960"/>
      <c r="DL114" s="961" t="s">
        <v>480</v>
      </c>
      <c r="DM114" s="959"/>
      <c r="DN114" s="959"/>
      <c r="DO114" s="959"/>
      <c r="DP114" s="960"/>
      <c r="DQ114" s="961" t="s">
        <v>462</v>
      </c>
      <c r="DR114" s="959"/>
      <c r="DS114" s="959"/>
      <c r="DT114" s="959"/>
      <c r="DU114" s="960"/>
      <c r="DV114" s="962" t="s">
        <v>480</v>
      </c>
      <c r="DW114" s="963"/>
      <c r="DX114" s="963"/>
      <c r="DY114" s="963"/>
      <c r="DZ114" s="964"/>
    </row>
    <row r="115" spans="1:130" s="226" customFormat="1" ht="26.25" customHeight="1" x14ac:dyDescent="0.15">
      <c r="A115" s="954"/>
      <c r="B115" s="955"/>
      <c r="C115" s="923" t="s">
        <v>481</v>
      </c>
      <c r="D115" s="923"/>
      <c r="E115" s="923"/>
      <c r="F115" s="923"/>
      <c r="G115" s="923"/>
      <c r="H115" s="923"/>
      <c r="I115" s="923"/>
      <c r="J115" s="923"/>
      <c r="K115" s="923"/>
      <c r="L115" s="923"/>
      <c r="M115" s="923"/>
      <c r="N115" s="923"/>
      <c r="O115" s="923"/>
      <c r="P115" s="923"/>
      <c r="Q115" s="923"/>
      <c r="R115" s="923"/>
      <c r="S115" s="923"/>
      <c r="T115" s="923"/>
      <c r="U115" s="923"/>
      <c r="V115" s="923"/>
      <c r="W115" s="923"/>
      <c r="X115" s="923"/>
      <c r="Y115" s="923"/>
      <c r="Z115" s="924"/>
      <c r="AA115" s="937">
        <v>216435</v>
      </c>
      <c r="AB115" s="938"/>
      <c r="AC115" s="938"/>
      <c r="AD115" s="938"/>
      <c r="AE115" s="939"/>
      <c r="AF115" s="940">
        <v>213270</v>
      </c>
      <c r="AG115" s="938"/>
      <c r="AH115" s="938"/>
      <c r="AI115" s="938"/>
      <c r="AJ115" s="939"/>
      <c r="AK115" s="940">
        <v>211032</v>
      </c>
      <c r="AL115" s="938"/>
      <c r="AM115" s="938"/>
      <c r="AN115" s="938"/>
      <c r="AO115" s="939"/>
      <c r="AP115" s="941">
        <v>0.7</v>
      </c>
      <c r="AQ115" s="942"/>
      <c r="AR115" s="942"/>
      <c r="AS115" s="942"/>
      <c r="AT115" s="943"/>
      <c r="AU115" s="908"/>
      <c r="AV115" s="909"/>
      <c r="AW115" s="909"/>
      <c r="AX115" s="909"/>
      <c r="AY115" s="909"/>
      <c r="AZ115" s="922" t="s">
        <v>482</v>
      </c>
      <c r="BA115" s="923"/>
      <c r="BB115" s="923"/>
      <c r="BC115" s="923"/>
      <c r="BD115" s="923"/>
      <c r="BE115" s="923"/>
      <c r="BF115" s="923"/>
      <c r="BG115" s="923"/>
      <c r="BH115" s="923"/>
      <c r="BI115" s="923"/>
      <c r="BJ115" s="923"/>
      <c r="BK115" s="923"/>
      <c r="BL115" s="923"/>
      <c r="BM115" s="923"/>
      <c r="BN115" s="923"/>
      <c r="BO115" s="923"/>
      <c r="BP115" s="924"/>
      <c r="BQ115" s="925">
        <v>585657</v>
      </c>
      <c r="BR115" s="926"/>
      <c r="BS115" s="926"/>
      <c r="BT115" s="926"/>
      <c r="BU115" s="926"/>
      <c r="BV115" s="926">
        <v>511449</v>
      </c>
      <c r="BW115" s="926"/>
      <c r="BX115" s="926"/>
      <c r="BY115" s="926"/>
      <c r="BZ115" s="926"/>
      <c r="CA115" s="926">
        <v>586689</v>
      </c>
      <c r="CB115" s="926"/>
      <c r="CC115" s="926"/>
      <c r="CD115" s="926"/>
      <c r="CE115" s="926"/>
      <c r="CF115" s="920">
        <v>1.8</v>
      </c>
      <c r="CG115" s="921"/>
      <c r="CH115" s="921"/>
      <c r="CI115" s="921"/>
      <c r="CJ115" s="921"/>
      <c r="CK115" s="948"/>
      <c r="CL115" s="949"/>
      <c r="CM115" s="922" t="s">
        <v>483</v>
      </c>
      <c r="CN115" s="923"/>
      <c r="CO115" s="923"/>
      <c r="CP115" s="923"/>
      <c r="CQ115" s="923"/>
      <c r="CR115" s="923"/>
      <c r="CS115" s="923"/>
      <c r="CT115" s="923"/>
      <c r="CU115" s="923"/>
      <c r="CV115" s="923"/>
      <c r="CW115" s="923"/>
      <c r="CX115" s="923"/>
      <c r="CY115" s="923"/>
      <c r="CZ115" s="923"/>
      <c r="DA115" s="923"/>
      <c r="DB115" s="923"/>
      <c r="DC115" s="923"/>
      <c r="DD115" s="923"/>
      <c r="DE115" s="923"/>
      <c r="DF115" s="924"/>
      <c r="DG115" s="958">
        <v>2187680</v>
      </c>
      <c r="DH115" s="959"/>
      <c r="DI115" s="959"/>
      <c r="DJ115" s="959"/>
      <c r="DK115" s="960"/>
      <c r="DL115" s="961">
        <v>2095102</v>
      </c>
      <c r="DM115" s="959"/>
      <c r="DN115" s="959"/>
      <c r="DO115" s="959"/>
      <c r="DP115" s="960"/>
      <c r="DQ115" s="961">
        <v>1999440</v>
      </c>
      <c r="DR115" s="959"/>
      <c r="DS115" s="959"/>
      <c r="DT115" s="959"/>
      <c r="DU115" s="960"/>
      <c r="DV115" s="962">
        <v>6.3</v>
      </c>
      <c r="DW115" s="963"/>
      <c r="DX115" s="963"/>
      <c r="DY115" s="963"/>
      <c r="DZ115" s="964"/>
    </row>
    <row r="116" spans="1:130" s="226" customFormat="1" ht="26.25" customHeight="1" x14ac:dyDescent="0.15">
      <c r="A116" s="956"/>
      <c r="B116" s="957"/>
      <c r="C116" s="965" t="s">
        <v>484</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958">
        <v>194</v>
      </c>
      <c r="AB116" s="959"/>
      <c r="AC116" s="959"/>
      <c r="AD116" s="959"/>
      <c r="AE116" s="960"/>
      <c r="AF116" s="961" t="s">
        <v>485</v>
      </c>
      <c r="AG116" s="959"/>
      <c r="AH116" s="959"/>
      <c r="AI116" s="959"/>
      <c r="AJ116" s="960"/>
      <c r="AK116" s="961" t="s">
        <v>462</v>
      </c>
      <c r="AL116" s="959"/>
      <c r="AM116" s="959"/>
      <c r="AN116" s="959"/>
      <c r="AO116" s="960"/>
      <c r="AP116" s="962" t="s">
        <v>460</v>
      </c>
      <c r="AQ116" s="963"/>
      <c r="AR116" s="963"/>
      <c r="AS116" s="963"/>
      <c r="AT116" s="964"/>
      <c r="AU116" s="908"/>
      <c r="AV116" s="909"/>
      <c r="AW116" s="909"/>
      <c r="AX116" s="909"/>
      <c r="AY116" s="909"/>
      <c r="AZ116" s="967" t="s">
        <v>486</v>
      </c>
      <c r="BA116" s="968"/>
      <c r="BB116" s="968"/>
      <c r="BC116" s="968"/>
      <c r="BD116" s="968"/>
      <c r="BE116" s="968"/>
      <c r="BF116" s="968"/>
      <c r="BG116" s="968"/>
      <c r="BH116" s="968"/>
      <c r="BI116" s="968"/>
      <c r="BJ116" s="968"/>
      <c r="BK116" s="968"/>
      <c r="BL116" s="968"/>
      <c r="BM116" s="968"/>
      <c r="BN116" s="968"/>
      <c r="BO116" s="968"/>
      <c r="BP116" s="969"/>
      <c r="BQ116" s="925" t="s">
        <v>462</v>
      </c>
      <c r="BR116" s="926"/>
      <c r="BS116" s="926"/>
      <c r="BT116" s="926"/>
      <c r="BU116" s="926"/>
      <c r="BV116" s="926" t="s">
        <v>487</v>
      </c>
      <c r="BW116" s="926"/>
      <c r="BX116" s="926"/>
      <c r="BY116" s="926"/>
      <c r="BZ116" s="926"/>
      <c r="CA116" s="926" t="s">
        <v>488</v>
      </c>
      <c r="CB116" s="926"/>
      <c r="CC116" s="926"/>
      <c r="CD116" s="926"/>
      <c r="CE116" s="926"/>
      <c r="CF116" s="920" t="s">
        <v>394</v>
      </c>
      <c r="CG116" s="921"/>
      <c r="CH116" s="921"/>
      <c r="CI116" s="921"/>
      <c r="CJ116" s="921"/>
      <c r="CK116" s="948"/>
      <c r="CL116" s="949"/>
      <c r="CM116" s="922" t="s">
        <v>489</v>
      </c>
      <c r="CN116" s="923"/>
      <c r="CO116" s="923"/>
      <c r="CP116" s="923"/>
      <c r="CQ116" s="923"/>
      <c r="CR116" s="923"/>
      <c r="CS116" s="923"/>
      <c r="CT116" s="923"/>
      <c r="CU116" s="923"/>
      <c r="CV116" s="923"/>
      <c r="CW116" s="923"/>
      <c r="CX116" s="923"/>
      <c r="CY116" s="923"/>
      <c r="CZ116" s="923"/>
      <c r="DA116" s="923"/>
      <c r="DB116" s="923"/>
      <c r="DC116" s="923"/>
      <c r="DD116" s="923"/>
      <c r="DE116" s="923"/>
      <c r="DF116" s="924"/>
      <c r="DG116" s="958" t="s">
        <v>394</v>
      </c>
      <c r="DH116" s="959"/>
      <c r="DI116" s="959"/>
      <c r="DJ116" s="959"/>
      <c r="DK116" s="960"/>
      <c r="DL116" s="961" t="s">
        <v>490</v>
      </c>
      <c r="DM116" s="959"/>
      <c r="DN116" s="959"/>
      <c r="DO116" s="959"/>
      <c r="DP116" s="960"/>
      <c r="DQ116" s="961" t="s">
        <v>394</v>
      </c>
      <c r="DR116" s="959"/>
      <c r="DS116" s="959"/>
      <c r="DT116" s="959"/>
      <c r="DU116" s="960"/>
      <c r="DV116" s="962" t="s">
        <v>490</v>
      </c>
      <c r="DW116" s="963"/>
      <c r="DX116" s="963"/>
      <c r="DY116" s="963"/>
      <c r="DZ116" s="964"/>
    </row>
    <row r="117" spans="1:130" s="226" customFormat="1" ht="26.25" customHeight="1" x14ac:dyDescent="0.15">
      <c r="A117" s="912" t="s">
        <v>190</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977" t="s">
        <v>491</v>
      </c>
      <c r="Z117" s="894"/>
      <c r="AA117" s="978">
        <v>7147447</v>
      </c>
      <c r="AB117" s="979"/>
      <c r="AC117" s="979"/>
      <c r="AD117" s="979"/>
      <c r="AE117" s="980"/>
      <c r="AF117" s="981">
        <v>6995250</v>
      </c>
      <c r="AG117" s="979"/>
      <c r="AH117" s="979"/>
      <c r="AI117" s="979"/>
      <c r="AJ117" s="980"/>
      <c r="AK117" s="981">
        <v>7327457</v>
      </c>
      <c r="AL117" s="979"/>
      <c r="AM117" s="979"/>
      <c r="AN117" s="979"/>
      <c r="AO117" s="980"/>
      <c r="AP117" s="982"/>
      <c r="AQ117" s="983"/>
      <c r="AR117" s="983"/>
      <c r="AS117" s="983"/>
      <c r="AT117" s="984"/>
      <c r="AU117" s="908"/>
      <c r="AV117" s="909"/>
      <c r="AW117" s="909"/>
      <c r="AX117" s="909"/>
      <c r="AY117" s="909"/>
      <c r="AZ117" s="974" t="s">
        <v>492</v>
      </c>
      <c r="BA117" s="975"/>
      <c r="BB117" s="975"/>
      <c r="BC117" s="975"/>
      <c r="BD117" s="975"/>
      <c r="BE117" s="975"/>
      <c r="BF117" s="975"/>
      <c r="BG117" s="975"/>
      <c r="BH117" s="975"/>
      <c r="BI117" s="975"/>
      <c r="BJ117" s="975"/>
      <c r="BK117" s="975"/>
      <c r="BL117" s="975"/>
      <c r="BM117" s="975"/>
      <c r="BN117" s="975"/>
      <c r="BO117" s="975"/>
      <c r="BP117" s="976"/>
      <c r="BQ117" s="925" t="s">
        <v>488</v>
      </c>
      <c r="BR117" s="926"/>
      <c r="BS117" s="926"/>
      <c r="BT117" s="926"/>
      <c r="BU117" s="926"/>
      <c r="BV117" s="926" t="s">
        <v>476</v>
      </c>
      <c r="BW117" s="926"/>
      <c r="BX117" s="926"/>
      <c r="BY117" s="926"/>
      <c r="BZ117" s="926"/>
      <c r="CA117" s="926" t="s">
        <v>394</v>
      </c>
      <c r="CB117" s="926"/>
      <c r="CC117" s="926"/>
      <c r="CD117" s="926"/>
      <c r="CE117" s="926"/>
      <c r="CF117" s="920" t="s">
        <v>394</v>
      </c>
      <c r="CG117" s="921"/>
      <c r="CH117" s="921"/>
      <c r="CI117" s="921"/>
      <c r="CJ117" s="921"/>
      <c r="CK117" s="948"/>
      <c r="CL117" s="949"/>
      <c r="CM117" s="922" t="s">
        <v>493</v>
      </c>
      <c r="CN117" s="923"/>
      <c r="CO117" s="923"/>
      <c r="CP117" s="923"/>
      <c r="CQ117" s="923"/>
      <c r="CR117" s="923"/>
      <c r="CS117" s="923"/>
      <c r="CT117" s="923"/>
      <c r="CU117" s="923"/>
      <c r="CV117" s="923"/>
      <c r="CW117" s="923"/>
      <c r="CX117" s="923"/>
      <c r="CY117" s="923"/>
      <c r="CZ117" s="923"/>
      <c r="DA117" s="923"/>
      <c r="DB117" s="923"/>
      <c r="DC117" s="923"/>
      <c r="DD117" s="923"/>
      <c r="DE117" s="923"/>
      <c r="DF117" s="924"/>
      <c r="DG117" s="958" t="s">
        <v>394</v>
      </c>
      <c r="DH117" s="959"/>
      <c r="DI117" s="959"/>
      <c r="DJ117" s="959"/>
      <c r="DK117" s="960"/>
      <c r="DL117" s="961" t="s">
        <v>476</v>
      </c>
      <c r="DM117" s="959"/>
      <c r="DN117" s="959"/>
      <c r="DO117" s="959"/>
      <c r="DP117" s="960"/>
      <c r="DQ117" s="961" t="s">
        <v>467</v>
      </c>
      <c r="DR117" s="959"/>
      <c r="DS117" s="959"/>
      <c r="DT117" s="959"/>
      <c r="DU117" s="960"/>
      <c r="DV117" s="962" t="s">
        <v>460</v>
      </c>
      <c r="DW117" s="963"/>
      <c r="DX117" s="963"/>
      <c r="DY117" s="963"/>
      <c r="DZ117" s="964"/>
    </row>
    <row r="118" spans="1:130" s="226" customFormat="1" ht="26.25" customHeight="1" x14ac:dyDescent="0.15">
      <c r="A118" s="912" t="s">
        <v>454</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2" t="s">
        <v>451</v>
      </c>
      <c r="AB118" s="893"/>
      <c r="AC118" s="893"/>
      <c r="AD118" s="893"/>
      <c r="AE118" s="894"/>
      <c r="AF118" s="892" t="s">
        <v>452</v>
      </c>
      <c r="AG118" s="893"/>
      <c r="AH118" s="893"/>
      <c r="AI118" s="893"/>
      <c r="AJ118" s="894"/>
      <c r="AK118" s="892" t="s">
        <v>312</v>
      </c>
      <c r="AL118" s="893"/>
      <c r="AM118" s="893"/>
      <c r="AN118" s="893"/>
      <c r="AO118" s="894"/>
      <c r="AP118" s="970" t="s">
        <v>453</v>
      </c>
      <c r="AQ118" s="971"/>
      <c r="AR118" s="971"/>
      <c r="AS118" s="971"/>
      <c r="AT118" s="972"/>
      <c r="AU118" s="908"/>
      <c r="AV118" s="909"/>
      <c r="AW118" s="909"/>
      <c r="AX118" s="909"/>
      <c r="AY118" s="909"/>
      <c r="AZ118" s="973" t="s">
        <v>494</v>
      </c>
      <c r="BA118" s="965"/>
      <c r="BB118" s="965"/>
      <c r="BC118" s="965"/>
      <c r="BD118" s="965"/>
      <c r="BE118" s="965"/>
      <c r="BF118" s="965"/>
      <c r="BG118" s="965"/>
      <c r="BH118" s="965"/>
      <c r="BI118" s="965"/>
      <c r="BJ118" s="965"/>
      <c r="BK118" s="965"/>
      <c r="BL118" s="965"/>
      <c r="BM118" s="965"/>
      <c r="BN118" s="965"/>
      <c r="BO118" s="965"/>
      <c r="BP118" s="966"/>
      <c r="BQ118" s="999" t="s">
        <v>460</v>
      </c>
      <c r="BR118" s="1000"/>
      <c r="BS118" s="1000"/>
      <c r="BT118" s="1000"/>
      <c r="BU118" s="1000"/>
      <c r="BV118" s="1000" t="s">
        <v>476</v>
      </c>
      <c r="BW118" s="1000"/>
      <c r="BX118" s="1000"/>
      <c r="BY118" s="1000"/>
      <c r="BZ118" s="1000"/>
      <c r="CA118" s="1000" t="s">
        <v>495</v>
      </c>
      <c r="CB118" s="1000"/>
      <c r="CC118" s="1000"/>
      <c r="CD118" s="1000"/>
      <c r="CE118" s="1000"/>
      <c r="CF118" s="920" t="s">
        <v>487</v>
      </c>
      <c r="CG118" s="921"/>
      <c r="CH118" s="921"/>
      <c r="CI118" s="921"/>
      <c r="CJ118" s="921"/>
      <c r="CK118" s="948"/>
      <c r="CL118" s="949"/>
      <c r="CM118" s="922" t="s">
        <v>496</v>
      </c>
      <c r="CN118" s="923"/>
      <c r="CO118" s="923"/>
      <c r="CP118" s="923"/>
      <c r="CQ118" s="923"/>
      <c r="CR118" s="923"/>
      <c r="CS118" s="923"/>
      <c r="CT118" s="923"/>
      <c r="CU118" s="923"/>
      <c r="CV118" s="923"/>
      <c r="CW118" s="923"/>
      <c r="CX118" s="923"/>
      <c r="CY118" s="923"/>
      <c r="CZ118" s="923"/>
      <c r="DA118" s="923"/>
      <c r="DB118" s="923"/>
      <c r="DC118" s="923"/>
      <c r="DD118" s="923"/>
      <c r="DE118" s="923"/>
      <c r="DF118" s="924"/>
      <c r="DG118" s="958" t="s">
        <v>394</v>
      </c>
      <c r="DH118" s="959"/>
      <c r="DI118" s="959"/>
      <c r="DJ118" s="959"/>
      <c r="DK118" s="960"/>
      <c r="DL118" s="961" t="s">
        <v>460</v>
      </c>
      <c r="DM118" s="959"/>
      <c r="DN118" s="959"/>
      <c r="DO118" s="959"/>
      <c r="DP118" s="960"/>
      <c r="DQ118" s="961" t="s">
        <v>471</v>
      </c>
      <c r="DR118" s="959"/>
      <c r="DS118" s="959"/>
      <c r="DT118" s="959"/>
      <c r="DU118" s="960"/>
      <c r="DV118" s="962" t="s">
        <v>460</v>
      </c>
      <c r="DW118" s="963"/>
      <c r="DX118" s="963"/>
      <c r="DY118" s="963"/>
      <c r="DZ118" s="964"/>
    </row>
    <row r="119" spans="1:130" s="226" customFormat="1" ht="26.25" customHeight="1" x14ac:dyDescent="0.15">
      <c r="A119" s="1056" t="s">
        <v>457</v>
      </c>
      <c r="B119" s="947"/>
      <c r="C119" s="929" t="s">
        <v>458</v>
      </c>
      <c r="D119" s="897"/>
      <c r="E119" s="897"/>
      <c r="F119" s="897"/>
      <c r="G119" s="897"/>
      <c r="H119" s="897"/>
      <c r="I119" s="897"/>
      <c r="J119" s="897"/>
      <c r="K119" s="897"/>
      <c r="L119" s="897"/>
      <c r="M119" s="897"/>
      <c r="N119" s="897"/>
      <c r="O119" s="897"/>
      <c r="P119" s="897"/>
      <c r="Q119" s="897"/>
      <c r="R119" s="897"/>
      <c r="S119" s="897"/>
      <c r="T119" s="897"/>
      <c r="U119" s="897"/>
      <c r="V119" s="897"/>
      <c r="W119" s="897"/>
      <c r="X119" s="897"/>
      <c r="Y119" s="897"/>
      <c r="Z119" s="898"/>
      <c r="AA119" s="899">
        <v>174581</v>
      </c>
      <c r="AB119" s="900"/>
      <c r="AC119" s="900"/>
      <c r="AD119" s="900"/>
      <c r="AE119" s="901"/>
      <c r="AF119" s="902">
        <v>174736</v>
      </c>
      <c r="AG119" s="900"/>
      <c r="AH119" s="900"/>
      <c r="AI119" s="900"/>
      <c r="AJ119" s="901"/>
      <c r="AK119" s="902">
        <v>174894</v>
      </c>
      <c r="AL119" s="900"/>
      <c r="AM119" s="900"/>
      <c r="AN119" s="900"/>
      <c r="AO119" s="901"/>
      <c r="AP119" s="903">
        <v>0.5</v>
      </c>
      <c r="AQ119" s="904"/>
      <c r="AR119" s="904"/>
      <c r="AS119" s="904"/>
      <c r="AT119" s="905"/>
      <c r="AU119" s="910"/>
      <c r="AV119" s="911"/>
      <c r="AW119" s="911"/>
      <c r="AX119" s="911"/>
      <c r="AY119" s="911"/>
      <c r="AZ119" s="247" t="s">
        <v>190</v>
      </c>
      <c r="BA119" s="247"/>
      <c r="BB119" s="247"/>
      <c r="BC119" s="247"/>
      <c r="BD119" s="247"/>
      <c r="BE119" s="247"/>
      <c r="BF119" s="247"/>
      <c r="BG119" s="247"/>
      <c r="BH119" s="247"/>
      <c r="BI119" s="247"/>
      <c r="BJ119" s="247"/>
      <c r="BK119" s="247"/>
      <c r="BL119" s="247"/>
      <c r="BM119" s="247"/>
      <c r="BN119" s="247"/>
      <c r="BO119" s="977" t="s">
        <v>497</v>
      </c>
      <c r="BP119" s="1005"/>
      <c r="BQ119" s="999">
        <v>99692238</v>
      </c>
      <c r="BR119" s="1000"/>
      <c r="BS119" s="1000"/>
      <c r="BT119" s="1000"/>
      <c r="BU119" s="1000"/>
      <c r="BV119" s="1000">
        <v>96409964</v>
      </c>
      <c r="BW119" s="1000"/>
      <c r="BX119" s="1000"/>
      <c r="BY119" s="1000"/>
      <c r="BZ119" s="1000"/>
      <c r="CA119" s="1000">
        <v>90604599</v>
      </c>
      <c r="CB119" s="1000"/>
      <c r="CC119" s="1000"/>
      <c r="CD119" s="1000"/>
      <c r="CE119" s="1000"/>
      <c r="CF119" s="1001"/>
      <c r="CG119" s="1002"/>
      <c r="CH119" s="1002"/>
      <c r="CI119" s="1002"/>
      <c r="CJ119" s="1003"/>
      <c r="CK119" s="950"/>
      <c r="CL119" s="951"/>
      <c r="CM119" s="973" t="s">
        <v>498</v>
      </c>
      <c r="CN119" s="965"/>
      <c r="CO119" s="965"/>
      <c r="CP119" s="965"/>
      <c r="CQ119" s="965"/>
      <c r="CR119" s="965"/>
      <c r="CS119" s="965"/>
      <c r="CT119" s="965"/>
      <c r="CU119" s="965"/>
      <c r="CV119" s="965"/>
      <c r="CW119" s="965"/>
      <c r="CX119" s="965"/>
      <c r="CY119" s="965"/>
      <c r="CZ119" s="965"/>
      <c r="DA119" s="965"/>
      <c r="DB119" s="965"/>
      <c r="DC119" s="965"/>
      <c r="DD119" s="965"/>
      <c r="DE119" s="965"/>
      <c r="DF119" s="966"/>
      <c r="DG119" s="1004">
        <v>397758</v>
      </c>
      <c r="DH119" s="986"/>
      <c r="DI119" s="986"/>
      <c r="DJ119" s="986"/>
      <c r="DK119" s="987"/>
      <c r="DL119" s="985">
        <v>358447</v>
      </c>
      <c r="DM119" s="986"/>
      <c r="DN119" s="986"/>
      <c r="DO119" s="986"/>
      <c r="DP119" s="987"/>
      <c r="DQ119" s="985">
        <v>322440</v>
      </c>
      <c r="DR119" s="986"/>
      <c r="DS119" s="986"/>
      <c r="DT119" s="986"/>
      <c r="DU119" s="987"/>
      <c r="DV119" s="988">
        <v>1</v>
      </c>
      <c r="DW119" s="989"/>
      <c r="DX119" s="989"/>
      <c r="DY119" s="989"/>
      <c r="DZ119" s="990"/>
    </row>
    <row r="120" spans="1:130" s="226" customFormat="1" ht="26.25" customHeight="1" x14ac:dyDescent="0.15">
      <c r="A120" s="1057"/>
      <c r="B120" s="949"/>
      <c r="C120" s="922" t="s">
        <v>464</v>
      </c>
      <c r="D120" s="923"/>
      <c r="E120" s="923"/>
      <c r="F120" s="923"/>
      <c r="G120" s="923"/>
      <c r="H120" s="923"/>
      <c r="I120" s="923"/>
      <c r="J120" s="923"/>
      <c r="K120" s="923"/>
      <c r="L120" s="923"/>
      <c r="M120" s="923"/>
      <c r="N120" s="923"/>
      <c r="O120" s="923"/>
      <c r="P120" s="923"/>
      <c r="Q120" s="923"/>
      <c r="R120" s="923"/>
      <c r="S120" s="923"/>
      <c r="T120" s="923"/>
      <c r="U120" s="923"/>
      <c r="V120" s="923"/>
      <c r="W120" s="923"/>
      <c r="X120" s="923"/>
      <c r="Y120" s="923"/>
      <c r="Z120" s="924"/>
      <c r="AA120" s="958" t="s">
        <v>487</v>
      </c>
      <c r="AB120" s="959"/>
      <c r="AC120" s="959"/>
      <c r="AD120" s="959"/>
      <c r="AE120" s="960"/>
      <c r="AF120" s="961" t="s">
        <v>394</v>
      </c>
      <c r="AG120" s="959"/>
      <c r="AH120" s="959"/>
      <c r="AI120" s="959"/>
      <c r="AJ120" s="960"/>
      <c r="AK120" s="961" t="s">
        <v>476</v>
      </c>
      <c r="AL120" s="959"/>
      <c r="AM120" s="959"/>
      <c r="AN120" s="959"/>
      <c r="AO120" s="960"/>
      <c r="AP120" s="962" t="s">
        <v>460</v>
      </c>
      <c r="AQ120" s="963"/>
      <c r="AR120" s="963"/>
      <c r="AS120" s="963"/>
      <c r="AT120" s="964"/>
      <c r="AU120" s="991" t="s">
        <v>499</v>
      </c>
      <c r="AV120" s="992"/>
      <c r="AW120" s="992"/>
      <c r="AX120" s="992"/>
      <c r="AY120" s="993"/>
      <c r="AZ120" s="929" t="s">
        <v>500</v>
      </c>
      <c r="BA120" s="897"/>
      <c r="BB120" s="897"/>
      <c r="BC120" s="897"/>
      <c r="BD120" s="897"/>
      <c r="BE120" s="897"/>
      <c r="BF120" s="897"/>
      <c r="BG120" s="897"/>
      <c r="BH120" s="897"/>
      <c r="BI120" s="897"/>
      <c r="BJ120" s="897"/>
      <c r="BK120" s="897"/>
      <c r="BL120" s="897"/>
      <c r="BM120" s="897"/>
      <c r="BN120" s="897"/>
      <c r="BO120" s="897"/>
      <c r="BP120" s="898"/>
      <c r="BQ120" s="930">
        <v>12770971</v>
      </c>
      <c r="BR120" s="931"/>
      <c r="BS120" s="931"/>
      <c r="BT120" s="931"/>
      <c r="BU120" s="931"/>
      <c r="BV120" s="931">
        <v>15097630</v>
      </c>
      <c r="BW120" s="931"/>
      <c r="BX120" s="931"/>
      <c r="BY120" s="931"/>
      <c r="BZ120" s="931"/>
      <c r="CA120" s="931">
        <v>18358536</v>
      </c>
      <c r="CB120" s="931"/>
      <c r="CC120" s="931"/>
      <c r="CD120" s="931"/>
      <c r="CE120" s="931"/>
      <c r="CF120" s="944">
        <v>57.5</v>
      </c>
      <c r="CG120" s="945"/>
      <c r="CH120" s="945"/>
      <c r="CI120" s="945"/>
      <c r="CJ120" s="945"/>
      <c r="CK120" s="1006" t="s">
        <v>501</v>
      </c>
      <c r="CL120" s="1007"/>
      <c r="CM120" s="1007"/>
      <c r="CN120" s="1007"/>
      <c r="CO120" s="1008"/>
      <c r="CP120" s="1014" t="s">
        <v>502</v>
      </c>
      <c r="CQ120" s="1015"/>
      <c r="CR120" s="1015"/>
      <c r="CS120" s="1015"/>
      <c r="CT120" s="1015"/>
      <c r="CU120" s="1015"/>
      <c r="CV120" s="1015"/>
      <c r="CW120" s="1015"/>
      <c r="CX120" s="1015"/>
      <c r="CY120" s="1015"/>
      <c r="CZ120" s="1015"/>
      <c r="DA120" s="1015"/>
      <c r="DB120" s="1015"/>
      <c r="DC120" s="1015"/>
      <c r="DD120" s="1015"/>
      <c r="DE120" s="1015"/>
      <c r="DF120" s="1016"/>
      <c r="DG120" s="930">
        <v>12493532</v>
      </c>
      <c r="DH120" s="931"/>
      <c r="DI120" s="931"/>
      <c r="DJ120" s="931"/>
      <c r="DK120" s="931"/>
      <c r="DL120" s="931">
        <v>10322471</v>
      </c>
      <c r="DM120" s="931"/>
      <c r="DN120" s="931"/>
      <c r="DO120" s="931"/>
      <c r="DP120" s="931"/>
      <c r="DQ120" s="931">
        <v>8457119</v>
      </c>
      <c r="DR120" s="931"/>
      <c r="DS120" s="931"/>
      <c r="DT120" s="931"/>
      <c r="DU120" s="931"/>
      <c r="DV120" s="932">
        <v>26.5</v>
      </c>
      <c r="DW120" s="932"/>
      <c r="DX120" s="932"/>
      <c r="DY120" s="932"/>
      <c r="DZ120" s="933"/>
    </row>
    <row r="121" spans="1:130" s="226" customFormat="1" ht="26.25" customHeight="1" x14ac:dyDescent="0.15">
      <c r="A121" s="1057"/>
      <c r="B121" s="949"/>
      <c r="C121" s="974" t="s">
        <v>503</v>
      </c>
      <c r="D121" s="975"/>
      <c r="E121" s="975"/>
      <c r="F121" s="975"/>
      <c r="G121" s="975"/>
      <c r="H121" s="975"/>
      <c r="I121" s="975"/>
      <c r="J121" s="975"/>
      <c r="K121" s="975"/>
      <c r="L121" s="975"/>
      <c r="M121" s="975"/>
      <c r="N121" s="975"/>
      <c r="O121" s="975"/>
      <c r="P121" s="975"/>
      <c r="Q121" s="975"/>
      <c r="R121" s="975"/>
      <c r="S121" s="975"/>
      <c r="T121" s="975"/>
      <c r="U121" s="975"/>
      <c r="V121" s="975"/>
      <c r="W121" s="975"/>
      <c r="X121" s="975"/>
      <c r="Y121" s="975"/>
      <c r="Z121" s="976"/>
      <c r="AA121" s="958" t="s">
        <v>461</v>
      </c>
      <c r="AB121" s="959"/>
      <c r="AC121" s="959"/>
      <c r="AD121" s="959"/>
      <c r="AE121" s="960"/>
      <c r="AF121" s="961" t="s">
        <v>471</v>
      </c>
      <c r="AG121" s="959"/>
      <c r="AH121" s="959"/>
      <c r="AI121" s="959"/>
      <c r="AJ121" s="960"/>
      <c r="AK121" s="961" t="s">
        <v>460</v>
      </c>
      <c r="AL121" s="959"/>
      <c r="AM121" s="959"/>
      <c r="AN121" s="959"/>
      <c r="AO121" s="960"/>
      <c r="AP121" s="962" t="s">
        <v>476</v>
      </c>
      <c r="AQ121" s="963"/>
      <c r="AR121" s="963"/>
      <c r="AS121" s="963"/>
      <c r="AT121" s="964"/>
      <c r="AU121" s="994"/>
      <c r="AV121" s="995"/>
      <c r="AW121" s="995"/>
      <c r="AX121" s="995"/>
      <c r="AY121" s="996"/>
      <c r="AZ121" s="922" t="s">
        <v>504</v>
      </c>
      <c r="BA121" s="923"/>
      <c r="BB121" s="923"/>
      <c r="BC121" s="923"/>
      <c r="BD121" s="923"/>
      <c r="BE121" s="923"/>
      <c r="BF121" s="923"/>
      <c r="BG121" s="923"/>
      <c r="BH121" s="923"/>
      <c r="BI121" s="923"/>
      <c r="BJ121" s="923"/>
      <c r="BK121" s="923"/>
      <c r="BL121" s="923"/>
      <c r="BM121" s="923"/>
      <c r="BN121" s="923"/>
      <c r="BO121" s="923"/>
      <c r="BP121" s="924"/>
      <c r="BQ121" s="925">
        <v>17139520</v>
      </c>
      <c r="BR121" s="926"/>
      <c r="BS121" s="926"/>
      <c r="BT121" s="926"/>
      <c r="BU121" s="926"/>
      <c r="BV121" s="926">
        <v>14859959</v>
      </c>
      <c r="BW121" s="926"/>
      <c r="BX121" s="926"/>
      <c r="BY121" s="926"/>
      <c r="BZ121" s="926"/>
      <c r="CA121" s="926">
        <v>12846726</v>
      </c>
      <c r="CB121" s="926"/>
      <c r="CC121" s="926"/>
      <c r="CD121" s="926"/>
      <c r="CE121" s="926"/>
      <c r="CF121" s="920">
        <v>40.299999999999997</v>
      </c>
      <c r="CG121" s="921"/>
      <c r="CH121" s="921"/>
      <c r="CI121" s="921"/>
      <c r="CJ121" s="921"/>
      <c r="CK121" s="1009"/>
      <c r="CL121" s="1010"/>
      <c r="CM121" s="1010"/>
      <c r="CN121" s="1010"/>
      <c r="CO121" s="1011"/>
      <c r="CP121" s="1019" t="s">
        <v>505</v>
      </c>
      <c r="CQ121" s="1020"/>
      <c r="CR121" s="1020"/>
      <c r="CS121" s="1020"/>
      <c r="CT121" s="1020"/>
      <c r="CU121" s="1020"/>
      <c r="CV121" s="1020"/>
      <c r="CW121" s="1020"/>
      <c r="CX121" s="1020"/>
      <c r="CY121" s="1020"/>
      <c r="CZ121" s="1020"/>
      <c r="DA121" s="1020"/>
      <c r="DB121" s="1020"/>
      <c r="DC121" s="1020"/>
      <c r="DD121" s="1020"/>
      <c r="DE121" s="1020"/>
      <c r="DF121" s="1021"/>
      <c r="DG121" s="925">
        <v>1909800</v>
      </c>
      <c r="DH121" s="926"/>
      <c r="DI121" s="926"/>
      <c r="DJ121" s="926"/>
      <c r="DK121" s="926"/>
      <c r="DL121" s="926">
        <v>1974052</v>
      </c>
      <c r="DM121" s="926"/>
      <c r="DN121" s="926"/>
      <c r="DO121" s="926"/>
      <c r="DP121" s="926"/>
      <c r="DQ121" s="926">
        <v>2018972</v>
      </c>
      <c r="DR121" s="926"/>
      <c r="DS121" s="926"/>
      <c r="DT121" s="926"/>
      <c r="DU121" s="926"/>
      <c r="DV121" s="927">
        <v>6.3</v>
      </c>
      <c r="DW121" s="927"/>
      <c r="DX121" s="927"/>
      <c r="DY121" s="927"/>
      <c r="DZ121" s="928"/>
    </row>
    <row r="122" spans="1:130" s="226" customFormat="1" ht="26.25" customHeight="1" x14ac:dyDescent="0.15">
      <c r="A122" s="1057"/>
      <c r="B122" s="949"/>
      <c r="C122" s="922" t="s">
        <v>479</v>
      </c>
      <c r="D122" s="923"/>
      <c r="E122" s="923"/>
      <c r="F122" s="923"/>
      <c r="G122" s="923"/>
      <c r="H122" s="923"/>
      <c r="I122" s="923"/>
      <c r="J122" s="923"/>
      <c r="K122" s="923"/>
      <c r="L122" s="923"/>
      <c r="M122" s="923"/>
      <c r="N122" s="923"/>
      <c r="O122" s="923"/>
      <c r="P122" s="923"/>
      <c r="Q122" s="923"/>
      <c r="R122" s="923"/>
      <c r="S122" s="923"/>
      <c r="T122" s="923"/>
      <c r="U122" s="923"/>
      <c r="V122" s="923"/>
      <c r="W122" s="923"/>
      <c r="X122" s="923"/>
      <c r="Y122" s="923"/>
      <c r="Z122" s="924"/>
      <c r="AA122" s="958" t="s">
        <v>394</v>
      </c>
      <c r="AB122" s="959"/>
      <c r="AC122" s="959"/>
      <c r="AD122" s="959"/>
      <c r="AE122" s="960"/>
      <c r="AF122" s="961" t="s">
        <v>461</v>
      </c>
      <c r="AG122" s="959"/>
      <c r="AH122" s="959"/>
      <c r="AI122" s="959"/>
      <c r="AJ122" s="960"/>
      <c r="AK122" s="961" t="s">
        <v>476</v>
      </c>
      <c r="AL122" s="959"/>
      <c r="AM122" s="959"/>
      <c r="AN122" s="959"/>
      <c r="AO122" s="960"/>
      <c r="AP122" s="962" t="s">
        <v>460</v>
      </c>
      <c r="AQ122" s="963"/>
      <c r="AR122" s="963"/>
      <c r="AS122" s="963"/>
      <c r="AT122" s="964"/>
      <c r="AU122" s="994"/>
      <c r="AV122" s="995"/>
      <c r="AW122" s="995"/>
      <c r="AX122" s="995"/>
      <c r="AY122" s="996"/>
      <c r="AZ122" s="973" t="s">
        <v>506</v>
      </c>
      <c r="BA122" s="965"/>
      <c r="BB122" s="965"/>
      <c r="BC122" s="965"/>
      <c r="BD122" s="965"/>
      <c r="BE122" s="965"/>
      <c r="BF122" s="965"/>
      <c r="BG122" s="965"/>
      <c r="BH122" s="965"/>
      <c r="BI122" s="965"/>
      <c r="BJ122" s="965"/>
      <c r="BK122" s="965"/>
      <c r="BL122" s="965"/>
      <c r="BM122" s="965"/>
      <c r="BN122" s="965"/>
      <c r="BO122" s="965"/>
      <c r="BP122" s="966"/>
      <c r="BQ122" s="999">
        <v>59661623</v>
      </c>
      <c r="BR122" s="1000"/>
      <c r="BS122" s="1000"/>
      <c r="BT122" s="1000"/>
      <c r="BU122" s="1000"/>
      <c r="BV122" s="1000">
        <v>58255470</v>
      </c>
      <c r="BW122" s="1000"/>
      <c r="BX122" s="1000"/>
      <c r="BY122" s="1000"/>
      <c r="BZ122" s="1000"/>
      <c r="CA122" s="1000">
        <v>55391237</v>
      </c>
      <c r="CB122" s="1000"/>
      <c r="CC122" s="1000"/>
      <c r="CD122" s="1000"/>
      <c r="CE122" s="1000"/>
      <c r="CF122" s="1017">
        <v>173.6</v>
      </c>
      <c r="CG122" s="1018"/>
      <c r="CH122" s="1018"/>
      <c r="CI122" s="1018"/>
      <c r="CJ122" s="1018"/>
      <c r="CK122" s="1009"/>
      <c r="CL122" s="1010"/>
      <c r="CM122" s="1010"/>
      <c r="CN122" s="1010"/>
      <c r="CO122" s="1011"/>
      <c r="CP122" s="1019" t="s">
        <v>507</v>
      </c>
      <c r="CQ122" s="1020"/>
      <c r="CR122" s="1020"/>
      <c r="CS122" s="1020"/>
      <c r="CT122" s="1020"/>
      <c r="CU122" s="1020"/>
      <c r="CV122" s="1020"/>
      <c r="CW122" s="1020"/>
      <c r="CX122" s="1020"/>
      <c r="CY122" s="1020"/>
      <c r="CZ122" s="1020"/>
      <c r="DA122" s="1020"/>
      <c r="DB122" s="1020"/>
      <c r="DC122" s="1020"/>
      <c r="DD122" s="1020"/>
      <c r="DE122" s="1020"/>
      <c r="DF122" s="1021"/>
      <c r="DG122" s="925">
        <v>1162402</v>
      </c>
      <c r="DH122" s="926"/>
      <c r="DI122" s="926"/>
      <c r="DJ122" s="926"/>
      <c r="DK122" s="926"/>
      <c r="DL122" s="926">
        <v>940030</v>
      </c>
      <c r="DM122" s="926"/>
      <c r="DN122" s="926"/>
      <c r="DO122" s="926"/>
      <c r="DP122" s="926"/>
      <c r="DQ122" s="926">
        <v>728952</v>
      </c>
      <c r="DR122" s="926"/>
      <c r="DS122" s="926"/>
      <c r="DT122" s="926"/>
      <c r="DU122" s="926"/>
      <c r="DV122" s="927">
        <v>2.2999999999999998</v>
      </c>
      <c r="DW122" s="927"/>
      <c r="DX122" s="927"/>
      <c r="DY122" s="927"/>
      <c r="DZ122" s="928"/>
    </row>
    <row r="123" spans="1:130" s="226" customFormat="1" ht="26.25" customHeight="1" x14ac:dyDescent="0.15">
      <c r="A123" s="1057"/>
      <c r="B123" s="949"/>
      <c r="C123" s="922" t="s">
        <v>489</v>
      </c>
      <c r="D123" s="923"/>
      <c r="E123" s="923"/>
      <c r="F123" s="923"/>
      <c r="G123" s="923"/>
      <c r="H123" s="923"/>
      <c r="I123" s="923"/>
      <c r="J123" s="923"/>
      <c r="K123" s="923"/>
      <c r="L123" s="923"/>
      <c r="M123" s="923"/>
      <c r="N123" s="923"/>
      <c r="O123" s="923"/>
      <c r="P123" s="923"/>
      <c r="Q123" s="923"/>
      <c r="R123" s="923"/>
      <c r="S123" s="923"/>
      <c r="T123" s="923"/>
      <c r="U123" s="923"/>
      <c r="V123" s="923"/>
      <c r="W123" s="923"/>
      <c r="X123" s="923"/>
      <c r="Y123" s="923"/>
      <c r="Z123" s="924"/>
      <c r="AA123" s="958" t="s">
        <v>476</v>
      </c>
      <c r="AB123" s="959"/>
      <c r="AC123" s="959"/>
      <c r="AD123" s="959"/>
      <c r="AE123" s="960"/>
      <c r="AF123" s="961" t="s">
        <v>461</v>
      </c>
      <c r="AG123" s="959"/>
      <c r="AH123" s="959"/>
      <c r="AI123" s="959"/>
      <c r="AJ123" s="960"/>
      <c r="AK123" s="961" t="s">
        <v>476</v>
      </c>
      <c r="AL123" s="959"/>
      <c r="AM123" s="959"/>
      <c r="AN123" s="959"/>
      <c r="AO123" s="960"/>
      <c r="AP123" s="962" t="s">
        <v>460</v>
      </c>
      <c r="AQ123" s="963"/>
      <c r="AR123" s="963"/>
      <c r="AS123" s="963"/>
      <c r="AT123" s="964"/>
      <c r="AU123" s="997"/>
      <c r="AV123" s="998"/>
      <c r="AW123" s="998"/>
      <c r="AX123" s="998"/>
      <c r="AY123" s="998"/>
      <c r="AZ123" s="247" t="s">
        <v>190</v>
      </c>
      <c r="BA123" s="247"/>
      <c r="BB123" s="247"/>
      <c r="BC123" s="247"/>
      <c r="BD123" s="247"/>
      <c r="BE123" s="247"/>
      <c r="BF123" s="247"/>
      <c r="BG123" s="247"/>
      <c r="BH123" s="247"/>
      <c r="BI123" s="247"/>
      <c r="BJ123" s="247"/>
      <c r="BK123" s="247"/>
      <c r="BL123" s="247"/>
      <c r="BM123" s="247"/>
      <c r="BN123" s="247"/>
      <c r="BO123" s="977" t="s">
        <v>508</v>
      </c>
      <c r="BP123" s="1005"/>
      <c r="BQ123" s="1063">
        <v>89572114</v>
      </c>
      <c r="BR123" s="1064"/>
      <c r="BS123" s="1064"/>
      <c r="BT123" s="1064"/>
      <c r="BU123" s="1064"/>
      <c r="BV123" s="1064">
        <v>88213059</v>
      </c>
      <c r="BW123" s="1064"/>
      <c r="BX123" s="1064"/>
      <c r="BY123" s="1064"/>
      <c r="BZ123" s="1064"/>
      <c r="CA123" s="1064">
        <v>86596499</v>
      </c>
      <c r="CB123" s="1064"/>
      <c r="CC123" s="1064"/>
      <c r="CD123" s="1064"/>
      <c r="CE123" s="1064"/>
      <c r="CF123" s="1001"/>
      <c r="CG123" s="1002"/>
      <c r="CH123" s="1002"/>
      <c r="CI123" s="1002"/>
      <c r="CJ123" s="1003"/>
      <c r="CK123" s="1009"/>
      <c r="CL123" s="1010"/>
      <c r="CM123" s="1010"/>
      <c r="CN123" s="1010"/>
      <c r="CO123" s="1011"/>
      <c r="CP123" s="1019" t="s">
        <v>509</v>
      </c>
      <c r="CQ123" s="1020"/>
      <c r="CR123" s="1020"/>
      <c r="CS123" s="1020"/>
      <c r="CT123" s="1020"/>
      <c r="CU123" s="1020"/>
      <c r="CV123" s="1020"/>
      <c r="CW123" s="1020"/>
      <c r="CX123" s="1020"/>
      <c r="CY123" s="1020"/>
      <c r="CZ123" s="1020"/>
      <c r="DA123" s="1020"/>
      <c r="DB123" s="1020"/>
      <c r="DC123" s="1020"/>
      <c r="DD123" s="1020"/>
      <c r="DE123" s="1020"/>
      <c r="DF123" s="1021"/>
      <c r="DG123" s="958">
        <v>610014</v>
      </c>
      <c r="DH123" s="959"/>
      <c r="DI123" s="959"/>
      <c r="DJ123" s="959"/>
      <c r="DK123" s="960"/>
      <c r="DL123" s="961">
        <v>602571</v>
      </c>
      <c r="DM123" s="959"/>
      <c r="DN123" s="959"/>
      <c r="DO123" s="959"/>
      <c r="DP123" s="960"/>
      <c r="DQ123" s="961">
        <v>599460</v>
      </c>
      <c r="DR123" s="959"/>
      <c r="DS123" s="959"/>
      <c r="DT123" s="959"/>
      <c r="DU123" s="960"/>
      <c r="DV123" s="962">
        <v>1.9</v>
      </c>
      <c r="DW123" s="963"/>
      <c r="DX123" s="963"/>
      <c r="DY123" s="963"/>
      <c r="DZ123" s="964"/>
    </row>
    <row r="124" spans="1:130" s="226" customFormat="1" ht="26.25" customHeight="1" thickBot="1" x14ac:dyDescent="0.2">
      <c r="A124" s="1057"/>
      <c r="B124" s="949"/>
      <c r="C124" s="922" t="s">
        <v>493</v>
      </c>
      <c r="D124" s="923"/>
      <c r="E124" s="923"/>
      <c r="F124" s="923"/>
      <c r="G124" s="923"/>
      <c r="H124" s="923"/>
      <c r="I124" s="923"/>
      <c r="J124" s="923"/>
      <c r="K124" s="923"/>
      <c r="L124" s="923"/>
      <c r="M124" s="923"/>
      <c r="N124" s="923"/>
      <c r="O124" s="923"/>
      <c r="P124" s="923"/>
      <c r="Q124" s="923"/>
      <c r="R124" s="923"/>
      <c r="S124" s="923"/>
      <c r="T124" s="923"/>
      <c r="U124" s="923"/>
      <c r="V124" s="923"/>
      <c r="W124" s="923"/>
      <c r="X124" s="923"/>
      <c r="Y124" s="923"/>
      <c r="Z124" s="924"/>
      <c r="AA124" s="958" t="s">
        <v>461</v>
      </c>
      <c r="AB124" s="959"/>
      <c r="AC124" s="959"/>
      <c r="AD124" s="959"/>
      <c r="AE124" s="960"/>
      <c r="AF124" s="961" t="s">
        <v>487</v>
      </c>
      <c r="AG124" s="959"/>
      <c r="AH124" s="959"/>
      <c r="AI124" s="959"/>
      <c r="AJ124" s="960"/>
      <c r="AK124" s="961" t="s">
        <v>461</v>
      </c>
      <c r="AL124" s="959"/>
      <c r="AM124" s="959"/>
      <c r="AN124" s="959"/>
      <c r="AO124" s="960"/>
      <c r="AP124" s="962" t="s">
        <v>461</v>
      </c>
      <c r="AQ124" s="963"/>
      <c r="AR124" s="963"/>
      <c r="AS124" s="963"/>
      <c r="AT124" s="964"/>
      <c r="AU124" s="1059" t="s">
        <v>510</v>
      </c>
      <c r="AV124" s="1060"/>
      <c r="AW124" s="1060"/>
      <c r="AX124" s="1060"/>
      <c r="AY124" s="1060"/>
      <c r="AZ124" s="1060"/>
      <c r="BA124" s="1060"/>
      <c r="BB124" s="1060"/>
      <c r="BC124" s="1060"/>
      <c r="BD124" s="1060"/>
      <c r="BE124" s="1060"/>
      <c r="BF124" s="1060"/>
      <c r="BG124" s="1060"/>
      <c r="BH124" s="1060"/>
      <c r="BI124" s="1060"/>
      <c r="BJ124" s="1060"/>
      <c r="BK124" s="1060"/>
      <c r="BL124" s="1060"/>
      <c r="BM124" s="1060"/>
      <c r="BN124" s="1060"/>
      <c r="BO124" s="1060"/>
      <c r="BP124" s="1061"/>
      <c r="BQ124" s="1062">
        <v>32.5</v>
      </c>
      <c r="BR124" s="1027"/>
      <c r="BS124" s="1027"/>
      <c r="BT124" s="1027"/>
      <c r="BU124" s="1027"/>
      <c r="BV124" s="1027">
        <v>25</v>
      </c>
      <c r="BW124" s="1027"/>
      <c r="BX124" s="1027"/>
      <c r="BY124" s="1027"/>
      <c r="BZ124" s="1027"/>
      <c r="CA124" s="1027">
        <v>12.5</v>
      </c>
      <c r="CB124" s="1027"/>
      <c r="CC124" s="1027"/>
      <c r="CD124" s="1027"/>
      <c r="CE124" s="1027"/>
      <c r="CF124" s="1028"/>
      <c r="CG124" s="1029"/>
      <c r="CH124" s="1029"/>
      <c r="CI124" s="1029"/>
      <c r="CJ124" s="1030"/>
      <c r="CK124" s="1012"/>
      <c r="CL124" s="1012"/>
      <c r="CM124" s="1012"/>
      <c r="CN124" s="1012"/>
      <c r="CO124" s="1013"/>
      <c r="CP124" s="1019" t="s">
        <v>511</v>
      </c>
      <c r="CQ124" s="1020"/>
      <c r="CR124" s="1020"/>
      <c r="CS124" s="1020"/>
      <c r="CT124" s="1020"/>
      <c r="CU124" s="1020"/>
      <c r="CV124" s="1020"/>
      <c r="CW124" s="1020"/>
      <c r="CX124" s="1020"/>
      <c r="CY124" s="1020"/>
      <c r="CZ124" s="1020"/>
      <c r="DA124" s="1020"/>
      <c r="DB124" s="1020"/>
      <c r="DC124" s="1020"/>
      <c r="DD124" s="1020"/>
      <c r="DE124" s="1020"/>
      <c r="DF124" s="1021"/>
      <c r="DG124" s="1004">
        <v>310333</v>
      </c>
      <c r="DH124" s="986"/>
      <c r="DI124" s="986"/>
      <c r="DJ124" s="986"/>
      <c r="DK124" s="987"/>
      <c r="DL124" s="985">
        <v>254759</v>
      </c>
      <c r="DM124" s="986"/>
      <c r="DN124" s="986"/>
      <c r="DO124" s="986"/>
      <c r="DP124" s="987"/>
      <c r="DQ124" s="985">
        <v>201966</v>
      </c>
      <c r="DR124" s="986"/>
      <c r="DS124" s="986"/>
      <c r="DT124" s="986"/>
      <c r="DU124" s="987"/>
      <c r="DV124" s="988">
        <v>0.6</v>
      </c>
      <c r="DW124" s="989"/>
      <c r="DX124" s="989"/>
      <c r="DY124" s="989"/>
      <c r="DZ124" s="990"/>
    </row>
    <row r="125" spans="1:130" s="226" customFormat="1" ht="26.25" customHeight="1" x14ac:dyDescent="0.15">
      <c r="A125" s="1057"/>
      <c r="B125" s="949"/>
      <c r="C125" s="922" t="s">
        <v>496</v>
      </c>
      <c r="D125" s="923"/>
      <c r="E125" s="923"/>
      <c r="F125" s="923"/>
      <c r="G125" s="923"/>
      <c r="H125" s="923"/>
      <c r="I125" s="923"/>
      <c r="J125" s="923"/>
      <c r="K125" s="923"/>
      <c r="L125" s="923"/>
      <c r="M125" s="923"/>
      <c r="N125" s="923"/>
      <c r="O125" s="923"/>
      <c r="P125" s="923"/>
      <c r="Q125" s="923"/>
      <c r="R125" s="923"/>
      <c r="S125" s="923"/>
      <c r="T125" s="923"/>
      <c r="U125" s="923"/>
      <c r="V125" s="923"/>
      <c r="W125" s="923"/>
      <c r="X125" s="923"/>
      <c r="Y125" s="923"/>
      <c r="Z125" s="924"/>
      <c r="AA125" s="958" t="s">
        <v>512</v>
      </c>
      <c r="AB125" s="959"/>
      <c r="AC125" s="959"/>
      <c r="AD125" s="959"/>
      <c r="AE125" s="960"/>
      <c r="AF125" s="961" t="s">
        <v>460</v>
      </c>
      <c r="AG125" s="959"/>
      <c r="AH125" s="959"/>
      <c r="AI125" s="959"/>
      <c r="AJ125" s="960"/>
      <c r="AK125" s="961" t="s">
        <v>471</v>
      </c>
      <c r="AL125" s="959"/>
      <c r="AM125" s="959"/>
      <c r="AN125" s="959"/>
      <c r="AO125" s="960"/>
      <c r="AP125" s="962" t="s">
        <v>460</v>
      </c>
      <c r="AQ125" s="963"/>
      <c r="AR125" s="963"/>
      <c r="AS125" s="963"/>
      <c r="AT125" s="964"/>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1022" t="s">
        <v>513</v>
      </c>
      <c r="CL125" s="1007"/>
      <c r="CM125" s="1007"/>
      <c r="CN125" s="1007"/>
      <c r="CO125" s="1008"/>
      <c r="CP125" s="929" t="s">
        <v>514</v>
      </c>
      <c r="CQ125" s="897"/>
      <c r="CR125" s="897"/>
      <c r="CS125" s="897"/>
      <c r="CT125" s="897"/>
      <c r="CU125" s="897"/>
      <c r="CV125" s="897"/>
      <c r="CW125" s="897"/>
      <c r="CX125" s="897"/>
      <c r="CY125" s="897"/>
      <c r="CZ125" s="897"/>
      <c r="DA125" s="897"/>
      <c r="DB125" s="897"/>
      <c r="DC125" s="897"/>
      <c r="DD125" s="897"/>
      <c r="DE125" s="897"/>
      <c r="DF125" s="898"/>
      <c r="DG125" s="930" t="s">
        <v>460</v>
      </c>
      <c r="DH125" s="931"/>
      <c r="DI125" s="931"/>
      <c r="DJ125" s="931"/>
      <c r="DK125" s="931"/>
      <c r="DL125" s="931" t="s">
        <v>394</v>
      </c>
      <c r="DM125" s="931"/>
      <c r="DN125" s="931"/>
      <c r="DO125" s="931"/>
      <c r="DP125" s="931"/>
      <c r="DQ125" s="931" t="s">
        <v>460</v>
      </c>
      <c r="DR125" s="931"/>
      <c r="DS125" s="931"/>
      <c r="DT125" s="931"/>
      <c r="DU125" s="931"/>
      <c r="DV125" s="932" t="s">
        <v>476</v>
      </c>
      <c r="DW125" s="932"/>
      <c r="DX125" s="932"/>
      <c r="DY125" s="932"/>
      <c r="DZ125" s="933"/>
    </row>
    <row r="126" spans="1:130" s="226" customFormat="1" ht="26.25" customHeight="1" thickBot="1" x14ac:dyDescent="0.2">
      <c r="A126" s="1057"/>
      <c r="B126" s="949"/>
      <c r="C126" s="922" t="s">
        <v>498</v>
      </c>
      <c r="D126" s="923"/>
      <c r="E126" s="923"/>
      <c r="F126" s="923"/>
      <c r="G126" s="923"/>
      <c r="H126" s="923"/>
      <c r="I126" s="923"/>
      <c r="J126" s="923"/>
      <c r="K126" s="923"/>
      <c r="L126" s="923"/>
      <c r="M126" s="923"/>
      <c r="N126" s="923"/>
      <c r="O126" s="923"/>
      <c r="P126" s="923"/>
      <c r="Q126" s="923"/>
      <c r="R126" s="923"/>
      <c r="S126" s="923"/>
      <c r="T126" s="923"/>
      <c r="U126" s="923"/>
      <c r="V126" s="923"/>
      <c r="W126" s="923"/>
      <c r="X126" s="923"/>
      <c r="Y126" s="923"/>
      <c r="Z126" s="924"/>
      <c r="AA126" s="958">
        <v>41854</v>
      </c>
      <c r="AB126" s="959"/>
      <c r="AC126" s="959"/>
      <c r="AD126" s="959"/>
      <c r="AE126" s="960"/>
      <c r="AF126" s="961">
        <v>38534</v>
      </c>
      <c r="AG126" s="959"/>
      <c r="AH126" s="959"/>
      <c r="AI126" s="959"/>
      <c r="AJ126" s="960"/>
      <c r="AK126" s="961">
        <v>36138</v>
      </c>
      <c r="AL126" s="959"/>
      <c r="AM126" s="959"/>
      <c r="AN126" s="959"/>
      <c r="AO126" s="960"/>
      <c r="AP126" s="962">
        <v>0.1</v>
      </c>
      <c r="AQ126" s="963"/>
      <c r="AR126" s="963"/>
      <c r="AS126" s="963"/>
      <c r="AT126" s="964"/>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1023"/>
      <c r="CL126" s="1010"/>
      <c r="CM126" s="1010"/>
      <c r="CN126" s="1010"/>
      <c r="CO126" s="1011"/>
      <c r="CP126" s="922" t="s">
        <v>515</v>
      </c>
      <c r="CQ126" s="923"/>
      <c r="CR126" s="923"/>
      <c r="CS126" s="923"/>
      <c r="CT126" s="923"/>
      <c r="CU126" s="923"/>
      <c r="CV126" s="923"/>
      <c r="CW126" s="923"/>
      <c r="CX126" s="923"/>
      <c r="CY126" s="923"/>
      <c r="CZ126" s="923"/>
      <c r="DA126" s="923"/>
      <c r="DB126" s="923"/>
      <c r="DC126" s="923"/>
      <c r="DD126" s="923"/>
      <c r="DE126" s="923"/>
      <c r="DF126" s="924"/>
      <c r="DG126" s="925">
        <v>585657</v>
      </c>
      <c r="DH126" s="926"/>
      <c r="DI126" s="926"/>
      <c r="DJ126" s="926"/>
      <c r="DK126" s="926"/>
      <c r="DL126" s="926">
        <v>511449</v>
      </c>
      <c r="DM126" s="926"/>
      <c r="DN126" s="926"/>
      <c r="DO126" s="926"/>
      <c r="DP126" s="926"/>
      <c r="DQ126" s="926">
        <v>586689</v>
      </c>
      <c r="DR126" s="926"/>
      <c r="DS126" s="926"/>
      <c r="DT126" s="926"/>
      <c r="DU126" s="926"/>
      <c r="DV126" s="927">
        <v>1.8</v>
      </c>
      <c r="DW126" s="927"/>
      <c r="DX126" s="927"/>
      <c r="DY126" s="927"/>
      <c r="DZ126" s="928"/>
    </row>
    <row r="127" spans="1:130" s="226" customFormat="1" ht="26.25" customHeight="1" x14ac:dyDescent="0.15">
      <c r="A127" s="1058"/>
      <c r="B127" s="951"/>
      <c r="C127" s="973" t="s">
        <v>516</v>
      </c>
      <c r="D127" s="965"/>
      <c r="E127" s="965"/>
      <c r="F127" s="965"/>
      <c r="G127" s="965"/>
      <c r="H127" s="965"/>
      <c r="I127" s="965"/>
      <c r="J127" s="965"/>
      <c r="K127" s="965"/>
      <c r="L127" s="965"/>
      <c r="M127" s="965"/>
      <c r="N127" s="965"/>
      <c r="O127" s="965"/>
      <c r="P127" s="965"/>
      <c r="Q127" s="965"/>
      <c r="R127" s="965"/>
      <c r="S127" s="965"/>
      <c r="T127" s="965"/>
      <c r="U127" s="965"/>
      <c r="V127" s="965"/>
      <c r="W127" s="965"/>
      <c r="X127" s="965"/>
      <c r="Y127" s="965"/>
      <c r="Z127" s="966"/>
      <c r="AA127" s="958" t="s">
        <v>487</v>
      </c>
      <c r="AB127" s="959"/>
      <c r="AC127" s="959"/>
      <c r="AD127" s="959"/>
      <c r="AE127" s="960"/>
      <c r="AF127" s="961" t="s">
        <v>495</v>
      </c>
      <c r="AG127" s="959"/>
      <c r="AH127" s="959"/>
      <c r="AI127" s="959"/>
      <c r="AJ127" s="960"/>
      <c r="AK127" s="961" t="s">
        <v>394</v>
      </c>
      <c r="AL127" s="959"/>
      <c r="AM127" s="959"/>
      <c r="AN127" s="959"/>
      <c r="AO127" s="960"/>
      <c r="AP127" s="962" t="s">
        <v>460</v>
      </c>
      <c r="AQ127" s="963"/>
      <c r="AR127" s="963"/>
      <c r="AS127" s="963"/>
      <c r="AT127" s="964"/>
      <c r="AU127" s="228"/>
      <c r="AV127" s="228"/>
      <c r="AW127" s="228"/>
      <c r="AX127" s="1031" t="s">
        <v>517</v>
      </c>
      <c r="AY127" s="1032"/>
      <c r="AZ127" s="1032"/>
      <c r="BA127" s="1032"/>
      <c r="BB127" s="1032"/>
      <c r="BC127" s="1032"/>
      <c r="BD127" s="1032"/>
      <c r="BE127" s="1033"/>
      <c r="BF127" s="1034" t="s">
        <v>518</v>
      </c>
      <c r="BG127" s="1032"/>
      <c r="BH127" s="1032"/>
      <c r="BI127" s="1032"/>
      <c r="BJ127" s="1032"/>
      <c r="BK127" s="1032"/>
      <c r="BL127" s="1033"/>
      <c r="BM127" s="1034" t="s">
        <v>519</v>
      </c>
      <c r="BN127" s="1032"/>
      <c r="BO127" s="1032"/>
      <c r="BP127" s="1032"/>
      <c r="BQ127" s="1032"/>
      <c r="BR127" s="1032"/>
      <c r="BS127" s="1033"/>
      <c r="BT127" s="1034" t="s">
        <v>520</v>
      </c>
      <c r="BU127" s="1032"/>
      <c r="BV127" s="1032"/>
      <c r="BW127" s="1032"/>
      <c r="BX127" s="1032"/>
      <c r="BY127" s="1032"/>
      <c r="BZ127" s="1055"/>
      <c r="CA127" s="228"/>
      <c r="CB127" s="228"/>
      <c r="CC127" s="228"/>
      <c r="CD127" s="251"/>
      <c r="CE127" s="251"/>
      <c r="CF127" s="251"/>
      <c r="CG127" s="228"/>
      <c r="CH127" s="228"/>
      <c r="CI127" s="228"/>
      <c r="CJ127" s="250"/>
      <c r="CK127" s="1023"/>
      <c r="CL127" s="1010"/>
      <c r="CM127" s="1010"/>
      <c r="CN127" s="1010"/>
      <c r="CO127" s="1011"/>
      <c r="CP127" s="922" t="s">
        <v>521</v>
      </c>
      <c r="CQ127" s="923"/>
      <c r="CR127" s="923"/>
      <c r="CS127" s="923"/>
      <c r="CT127" s="923"/>
      <c r="CU127" s="923"/>
      <c r="CV127" s="923"/>
      <c r="CW127" s="923"/>
      <c r="CX127" s="923"/>
      <c r="CY127" s="923"/>
      <c r="CZ127" s="923"/>
      <c r="DA127" s="923"/>
      <c r="DB127" s="923"/>
      <c r="DC127" s="923"/>
      <c r="DD127" s="923"/>
      <c r="DE127" s="923"/>
      <c r="DF127" s="924"/>
      <c r="DG127" s="925" t="s">
        <v>460</v>
      </c>
      <c r="DH127" s="926"/>
      <c r="DI127" s="926"/>
      <c r="DJ127" s="926"/>
      <c r="DK127" s="926"/>
      <c r="DL127" s="926" t="s">
        <v>487</v>
      </c>
      <c r="DM127" s="926"/>
      <c r="DN127" s="926"/>
      <c r="DO127" s="926"/>
      <c r="DP127" s="926"/>
      <c r="DQ127" s="926" t="s">
        <v>487</v>
      </c>
      <c r="DR127" s="926"/>
      <c r="DS127" s="926"/>
      <c r="DT127" s="926"/>
      <c r="DU127" s="926"/>
      <c r="DV127" s="927" t="s">
        <v>394</v>
      </c>
      <c r="DW127" s="927"/>
      <c r="DX127" s="927"/>
      <c r="DY127" s="927"/>
      <c r="DZ127" s="928"/>
    </row>
    <row r="128" spans="1:130" s="226" customFormat="1" ht="26.25" customHeight="1" thickBot="1" x14ac:dyDescent="0.2">
      <c r="A128" s="1041" t="s">
        <v>522</v>
      </c>
      <c r="B128" s="1042"/>
      <c r="C128" s="1042"/>
      <c r="D128" s="1042"/>
      <c r="E128" s="1042"/>
      <c r="F128" s="1042"/>
      <c r="G128" s="1042"/>
      <c r="H128" s="1042"/>
      <c r="I128" s="1042"/>
      <c r="J128" s="1042"/>
      <c r="K128" s="1042"/>
      <c r="L128" s="1042"/>
      <c r="M128" s="1042"/>
      <c r="N128" s="1042"/>
      <c r="O128" s="1042"/>
      <c r="P128" s="1042"/>
      <c r="Q128" s="1042"/>
      <c r="R128" s="1042"/>
      <c r="S128" s="1042"/>
      <c r="T128" s="1042"/>
      <c r="U128" s="1042"/>
      <c r="V128" s="1042"/>
      <c r="W128" s="1043" t="s">
        <v>523</v>
      </c>
      <c r="X128" s="1043"/>
      <c r="Y128" s="1043"/>
      <c r="Z128" s="1044"/>
      <c r="AA128" s="1045">
        <v>1475153</v>
      </c>
      <c r="AB128" s="1046"/>
      <c r="AC128" s="1046"/>
      <c r="AD128" s="1046"/>
      <c r="AE128" s="1047"/>
      <c r="AF128" s="1048">
        <v>1290863</v>
      </c>
      <c r="AG128" s="1046"/>
      <c r="AH128" s="1046"/>
      <c r="AI128" s="1046"/>
      <c r="AJ128" s="1047"/>
      <c r="AK128" s="1048">
        <v>1381928</v>
      </c>
      <c r="AL128" s="1046"/>
      <c r="AM128" s="1046"/>
      <c r="AN128" s="1046"/>
      <c r="AO128" s="1047"/>
      <c r="AP128" s="1049"/>
      <c r="AQ128" s="1050"/>
      <c r="AR128" s="1050"/>
      <c r="AS128" s="1050"/>
      <c r="AT128" s="1051"/>
      <c r="AU128" s="228"/>
      <c r="AV128" s="228"/>
      <c r="AW128" s="228"/>
      <c r="AX128" s="896" t="s">
        <v>524</v>
      </c>
      <c r="AY128" s="897"/>
      <c r="AZ128" s="897"/>
      <c r="BA128" s="897"/>
      <c r="BB128" s="897"/>
      <c r="BC128" s="897"/>
      <c r="BD128" s="897"/>
      <c r="BE128" s="898"/>
      <c r="BF128" s="1052" t="s">
        <v>487</v>
      </c>
      <c r="BG128" s="1053"/>
      <c r="BH128" s="1053"/>
      <c r="BI128" s="1053"/>
      <c r="BJ128" s="1053"/>
      <c r="BK128" s="1053"/>
      <c r="BL128" s="1054"/>
      <c r="BM128" s="1052">
        <v>11.54</v>
      </c>
      <c r="BN128" s="1053"/>
      <c r="BO128" s="1053"/>
      <c r="BP128" s="1053"/>
      <c r="BQ128" s="1053"/>
      <c r="BR128" s="1053"/>
      <c r="BS128" s="1054"/>
      <c r="BT128" s="1052">
        <v>20</v>
      </c>
      <c r="BU128" s="1053"/>
      <c r="BV128" s="1053"/>
      <c r="BW128" s="1053"/>
      <c r="BX128" s="1053"/>
      <c r="BY128" s="1053"/>
      <c r="BZ128" s="1076"/>
      <c r="CA128" s="251"/>
      <c r="CB128" s="251"/>
      <c r="CC128" s="251"/>
      <c r="CD128" s="251"/>
      <c r="CE128" s="251"/>
      <c r="CF128" s="251"/>
      <c r="CG128" s="228"/>
      <c r="CH128" s="228"/>
      <c r="CI128" s="228"/>
      <c r="CJ128" s="250"/>
      <c r="CK128" s="1024"/>
      <c r="CL128" s="1025"/>
      <c r="CM128" s="1025"/>
      <c r="CN128" s="1025"/>
      <c r="CO128" s="1026"/>
      <c r="CP128" s="1035" t="s">
        <v>525</v>
      </c>
      <c r="CQ128" s="726"/>
      <c r="CR128" s="726"/>
      <c r="CS128" s="726"/>
      <c r="CT128" s="726"/>
      <c r="CU128" s="726"/>
      <c r="CV128" s="726"/>
      <c r="CW128" s="726"/>
      <c r="CX128" s="726"/>
      <c r="CY128" s="726"/>
      <c r="CZ128" s="726"/>
      <c r="DA128" s="726"/>
      <c r="DB128" s="726"/>
      <c r="DC128" s="726"/>
      <c r="DD128" s="726"/>
      <c r="DE128" s="726"/>
      <c r="DF128" s="1036"/>
      <c r="DG128" s="1037" t="s">
        <v>476</v>
      </c>
      <c r="DH128" s="1038"/>
      <c r="DI128" s="1038"/>
      <c r="DJ128" s="1038"/>
      <c r="DK128" s="1038"/>
      <c r="DL128" s="1038" t="s">
        <v>471</v>
      </c>
      <c r="DM128" s="1038"/>
      <c r="DN128" s="1038"/>
      <c r="DO128" s="1038"/>
      <c r="DP128" s="1038"/>
      <c r="DQ128" s="1038" t="s">
        <v>471</v>
      </c>
      <c r="DR128" s="1038"/>
      <c r="DS128" s="1038"/>
      <c r="DT128" s="1038"/>
      <c r="DU128" s="1038"/>
      <c r="DV128" s="1039" t="s">
        <v>460</v>
      </c>
      <c r="DW128" s="1039"/>
      <c r="DX128" s="1039"/>
      <c r="DY128" s="1039"/>
      <c r="DZ128" s="1040"/>
    </row>
    <row r="129" spans="1:131" s="226" customFormat="1" ht="26.25" customHeight="1" x14ac:dyDescent="0.15">
      <c r="A129" s="934" t="s">
        <v>108</v>
      </c>
      <c r="B129" s="935"/>
      <c r="C129" s="935"/>
      <c r="D129" s="935"/>
      <c r="E129" s="935"/>
      <c r="F129" s="935"/>
      <c r="G129" s="935"/>
      <c r="H129" s="935"/>
      <c r="I129" s="935"/>
      <c r="J129" s="935"/>
      <c r="K129" s="935"/>
      <c r="L129" s="935"/>
      <c r="M129" s="935"/>
      <c r="N129" s="935"/>
      <c r="O129" s="935"/>
      <c r="P129" s="935"/>
      <c r="Q129" s="935"/>
      <c r="R129" s="935"/>
      <c r="S129" s="935"/>
      <c r="T129" s="935"/>
      <c r="U129" s="935"/>
      <c r="V129" s="935"/>
      <c r="W129" s="1070" t="s">
        <v>526</v>
      </c>
      <c r="X129" s="1071"/>
      <c r="Y129" s="1071"/>
      <c r="Z129" s="1072"/>
      <c r="AA129" s="958">
        <v>36173659</v>
      </c>
      <c r="AB129" s="959"/>
      <c r="AC129" s="959"/>
      <c r="AD129" s="959"/>
      <c r="AE129" s="960"/>
      <c r="AF129" s="961">
        <v>37885957</v>
      </c>
      <c r="AG129" s="959"/>
      <c r="AH129" s="959"/>
      <c r="AI129" s="959"/>
      <c r="AJ129" s="960"/>
      <c r="AK129" s="961">
        <v>36955716</v>
      </c>
      <c r="AL129" s="959"/>
      <c r="AM129" s="959"/>
      <c r="AN129" s="959"/>
      <c r="AO129" s="960"/>
      <c r="AP129" s="1073"/>
      <c r="AQ129" s="1074"/>
      <c r="AR129" s="1074"/>
      <c r="AS129" s="1074"/>
      <c r="AT129" s="1075"/>
      <c r="AU129" s="229"/>
      <c r="AV129" s="229"/>
      <c r="AW129" s="229"/>
      <c r="AX129" s="1065" t="s">
        <v>527</v>
      </c>
      <c r="AY129" s="923"/>
      <c r="AZ129" s="923"/>
      <c r="BA129" s="923"/>
      <c r="BB129" s="923"/>
      <c r="BC129" s="923"/>
      <c r="BD129" s="923"/>
      <c r="BE129" s="924"/>
      <c r="BF129" s="1066" t="s">
        <v>394</v>
      </c>
      <c r="BG129" s="1067"/>
      <c r="BH129" s="1067"/>
      <c r="BI129" s="1067"/>
      <c r="BJ129" s="1067"/>
      <c r="BK129" s="1067"/>
      <c r="BL129" s="1068"/>
      <c r="BM129" s="1066">
        <v>16.54</v>
      </c>
      <c r="BN129" s="1067"/>
      <c r="BO129" s="1067"/>
      <c r="BP129" s="1067"/>
      <c r="BQ129" s="1067"/>
      <c r="BR129" s="1067"/>
      <c r="BS129" s="1068"/>
      <c r="BT129" s="1066">
        <v>30</v>
      </c>
      <c r="BU129" s="1067"/>
      <c r="BV129" s="1067"/>
      <c r="BW129" s="1067"/>
      <c r="BX129" s="1067"/>
      <c r="BY129" s="1067"/>
      <c r="BZ129" s="1069"/>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x14ac:dyDescent="0.15">
      <c r="A130" s="934" t="s">
        <v>528</v>
      </c>
      <c r="B130" s="935"/>
      <c r="C130" s="935"/>
      <c r="D130" s="935"/>
      <c r="E130" s="935"/>
      <c r="F130" s="935"/>
      <c r="G130" s="935"/>
      <c r="H130" s="935"/>
      <c r="I130" s="935"/>
      <c r="J130" s="935"/>
      <c r="K130" s="935"/>
      <c r="L130" s="935"/>
      <c r="M130" s="935"/>
      <c r="N130" s="935"/>
      <c r="O130" s="935"/>
      <c r="P130" s="935"/>
      <c r="Q130" s="935"/>
      <c r="R130" s="935"/>
      <c r="S130" s="935"/>
      <c r="T130" s="935"/>
      <c r="U130" s="935"/>
      <c r="V130" s="935"/>
      <c r="W130" s="1070" t="s">
        <v>529</v>
      </c>
      <c r="X130" s="1071"/>
      <c r="Y130" s="1071"/>
      <c r="Z130" s="1072"/>
      <c r="AA130" s="958">
        <v>5056869</v>
      </c>
      <c r="AB130" s="959"/>
      <c r="AC130" s="959"/>
      <c r="AD130" s="959"/>
      <c r="AE130" s="960"/>
      <c r="AF130" s="961">
        <v>5138126</v>
      </c>
      <c r="AG130" s="959"/>
      <c r="AH130" s="959"/>
      <c r="AI130" s="959"/>
      <c r="AJ130" s="960"/>
      <c r="AK130" s="961">
        <v>5055039</v>
      </c>
      <c r="AL130" s="959"/>
      <c r="AM130" s="959"/>
      <c r="AN130" s="959"/>
      <c r="AO130" s="960"/>
      <c r="AP130" s="1073"/>
      <c r="AQ130" s="1074"/>
      <c r="AR130" s="1074"/>
      <c r="AS130" s="1074"/>
      <c r="AT130" s="1075"/>
      <c r="AU130" s="229"/>
      <c r="AV130" s="229"/>
      <c r="AW130" s="229"/>
      <c r="AX130" s="1065" t="s">
        <v>530</v>
      </c>
      <c r="AY130" s="923"/>
      <c r="AZ130" s="923"/>
      <c r="BA130" s="923"/>
      <c r="BB130" s="923"/>
      <c r="BC130" s="923"/>
      <c r="BD130" s="923"/>
      <c r="BE130" s="924"/>
      <c r="BF130" s="1101">
        <v>2.1</v>
      </c>
      <c r="BG130" s="1102"/>
      <c r="BH130" s="1102"/>
      <c r="BI130" s="1102"/>
      <c r="BJ130" s="1102"/>
      <c r="BK130" s="1102"/>
      <c r="BL130" s="1103"/>
      <c r="BM130" s="1101">
        <v>25</v>
      </c>
      <c r="BN130" s="1102"/>
      <c r="BO130" s="1102"/>
      <c r="BP130" s="1102"/>
      <c r="BQ130" s="1102"/>
      <c r="BR130" s="1102"/>
      <c r="BS130" s="1103"/>
      <c r="BT130" s="1101">
        <v>35</v>
      </c>
      <c r="BU130" s="1102"/>
      <c r="BV130" s="1102"/>
      <c r="BW130" s="1102"/>
      <c r="BX130" s="1102"/>
      <c r="BY130" s="1102"/>
      <c r="BZ130" s="1104"/>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x14ac:dyDescent="0.2">
      <c r="A131" s="1105"/>
      <c r="B131" s="1106"/>
      <c r="C131" s="1106"/>
      <c r="D131" s="1106"/>
      <c r="E131" s="1106"/>
      <c r="F131" s="1106"/>
      <c r="G131" s="1106"/>
      <c r="H131" s="1106"/>
      <c r="I131" s="1106"/>
      <c r="J131" s="1106"/>
      <c r="K131" s="1106"/>
      <c r="L131" s="1106"/>
      <c r="M131" s="1106"/>
      <c r="N131" s="1106"/>
      <c r="O131" s="1106"/>
      <c r="P131" s="1106"/>
      <c r="Q131" s="1106"/>
      <c r="R131" s="1106"/>
      <c r="S131" s="1106"/>
      <c r="T131" s="1106"/>
      <c r="U131" s="1106"/>
      <c r="V131" s="1106"/>
      <c r="W131" s="1107" t="s">
        <v>531</v>
      </c>
      <c r="X131" s="1108"/>
      <c r="Y131" s="1108"/>
      <c r="Z131" s="1109"/>
      <c r="AA131" s="1004">
        <v>31116790</v>
      </c>
      <c r="AB131" s="986"/>
      <c r="AC131" s="986"/>
      <c r="AD131" s="986"/>
      <c r="AE131" s="987"/>
      <c r="AF131" s="985">
        <v>32747831</v>
      </c>
      <c r="AG131" s="986"/>
      <c r="AH131" s="986"/>
      <c r="AI131" s="986"/>
      <c r="AJ131" s="987"/>
      <c r="AK131" s="985">
        <v>31900677</v>
      </c>
      <c r="AL131" s="986"/>
      <c r="AM131" s="986"/>
      <c r="AN131" s="986"/>
      <c r="AO131" s="987"/>
      <c r="AP131" s="1110"/>
      <c r="AQ131" s="1111"/>
      <c r="AR131" s="1111"/>
      <c r="AS131" s="1111"/>
      <c r="AT131" s="1112"/>
      <c r="AU131" s="229"/>
      <c r="AV131" s="229"/>
      <c r="AW131" s="229"/>
      <c r="AX131" s="1083" t="s">
        <v>532</v>
      </c>
      <c r="AY131" s="726"/>
      <c r="AZ131" s="726"/>
      <c r="BA131" s="726"/>
      <c r="BB131" s="726"/>
      <c r="BC131" s="726"/>
      <c r="BD131" s="726"/>
      <c r="BE131" s="1036"/>
      <c r="BF131" s="1084">
        <v>12.5</v>
      </c>
      <c r="BG131" s="1085"/>
      <c r="BH131" s="1085"/>
      <c r="BI131" s="1085"/>
      <c r="BJ131" s="1085"/>
      <c r="BK131" s="1085"/>
      <c r="BL131" s="1086"/>
      <c r="BM131" s="1084">
        <v>350</v>
      </c>
      <c r="BN131" s="1085"/>
      <c r="BO131" s="1085"/>
      <c r="BP131" s="1085"/>
      <c r="BQ131" s="1085"/>
      <c r="BR131" s="1085"/>
      <c r="BS131" s="1086"/>
      <c r="BT131" s="1087"/>
      <c r="BU131" s="1088"/>
      <c r="BV131" s="1088"/>
      <c r="BW131" s="1088"/>
      <c r="BX131" s="1088"/>
      <c r="BY131" s="1088"/>
      <c r="BZ131" s="1089"/>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x14ac:dyDescent="0.15">
      <c r="A132" s="1090" t="s">
        <v>533</v>
      </c>
      <c r="B132" s="1091"/>
      <c r="C132" s="1091"/>
      <c r="D132" s="1091"/>
      <c r="E132" s="1091"/>
      <c r="F132" s="1091"/>
      <c r="G132" s="1091"/>
      <c r="H132" s="1091"/>
      <c r="I132" s="1091"/>
      <c r="J132" s="1091"/>
      <c r="K132" s="1091"/>
      <c r="L132" s="1091"/>
      <c r="M132" s="1091"/>
      <c r="N132" s="1091"/>
      <c r="O132" s="1091"/>
      <c r="P132" s="1091"/>
      <c r="Q132" s="1091"/>
      <c r="R132" s="1091"/>
      <c r="S132" s="1091"/>
      <c r="T132" s="1091"/>
      <c r="U132" s="1091"/>
      <c r="V132" s="1094" t="s">
        <v>534</v>
      </c>
      <c r="W132" s="1094"/>
      <c r="X132" s="1094"/>
      <c r="Y132" s="1094"/>
      <c r="Z132" s="1095"/>
      <c r="AA132" s="1096">
        <v>1.977790768</v>
      </c>
      <c r="AB132" s="1097"/>
      <c r="AC132" s="1097"/>
      <c r="AD132" s="1097"/>
      <c r="AE132" s="1098"/>
      <c r="AF132" s="1099">
        <v>1.7291557420000001</v>
      </c>
      <c r="AG132" s="1097"/>
      <c r="AH132" s="1097"/>
      <c r="AI132" s="1097"/>
      <c r="AJ132" s="1098"/>
      <c r="AK132" s="1099">
        <v>2.7914454609999999</v>
      </c>
      <c r="AL132" s="1097"/>
      <c r="AM132" s="1097"/>
      <c r="AN132" s="1097"/>
      <c r="AO132" s="1098"/>
      <c r="AP132" s="1001"/>
      <c r="AQ132" s="1002"/>
      <c r="AR132" s="1002"/>
      <c r="AS132" s="1002"/>
      <c r="AT132" s="1100"/>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x14ac:dyDescent="0.2">
      <c r="A133" s="1092"/>
      <c r="B133" s="1093"/>
      <c r="C133" s="1093"/>
      <c r="D133" s="1093"/>
      <c r="E133" s="1093"/>
      <c r="F133" s="1093"/>
      <c r="G133" s="1093"/>
      <c r="H133" s="1093"/>
      <c r="I133" s="1093"/>
      <c r="J133" s="1093"/>
      <c r="K133" s="1093"/>
      <c r="L133" s="1093"/>
      <c r="M133" s="1093"/>
      <c r="N133" s="1093"/>
      <c r="O133" s="1093"/>
      <c r="P133" s="1093"/>
      <c r="Q133" s="1093"/>
      <c r="R133" s="1093"/>
      <c r="S133" s="1093"/>
      <c r="T133" s="1093"/>
      <c r="U133" s="1093"/>
      <c r="V133" s="1077" t="s">
        <v>535</v>
      </c>
      <c r="W133" s="1077"/>
      <c r="X133" s="1077"/>
      <c r="Y133" s="1077"/>
      <c r="Z133" s="1078"/>
      <c r="AA133" s="1079">
        <v>1.3</v>
      </c>
      <c r="AB133" s="1080"/>
      <c r="AC133" s="1080"/>
      <c r="AD133" s="1080"/>
      <c r="AE133" s="1081"/>
      <c r="AF133" s="1079">
        <v>1.7</v>
      </c>
      <c r="AG133" s="1080"/>
      <c r="AH133" s="1080"/>
      <c r="AI133" s="1080"/>
      <c r="AJ133" s="1081"/>
      <c r="AK133" s="1079">
        <v>2.1</v>
      </c>
      <c r="AL133" s="1080"/>
      <c r="AM133" s="1080"/>
      <c r="AN133" s="1080"/>
      <c r="AO133" s="1081"/>
      <c r="AP133" s="1028"/>
      <c r="AQ133" s="1029"/>
      <c r="AR133" s="1029"/>
      <c r="AS133" s="1029"/>
      <c r="AT133" s="1082"/>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x14ac:dyDescent="0.15">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25" hidden="1" x14ac:dyDescent="0.15">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bt+0x+Cu6Aac5r1cPQ4F6618AROX9nhTDakv5uJTV7nKOh3BOvgrd5R7mPfyMN0ZW25o8Ha53h6XTReCrprbwQ==" saltValue="sdtPGdoSv936O63oAwjiyQ=="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8A098C-5D1B-4F33-BCD1-DFED664B1759}">
  <sheetPr>
    <pageSetUpPr fitToPage="1"/>
  </sheetPr>
  <dimension ref="A1:DQ105"/>
  <sheetViews>
    <sheetView showGridLines="0" view="pageBreakPreview" zoomScale="55" zoomScaleNormal="85" zoomScaleSheetLayoutView="55" workbookViewId="0">
      <selection activeCell="B2" sqref="B2"/>
    </sheetView>
  </sheetViews>
  <sheetFormatPr defaultColWidth="0" defaultRowHeight="13.5" customHeight="1" zeroHeight="1" x14ac:dyDescent="0.15"/>
  <cols>
    <col min="1" max="120" width="2.75" style="256" customWidth="1"/>
    <col min="121" max="121" width="0" style="255" hidden="1" customWidth="1"/>
    <col min="122" max="16384" width="9" style="255" hidden="1"/>
  </cols>
  <sheetData>
    <row r="1" spans="1:120"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5"/>
    </row>
    <row r="17" spans="119:120" x14ac:dyDescent="0.15">
      <c r="DP17" s="255"/>
    </row>
    <row r="18" spans="119:120" x14ac:dyDescent="0.15"/>
    <row r="19" spans="119:120" x14ac:dyDescent="0.15"/>
    <row r="20" spans="119:120" x14ac:dyDescent="0.15">
      <c r="DO20" s="255"/>
      <c r="DP20" s="255"/>
    </row>
    <row r="21" spans="119:120" x14ac:dyDescent="0.15">
      <c r="DP21" s="255"/>
    </row>
    <row r="22" spans="119:120" x14ac:dyDescent="0.15"/>
    <row r="23" spans="119:120" x14ac:dyDescent="0.15">
      <c r="DO23" s="255"/>
      <c r="DP23" s="255"/>
    </row>
    <row r="24" spans="119:120" x14ac:dyDescent="0.15">
      <c r="DP24" s="255"/>
    </row>
    <row r="25" spans="119:120" x14ac:dyDescent="0.15">
      <c r="DP25" s="255"/>
    </row>
    <row r="26" spans="119:120" x14ac:dyDescent="0.15">
      <c r="DO26" s="255"/>
      <c r="DP26" s="255"/>
    </row>
    <row r="27" spans="119:120" x14ac:dyDescent="0.15"/>
    <row r="28" spans="119:120" x14ac:dyDescent="0.15">
      <c r="DO28" s="255"/>
      <c r="DP28" s="255"/>
    </row>
    <row r="29" spans="119:120" x14ac:dyDescent="0.15">
      <c r="DP29" s="255"/>
    </row>
    <row r="30" spans="119:120" x14ac:dyDescent="0.15"/>
    <row r="31" spans="119:120" x14ac:dyDescent="0.15">
      <c r="DO31" s="255"/>
      <c r="DP31" s="255"/>
    </row>
    <row r="32" spans="119:120" x14ac:dyDescent="0.15"/>
    <row r="33" spans="98:120" x14ac:dyDescent="0.15">
      <c r="DO33" s="255"/>
      <c r="DP33" s="255"/>
    </row>
    <row r="34" spans="98:120" x14ac:dyDescent="0.15">
      <c r="DM34" s="255"/>
    </row>
    <row r="35" spans="98:120" x14ac:dyDescent="0.15">
      <c r="CT35" s="255"/>
      <c r="CU35" s="255"/>
      <c r="CV35" s="255"/>
      <c r="CY35" s="255"/>
      <c r="CZ35" s="255"/>
      <c r="DA35" s="255"/>
      <c r="DD35" s="255"/>
      <c r="DE35" s="255"/>
      <c r="DF35" s="255"/>
      <c r="DI35" s="255"/>
      <c r="DJ35" s="255"/>
      <c r="DK35" s="255"/>
      <c r="DM35" s="255"/>
      <c r="DN35" s="255"/>
      <c r="DO35" s="255"/>
      <c r="DP35" s="255"/>
    </row>
    <row r="36" spans="98:120" x14ac:dyDescent="0.15"/>
    <row r="37" spans="98:120" x14ac:dyDescent="0.15">
      <c r="CW37" s="255"/>
      <c r="DB37" s="255"/>
      <c r="DG37" s="255"/>
      <c r="DL37" s="255"/>
      <c r="DP37" s="255"/>
    </row>
    <row r="38" spans="98:120" x14ac:dyDescent="0.15">
      <c r="CT38" s="255"/>
      <c r="CU38" s="255"/>
      <c r="CV38" s="255"/>
      <c r="CW38" s="255"/>
      <c r="CY38" s="255"/>
      <c r="CZ38" s="255"/>
      <c r="DA38" s="255"/>
      <c r="DB38" s="255"/>
      <c r="DD38" s="255"/>
      <c r="DE38" s="255"/>
      <c r="DF38" s="255"/>
      <c r="DG38" s="255"/>
      <c r="DI38" s="255"/>
      <c r="DJ38" s="255"/>
      <c r="DK38" s="255"/>
      <c r="DL38" s="255"/>
      <c r="DN38" s="255"/>
      <c r="DO38" s="255"/>
      <c r="DP38" s="25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5"/>
      <c r="DO49" s="255"/>
      <c r="DP49" s="25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5"/>
      <c r="CS63" s="255"/>
      <c r="CX63" s="255"/>
      <c r="DC63" s="255"/>
      <c r="DH63" s="255"/>
    </row>
    <row r="64" spans="22:120" x14ac:dyDescent="0.15">
      <c r="V64" s="255"/>
    </row>
    <row r="65" spans="15:120" x14ac:dyDescent="0.15">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x14ac:dyDescent="0.15">
      <c r="Q66" s="255"/>
      <c r="S66" s="255"/>
      <c r="U66" s="255"/>
      <c r="DM66" s="255"/>
    </row>
    <row r="67" spans="15:120" x14ac:dyDescent="0.15">
      <c r="O67" s="255"/>
      <c r="P67" s="255"/>
      <c r="R67" s="255"/>
      <c r="T67" s="255"/>
      <c r="Y67" s="255"/>
      <c r="CT67" s="255"/>
      <c r="CV67" s="255"/>
      <c r="CW67" s="255"/>
      <c r="CY67" s="255"/>
      <c r="DA67" s="255"/>
      <c r="DB67" s="255"/>
      <c r="DD67" s="255"/>
      <c r="DF67" s="255"/>
      <c r="DG67" s="255"/>
      <c r="DI67" s="255"/>
      <c r="DK67" s="255"/>
      <c r="DL67" s="255"/>
      <c r="DN67" s="255"/>
      <c r="DO67" s="255"/>
      <c r="DP67" s="255"/>
    </row>
    <row r="68" spans="15:120" x14ac:dyDescent="0.15"/>
    <row r="69" spans="15:120" x14ac:dyDescent="0.15"/>
    <row r="70" spans="15:120" x14ac:dyDescent="0.15"/>
    <row r="71" spans="15:120" x14ac:dyDescent="0.15"/>
    <row r="72" spans="15:120" x14ac:dyDescent="0.15">
      <c r="DP72" s="255"/>
    </row>
    <row r="73" spans="15:120" x14ac:dyDescent="0.15">
      <c r="DP73" s="25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5"/>
      <c r="CX96" s="255"/>
      <c r="DC96" s="255"/>
      <c r="DH96" s="255"/>
    </row>
    <row r="97" spans="24:120" x14ac:dyDescent="0.15">
      <c r="CS97" s="255"/>
      <c r="CX97" s="255"/>
      <c r="DC97" s="255"/>
      <c r="DH97" s="255"/>
      <c r="DP97" s="256" t="s">
        <v>536</v>
      </c>
    </row>
    <row r="98" spans="24:120" hidden="1" x14ac:dyDescent="0.15">
      <c r="CS98" s="255"/>
      <c r="CX98" s="255"/>
      <c r="DC98" s="255"/>
      <c r="DH98" s="255"/>
    </row>
    <row r="99" spans="24:120" hidden="1" x14ac:dyDescent="0.15">
      <c r="CS99" s="255"/>
      <c r="CX99" s="255"/>
      <c r="DC99" s="255"/>
      <c r="DH99" s="255"/>
    </row>
    <row r="101" spans="24:120" ht="12" hidden="1" customHeight="1" x14ac:dyDescent="0.15">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x14ac:dyDescent="0.15">
      <c r="CU102" s="255"/>
      <c r="CZ102" s="255"/>
      <c r="DE102" s="255"/>
      <c r="DJ102" s="255"/>
      <c r="DM102" s="255"/>
    </row>
    <row r="103" spans="24:120" hidden="1" x14ac:dyDescent="0.15">
      <c r="CT103" s="255"/>
      <c r="CV103" s="255"/>
      <c r="CW103" s="255"/>
      <c r="CY103" s="255"/>
      <c r="DA103" s="255"/>
      <c r="DB103" s="255"/>
      <c r="DD103" s="255"/>
      <c r="DF103" s="255"/>
      <c r="DG103" s="255"/>
      <c r="DI103" s="255"/>
      <c r="DK103" s="255"/>
      <c r="DL103" s="255"/>
      <c r="DM103" s="255"/>
      <c r="DN103" s="255"/>
      <c r="DO103" s="255"/>
      <c r="DP103" s="255"/>
    </row>
    <row r="104" spans="24:120" hidden="1" x14ac:dyDescent="0.15">
      <c r="CV104" s="255"/>
      <c r="CW104" s="255"/>
      <c r="DA104" s="255"/>
      <c r="DB104" s="255"/>
      <c r="DF104" s="255"/>
      <c r="DG104" s="255"/>
      <c r="DK104" s="255"/>
      <c r="DL104" s="255"/>
      <c r="DN104" s="255"/>
      <c r="DO104" s="255"/>
      <c r="DP104" s="255"/>
    </row>
    <row r="105" spans="24:120" ht="12.75" hidden="1" customHeight="1" x14ac:dyDescent="0.15"/>
  </sheetData>
  <sheetProtection algorithmName="SHA-512" hashValue="0nxHxiDxdshx3puXz0JiVmO/ap2TCT4Hlcm0tg0tb0pgajcOl8ueicFsU+I9CHNVPehUiTqKjlm32aU4Pq/kRQ==" saltValue="SZrI5zJ7SP2htAEM1NVqe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70" zoomScaleNormal="70" zoomScaleSheetLayoutView="55" workbookViewId="0"/>
  </sheetViews>
  <sheetFormatPr defaultColWidth="0" defaultRowHeight="13.5" customHeight="1" zeroHeight="1" x14ac:dyDescent="0.15"/>
  <cols>
    <col min="1" max="116" width="2.625" style="256" customWidth="1"/>
    <col min="117" max="16384" width="9" style="255" hidden="1"/>
  </cols>
  <sheetData>
    <row r="1" spans="2:116"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x14ac:dyDescent="0.15"/>
    <row r="3" spans="2:116" x14ac:dyDescent="0.15"/>
    <row r="4" spans="2:116" x14ac:dyDescent="0.15">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x14ac:dyDescent="0.1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x14ac:dyDescent="0.15"/>
    <row r="20" spans="9:116" x14ac:dyDescent="0.15"/>
    <row r="21" spans="9:116" x14ac:dyDescent="0.15">
      <c r="DL21" s="255"/>
    </row>
    <row r="22" spans="9:116" x14ac:dyDescent="0.15">
      <c r="DI22" s="255"/>
      <c r="DJ22" s="255"/>
      <c r="DK22" s="255"/>
      <c r="DL22" s="255"/>
    </row>
    <row r="23" spans="9:116" x14ac:dyDescent="0.15">
      <c r="CY23" s="255"/>
      <c r="CZ23" s="255"/>
      <c r="DA23" s="255"/>
      <c r="DB23" s="255"/>
      <c r="DC23" s="255"/>
      <c r="DD23" s="255"/>
      <c r="DE23" s="255"/>
      <c r="DF23" s="255"/>
      <c r="DG23" s="255"/>
      <c r="DH23" s="255"/>
      <c r="DI23" s="255"/>
      <c r="DJ23" s="255"/>
      <c r="DK23" s="255"/>
      <c r="DL23" s="255"/>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5"/>
      <c r="DA35" s="255"/>
      <c r="DB35" s="255"/>
      <c r="DC35" s="255"/>
      <c r="DD35" s="255"/>
      <c r="DE35" s="255"/>
      <c r="DF35" s="255"/>
      <c r="DG35" s="255"/>
      <c r="DH35" s="255"/>
      <c r="DI35" s="255"/>
      <c r="DJ35" s="255"/>
      <c r="DK35" s="255"/>
      <c r="DL35" s="255"/>
    </row>
    <row r="36" spans="15:116" x14ac:dyDescent="0.15"/>
    <row r="37" spans="15:116" x14ac:dyDescent="0.15">
      <c r="DL37" s="255"/>
    </row>
    <row r="38" spans="15:116" x14ac:dyDescent="0.15">
      <c r="DI38" s="255"/>
      <c r="DJ38" s="255"/>
      <c r="DK38" s="255"/>
      <c r="DL38" s="255"/>
    </row>
    <row r="39" spans="15:116" x14ac:dyDescent="0.15"/>
    <row r="40" spans="15:116" x14ac:dyDescent="0.15"/>
    <row r="41" spans="15:116" x14ac:dyDescent="0.15"/>
    <row r="42" spans="15:116" x14ac:dyDescent="0.15"/>
    <row r="43" spans="15:116" x14ac:dyDescent="0.15">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x14ac:dyDescent="0.15">
      <c r="DL44" s="255"/>
    </row>
    <row r="45" spans="15:116" x14ac:dyDescent="0.15"/>
    <row r="46" spans="15:116" x14ac:dyDescent="0.15">
      <c r="DA46" s="255"/>
      <c r="DB46" s="255"/>
      <c r="DC46" s="255"/>
      <c r="DD46" s="255"/>
      <c r="DE46" s="255"/>
      <c r="DF46" s="255"/>
      <c r="DG46" s="255"/>
      <c r="DH46" s="255"/>
      <c r="DI46" s="255"/>
      <c r="DJ46" s="255"/>
      <c r="DK46" s="255"/>
      <c r="DL46" s="255"/>
    </row>
    <row r="47" spans="15:116" x14ac:dyDescent="0.15"/>
    <row r="48" spans="15:116" x14ac:dyDescent="0.15"/>
    <row r="49" spans="104:116" x14ac:dyDescent="0.15"/>
    <row r="50" spans="104:116" x14ac:dyDescent="0.15">
      <c r="CZ50" s="255"/>
      <c r="DA50" s="255"/>
      <c r="DB50" s="255"/>
      <c r="DC50" s="255"/>
      <c r="DD50" s="255"/>
      <c r="DE50" s="255"/>
      <c r="DF50" s="255"/>
      <c r="DG50" s="255"/>
      <c r="DH50" s="255"/>
      <c r="DI50" s="255"/>
      <c r="DJ50" s="255"/>
      <c r="DK50" s="255"/>
      <c r="DL50" s="255"/>
    </row>
    <row r="51" spans="104:116" x14ac:dyDescent="0.15"/>
    <row r="52" spans="104:116" x14ac:dyDescent="0.15"/>
    <row r="53" spans="104:116" x14ac:dyDescent="0.15">
      <c r="DL53" s="255"/>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5"/>
      <c r="DD67" s="255"/>
      <c r="DE67" s="255"/>
      <c r="DF67" s="255"/>
      <c r="DG67" s="255"/>
      <c r="DH67" s="255"/>
      <c r="DI67" s="255"/>
      <c r="DJ67" s="255"/>
      <c r="DK67" s="255"/>
      <c r="DL67" s="255"/>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DdkB97LD+/UGU88t80/l5R5JntW/rS1JsAq7ZPZ6nwQPhwkdj/LMhJAsPewxVusK018IzgRCLCCP0dkHk6MRkA==" saltValue="FDwMKoOFe0IWivOEfONZV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85" zoomScaleSheetLayoutView="85" workbookViewId="0">
      <selection activeCell="AO9" sqref="AO9"/>
    </sheetView>
  </sheetViews>
  <sheetFormatPr defaultColWidth="0" defaultRowHeight="13.5" customHeight="1" zeroHeight="1" x14ac:dyDescent="0.15"/>
  <cols>
    <col min="1" max="36" width="2.5" style="257" customWidth="1"/>
    <col min="37" max="44" width="17" style="257" customWidth="1"/>
    <col min="45" max="45" width="6.125" style="264" customWidth="1"/>
    <col min="46" max="46" width="3" style="262" customWidth="1"/>
    <col min="47" max="47" width="19.125" style="257" hidden="1" customWidth="1"/>
    <col min="48" max="52" width="12.625" style="257" hidden="1" customWidth="1"/>
    <col min="53" max="16384" width="8.625" style="257" hidden="1"/>
  </cols>
  <sheetData>
    <row r="1" spans="1:46" x14ac:dyDescent="0.15">
      <c r="AS1" s="258"/>
      <c r="AT1" s="258"/>
    </row>
    <row r="2" spans="1:46" x14ac:dyDescent="0.15">
      <c r="AS2" s="258"/>
      <c r="AT2" s="258"/>
    </row>
    <row r="3" spans="1:46" x14ac:dyDescent="0.15">
      <c r="AS3" s="258"/>
      <c r="AT3" s="258"/>
    </row>
    <row r="4" spans="1:46" x14ac:dyDescent="0.15">
      <c r="AS4" s="258"/>
      <c r="AT4" s="258"/>
    </row>
    <row r="5" spans="1:46" ht="17.25" x14ac:dyDescent="0.15">
      <c r="A5" s="259" t="s">
        <v>537</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x14ac:dyDescent="0.15">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538</v>
      </c>
      <c r="AL6" s="263"/>
      <c r="AM6" s="263"/>
      <c r="AN6" s="263"/>
      <c r="AO6" s="258"/>
      <c r="AP6" s="258"/>
      <c r="AQ6" s="258"/>
      <c r="AR6" s="258"/>
    </row>
    <row r="7" spans="1:46" ht="13.5" customHeight="1" x14ac:dyDescent="0.15">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14" t="s">
        <v>539</v>
      </c>
      <c r="AP7" s="268"/>
      <c r="AQ7" s="269" t="s">
        <v>540</v>
      </c>
      <c r="AR7" s="270"/>
    </row>
    <row r="8" spans="1:46" x14ac:dyDescent="0.15">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15"/>
      <c r="AP8" s="274" t="s">
        <v>541</v>
      </c>
      <c r="AQ8" s="275" t="s">
        <v>542</v>
      </c>
      <c r="AR8" s="276" t="s">
        <v>543</v>
      </c>
    </row>
    <row r="9" spans="1:46" x14ac:dyDescent="0.15">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16" t="s">
        <v>544</v>
      </c>
      <c r="AL9" s="1117"/>
      <c r="AM9" s="1117"/>
      <c r="AN9" s="1118"/>
      <c r="AO9" s="277">
        <v>10550826</v>
      </c>
      <c r="AP9" s="277">
        <v>66241</v>
      </c>
      <c r="AQ9" s="278">
        <v>69543</v>
      </c>
      <c r="AR9" s="279">
        <v>-4.7</v>
      </c>
    </row>
    <row r="10" spans="1:46" ht="13.5" customHeight="1" x14ac:dyDescent="0.15">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16" t="s">
        <v>545</v>
      </c>
      <c r="AL10" s="1117"/>
      <c r="AM10" s="1117"/>
      <c r="AN10" s="1118"/>
      <c r="AO10" s="280">
        <v>1169992</v>
      </c>
      <c r="AP10" s="280">
        <v>7346</v>
      </c>
      <c r="AQ10" s="281">
        <v>2774</v>
      </c>
      <c r="AR10" s="282">
        <v>164.8</v>
      </c>
    </row>
    <row r="11" spans="1:46" ht="13.5" customHeight="1" x14ac:dyDescent="0.15">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16" t="s">
        <v>546</v>
      </c>
      <c r="AL11" s="1117"/>
      <c r="AM11" s="1117"/>
      <c r="AN11" s="1118"/>
      <c r="AO11" s="280" t="s">
        <v>547</v>
      </c>
      <c r="AP11" s="280" t="s">
        <v>547</v>
      </c>
      <c r="AQ11" s="281">
        <v>457</v>
      </c>
      <c r="AR11" s="282" t="s">
        <v>547</v>
      </c>
    </row>
    <row r="12" spans="1:46" ht="13.5" customHeight="1" x14ac:dyDescent="0.15">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16" t="s">
        <v>548</v>
      </c>
      <c r="AL12" s="1117"/>
      <c r="AM12" s="1117"/>
      <c r="AN12" s="1118"/>
      <c r="AO12" s="280" t="s">
        <v>547</v>
      </c>
      <c r="AP12" s="280" t="s">
        <v>547</v>
      </c>
      <c r="AQ12" s="281">
        <v>16</v>
      </c>
      <c r="AR12" s="282" t="s">
        <v>547</v>
      </c>
    </row>
    <row r="13" spans="1:46" ht="13.5" customHeight="1" x14ac:dyDescent="0.15">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16" t="s">
        <v>549</v>
      </c>
      <c r="AL13" s="1117"/>
      <c r="AM13" s="1117"/>
      <c r="AN13" s="1118"/>
      <c r="AO13" s="280">
        <v>228218</v>
      </c>
      <c r="AP13" s="280">
        <v>1433</v>
      </c>
      <c r="AQ13" s="281">
        <v>2048</v>
      </c>
      <c r="AR13" s="282">
        <v>-30</v>
      </c>
    </row>
    <row r="14" spans="1:46" ht="13.5" customHeight="1" x14ac:dyDescent="0.15">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16" t="s">
        <v>550</v>
      </c>
      <c r="AL14" s="1117"/>
      <c r="AM14" s="1117"/>
      <c r="AN14" s="1118"/>
      <c r="AO14" s="280">
        <v>296356</v>
      </c>
      <c r="AP14" s="280">
        <v>1861</v>
      </c>
      <c r="AQ14" s="281">
        <v>1567</v>
      </c>
      <c r="AR14" s="282">
        <v>18.8</v>
      </c>
    </row>
    <row r="15" spans="1:46" ht="13.5" customHeight="1" x14ac:dyDescent="0.15">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19" t="s">
        <v>551</v>
      </c>
      <c r="AL15" s="1120"/>
      <c r="AM15" s="1120"/>
      <c r="AN15" s="1121"/>
      <c r="AO15" s="280">
        <v>-455380</v>
      </c>
      <c r="AP15" s="280">
        <v>-2859</v>
      </c>
      <c r="AQ15" s="281">
        <v>-4078</v>
      </c>
      <c r="AR15" s="282">
        <v>-29.9</v>
      </c>
    </row>
    <row r="16" spans="1:46" x14ac:dyDescent="0.15">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19" t="s">
        <v>190</v>
      </c>
      <c r="AL16" s="1120"/>
      <c r="AM16" s="1120"/>
      <c r="AN16" s="1121"/>
      <c r="AO16" s="280">
        <v>11790012</v>
      </c>
      <c r="AP16" s="280">
        <v>74021</v>
      </c>
      <c r="AQ16" s="281">
        <v>72328</v>
      </c>
      <c r="AR16" s="282">
        <v>2.2999999999999998</v>
      </c>
    </row>
    <row r="17" spans="1:46" x14ac:dyDescent="0.15">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x14ac:dyDescent="0.15">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x14ac:dyDescent="0.15">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552</v>
      </c>
      <c r="AL19" s="258"/>
      <c r="AM19" s="258"/>
      <c r="AN19" s="258"/>
      <c r="AO19" s="258"/>
      <c r="AP19" s="258"/>
      <c r="AQ19" s="258"/>
      <c r="AR19" s="258"/>
    </row>
    <row r="20" spans="1:46" x14ac:dyDescent="0.15">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553</v>
      </c>
      <c r="AP20" s="289" t="s">
        <v>554</v>
      </c>
      <c r="AQ20" s="290" t="s">
        <v>555</v>
      </c>
      <c r="AR20" s="291"/>
    </row>
    <row r="21" spans="1:46" s="297" customFormat="1" x14ac:dyDescent="0.15">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122" t="s">
        <v>556</v>
      </c>
      <c r="AL21" s="1123"/>
      <c r="AM21" s="1123"/>
      <c r="AN21" s="1124"/>
      <c r="AO21" s="293">
        <v>7.26</v>
      </c>
      <c r="AP21" s="294">
        <v>7.03</v>
      </c>
      <c r="AQ21" s="295">
        <v>0.23</v>
      </c>
      <c r="AR21" s="263"/>
      <c r="AS21" s="296"/>
      <c r="AT21" s="292"/>
    </row>
    <row r="22" spans="1:46" s="297" customFormat="1" x14ac:dyDescent="0.15">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122" t="s">
        <v>557</v>
      </c>
      <c r="AL22" s="1123"/>
      <c r="AM22" s="1123"/>
      <c r="AN22" s="1124"/>
      <c r="AO22" s="298">
        <v>100.3</v>
      </c>
      <c r="AP22" s="299">
        <v>99.2</v>
      </c>
      <c r="AQ22" s="300">
        <v>1.1000000000000001</v>
      </c>
      <c r="AR22" s="284"/>
      <c r="AS22" s="296"/>
      <c r="AT22" s="292"/>
    </row>
    <row r="23" spans="1:46" s="297" customFormat="1" x14ac:dyDescent="0.15">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x14ac:dyDescent="0.15">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x14ac:dyDescent="0.15">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x14ac:dyDescent="0.15">
      <c r="A26" s="1113" t="s">
        <v>558</v>
      </c>
      <c r="B26" s="1113"/>
      <c r="C26" s="1113"/>
      <c r="D26" s="1113"/>
      <c r="E26" s="1113"/>
      <c r="F26" s="1113"/>
      <c r="G26" s="1113"/>
      <c r="H26" s="1113"/>
      <c r="I26" s="1113"/>
      <c r="J26" s="1113"/>
      <c r="K26" s="1113"/>
      <c r="L26" s="1113"/>
      <c r="M26" s="1113"/>
      <c r="N26" s="1113"/>
      <c r="O26" s="1113"/>
      <c r="P26" s="1113"/>
      <c r="Q26" s="1113"/>
      <c r="R26" s="1113"/>
      <c r="S26" s="1113"/>
      <c r="T26" s="1113"/>
      <c r="U26" s="1113"/>
      <c r="V26" s="1113"/>
      <c r="W26" s="1113"/>
      <c r="X26" s="1113"/>
      <c r="Y26" s="1113"/>
      <c r="Z26" s="1113"/>
      <c r="AA26" s="1113"/>
      <c r="AB26" s="1113"/>
      <c r="AC26" s="1113"/>
      <c r="AD26" s="1113"/>
      <c r="AE26" s="1113"/>
      <c r="AF26" s="1113"/>
      <c r="AG26" s="1113"/>
      <c r="AH26" s="1113"/>
      <c r="AI26" s="1113"/>
      <c r="AJ26" s="1113"/>
      <c r="AK26" s="1113"/>
      <c r="AL26" s="1113"/>
      <c r="AM26" s="1113"/>
      <c r="AN26" s="1113"/>
      <c r="AO26" s="1113"/>
      <c r="AP26" s="1113"/>
      <c r="AQ26" s="1113"/>
      <c r="AR26" s="1113"/>
      <c r="AS26" s="1113"/>
      <c r="AT26" s="263"/>
    </row>
    <row r="27" spans="1:46" x14ac:dyDescent="0.15">
      <c r="A27" s="305"/>
      <c r="AO27" s="258"/>
      <c r="AP27" s="258"/>
      <c r="AQ27" s="258"/>
      <c r="AR27" s="258"/>
      <c r="AS27" s="258"/>
      <c r="AT27" s="258"/>
    </row>
    <row r="28" spans="1:46" ht="17.25" x14ac:dyDescent="0.15">
      <c r="A28" s="259" t="s">
        <v>559</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x14ac:dyDescent="0.15">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560</v>
      </c>
      <c r="AL29" s="263"/>
      <c r="AM29" s="263"/>
      <c r="AN29" s="263"/>
      <c r="AO29" s="258"/>
      <c r="AP29" s="258"/>
      <c r="AQ29" s="258"/>
      <c r="AR29" s="258"/>
      <c r="AS29" s="307"/>
    </row>
    <row r="30" spans="1:46" ht="13.5" customHeight="1" x14ac:dyDescent="0.15">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14" t="s">
        <v>539</v>
      </c>
      <c r="AP30" s="268"/>
      <c r="AQ30" s="269" t="s">
        <v>540</v>
      </c>
      <c r="AR30" s="270"/>
    </row>
    <row r="31" spans="1:46" x14ac:dyDescent="0.15">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15"/>
      <c r="AP31" s="274" t="s">
        <v>541</v>
      </c>
      <c r="AQ31" s="275" t="s">
        <v>542</v>
      </c>
      <c r="AR31" s="276" t="s">
        <v>543</v>
      </c>
    </row>
    <row r="32" spans="1:46" ht="27" customHeight="1" x14ac:dyDescent="0.15">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30" t="s">
        <v>561</v>
      </c>
      <c r="AL32" s="1131"/>
      <c r="AM32" s="1131"/>
      <c r="AN32" s="1132"/>
      <c r="AO32" s="308">
        <v>5885508</v>
      </c>
      <c r="AP32" s="308">
        <v>36951</v>
      </c>
      <c r="AQ32" s="309">
        <v>36026</v>
      </c>
      <c r="AR32" s="310">
        <v>2.6</v>
      </c>
    </row>
    <row r="33" spans="1:46" ht="13.5" customHeight="1" x14ac:dyDescent="0.15">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30" t="s">
        <v>562</v>
      </c>
      <c r="AL33" s="1131"/>
      <c r="AM33" s="1131"/>
      <c r="AN33" s="1132"/>
      <c r="AO33" s="308" t="s">
        <v>547</v>
      </c>
      <c r="AP33" s="308" t="s">
        <v>547</v>
      </c>
      <c r="AQ33" s="309" t="s">
        <v>547</v>
      </c>
      <c r="AR33" s="310" t="s">
        <v>547</v>
      </c>
    </row>
    <row r="34" spans="1:46" ht="27" customHeight="1" x14ac:dyDescent="0.15">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30" t="s">
        <v>563</v>
      </c>
      <c r="AL34" s="1131"/>
      <c r="AM34" s="1131"/>
      <c r="AN34" s="1132"/>
      <c r="AO34" s="308" t="s">
        <v>547</v>
      </c>
      <c r="AP34" s="308" t="s">
        <v>547</v>
      </c>
      <c r="AQ34" s="309" t="s">
        <v>547</v>
      </c>
      <c r="AR34" s="310" t="s">
        <v>547</v>
      </c>
    </row>
    <row r="35" spans="1:46" ht="27" customHeight="1" x14ac:dyDescent="0.15">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30" t="s">
        <v>564</v>
      </c>
      <c r="AL35" s="1131"/>
      <c r="AM35" s="1131"/>
      <c r="AN35" s="1132"/>
      <c r="AO35" s="308">
        <v>1122631</v>
      </c>
      <c r="AP35" s="308">
        <v>7048</v>
      </c>
      <c r="AQ35" s="309">
        <v>9412</v>
      </c>
      <c r="AR35" s="310">
        <v>-25.1</v>
      </c>
    </row>
    <row r="36" spans="1:46" ht="27" customHeight="1" x14ac:dyDescent="0.15">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30" t="s">
        <v>565</v>
      </c>
      <c r="AL36" s="1131"/>
      <c r="AM36" s="1131"/>
      <c r="AN36" s="1132"/>
      <c r="AO36" s="308">
        <v>108286</v>
      </c>
      <c r="AP36" s="308">
        <v>680</v>
      </c>
      <c r="AQ36" s="309">
        <v>651</v>
      </c>
      <c r="AR36" s="310">
        <v>4.5</v>
      </c>
    </row>
    <row r="37" spans="1:46" ht="13.5" customHeight="1" x14ac:dyDescent="0.15">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30" t="s">
        <v>566</v>
      </c>
      <c r="AL37" s="1131"/>
      <c r="AM37" s="1131"/>
      <c r="AN37" s="1132"/>
      <c r="AO37" s="308">
        <v>211032</v>
      </c>
      <c r="AP37" s="308">
        <v>1325</v>
      </c>
      <c r="AQ37" s="309">
        <v>496</v>
      </c>
      <c r="AR37" s="310">
        <v>167.1</v>
      </c>
    </row>
    <row r="38" spans="1:46" ht="27" customHeight="1" x14ac:dyDescent="0.15">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33" t="s">
        <v>567</v>
      </c>
      <c r="AL38" s="1134"/>
      <c r="AM38" s="1134"/>
      <c r="AN38" s="1135"/>
      <c r="AO38" s="311" t="s">
        <v>547</v>
      </c>
      <c r="AP38" s="311" t="s">
        <v>547</v>
      </c>
      <c r="AQ38" s="312">
        <v>0</v>
      </c>
      <c r="AR38" s="300" t="s">
        <v>547</v>
      </c>
      <c r="AS38" s="307"/>
    </row>
    <row r="39" spans="1:46" x14ac:dyDescent="0.15">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33" t="s">
        <v>568</v>
      </c>
      <c r="AL39" s="1134"/>
      <c r="AM39" s="1134"/>
      <c r="AN39" s="1135"/>
      <c r="AO39" s="308">
        <v>-1381928</v>
      </c>
      <c r="AP39" s="308">
        <v>-8676</v>
      </c>
      <c r="AQ39" s="309">
        <v>-5535</v>
      </c>
      <c r="AR39" s="310">
        <v>56.7</v>
      </c>
      <c r="AS39" s="307"/>
    </row>
    <row r="40" spans="1:46" ht="27" customHeight="1" x14ac:dyDescent="0.15">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30" t="s">
        <v>569</v>
      </c>
      <c r="AL40" s="1131"/>
      <c r="AM40" s="1131"/>
      <c r="AN40" s="1132"/>
      <c r="AO40" s="308">
        <v>-5055039</v>
      </c>
      <c r="AP40" s="308">
        <v>-31737</v>
      </c>
      <c r="AQ40" s="309">
        <v>-33207</v>
      </c>
      <c r="AR40" s="310">
        <v>-4.4000000000000004</v>
      </c>
      <c r="AS40" s="307"/>
    </row>
    <row r="41" spans="1:46" x14ac:dyDescent="0.15">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136" t="s">
        <v>304</v>
      </c>
      <c r="AL41" s="1137"/>
      <c r="AM41" s="1137"/>
      <c r="AN41" s="1138"/>
      <c r="AO41" s="308">
        <v>890490</v>
      </c>
      <c r="AP41" s="308">
        <v>5591</v>
      </c>
      <c r="AQ41" s="309">
        <v>7844</v>
      </c>
      <c r="AR41" s="310">
        <v>-28.7</v>
      </c>
      <c r="AS41" s="307"/>
    </row>
    <row r="42" spans="1:46" x14ac:dyDescent="0.15">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570</v>
      </c>
      <c r="AL42" s="258"/>
      <c r="AM42" s="258"/>
      <c r="AN42" s="258"/>
      <c r="AO42" s="258"/>
      <c r="AP42" s="258"/>
      <c r="AQ42" s="284"/>
      <c r="AR42" s="284"/>
      <c r="AS42" s="307"/>
    </row>
    <row r="43" spans="1:46" x14ac:dyDescent="0.15">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x14ac:dyDescent="0.15">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x14ac:dyDescent="0.15">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x14ac:dyDescent="0.15">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x14ac:dyDescent="0.15">
      <c r="A47" s="317" t="s">
        <v>571</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x14ac:dyDescent="0.15">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572</v>
      </c>
      <c r="AL48" s="318"/>
      <c r="AM48" s="318"/>
      <c r="AN48" s="318"/>
      <c r="AO48" s="318"/>
      <c r="AP48" s="318"/>
      <c r="AQ48" s="319"/>
      <c r="AR48" s="318"/>
    </row>
    <row r="49" spans="1:44" ht="13.5" customHeight="1" x14ac:dyDescent="0.15">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25" t="s">
        <v>539</v>
      </c>
      <c r="AN49" s="1127" t="s">
        <v>573</v>
      </c>
      <c r="AO49" s="1128"/>
      <c r="AP49" s="1128"/>
      <c r="AQ49" s="1128"/>
      <c r="AR49" s="1129"/>
    </row>
    <row r="50" spans="1:44" x14ac:dyDescent="0.15">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26"/>
      <c r="AN50" s="324" t="s">
        <v>574</v>
      </c>
      <c r="AO50" s="325" t="s">
        <v>575</v>
      </c>
      <c r="AP50" s="326" t="s">
        <v>576</v>
      </c>
      <c r="AQ50" s="327" t="s">
        <v>577</v>
      </c>
      <c r="AR50" s="328" t="s">
        <v>578</v>
      </c>
    </row>
    <row r="51" spans="1:44" x14ac:dyDescent="0.15">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579</v>
      </c>
      <c r="AL51" s="321"/>
      <c r="AM51" s="329">
        <v>8937665</v>
      </c>
      <c r="AN51" s="330">
        <v>55328</v>
      </c>
      <c r="AO51" s="331">
        <v>39.9</v>
      </c>
      <c r="AP51" s="332">
        <v>48064</v>
      </c>
      <c r="AQ51" s="333">
        <v>-7.3</v>
      </c>
      <c r="AR51" s="334">
        <v>47.2</v>
      </c>
    </row>
    <row r="52" spans="1:44" x14ac:dyDescent="0.15">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580</v>
      </c>
      <c r="AM52" s="337">
        <v>7660207</v>
      </c>
      <c r="AN52" s="338">
        <v>47420</v>
      </c>
      <c r="AO52" s="339">
        <v>56.9</v>
      </c>
      <c r="AP52" s="340">
        <v>30373</v>
      </c>
      <c r="AQ52" s="341">
        <v>3.4</v>
      </c>
      <c r="AR52" s="342">
        <v>53.5</v>
      </c>
    </row>
    <row r="53" spans="1:44" x14ac:dyDescent="0.15">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581</v>
      </c>
      <c r="AL53" s="321"/>
      <c r="AM53" s="329">
        <v>14065313</v>
      </c>
      <c r="AN53" s="330">
        <v>87194</v>
      </c>
      <c r="AO53" s="331">
        <v>57.6</v>
      </c>
      <c r="AP53" s="332">
        <v>56662</v>
      </c>
      <c r="AQ53" s="333">
        <v>17.899999999999999</v>
      </c>
      <c r="AR53" s="334">
        <v>39.700000000000003</v>
      </c>
    </row>
    <row r="54" spans="1:44" x14ac:dyDescent="0.15">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580</v>
      </c>
      <c r="AM54" s="337">
        <v>12053308</v>
      </c>
      <c r="AN54" s="338">
        <v>74721</v>
      </c>
      <c r="AO54" s="339">
        <v>57.6</v>
      </c>
      <c r="AP54" s="340">
        <v>34709</v>
      </c>
      <c r="AQ54" s="341">
        <v>14.3</v>
      </c>
      <c r="AR54" s="342">
        <v>43.3</v>
      </c>
    </row>
    <row r="55" spans="1:44" x14ac:dyDescent="0.15">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582</v>
      </c>
      <c r="AL55" s="321"/>
      <c r="AM55" s="329">
        <v>6981185</v>
      </c>
      <c r="AN55" s="330">
        <v>43417</v>
      </c>
      <c r="AO55" s="331">
        <v>-50.2</v>
      </c>
      <c r="AP55" s="332">
        <v>60285</v>
      </c>
      <c r="AQ55" s="333">
        <v>6.4</v>
      </c>
      <c r="AR55" s="334">
        <v>-56.6</v>
      </c>
    </row>
    <row r="56" spans="1:44" x14ac:dyDescent="0.15">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580</v>
      </c>
      <c r="AM56" s="337">
        <v>5186618</v>
      </c>
      <c r="AN56" s="338">
        <v>32256</v>
      </c>
      <c r="AO56" s="339">
        <v>-56.8</v>
      </c>
      <c r="AP56" s="340">
        <v>36445</v>
      </c>
      <c r="AQ56" s="341">
        <v>5</v>
      </c>
      <c r="AR56" s="342">
        <v>-61.8</v>
      </c>
    </row>
    <row r="57" spans="1:44" x14ac:dyDescent="0.15">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583</v>
      </c>
      <c r="AL57" s="321"/>
      <c r="AM57" s="329">
        <v>6431597</v>
      </c>
      <c r="AN57" s="330">
        <v>40224</v>
      </c>
      <c r="AO57" s="331">
        <v>-7.4</v>
      </c>
      <c r="AP57" s="332">
        <v>52714</v>
      </c>
      <c r="AQ57" s="333">
        <v>-12.6</v>
      </c>
      <c r="AR57" s="334">
        <v>5.2</v>
      </c>
    </row>
    <row r="58" spans="1:44" x14ac:dyDescent="0.15">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580</v>
      </c>
      <c r="AM58" s="337">
        <v>3939100</v>
      </c>
      <c r="AN58" s="338">
        <v>24636</v>
      </c>
      <c r="AO58" s="339">
        <v>-23.6</v>
      </c>
      <c r="AP58" s="340">
        <v>29032</v>
      </c>
      <c r="AQ58" s="341">
        <v>-20.3</v>
      </c>
      <c r="AR58" s="342">
        <v>-3.3</v>
      </c>
    </row>
    <row r="59" spans="1:44" x14ac:dyDescent="0.15">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584</v>
      </c>
      <c r="AL59" s="321"/>
      <c r="AM59" s="329">
        <v>5393003</v>
      </c>
      <c r="AN59" s="330">
        <v>33859</v>
      </c>
      <c r="AO59" s="331">
        <v>-15.8</v>
      </c>
      <c r="AP59" s="332">
        <v>46001</v>
      </c>
      <c r="AQ59" s="333">
        <v>-12.7</v>
      </c>
      <c r="AR59" s="334">
        <v>-3.1</v>
      </c>
    </row>
    <row r="60" spans="1:44" x14ac:dyDescent="0.15">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580</v>
      </c>
      <c r="AM60" s="337">
        <v>4086621</v>
      </c>
      <c r="AN60" s="338">
        <v>25657</v>
      </c>
      <c r="AO60" s="339">
        <v>4.0999999999999996</v>
      </c>
      <c r="AP60" s="340">
        <v>27974</v>
      </c>
      <c r="AQ60" s="341">
        <v>-3.6</v>
      </c>
      <c r="AR60" s="342">
        <v>7.7</v>
      </c>
    </row>
    <row r="61" spans="1:44" x14ac:dyDescent="0.15">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585</v>
      </c>
      <c r="AL61" s="343"/>
      <c r="AM61" s="344">
        <v>8361753</v>
      </c>
      <c r="AN61" s="345">
        <v>52004</v>
      </c>
      <c r="AO61" s="346">
        <v>4.8</v>
      </c>
      <c r="AP61" s="347">
        <v>52745</v>
      </c>
      <c r="AQ61" s="348">
        <v>-1.7</v>
      </c>
      <c r="AR61" s="334">
        <v>6.5</v>
      </c>
    </row>
    <row r="62" spans="1:44" x14ac:dyDescent="0.15">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580</v>
      </c>
      <c r="AM62" s="337">
        <v>6585171</v>
      </c>
      <c r="AN62" s="338">
        <v>40938</v>
      </c>
      <c r="AO62" s="339">
        <v>7.6</v>
      </c>
      <c r="AP62" s="340">
        <v>31707</v>
      </c>
      <c r="AQ62" s="341">
        <v>-0.2</v>
      </c>
      <c r="AR62" s="342">
        <v>7.8</v>
      </c>
    </row>
    <row r="63" spans="1:44" x14ac:dyDescent="0.15">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x14ac:dyDescent="0.15">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x14ac:dyDescent="0.15">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x14ac:dyDescent="0.15">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15">
      <c r="AK67" s="258"/>
      <c r="AL67" s="258"/>
      <c r="AM67" s="258"/>
      <c r="AN67" s="258"/>
      <c r="AO67" s="258"/>
      <c r="AP67" s="258"/>
      <c r="AQ67" s="258"/>
      <c r="AR67" s="258"/>
      <c r="AS67" s="258"/>
      <c r="AT67" s="258"/>
    </row>
    <row r="68" spans="1:46" ht="13.5" hidden="1" customHeight="1" x14ac:dyDescent="0.15">
      <c r="AK68" s="258"/>
      <c r="AL68" s="258"/>
      <c r="AM68" s="258"/>
      <c r="AN68" s="258"/>
      <c r="AO68" s="258"/>
      <c r="AP68" s="258"/>
      <c r="AQ68" s="258"/>
      <c r="AR68" s="258"/>
    </row>
    <row r="69" spans="1:46" ht="13.5" hidden="1" customHeight="1" x14ac:dyDescent="0.15">
      <c r="AK69" s="258"/>
      <c r="AL69" s="258"/>
      <c r="AM69" s="258"/>
      <c r="AN69" s="258"/>
      <c r="AO69" s="258"/>
      <c r="AP69" s="258"/>
      <c r="AQ69" s="258"/>
      <c r="AR69" s="258"/>
    </row>
    <row r="70" spans="1:46" hidden="1" x14ac:dyDescent="0.15">
      <c r="AK70" s="258"/>
      <c r="AL70" s="258"/>
      <c r="AM70" s="258"/>
      <c r="AN70" s="258"/>
      <c r="AO70" s="258"/>
      <c r="AP70" s="258"/>
      <c r="AQ70" s="258"/>
      <c r="AR70" s="258"/>
    </row>
    <row r="71" spans="1:46" hidden="1" x14ac:dyDescent="0.15">
      <c r="AK71" s="258"/>
      <c r="AL71" s="258"/>
      <c r="AM71" s="258"/>
      <c r="AN71" s="258"/>
      <c r="AO71" s="258"/>
      <c r="AP71" s="258"/>
      <c r="AQ71" s="258"/>
      <c r="AR71" s="258"/>
    </row>
    <row r="72" spans="1:46" hidden="1" x14ac:dyDescent="0.15">
      <c r="AK72" s="258"/>
      <c r="AL72" s="258"/>
      <c r="AM72" s="258"/>
      <c r="AN72" s="258"/>
      <c r="AO72" s="258"/>
      <c r="AP72" s="258"/>
      <c r="AQ72" s="258"/>
      <c r="AR72" s="258"/>
    </row>
    <row r="73" spans="1:46" hidden="1" x14ac:dyDescent="0.15">
      <c r="AK73" s="258"/>
      <c r="AL73" s="258"/>
      <c r="AM73" s="258"/>
      <c r="AN73" s="258"/>
      <c r="AO73" s="258"/>
      <c r="AP73" s="258"/>
      <c r="AQ73" s="258"/>
      <c r="AR73" s="258"/>
    </row>
  </sheetData>
  <sheetProtection algorithmName="SHA-512" hashValue="ViGHUMEhrmVnfY9fgc0wC3ob2pwzn8llRX7aWpoViaMr6lRMByubZUNUvwNWllPC0wLd/LbXdlc9uPI16+BkkA==" saltValue="XxDOOG86Ls/Y43zYFTd3V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70" zoomScaleNormal="70" zoomScaleSheetLayoutView="55" workbookViewId="0"/>
  </sheetViews>
  <sheetFormatPr defaultColWidth="0" defaultRowHeight="13.5" customHeight="1" zeroHeight="1" x14ac:dyDescent="0.15"/>
  <cols>
    <col min="1" max="125" width="2.5" style="256" customWidth="1"/>
    <col min="126" max="16384" width="9" style="255" hidden="1"/>
  </cols>
  <sheetData>
    <row r="1" spans="2:125"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x14ac:dyDescent="0.15">
      <c r="B2" s="255"/>
      <c r="DG2" s="255"/>
    </row>
    <row r="3" spans="2:125" x14ac:dyDescent="0.15">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x14ac:dyDescent="0.15"/>
    <row r="5" spans="2:125" x14ac:dyDescent="0.15"/>
    <row r="6" spans="2:125" x14ac:dyDescent="0.15"/>
    <row r="7" spans="2:125" x14ac:dyDescent="0.15"/>
    <row r="8" spans="2:125" x14ac:dyDescent="0.15"/>
    <row r="9" spans="2:125" x14ac:dyDescent="0.15">
      <c r="DU9" s="25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5"/>
    </row>
    <row r="18" spans="125:125" x14ac:dyDescent="0.15"/>
    <row r="19" spans="125:125" x14ac:dyDescent="0.15"/>
    <row r="20" spans="125:125" x14ac:dyDescent="0.15">
      <c r="DU20" s="255"/>
    </row>
    <row r="21" spans="125:125" x14ac:dyDescent="0.15">
      <c r="DU21" s="25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5"/>
    </row>
    <row r="29" spans="125:125" x14ac:dyDescent="0.15"/>
    <row r="30" spans="125:125" x14ac:dyDescent="0.15"/>
    <row r="31" spans="125:125" x14ac:dyDescent="0.15"/>
    <row r="32" spans="125:125" x14ac:dyDescent="0.15"/>
    <row r="33" spans="2:125" x14ac:dyDescent="0.15">
      <c r="B33" s="255"/>
      <c r="G33" s="255"/>
      <c r="I33" s="255"/>
    </row>
    <row r="34" spans="2:125" x14ac:dyDescent="0.15">
      <c r="C34" s="255"/>
      <c r="P34" s="255"/>
      <c r="DE34" s="255"/>
      <c r="DH34" s="255"/>
    </row>
    <row r="35" spans="2:125" x14ac:dyDescent="0.15">
      <c r="D35" s="255"/>
      <c r="E35" s="255"/>
      <c r="DG35" s="255"/>
      <c r="DJ35" s="255"/>
      <c r="DP35" s="255"/>
      <c r="DQ35" s="255"/>
      <c r="DR35" s="255"/>
      <c r="DS35" s="255"/>
      <c r="DT35" s="255"/>
      <c r="DU35" s="255"/>
    </row>
    <row r="36" spans="2:125" x14ac:dyDescent="0.15">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x14ac:dyDescent="0.15">
      <c r="DU37" s="255"/>
    </row>
    <row r="38" spans="2:125" x14ac:dyDescent="0.15">
      <c r="DT38" s="255"/>
      <c r="DU38" s="255"/>
    </row>
    <row r="39" spans="2:125" x14ac:dyDescent="0.15"/>
    <row r="40" spans="2:125" x14ac:dyDescent="0.15">
      <c r="DH40" s="255"/>
    </row>
    <row r="41" spans="2:125" x14ac:dyDescent="0.15">
      <c r="DE41" s="255"/>
    </row>
    <row r="42" spans="2:125" x14ac:dyDescent="0.15">
      <c r="DG42" s="255"/>
      <c r="DJ42" s="255"/>
    </row>
    <row r="43" spans="2:125" x14ac:dyDescent="0.1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x14ac:dyDescent="0.15">
      <c r="DU44" s="255"/>
    </row>
    <row r="45" spans="2:125" x14ac:dyDescent="0.15"/>
    <row r="46" spans="2:125" x14ac:dyDescent="0.15"/>
    <row r="47" spans="2:125" x14ac:dyDescent="0.15"/>
    <row r="48" spans="2:125" x14ac:dyDescent="0.15">
      <c r="DT48" s="255"/>
      <c r="DU48" s="255"/>
    </row>
    <row r="49" spans="120:125" x14ac:dyDescent="0.15">
      <c r="DU49" s="255"/>
    </row>
    <row r="50" spans="120:125" x14ac:dyDescent="0.15">
      <c r="DU50" s="255"/>
    </row>
    <row r="51" spans="120:125" x14ac:dyDescent="0.15">
      <c r="DP51" s="255"/>
      <c r="DQ51" s="255"/>
      <c r="DR51" s="255"/>
      <c r="DS51" s="255"/>
      <c r="DT51" s="255"/>
      <c r="DU51" s="255"/>
    </row>
    <row r="52" spans="120:125" x14ac:dyDescent="0.15"/>
    <row r="53" spans="120:125" x14ac:dyDescent="0.15"/>
    <row r="54" spans="120:125" x14ac:dyDescent="0.15">
      <c r="DU54" s="255"/>
    </row>
    <row r="55" spans="120:125" x14ac:dyDescent="0.15"/>
    <row r="56" spans="120:125" x14ac:dyDescent="0.15"/>
    <row r="57" spans="120:125" x14ac:dyDescent="0.15"/>
    <row r="58" spans="120:125" x14ac:dyDescent="0.15">
      <c r="DU58" s="255"/>
    </row>
    <row r="59" spans="120:125" x14ac:dyDescent="0.15"/>
    <row r="60" spans="120:125" x14ac:dyDescent="0.15"/>
    <row r="61" spans="120:125" x14ac:dyDescent="0.15"/>
    <row r="62" spans="120:125" x14ac:dyDescent="0.15"/>
    <row r="63" spans="120:125" x14ac:dyDescent="0.15">
      <c r="DU63" s="255"/>
    </row>
    <row r="64" spans="120:125" x14ac:dyDescent="0.15">
      <c r="DT64" s="255"/>
      <c r="DU64" s="255"/>
    </row>
    <row r="65" spans="123:125" x14ac:dyDescent="0.15"/>
    <row r="66" spans="123:125" x14ac:dyDescent="0.15"/>
    <row r="67" spans="123:125" x14ac:dyDescent="0.15"/>
    <row r="68" spans="123:125" x14ac:dyDescent="0.15"/>
    <row r="69" spans="123:125" x14ac:dyDescent="0.15">
      <c r="DS69" s="255"/>
      <c r="DT69" s="255"/>
      <c r="DU69" s="25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5"/>
    </row>
    <row r="83" spans="116:125" x14ac:dyDescent="0.15">
      <c r="DM83" s="255"/>
      <c r="DN83" s="255"/>
      <c r="DO83" s="255"/>
      <c r="DP83" s="255"/>
      <c r="DQ83" s="255"/>
      <c r="DR83" s="255"/>
      <c r="DS83" s="255"/>
      <c r="DT83" s="255"/>
      <c r="DU83" s="255"/>
    </row>
    <row r="84" spans="116:125" x14ac:dyDescent="0.15"/>
    <row r="85" spans="116:125" x14ac:dyDescent="0.15"/>
    <row r="86" spans="116:125" x14ac:dyDescent="0.15"/>
    <row r="87" spans="116:125" x14ac:dyDescent="0.15"/>
    <row r="88" spans="116:125" x14ac:dyDescent="0.15">
      <c r="DU88" s="25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5"/>
      <c r="DT94" s="255"/>
      <c r="DU94" s="255"/>
    </row>
    <row r="95" spans="116:125" ht="13.5" customHeight="1" x14ac:dyDescent="0.15">
      <c r="DU95" s="25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5"/>
    </row>
    <row r="102" spans="124:125" ht="13.5" customHeight="1" x14ac:dyDescent="0.15"/>
    <row r="103" spans="124:125" ht="13.5" customHeight="1" x14ac:dyDescent="0.15"/>
    <row r="104" spans="124:125" ht="13.5" customHeight="1" x14ac:dyDescent="0.15">
      <c r="DT104" s="255"/>
      <c r="DU104" s="25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5" t="s">
        <v>587</v>
      </c>
    </row>
    <row r="121" spans="125:125" ht="13.5" hidden="1" customHeight="1" x14ac:dyDescent="0.15">
      <c r="DU121" s="255"/>
    </row>
  </sheetData>
  <sheetProtection algorithmName="SHA-512" hashValue="aIEHfiP4sw96Zj0aiAlJoHYj5PYJTbb0aAtcTi650RBtkV0VzVV0eONakiT5LJgBH6vY//yTsrfY6ecML6Lz3A==" saltValue="O3D9NOZf9zLI5ZQJH5TKj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70" zoomScaleNormal="70" zoomScaleSheetLayoutView="55" workbookViewId="0">
      <selection activeCell="BR16" sqref="BR16"/>
    </sheetView>
  </sheetViews>
  <sheetFormatPr defaultColWidth="0" defaultRowHeight="13.5" customHeight="1" zeroHeight="1" x14ac:dyDescent="0.15"/>
  <cols>
    <col min="1" max="125" width="2.5" style="256" customWidth="1"/>
    <col min="126" max="142" width="0" style="255" hidden="1" customWidth="1"/>
    <col min="143" max="16384" width="9" style="255" hidden="1"/>
  </cols>
  <sheetData>
    <row r="1" spans="1:125"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x14ac:dyDescent="0.15">
      <c r="B2" s="255"/>
      <c r="T2" s="255"/>
    </row>
    <row r="3" spans="1:125"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5"/>
      <c r="G33" s="255"/>
      <c r="I33" s="255"/>
    </row>
    <row r="34" spans="2:125" x14ac:dyDescent="0.15">
      <c r="C34" s="255"/>
      <c r="P34" s="255"/>
      <c r="R34" s="255"/>
      <c r="U34" s="255"/>
    </row>
    <row r="35" spans="2:125" x14ac:dyDescent="0.15">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x14ac:dyDescent="0.15">
      <c r="F36" s="255"/>
      <c r="H36" s="255"/>
      <c r="J36" s="255"/>
      <c r="K36" s="255"/>
      <c r="L36" s="255"/>
      <c r="M36" s="255"/>
      <c r="N36" s="255"/>
      <c r="O36" s="255"/>
      <c r="Q36" s="255"/>
      <c r="S36" s="255"/>
      <c r="V36" s="255"/>
    </row>
    <row r="37" spans="2:125" x14ac:dyDescent="0.15"/>
    <row r="38" spans="2:125" x14ac:dyDescent="0.15"/>
    <row r="39" spans="2:125" x14ac:dyDescent="0.15"/>
    <row r="40" spans="2:125" x14ac:dyDescent="0.15">
      <c r="U40" s="255"/>
    </row>
    <row r="41" spans="2:125" x14ac:dyDescent="0.15">
      <c r="R41" s="255"/>
    </row>
    <row r="42" spans="2:125" x14ac:dyDescent="0.15">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x14ac:dyDescent="0.15">
      <c r="Q43" s="255"/>
      <c r="S43" s="255"/>
      <c r="V43" s="25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6" t="s">
        <v>588</v>
      </c>
    </row>
  </sheetData>
  <sheetProtection algorithmName="SHA-512" hashValue="w+SfobTsXF2LHi/gI0KSHw0icR31kBzi+U4alQ93NRihZZaAeDdktH+vU+anRfWo5QKhAaujsAdUIdCHVHvMDQ==" saltValue="+QLUhGgm8XftD59KrLoAh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Normal="100" zoomScaleSheetLayoutView="100" workbookViewId="0">
      <selection activeCell="I49" sqref="I49"/>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589</v>
      </c>
      <c r="G46" s="8" t="s">
        <v>590</v>
      </c>
      <c r="H46" s="8" t="s">
        <v>591</v>
      </c>
      <c r="I46" s="8" t="s">
        <v>592</v>
      </c>
      <c r="J46" s="9" t="s">
        <v>593</v>
      </c>
    </row>
    <row r="47" spans="2:10" ht="57.75" customHeight="1" x14ac:dyDescent="0.15">
      <c r="B47" s="10"/>
      <c r="C47" s="1139" t="s">
        <v>3</v>
      </c>
      <c r="D47" s="1139"/>
      <c r="E47" s="1140"/>
      <c r="F47" s="11">
        <v>15.73</v>
      </c>
      <c r="G47" s="12">
        <v>15.16</v>
      </c>
      <c r="H47" s="12">
        <v>15.6</v>
      </c>
      <c r="I47" s="12">
        <v>17.559999999999999</v>
      </c>
      <c r="J47" s="13">
        <v>22.34</v>
      </c>
    </row>
    <row r="48" spans="2:10" ht="57.75" customHeight="1" x14ac:dyDescent="0.15">
      <c r="B48" s="14"/>
      <c r="C48" s="1141" t="s">
        <v>4</v>
      </c>
      <c r="D48" s="1141"/>
      <c r="E48" s="1142"/>
      <c r="F48" s="15">
        <v>7.02</v>
      </c>
      <c r="G48" s="16">
        <v>7.98</v>
      </c>
      <c r="H48" s="16">
        <v>6.14</v>
      </c>
      <c r="I48" s="16">
        <v>12.55</v>
      </c>
      <c r="J48" s="17">
        <v>6.13</v>
      </c>
    </row>
    <row r="49" spans="2:10" ht="57.75" customHeight="1" thickBot="1" x14ac:dyDescent="0.2">
      <c r="B49" s="18"/>
      <c r="C49" s="1143" t="s">
        <v>5</v>
      </c>
      <c r="D49" s="1143"/>
      <c r="E49" s="1144"/>
      <c r="F49" s="19">
        <v>2.87</v>
      </c>
      <c r="G49" s="20">
        <v>0.43</v>
      </c>
      <c r="H49" s="20" t="s">
        <v>594</v>
      </c>
      <c r="I49" s="20">
        <v>9.34</v>
      </c>
      <c r="J49" s="21" t="s">
        <v>595</v>
      </c>
    </row>
    <row r="50" spans="2:10" x14ac:dyDescent="0.15"/>
  </sheetData>
  <sheetProtection algorithmName="SHA-512" hashValue="PYL18m3yuoA1TOpYH/JdECU41mhIaHBl0DOjmOjE0J8lIZN+lvOGBakm+EMEoo0gVTCHF7fCdUEsiJXQ9gq9nw==" saltValue="Hyl6foeGSHTU0Nc5FhFCC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後藤 勇太郎</cp:lastModifiedBy>
  <cp:lastPrinted>2024-03-18T02:36:35Z</cp:lastPrinted>
  <dcterms:created xsi:type="dcterms:W3CDTF">2024-02-05T01:33:53Z</dcterms:created>
  <dcterms:modified xsi:type="dcterms:W3CDTF">2024-03-21T08:28:00Z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efa4170-0d19-0005-0004-bc88714345d2_Enabled">
    <vt:lpwstr>true</vt:lpwstr>
  </property>
  <property fmtid="{D5CDD505-2E9C-101B-9397-08002B2CF9AE}" pid="3" name="MSIP_Label_defa4170-0d19-0005-0004-bc88714345d2_SetDate">
    <vt:lpwstr>2024-03-21T08:28:00Z</vt:lpwstr>
  </property>
  <property fmtid="{D5CDD505-2E9C-101B-9397-08002B2CF9AE}" pid="4" name="MSIP_Label_defa4170-0d19-0005-0004-bc88714345d2_Method">
    <vt:lpwstr>Standard</vt:lpwstr>
  </property>
  <property fmtid="{D5CDD505-2E9C-101B-9397-08002B2CF9AE}" pid="5" name="MSIP_Label_defa4170-0d19-0005-0004-bc88714345d2_Name">
    <vt:lpwstr>defa4170-0d19-0005-0004-bc88714345d2</vt:lpwstr>
  </property>
  <property fmtid="{D5CDD505-2E9C-101B-9397-08002B2CF9AE}" pid="6" name="MSIP_Label_defa4170-0d19-0005-0004-bc88714345d2_SiteId">
    <vt:lpwstr>b3aceacd-ceff-4204-ad98-1574a3312f69</vt:lpwstr>
  </property>
  <property fmtid="{D5CDD505-2E9C-101B-9397-08002B2CF9AE}" pid="7" name="MSIP_Label_defa4170-0d19-0005-0004-bc88714345d2_ActionId">
    <vt:lpwstr>301290a5-9df9-439a-958e-c6ada463cd82</vt:lpwstr>
  </property>
  <property fmtid="{D5CDD505-2E9C-101B-9397-08002B2CF9AE}" pid="8" name="MSIP_Label_defa4170-0d19-0005-0004-bc88714345d2_ContentBits">
    <vt:lpwstr>0</vt:lpwstr>
  </property>
</Properties>
</file>