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53.1.19\r05\本所\03総務部\02財政課\R5 財政状況資料集\05 確認事項\"/>
    </mc:Choice>
  </mc:AlternateContent>
  <bookViews>
    <workbookView xWindow="0" yWindow="0" windowWidth="20490" windowHeight="766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CW102" i="12"/>
  <c r="CR102" i="12"/>
  <c r="AU63" i="12"/>
  <c r="AP63" i="12"/>
  <c r="AP23" i="12"/>
  <c r="V23" i="12"/>
  <c r="AA23" i="12"/>
  <c r="Q23" i="12"/>
  <c r="BG35" i="10" l="1"/>
  <c r="BG34"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<sst xmlns="http://schemas.openxmlformats.org/spreadsheetml/2006/main" count="1174" uniqueCount="630">
  <si>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</si>
  <si>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</si>
  <si>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</si>
  <si>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</si>
  <si>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</si>
  <si>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</si>
  <si>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</si>
  <si>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</si>
  <si>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</si>
  <si>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</si>
  <si>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</si>
  <si>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</si>
  <si>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</si>
  <si>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</si>
  <si>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</si>
  <si>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</si>
  <si>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</si>
  <si>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</si>
  <si>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</si>
  <si>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</si>
  <si>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</si>
  <si>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</si>
  <si>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</si>
  <si>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</si>
  <si>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</si>
  <si>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</si>
  <si>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</si>
  <si>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</si>
  <si>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</si>
  <si>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</si>
  <si>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</si>
  <si>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</si>
  <si>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</si>
  <si>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</si>
  <si>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</si>
  <si>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</si>
  <si>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</si>
  <si>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</si>
  <si>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</si>
  <si>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</si>
  <si>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</si>
  <si>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</si>
  <si>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</si>
  <si>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</si>
  <si>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</si>
  <si>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</si>
  <si>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</si>
  <si>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</si>
  <si>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</si>
  <si>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</si>
  <si>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</si>
  <si>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</si>
  <si>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</si>
  <si>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</si>
  <si>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</si>
  <si>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</si>
  <si>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</si>
  <si>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</si>
  <si>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</si>
  <si>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</si>
  <si>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</si>
  <si>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</si>
  <si>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</si>
  <si>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</si>
  <si>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</si>
  <si>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</si>
  <si>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</si>
  <si>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</si>
  <si>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</si>
  <si>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</si>
  <si>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</si>
  <si>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</si>
  <si>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</si>
  <si>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</si>
  <si>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</si>
  <si>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</si>
  <si>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</si>
  <si>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</si>
  <si>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</si>
  <si>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</si>
  <si>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</si>
  <si>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</si>
  <si>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</si>
  <si>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</si>
  <si>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</si>
  <si>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</si>
  <si>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</si>
  <si>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</si>
  <si>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</si>
  <si>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</si>
  <si>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</si>
  <si>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</si>
  <si>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</si>
  <si>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</si>
  <si>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</si>
  <si>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</si>
  <si>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</si>
  <si>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</si>
  <si>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</si>
  <si>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</si>
  <si>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</si>
  <si>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</si>
  <si>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</si>
  <si>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</si>
  <si>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</si>
  <si>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</si>
  <si>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</si>
  <si>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</si>
  <si>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</si>
  <si>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</si>
  <si>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</si>
  <si>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</si>
  <si>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</si>
  <si>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</si>
  <si>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</si>
  <si>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</si>
  <si>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</si>
  <si>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</si>
  <si>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</si>
  <si>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</si>
  <si>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</si>
  <si>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</si>
  <si>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</si>
  <si>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</si>
  <si>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</si>
  <si>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</si>
  <si>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</si>
  <si>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</si>
  <si>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</si>
  <si>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</si>
  <si>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</si>
  <si>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</si>
  <si>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</si>
  <si>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</si>
  <si>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</si>
  <si>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</si>
  <si>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</si>
  <si>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</si>
  <si>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</si>
  <si>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</si>
  <si>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</si>
  <si>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</si>
  <si>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</si>
  <si>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</si>
  <si>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</si>
  <si>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</si>
  <si>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</si>
  <si>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</si>
  <si>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</si>
  <si>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</si>
  <si>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</si>
  <si>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</si>
  <si>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</si>
  <si>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</si>
  <si>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</si>
  <si>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</si>
  <si>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</si>
  <si>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</si>
  <si>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</si>
  <si>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</si>
  <si>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</si>
  <si>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</si>
  <si>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</si>
  <si>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</si>
  <si>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</si>
  <si>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</si>
  <si>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</si>
  <si>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</si>
  <si>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</si>
  <si>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</si>
  <si>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</si>
  <si>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</si>
  <si>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</si>
  <si>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</si>
  <si>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</si>
  <si>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</si>
  <si>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</si>
  <si>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</si>
  <si>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</si>
  <si>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</si>
  <si>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</si>
  <si>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</si>
  <si>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</si>
  <si>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</si>
  <si>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</si>
  <si>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</si>
  <si>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</si>
  <si>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</si>
  <si>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</si>
  <si>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</si>
  <si>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</si>
  <si>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</si>
  <si>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</si>
  <si>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</si>
  <si>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</si>
  <si>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</si>
  <si>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</si>
  <si>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</si>
  <si>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</si>
  <si>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</si>
  <si>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</si>
  <si>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</si>
  <si>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</si>
  <si>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</si>
  <si>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</si>
  <si>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</si>
  <si>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</si>
  <si>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</si>
  <si>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</si>
  <si>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</si>
  <si>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</si>
  <si>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</si>
  <si>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</si>
  <si>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</si>
  <si>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</si>
  <si>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</si>
  <si>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</si>
  <si>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</si>
  <si>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岐阜県郡上市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</si>
  <si>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</si>
  <si>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</si>
  <si>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</si>
  <si>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</si>
  <si>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</si>
  <si>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</si>
  <si>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</si>
  <si>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</si>
  <si>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</si>
  <si>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</si>
  <si>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</si>
  <si>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</si>
  <si>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</si>
  <si>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</si>
  <si>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</si>
  <si>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</si>
  <si>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</si>
  <si>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</si>
  <si>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</si>
  <si>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</si>
  <si>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</si>
  <si>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</si>
  <si>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</si>
  <si>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</si>
  <si>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</si>
  <si>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</si>
  <si>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</si>
  <si>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</si>
  <si>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</si>
  <si>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</si>
  <si>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</si>
  <si>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</si>
  <si>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</si>
  <si>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</si>
  <si>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</si>
  <si>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</si>
  <si>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</si>
  <si>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</si>
  <si>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</si>
  <si>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</si>
  <si>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</si>
  <si>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</si>
  <si>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</si>
  <si>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</si>
  <si>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</si>
  <si>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</si>
  <si>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</si>
  <si>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</si>
  <si>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</si>
  <si>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</si>
  <si>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</si>
  <si>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</si>
  <si>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</si>
  <si>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</si>
  <si>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</si>
  <si>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</si>
  <si>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</si>
  <si>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</si>
  <si>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</si>
  <si>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</si>
  <si>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</si>
  <si>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</si>
  <si>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</si>
  <si>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</si>
  <si>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</si>
  <si>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</si>
  <si>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</si>
  <si>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</si>
  <si>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</si>
  <si>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</si>
  <si>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</si>
  <si>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</si>
  <si>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</si>
  <si>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</si>
  <si>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</si>
  <si>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</si>
  <si>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</si>
  <si>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</si>
  <si>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</si>
  <si>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</si>
  <si>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</si>
  <si>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</si>
  <si>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</si>
  <si>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</si>
  <si>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</si>
  <si>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</si>
  <si>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</si>
  <si>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</si>
  <si>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</si>
  <si>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</si>
  <si>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</si>
  <si>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</si>
  <si>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</si>
  <si>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</si>
  <si>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</si>
  <si>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</si>
  <si>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</si>
  <si>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</si>
  <si>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</si>
  <si>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</si>
  <si>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</si>
  <si>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</si>
  <si>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</si>
  <si>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</si>
  <si>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</si>
  <si>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</si>
  <si>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</si>
  <si>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</si>
  <si>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</si>
  <si>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</si>
  <si>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</si>
  <si>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</si>
  <si>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</si>
  <si>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</si>
  <si>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</si>
  <si>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</si>
  <si>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</si>
  <si>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</si>
  <si>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</si>
  <si>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</si>
  <si>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</si>
  <si>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</si>
  <si>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</si>
  <si>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</si>
  <si>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</si>
  <si>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</si>
  <si>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</si>
  <si>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</si>
  <si>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</si>
  <si>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</si>
  <si>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</si>
  <si>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</si>
  <si>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</si>
  <si>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</si>
  <si>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</si>
  <si>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</si>
  <si>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</si>
  <si>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</si>
  <si>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</si>
  <si>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</si>
  <si>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</si>
  <si>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</si>
  <si>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</si>
  <si>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</si>
  <si>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</si>
  <si>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</si>
  <si>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</si>
  <si>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</si>
  <si>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</si>
  <si>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</si>
  <si>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</si>
  <si>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</si>
  <si>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岐阜県郡上市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</si>
  <si>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</si>
  <si>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</si>
  <si>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</si>
  <si>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</si>
  <si>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</si>
  <si>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</si>
  <si>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</si>
  <si>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</si>
  <si>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</si>
  <si>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</si>
  <si>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</si>
  <si>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</si>
  <si>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</si>
  <si>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</si>
  <si>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</si>
  <si>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</si>
  <si>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</si>
  <si>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</si>
  <si>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</si>
  <si>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</si>
  <si>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</si>
  <si>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</si>
  <si>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</si>
  <si>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</si>
  <si>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</si>
  <si>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</si>
  <si>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</si>
  <si>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</si>
  <si>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</si>
  <si>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</si>
  <si>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</si>
  <si>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</si>
  <si>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</si>
  <si>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</si>
  <si>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</si>
  <si>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</si>
  <si>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</si>
  <si>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</si>
  <si>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</si>
  <si>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</si>
  <si>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</si>
  <si>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</si>
  <si>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</si>
  <si>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</si>
  <si>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</si>
  <si>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下水道事業会計</t>
    <phoneticPr fontId="5"/>
  </si>
  <si>
    <t>病院事業会計</t>
    <phoneticPr fontId="5"/>
  </si>
  <si>
    <t>-</t>
    <phoneticPr fontId="5"/>
  </si>
  <si>
    <t>法適用企業</t>
    <phoneticPr fontId="5"/>
  </si>
  <si>
    <t>小水力発電事業特別会計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</si>
  <si>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</si>
  <si>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</si>
  <si>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</si>
  <si>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</si>
  <si>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</si>
  <si>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</si>
  <si>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</si>
  <si>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</si>
  <si>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</si>
  <si>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</si>
  <si>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</si>
  <si>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</si>
  <si>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</si>
  <si>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</si>
  <si>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</si>
  <si>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</si>
  <si>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</si>
  <si>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</si>
  <si>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</si>
  <si>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</si>
  <si>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</si>
  <si>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</si>
  <si>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</si>
  <si>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</si>
  <si>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</si>
  <si>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</si>
  <si>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</si>
  <si>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</si>
  <si>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</si>
  <si>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</si>
  <si>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</si>
  <si>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</si>
  <si>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</si>
  <si>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</si>
  <si>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</si>
  <si>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</si>
  <si>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</si>
  <si>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</si>
  <si>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</si>
  <si>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</si>
  <si>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</si>
  <si>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</si>
  <si>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</si>
  <si>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</si>
  <si>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</si>
  <si>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</si>
  <si>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</si>
  <si>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</si>
  <si>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</si>
  <si>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</si>
  <si>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</si>
  <si>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</si>
  <si>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</si>
  <si>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</si>
  <si>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</si>
  <si>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</si>
  <si>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</si>
  <si>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</si>
  <si>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</si>
  <si>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</si>
  <si>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</si>
  <si>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</si>
  <si>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</si>
  <si>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</si>
  <si>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</si>
  <si>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</si>
  <si>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</si>
  <si>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</si>
  <si>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</si>
  <si>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</si>
  <si>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</si>
  <si>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</si>
  <si>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</si>
  <si>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</si>
  <si>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</si>
  <si>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</si>
  <si>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</si>
  <si>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</si>
  <si>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</si>
  <si>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</si>
  <si>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</si>
  <si>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</si>
  <si>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</si>
  <si>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</si>
  <si>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</si>
  <si>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</si>
  <si>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</si>
  <si>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</si>
  <si>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</si>
  <si>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</si>
  <si>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</si>
  <si>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</si>
  <si>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</si>
  <si>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</si>
  <si>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</si>
  <si>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</si>
  <si>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</si>
  <si>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</si>
  <si>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</si>
  <si>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</si>
  <si>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</si>
  <si>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</si>
  <si>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</si>
  <si>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</si>
  <si>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</si>
  <si>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</si>
  <si>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</si>
  <si>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</si>
  <si>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</si>
  <si>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</si>
  <si>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</si>
  <si>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</si>
  <si>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</si>
  <si>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</si>
  <si>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</si>
  <si>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</si>
  <si>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</si>
  <si>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</si>
  <si>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</si>
  <si>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</si>
  <si>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</si>
  <si>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</si>
  <si>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</si>
  <si>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</si>
  <si>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</si>
  <si>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</si>
  <si>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</si>
  <si>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</si>
  <si>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</si>
  <si>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</si>
  <si>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</si>
  <si>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</si>
  <si>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</si>
  <si>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</si>
  <si>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</si>
  <si>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</si>
  <si>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</si>
  <si>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</si>
  <si>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</si>
  <si>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</si>
  <si>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</si>
  <si>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</si>
  <si>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</si>
  <si>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</si>
  <si>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</si>
  <si>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</si>
  <si>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</si>
  <si>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</si>
  <si>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</si>
  <si>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</si>
  <si>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</si>
  <si>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</si>
  <si>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</si>
  <si>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</si>
  <si>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</si>
  <si>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</si>
  <si>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</si>
  <si>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</si>
  <si>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</si>
  <si>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</si>
  <si>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</si>
  <si>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</si>
  <si>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5.40</t>
  </si>
  <si>
    <t>▲ 0.68</t>
  </si>
  <si>
    <t>▲ 0.49</t>
  </si>
  <si>
    <t>水道事業会計</t>
  </si>
  <si>
    <t>一般会計</t>
  </si>
  <si>
    <t>介護保険特別会計</t>
  </si>
  <si>
    <t>下水道事業会計</t>
  </si>
  <si>
    <t>国民健康保険特別会計</t>
  </si>
  <si>
    <t>青少年育英奨学資金貸付特別会計</t>
  </si>
  <si>
    <t>国民健康保険特別会計（直営診療施設勘定）</t>
  </si>
  <si>
    <t>介護サービス事業特別会計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</si>
  <si>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</si>
  <si>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</si>
  <si>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</si>
  <si>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</si>
  <si>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</si>
  <si>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</si>
  <si>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</si>
  <si>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</si>
  <si>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 467百万円、財産区 11百万円繰入</t>
    <phoneticPr fontId="2"/>
  </si>
  <si>
    <t>-</t>
    <phoneticPr fontId="5"/>
  </si>
  <si>
    <t>-</t>
    <phoneticPr fontId="2"/>
  </si>
  <si>
    <t>基金 39百万円繰入</t>
    <phoneticPr fontId="2"/>
  </si>
  <si>
    <t>基金 122百万円繰入</t>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</si>
  <si>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</si>
  <si>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t>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</si>
  <si>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</si>
  <si>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</si>
  <si>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</si>
  <si>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㈶郡上八幡産業振興公社</t>
    <rPh sb="1" eb="3">
      <t>グジョウ</t>
    </rPh>
    <rPh sb="3" eb="5">
      <t>ハチマン</t>
    </rPh>
    <rPh sb="5" eb="7">
      <t>サンギョウ</t>
    </rPh>
    <rPh sb="7" eb="9">
      <t>シンコウ</t>
    </rPh>
    <rPh sb="9" eb="11">
      <t>コウシャ</t>
    </rPh>
    <phoneticPr fontId="19"/>
  </si>
  <si>
    <t>郡上大和総合開発㈱</t>
    <rPh sb="0" eb="2">
      <t>グジョウ</t>
    </rPh>
    <rPh sb="2" eb="4">
      <t>ダイワ</t>
    </rPh>
    <rPh sb="4" eb="6">
      <t>ソウゴウ</t>
    </rPh>
    <rPh sb="6" eb="8">
      <t>カイハツ</t>
    </rPh>
    <phoneticPr fontId="19"/>
  </si>
  <si>
    <t>㈲阿弥陀ケ滝観光</t>
    <rPh sb="1" eb="4">
      <t>アミダ</t>
    </rPh>
    <rPh sb="5" eb="6">
      <t>タキ</t>
    </rPh>
    <rPh sb="6" eb="8">
      <t>カンコウ</t>
    </rPh>
    <phoneticPr fontId="19"/>
  </si>
  <si>
    <t>㈱伊野原の郷</t>
    <rPh sb="1" eb="2">
      <t>イ</t>
    </rPh>
    <rPh sb="2" eb="4">
      <t>ノハラ</t>
    </rPh>
    <rPh sb="5" eb="6">
      <t>ゴウ</t>
    </rPh>
    <phoneticPr fontId="19"/>
  </si>
  <si>
    <t>㈱ハイウェイたかす</t>
  </si>
  <si>
    <t>㈱ネーブルみなみ</t>
  </si>
  <si>
    <t>㈱ジェイエムみなみ</t>
  </si>
  <si>
    <t>奥濃飛白山観光㈱</t>
    <rPh sb="0" eb="1">
      <t>オク</t>
    </rPh>
    <rPh sb="1" eb="3">
      <t>ノウヒ</t>
    </rPh>
    <rPh sb="3" eb="5">
      <t>ハクサン</t>
    </rPh>
    <rPh sb="5" eb="7">
      <t>カンコウ</t>
    </rPh>
    <phoneticPr fontId="19"/>
  </si>
  <si>
    <t>㈱郡上ネット</t>
    <rPh sb="1" eb="3">
      <t>グジョウ</t>
    </rPh>
    <phoneticPr fontId="19"/>
  </si>
  <si>
    <t>長良川鉄道㈱</t>
    <rPh sb="0" eb="3">
      <t>ナガラガワ</t>
    </rPh>
    <rPh sb="3" eb="5">
      <t>テツドウ</t>
    </rPh>
    <phoneticPr fontId="19"/>
  </si>
  <si>
    <t>-</t>
    <phoneticPr fontId="2"/>
  </si>
  <si>
    <t>基金 90百万円繰入</t>
    <phoneticPr fontId="2"/>
  </si>
  <si>
    <t>ふるさと基金</t>
    <rPh sb="4" eb="6">
      <t>キキン</t>
    </rPh>
    <phoneticPr fontId="5"/>
  </si>
  <si>
    <t>地域振興基金</t>
    <rPh sb="0" eb="6">
      <t>チイキシンコウキキン</t>
    </rPh>
    <phoneticPr fontId="2"/>
  </si>
  <si>
    <t>鉄道経営対策事業基金</t>
    <rPh sb="0" eb="8">
      <t>テツドウケイエイタイサクジギョウ</t>
    </rPh>
    <rPh sb="8" eb="10">
      <t>キキン</t>
    </rPh>
    <phoneticPr fontId="2"/>
  </si>
  <si>
    <t>ケーブルテレビ事業整備基金</t>
    <rPh sb="7" eb="13">
      <t>ジギョウセイビキキン</t>
    </rPh>
    <phoneticPr fontId="2"/>
  </si>
  <si>
    <t>ふるさと応援基金</t>
    <rPh sb="4" eb="8">
      <t>オウエンキキン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</si>
</sst>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572E-413E-AC44-5CAC3809FF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126637</c:v>
                </c:pt>
                <c:pt idx="1">
                  <c:v>156313</c:v>
                </c:pt>
                <c:pt idx="2">
                  <c:v>114640</c:v>
                </c:pt>
                <c:pt idx="3">
                  <c:v>92387</c:v>
                </c:pt>
                <c:pt idx="4">
                  <c:v>112682</c:v>
                </c:pt>
              </c:numCache>
            </c:numRef>
          </c:val>
          <c:smooth val="0"/>
          <c:extLst>
            <c:ext xmlns:c16="http://schemas.microsoft.com/office/drawing/2014/chart" uri="{C3380CC4-5D6E-409C-BE32-E72D297353CC}">
              <c16:uniqueId val="{00000001-572E-413E-AC44-5CAC3809FF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4.46</c:v>
                </c:pt>
                <c:pt idx="1">
                  <c:v>5.73</c:v>
                </c:pt>
                <c:pt idx="2">
                  <c:v>6.87</c:v>
                </c:pt>
                <c:pt idx="3">
                  <c:v>7.21</c:v>
                </c:pt>
                <c:pt idx="4">
                  <c:v>6.13</c:v>
                </c:pt>
              </c:numCache>
            </c:numRef>
          </c:val>
          <c:extLst>
            <c:ext xmlns:c16="http://schemas.microsoft.com/office/drawing/2014/chart" uri="{C3380CC4-5D6E-409C-BE32-E72D297353CC}">
              <c16:uniqueId val="{00000000-B8FB-490E-9234-22711BBE60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12.86</c:v>
                </c:pt>
                <c:pt idx="1">
                  <c:v>11.04</c:v>
                </c:pt>
                <c:pt idx="2">
                  <c:v>9.1300000000000008</c:v>
                </c:pt>
                <c:pt idx="3">
                  <c:v>10.58</c:v>
                </c:pt>
                <c:pt idx="4">
                  <c:v>12.85</c:v>
                </c:pt>
              </c:numCache>
            </c:numRef>
          </c:val>
          <c:extLst>
            <c:ext xmlns:c16="http://schemas.microsoft.com/office/drawing/2014/chart" uri="{C3380CC4-5D6E-409C-BE32-E72D297353CC}">
              <c16:uniqueId val="{00000001-B8FB-490E-9234-22711BBE60D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c:v>
                </c:pt>
                <c:pt idx="1">
                  <c:v>-0.68</c:v>
                </c:pt>
                <c:pt idx="2">
                  <c:v>-0.49</c:v>
                </c:pt>
                <c:pt idx="3">
                  <c:v>2.16</c:v>
                </c:pt>
                <c:pt idx="4">
                  <c:v>0.7</c:v>
                </c:pt>
              </c:numCache>
            </c:numRef>
          </c:val>
          <c:smooth val="0"/>
          <c:extLst>
            <c:ext xmlns:c16="http://schemas.microsoft.com/office/drawing/2014/chart" uri="{C3380CC4-5D6E-409C-BE32-E72D297353CC}">
              <c16:uniqueId val="{00000002-B8FB-490E-9234-22711BBE60D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3.94</c:v>
                </c:pt>
                <c:pt idx="2">
                  <c:v>#N/A</c:v>
                </c:pt>
                <c:pt idx="3">
                  <c:v>1.43</c:v>
                </c:pt>
                <c:pt idx="4">
                  <c:v>#N/A</c:v>
                </c:pt>
                <c:pt idx="5">
                  <c:v>0.1</c:v>
                </c:pt>
                <c:pt idx="6">
                  <c:v>#N/A</c:v>
                </c:pt>
                <c:pt idx="7">
                  <c:v>0.06</c:v>
                </c:pt>
                <c:pt idx="8">
                  <c:v>#N/A</c:v>
                </c:pt>
                <c:pt idx="9">
                  <c:v>0.05</c:v>
                </c:pt>
              </c:numCache>
            </c:numRef>
          </c:val>
          <c:extLst>
            <c:ext xmlns:c16="http://schemas.microsoft.com/office/drawing/2014/chart" uri="{C3380CC4-5D6E-409C-BE32-E72D297353CC}">
              <c16:uniqueId val="{00000000-5AB8-49AE-9D83-25197605CD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B8-49AE-9D83-25197605CD2E}"/>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0.09</c:v>
                </c:pt>
                <c:pt idx="2">
                  <c:v>#N/A</c:v>
                </c:pt>
                <c:pt idx="3">
                  <c:v>0.22</c:v>
                </c:pt>
                <c:pt idx="4">
                  <c:v>#N/A</c:v>
                </c:pt>
                <c:pt idx="5">
                  <c:v>0.17</c:v>
                </c:pt>
                <c:pt idx="6">
                  <c:v>#N/A</c:v>
                </c:pt>
                <c:pt idx="7">
                  <c:v>0.19</c:v>
                </c:pt>
                <c:pt idx="8">
                  <c:v>#N/A</c:v>
                </c:pt>
                <c:pt idx="9">
                  <c:v>0.12</c:v>
                </c:pt>
              </c:numCache>
            </c:numRef>
          </c:val>
          <c:extLst>
            <c:ext xmlns:c16="http://schemas.microsoft.com/office/drawing/2014/chart" uri="{C3380CC4-5D6E-409C-BE32-E72D297353CC}">
              <c16:uniqueId val="{00000002-5AB8-49AE-9D83-25197605CD2E}"/>
            </c:ext>
          </c:extLst>
        </c:ser>
        <c:ser>
          <c:idx val="3"/>
          <c:order val="3"/>
          <c:tx>
            <c:strRef>
              <c:f>データシート!$A$30</c:f>
              <c:strCache>
                <c:ptCount val="1"/>
                <c:pt idx="0">
                  <c:v>国民健康保険特別会計（直営診療施設勘定）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0.24</c:v>
                </c:pt>
                <c:pt idx="4">
                  <c:v>#N/A</c:v>
                </c:pt>
                <c:pt idx="5">
                  <c:v>0.11</c:v>
                </c:pt>
                <c:pt idx="6">
                  <c:v>#N/A</c:v>
                </c:pt>
                <c:pt idx="7">
                  <c:v>0.18</c:v>
                </c:pt>
                <c:pt idx="8">
                  <c:v>#N/A</c:v>
                </c:pt>
                <c:pt idx="9">
                  <c:v>0.15</c:v>
                </c:pt>
              </c:numCache>
            </c:numRef>
          </c:val>
          <c:extLst>
            <c:ext xmlns:c16="http://schemas.microsoft.com/office/drawing/2014/chart" uri="{C3380CC4-5D6E-409C-BE32-E72D297353CC}">
              <c16:uniqueId val="{00000003-5AB8-49AE-9D83-25197605CD2E}"/>
            </c:ext>
          </c:extLst>
        </c:ser>
        <c:ser>
          <c:idx val="4"/>
          <c:order val="4"/>
          <c:tx>
            <c:strRef>
              <c:f>データシート!$A$31</c:f>
              <c:strCache>
                <c:ptCount val="1"/>
                <c:pt idx="0">
                  <c:v>青少年育英奨学資金貸付特別会計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0.13</c:v>
                </c:pt>
                <c:pt idx="4">
                  <c:v>#N/A</c:v>
                </c:pt>
                <c:pt idx="5">
                  <c:v>0.14000000000000001</c:v>
                </c:pt>
                <c:pt idx="6">
                  <c:v>#N/A</c:v>
                </c:pt>
                <c:pt idx="7">
                  <c:v>0.14000000000000001</c:v>
                </c:pt>
                <c:pt idx="8">
                  <c:v>#N/A</c:v>
                </c:pt>
                <c:pt idx="9">
                  <c:v>0.15</c:v>
                </c:pt>
              </c:numCache>
            </c:numRef>
          </c:val>
          <c:extLst>
            <c:ext xmlns:c16="http://schemas.microsoft.com/office/drawing/2014/chart" uri="{C3380CC4-5D6E-409C-BE32-E72D297353CC}">
              <c16:uniqueId val="{00000004-5AB8-49AE-9D83-25197605CD2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c:v>
                </c:pt>
                <c:pt idx="2">
                  <c:v>#N/A</c:v>
                </c:pt>
                <c:pt idx="3">
                  <c:v>0.85</c:v>
                </c:pt>
                <c:pt idx="4">
                  <c:v>#N/A</c:v>
                </c:pt>
                <c:pt idx="5">
                  <c:v>1.21</c:v>
                </c:pt>
                <c:pt idx="6">
                  <c:v>#N/A</c:v>
                </c:pt>
                <c:pt idx="7">
                  <c:v>0.79</c:v>
                </c:pt>
                <c:pt idx="8">
                  <c:v>#N/A</c:v>
                </c:pt>
                <c:pt idx="9">
                  <c:v>0.28000000000000003</c:v>
                </c:pt>
              </c:numCache>
            </c:numRef>
          </c:val>
          <c:extLst>
            <c:ext xmlns:c16="http://schemas.microsoft.com/office/drawing/2014/chart" uri="{C3380CC4-5D6E-409C-BE32-E72D297353CC}">
              <c16:uniqueId val="{00000005-5AB8-49AE-9D83-25197605CD2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0.51</c:v>
                </c:pt>
                <c:pt idx="6">
                  <c:v>#N/A</c:v>
                </c:pt>
                <c:pt idx="7">
                  <c:v>0.91</c:v>
                </c:pt>
                <c:pt idx="8">
                  <c:v>#N/A</c:v>
                </c:pt>
                <c:pt idx="9">
                  <c:v>1.07</c:v>
                </c:pt>
              </c:numCache>
            </c:numRef>
          </c:val>
          <c:extLst>
            <c:ext xmlns:c16="http://schemas.microsoft.com/office/drawing/2014/chart" uri="{C3380CC4-5D6E-409C-BE32-E72D297353CC}">
              <c16:uniqueId val="{00000006-5AB8-49AE-9D83-25197605CD2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0.56999999999999995</c:v>
                </c:pt>
                <c:pt idx="2">
                  <c:v>#N/A</c:v>
                </c:pt>
                <c:pt idx="3">
                  <c:v>0.59</c:v>
                </c:pt>
                <c:pt idx="4">
                  <c:v>#N/A</c:v>
                </c:pt>
                <c:pt idx="5">
                  <c:v>0.02</c:v>
                </c:pt>
                <c:pt idx="6">
                  <c:v>#N/A</c:v>
                </c:pt>
                <c:pt idx="7">
                  <c:v>0.77</c:v>
                </c:pt>
                <c:pt idx="8">
                  <c:v>#N/A</c:v>
                </c:pt>
                <c:pt idx="9">
                  <c:v>1.6</c:v>
                </c:pt>
              </c:numCache>
            </c:numRef>
          </c:val>
          <c:extLst>
            <c:ext xmlns:c16="http://schemas.microsoft.com/office/drawing/2014/chart" uri="{C3380CC4-5D6E-409C-BE32-E72D297353CC}">
              <c16:uniqueId val="{00000007-5AB8-49AE-9D83-25197605CD2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4.42</c:v>
                </c:pt>
                <c:pt idx="2">
                  <c:v>#N/A</c:v>
                </c:pt>
                <c:pt idx="3">
                  <c:v>5.59</c:v>
                </c:pt>
                <c:pt idx="4">
                  <c:v>#N/A</c:v>
                </c:pt>
                <c:pt idx="5">
                  <c:v>6.72</c:v>
                </c:pt>
                <c:pt idx="6">
                  <c:v>#N/A</c:v>
                </c:pt>
                <c:pt idx="7">
                  <c:v>7.06</c:v>
                </c:pt>
                <c:pt idx="8">
                  <c:v>#N/A</c:v>
                </c:pt>
                <c:pt idx="9">
                  <c:v>5.96</c:v>
                </c:pt>
              </c:numCache>
            </c:numRef>
          </c:val>
          <c:extLst>
            <c:ext xmlns:c16="http://schemas.microsoft.com/office/drawing/2014/chart" uri="{C3380CC4-5D6E-409C-BE32-E72D297353CC}">
              <c16:uniqueId val="{00000008-5AB8-49AE-9D83-25197605CD2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7.84</c:v>
                </c:pt>
                <c:pt idx="2">
                  <c:v>#N/A</c:v>
                </c:pt>
                <c:pt idx="3">
                  <c:v>7.09</c:v>
                </c:pt>
                <c:pt idx="4">
                  <c:v>#N/A</c:v>
                </c:pt>
                <c:pt idx="5">
                  <c:v>7.43</c:v>
                </c:pt>
                <c:pt idx="6">
                  <c:v>#N/A</c:v>
                </c:pt>
                <c:pt idx="7">
                  <c:v>7.5</c:v>
                </c:pt>
                <c:pt idx="8">
                  <c:v>#N/A</c:v>
                </c:pt>
                <c:pt idx="9">
                  <c:v>7.44</c:v>
                </c:pt>
              </c:numCache>
            </c:numRef>
          </c:val>
          <c:extLst>
            <c:ext xmlns:c16="http://schemas.microsoft.com/office/drawing/2014/chart" uri="{C3380CC4-5D6E-409C-BE32-E72D297353CC}">
              <c16:uniqueId val="{00000009-5AB8-49AE-9D83-25197605CD2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4535</c:v>
                </c:pt>
                <c:pt idx="5">
                  <c:v>4385</c:v>
                </c:pt>
                <c:pt idx="8">
                  <c:v>4155</c:v>
                </c:pt>
                <c:pt idx="11">
                  <c:v>4005</c:v>
                </c:pt>
                <c:pt idx="14">
                  <c:v>3873</c:v>
                </c:pt>
              </c:numCache>
            </c:numRef>
          </c:val>
          <c:extLst>
            <c:ext xmlns:c16="http://schemas.microsoft.com/office/drawing/2014/chart" uri="{C3380CC4-5D6E-409C-BE32-E72D297353CC}">
              <c16:uniqueId val="{00000000-D9BB-41DF-A81A-7D87984C1F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D9BB-41DF-A81A-7D87984C1F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D9BB-41DF-A81A-7D87984C1F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BB-41DF-A81A-7D87984C1F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1954</c:v>
                </c:pt>
                <c:pt idx="3">
                  <c:v>1976</c:v>
                </c:pt>
                <c:pt idx="6">
                  <c:v>2056</c:v>
                </c:pt>
                <c:pt idx="9">
                  <c:v>1885</c:v>
                </c:pt>
                <c:pt idx="12">
                  <c:v>1839</c:v>
                </c:pt>
              </c:numCache>
            </c:numRef>
          </c:val>
          <c:extLst>
            <c:ext xmlns:c16="http://schemas.microsoft.com/office/drawing/2014/chart" uri="{C3380CC4-5D6E-409C-BE32-E72D297353CC}">
              <c16:uniqueId val="{00000004-D9BB-41DF-A81A-7D87984C1F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BB-41DF-A81A-7D87984C1F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BB-41DF-A81A-7D87984C1F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4262</c:v>
                </c:pt>
                <c:pt idx="3">
                  <c:v>4053</c:v>
                </c:pt>
                <c:pt idx="6">
                  <c:v>3811</c:v>
                </c:pt>
                <c:pt idx="9">
                  <c:v>3689</c:v>
                </c:pt>
                <c:pt idx="12">
                  <c:v>3599</c:v>
                </c:pt>
              </c:numCache>
            </c:numRef>
          </c:val>
          <c:extLst>
            <c:ext xmlns:c16="http://schemas.microsoft.com/office/drawing/2014/chart" uri="{C3380CC4-5D6E-409C-BE32-E72D297353CC}">
              <c16:uniqueId val="{00000007-D9BB-41DF-A81A-7D87984C1F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1683</c:v>
                </c:pt>
                <c:pt idx="2">
                  <c:v>#N/A</c:v>
                </c:pt>
                <c:pt idx="3">
                  <c:v>#N/A</c:v>
                </c:pt>
                <c:pt idx="4">
                  <c:v>1646</c:v>
                </c:pt>
                <c:pt idx="5">
                  <c:v>#N/A</c:v>
                </c:pt>
                <c:pt idx="6">
                  <c:v>#N/A</c:v>
                </c:pt>
                <c:pt idx="7">
                  <c:v>1714</c:v>
                </c:pt>
                <c:pt idx="8">
                  <c:v>#N/A</c:v>
                </c:pt>
                <c:pt idx="9">
                  <c:v>#N/A</c:v>
                </c:pt>
                <c:pt idx="10">
                  <c:v>1571</c:v>
                </c:pt>
                <c:pt idx="11">
                  <c:v>#N/A</c:v>
                </c:pt>
                <c:pt idx="12">
                  <c:v>#N/A</c:v>
                </c:pt>
                <c:pt idx="13">
                  <c:v>1568</c:v>
                </c:pt>
                <c:pt idx="14">
                  <c:v>#N/A</c:v>
                </c:pt>
              </c:numCache>
            </c:numRef>
          </c:val>
          <c:smooth val="0"/>
          <c:extLst>
            <c:ext xmlns:c16="http://schemas.microsoft.com/office/drawing/2014/chart" uri="{C3380CC4-5D6E-409C-BE32-E72D297353CC}">
              <c16:uniqueId val="{00000008-D9BB-41DF-A81A-7D87984C1F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39043</c:v>
                </c:pt>
                <c:pt idx="5">
                  <c:v>36983</c:v>
                </c:pt>
                <c:pt idx="8">
                  <c:v>35100</c:v>
                </c:pt>
                <c:pt idx="11">
                  <c:v>33044</c:v>
                </c:pt>
                <c:pt idx="14">
                  <c:v>30519</c:v>
                </c:pt>
              </c:numCache>
            </c:numRef>
          </c:val>
          <c:extLst>
            <c:ext xmlns:c16="http://schemas.microsoft.com/office/drawing/2014/chart" uri="{C3380CC4-5D6E-409C-BE32-E72D297353CC}">
              <c16:uniqueId val="{00000000-3AF1-46D9-9583-A310651A3C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341</c:v>
                </c:pt>
                <c:pt idx="5">
                  <c:v>292</c:v>
                </c:pt>
                <c:pt idx="8">
                  <c:v>243</c:v>
                </c:pt>
                <c:pt idx="11">
                  <c:v>193</c:v>
                </c:pt>
                <c:pt idx="14">
                  <c:v>154</c:v>
                </c:pt>
              </c:numCache>
            </c:numRef>
          </c:val>
          <c:extLst>
            <c:ext xmlns:c16="http://schemas.microsoft.com/office/drawing/2014/chart" uri="{C3380CC4-5D6E-409C-BE32-E72D297353CC}">
              <c16:uniqueId val="{00000001-3AF1-46D9-9583-A310651A3C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7796</c:v>
                </c:pt>
                <c:pt idx="5">
                  <c:v>6324</c:v>
                </c:pt>
                <c:pt idx="8">
                  <c:v>5699</c:v>
                </c:pt>
                <c:pt idx="11">
                  <c:v>6305</c:v>
                </c:pt>
                <c:pt idx="14">
                  <c:v>6609</c:v>
                </c:pt>
              </c:numCache>
            </c:numRef>
          </c:val>
          <c:extLst>
            <c:ext xmlns:c16="http://schemas.microsoft.com/office/drawing/2014/chart" uri="{C3380CC4-5D6E-409C-BE32-E72D297353CC}">
              <c16:uniqueId val="{00000002-3AF1-46D9-9583-A310651A3C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F1-46D9-9583-A310651A3C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F1-46D9-9583-A310651A3C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F1-46D9-9583-A310651A3C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919</c:v>
                </c:pt>
                <c:pt idx="3">
                  <c:v>1022</c:v>
                </c:pt>
                <c:pt idx="6">
                  <c:v>1227</c:v>
                </c:pt>
                <c:pt idx="9">
                  <c:v>1193</c:v>
                </c:pt>
                <c:pt idx="12">
                  <c:v>1196</c:v>
                </c:pt>
              </c:numCache>
            </c:numRef>
          </c:val>
          <c:extLst>
            <c:ext xmlns:c16="http://schemas.microsoft.com/office/drawing/2014/chart" uri="{C3380CC4-5D6E-409C-BE32-E72D297353CC}">
              <c16:uniqueId val="{00000006-3AF1-46D9-9583-A310651A3C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AF1-46D9-9583-A310651A3C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22313</c:v>
                </c:pt>
                <c:pt idx="3">
                  <c:v>21437</c:v>
                </c:pt>
                <c:pt idx="6">
                  <c:v>20090</c:v>
                </c:pt>
                <c:pt idx="9">
                  <c:v>18984</c:v>
                </c:pt>
                <c:pt idx="12">
                  <c:v>17676</c:v>
                </c:pt>
              </c:numCache>
            </c:numRef>
          </c:val>
          <c:extLst>
            <c:ext xmlns:c16="http://schemas.microsoft.com/office/drawing/2014/chart" uri="{C3380CC4-5D6E-409C-BE32-E72D297353CC}">
              <c16:uniqueId val="{00000008-3AF1-46D9-9583-A310651A3C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c:v>
                </c:pt>
                <c:pt idx="3">
                  <c:v>12</c:v>
                </c:pt>
                <c:pt idx="6">
                  <c:v>11</c:v>
                </c:pt>
                <c:pt idx="9">
                  <c:v>9</c:v>
                </c:pt>
                <c:pt idx="12">
                  <c:v>8</c:v>
                </c:pt>
              </c:numCache>
            </c:numRef>
          </c:val>
          <c:extLst>
            <c:ext xmlns:c16="http://schemas.microsoft.com/office/drawing/2014/chart" uri="{C3380CC4-5D6E-409C-BE32-E72D297353CC}">
              <c16:uniqueId val="{00000009-3AF1-46D9-9583-A310651A3C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33230</c:v>
                </c:pt>
                <c:pt idx="3">
                  <c:v>32539</c:v>
                </c:pt>
                <c:pt idx="6">
                  <c:v>31312</c:v>
                </c:pt>
                <c:pt idx="9">
                  <c:v>29813</c:v>
                </c:pt>
                <c:pt idx="12">
                  <c:v>28299</c:v>
                </c:pt>
              </c:numCache>
            </c:numRef>
          </c:val>
          <c:extLst>
            <c:ext xmlns:c16="http://schemas.microsoft.com/office/drawing/2014/chart" uri="{C3380CC4-5D6E-409C-BE32-E72D297353CC}">
              <c16:uniqueId val="{0000000A-3AF1-46D9-9583-A310651A3C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9296</c:v>
                </c:pt>
                <c:pt idx="2">
                  <c:v>#N/A</c:v>
                </c:pt>
                <c:pt idx="3">
                  <c:v>#N/A</c:v>
                </c:pt>
                <c:pt idx="4">
                  <c:v>11412</c:v>
                </c:pt>
                <c:pt idx="5">
                  <c:v>#N/A</c:v>
                </c:pt>
                <c:pt idx="6">
                  <c:v>#N/A</c:v>
                </c:pt>
                <c:pt idx="7">
                  <c:v>11596</c:v>
                </c:pt>
                <c:pt idx="8">
                  <c:v>#N/A</c:v>
                </c:pt>
                <c:pt idx="9">
                  <c:v>#N/A</c:v>
                </c:pt>
                <c:pt idx="10">
                  <c:v>10457</c:v>
                </c:pt>
                <c:pt idx="11">
                  <c:v>#N/A</c:v>
                </c:pt>
                <c:pt idx="12">
                  <c:v>#N/A</c:v>
                </c:pt>
                <c:pt idx="13">
                  <c:v>9897</c:v>
                </c:pt>
                <c:pt idx="14">
                  <c:v>#N/A</c:v>
                </c:pt>
              </c:numCache>
            </c:numRef>
          </c:val>
          <c:smooth val="0"/>
          <c:extLst>
            <c:ext xmlns:c16="http://schemas.microsoft.com/office/drawing/2014/chart" uri="{C3380CC4-5D6E-409C-BE32-E72D297353CC}">
              <c16:uniqueId val="{0000000B-3AF1-46D9-9583-A310651A3C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1644</c:v>
                </c:pt>
                <c:pt idx="1">
                  <c:v>1950</c:v>
                </c:pt>
                <c:pt idx="2">
                  <c:v>2306</c:v>
                </c:pt>
              </c:numCache>
            </c:numRef>
          </c:val>
          <c:extLst>
            <c:ext xmlns:c16="http://schemas.microsoft.com/office/drawing/2014/chart" uri="{C3380CC4-5D6E-409C-BE32-E72D297353CC}">
              <c16:uniqueId val="{00000000-6A8C-4633-9749-D3465A4F4E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c:v>
                </c:pt>
                <c:pt idx="1">
                  <c:v>229</c:v>
                </c:pt>
                <c:pt idx="2">
                  <c:v>229</c:v>
                </c:pt>
              </c:numCache>
            </c:numRef>
          </c:val>
          <c:extLst>
            <c:ext xmlns:c16="http://schemas.microsoft.com/office/drawing/2014/chart" uri="{C3380CC4-5D6E-409C-BE32-E72D297353CC}">
              <c16:uniqueId val="{00000001-6A8C-4633-9749-D3465A4F4E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3404</c:v>
                </c:pt>
                <c:pt idx="1">
                  <c:v>3502</c:v>
                </c:pt>
                <c:pt idx="2">
                  <c:v>3511</c:v>
                </c:pt>
              </c:numCache>
            </c:numRef>
          </c:val>
          <c:extLst>
            <c:ext xmlns:c16="http://schemas.microsoft.com/office/drawing/2014/chart" uri="{C3380CC4-5D6E-409C-BE32-E72D297353CC}">
              <c16:uniqueId val="{00000002-6A8C-4633-9749-D3465A4F4E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計画的な地方債の発行や繰上償還により元利償還金は昨年度より</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千万円減少している。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一方、算入公債費については、新規発行する場合には基準財政需要額の算入率の高い地方債を優先しており、算入公債費等における比率は</a:t>
          </a:r>
          <a:r>
            <a:rPr kumimoji="1" lang="en-US" altLang="ja-JP" sz="1100">
              <a:solidFill>
                <a:sysClr val="windowText" lastClr="000000"/>
              </a:solidFill>
              <a:effectLst/>
              <a:latin typeface="+mn-lt"/>
              <a:ea typeface="+mn-ea"/>
              <a:cs typeface="+mn-cs"/>
            </a:rPr>
            <a:t>71.2%</a:t>
          </a:r>
          <a:r>
            <a:rPr kumimoji="1" lang="ja-JP" altLang="ja-JP" sz="1100">
              <a:solidFill>
                <a:sysClr val="windowText" lastClr="000000"/>
              </a:solidFill>
              <a:effectLst/>
              <a:latin typeface="+mn-lt"/>
              <a:ea typeface="+mn-ea"/>
              <a:cs typeface="+mn-cs"/>
            </a:rPr>
            <a:t>（前年比</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高水準を維持している。また、元利償還金と算入公債費が同額程度減少したため、</a:t>
          </a:r>
          <a:r>
            <a:rPr kumimoji="1" lang="ja-JP" altLang="ja-JP" sz="1100">
              <a:solidFill>
                <a:sysClr val="windowText" lastClr="000000"/>
              </a:solidFill>
              <a:effectLst/>
              <a:latin typeface="+mn-lt"/>
              <a:ea typeface="+mn-ea"/>
              <a:cs typeface="+mn-cs"/>
            </a:rPr>
            <a:t>実質公債費比率の分子</a:t>
          </a:r>
          <a:r>
            <a:rPr kumimoji="1" lang="ja-JP" altLang="en-US" sz="1100">
              <a:solidFill>
                <a:sysClr val="windowText" lastClr="000000"/>
              </a:solidFill>
              <a:effectLst/>
              <a:latin typeface="+mn-lt"/>
              <a:ea typeface="+mn-ea"/>
              <a:cs typeface="+mn-cs"/>
            </a:rPr>
            <a:t>も微減となった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今後も財政中期試算による地方債の発行などにより実質公債費比率の抑制を図る。</a:t>
          </a:r>
          <a:endParaRPr lang="ja-JP" altLang="ja-JP" sz="1400">
            <a:solidFill>
              <a:sysClr val="windowText" lastClr="000000"/>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将来負担額については、地方債新規発行額の減少、公営企業債等繰入見込額の減少などにより、昨年度より</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千万円減少している。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充当可能財源等については、基準財政需要額算入見込額の減少などにより、昨年度より</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千万</a:t>
          </a:r>
          <a:r>
            <a:rPr kumimoji="1" lang="ja-JP" altLang="ja-JP" sz="1100">
              <a:solidFill>
                <a:sysClr val="windowText" lastClr="000000"/>
              </a:solidFill>
              <a:effectLst/>
              <a:latin typeface="+mn-lt"/>
              <a:ea typeface="+mn-ea"/>
              <a:cs typeface="+mn-cs"/>
            </a:rPr>
            <a:t>円減少したが、令和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年度と同様に</a:t>
          </a:r>
          <a:r>
            <a:rPr kumimoji="1" lang="ja-JP" altLang="ja-JP" sz="1100">
              <a:solidFill>
                <a:sysClr val="windowText" lastClr="000000"/>
              </a:solidFill>
              <a:effectLst/>
              <a:latin typeface="+mn-lt"/>
              <a:ea typeface="+mn-ea"/>
              <a:cs typeface="+mn-cs"/>
            </a:rPr>
            <a:t>財政調整基金への積み立てなど充当可能基金が約</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億円増加したことで、将来負担額の減少額を下回ったため、</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年度まで</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傾向となって</a:t>
          </a:r>
          <a:r>
            <a:rPr kumimoji="1" lang="ja-JP" altLang="ja-JP" sz="1100">
              <a:solidFill>
                <a:sysClr val="windowText" lastClr="000000"/>
              </a:solidFill>
              <a:effectLst/>
              <a:latin typeface="+mn-lt"/>
              <a:ea typeface="+mn-ea"/>
              <a:cs typeface="+mn-cs"/>
            </a:rPr>
            <a:t>いた将来負担比率の分子は、昨年度</a:t>
          </a:r>
          <a:r>
            <a:rPr kumimoji="1" lang="ja-JP" altLang="en-US" sz="1100">
              <a:solidFill>
                <a:sysClr val="windowText" lastClr="000000"/>
              </a:solidFill>
              <a:effectLst/>
              <a:latin typeface="+mn-lt"/>
              <a:ea typeface="+mn-ea"/>
              <a:cs typeface="+mn-cs"/>
            </a:rPr>
            <a:t>と同様に</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千万円減少し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今後も計画的な地方債発行や繰上償還などにより、将来負担額を抑制するとともに、充当可能財源の確保に努める。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岐阜県郡上市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・地域振興基金を</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百万円取り崩した一方、財政調整基金へ</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ケーブルテレビ事業整備基金へ</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、森づくり振興基金へ</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を積み立てたこと等により、</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基金全体としては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百万円の増加となった。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・将来を見据えて可能な範囲で積み立てを行い、基金残高の確保に努める。</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・ふるさと基金：地域の特性をいかした個性的で魅力あるまちづくりを推進するための事業に充てる。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・地域振興基金：市の一体的な振興整備を推進するための事業に充てる。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・鉄道経営対策事業基金：地域公共交通の維持確保を図る。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・ケーブルテレビ事業整備基金：ケーブルテレビ事業の施設整備に必要な財源に充てる。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・ふるさと応援基金：ふるさと寄附金を財源として実施する事業に充てる。</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ケーブルテレビ事業整備基金へ</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百万円、森づくり振興基金へ</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百万円を積み立てた</a:t>
          </a:r>
          <a:r>
            <a:rPr kumimoji="1" lang="ja-JP" altLang="en-US" sz="1100">
              <a:solidFill>
                <a:sysClr val="windowText" lastClr="000000"/>
              </a:solidFill>
              <a:effectLst/>
              <a:latin typeface="+mn-lt"/>
              <a:ea typeface="+mn-ea"/>
              <a:cs typeface="+mn-cs"/>
            </a:rPr>
            <a:t>一方で、</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地域振興基金より</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百万円、八幡城基金より</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百万円、産業振興基金より</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百万円取り崩したこと</a:t>
          </a:r>
          <a:r>
            <a:rPr kumimoji="1" lang="ja-JP" altLang="ja-JP" sz="1100">
              <a:solidFill>
                <a:sysClr val="windowText" lastClr="000000"/>
              </a:solidFill>
              <a:effectLst/>
              <a:latin typeface="+mn-lt"/>
              <a:ea typeface="+mn-ea"/>
              <a:cs typeface="+mn-cs"/>
            </a:rPr>
            <a:t>等により、</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その他特定目的基金全体で</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百万円の増加となった。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・地域振興基金：一体的な振興整備を推進するため、主に地域振興に係るソフト事業に活用する。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・ふるさと応援基金：ふるさと寄附金が増加傾向にあることから、基金へ積み立てて寄附の目的に応じた事業に活用する。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・ケーブルテレビ事業整備基金：ケーブルテレビ関連の施設整備（地方債元利償還金含む）のための事業に活用する。</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・実質収支の見込みにより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千</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百万円を積み立てたことで増加となった。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・豪雪や災害復旧など不測の事態への備えとして財源の確保や経費節減を図り、可能な範囲での積み立てを行うことで</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基金残高の確保に努める。</a:t>
          </a:r>
          <a:endParaRPr lang="ja-JP" altLang="ja-JP" sz="1400">
            <a:solidFill>
              <a:sysClr val="windowText" lastClr="000000"/>
            </a:solidFill>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年度の</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億円の取り崩し以降は、基金運用益の積み立てによる微増が続いたが、</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年度普通交付税（臨時財政対策費償還基金費）を</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千万円積み立てたことにより、</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増加となった。</a:t>
          </a:r>
          <a:r>
            <a:rPr kumimoji="1" lang="ja-JP" altLang="en-US" sz="1100">
              <a:solidFill>
                <a:sysClr val="windowText" lastClr="000000"/>
              </a:solidFill>
              <a:effectLst/>
              <a:latin typeface="+mn-lt"/>
              <a:ea typeface="+mn-ea"/>
              <a:cs typeface="+mn-cs"/>
            </a:rPr>
            <a:t>なお、令和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年度の積み立ては、基金運用益のみであった。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・今後の財政状況の変動に備え、基金運用益の積み立てに加え必要に応じて基金残高の確保に努める。</a:t>
          </a:r>
          <a:endParaRPr lang="ja-JP" altLang="ja-JP" sz="1400">
            <a:solidFill>
              <a:sysClr val="windowText" lastClr="000000"/>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39,115
38,557
1,030.75
30,735,282
29,247,711
1,099,568
17,941,813
28,299,483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日時点</a:t>
          </a:r>
          <a:r>
            <a:rPr kumimoji="1" lang="en-US" altLang="ja-JP" sz="1100">
              <a:solidFill>
                <a:schemeClr val="dk1"/>
              </a:solidFill>
              <a:effectLst/>
              <a:latin typeface="+mn-lt"/>
              <a:ea typeface="+mn-ea"/>
              <a:cs typeface="+mn-cs"/>
            </a:rPr>
            <a:t>37.52</a:t>
          </a:r>
          <a:r>
            <a:rPr kumimoji="1" lang="ja-JP" altLang="ja-JP" sz="1100">
              <a:solidFill>
                <a:schemeClr val="dk1"/>
              </a:solidFill>
              <a:effectLst/>
              <a:latin typeface="+mn-lt"/>
              <a:ea typeface="+mn-ea"/>
              <a:cs typeface="+mn-cs"/>
            </a:rPr>
            <a:t>％）であり、農業と観光を重点とする産業振興施策を進めているが財政基盤が弱い状況となっているため類似団体を下回っている。</a:t>
          </a:r>
          <a:endParaRPr lang="ja-JP" altLang="ja-JP" sz="1400">
            <a:effectLst/>
          </a:endParaRPr>
        </a:p>
        <a:p>
          <a:r>
            <a:rPr kumimoji="1" lang="ja-JP" altLang="ja-JP" sz="1100">
              <a:solidFill>
                <a:schemeClr val="dk1"/>
              </a:solidFill>
              <a:effectLst/>
              <a:latin typeface="+mn-lt"/>
              <a:ea typeface="+mn-ea"/>
              <a:cs typeface="+mn-cs"/>
            </a:rPr>
            <a:t>　地域資源の活用と産業における技術、ネットワーク等様々な蓄積の活用と連携により、交流人口を消費人口へと転換する仕組みづくりなど第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次総合計画の重点課題である「地域資源を活かして産業を育てるまち」づくりを引き続き推進することで財政基盤の強化を図る。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89"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経常経費充当一般財源は、物価高騰の影響を受けて物件費が約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千万円増額したものの、計画的な地方債の発行による公債費の減少等により微減となったが、経常一般財源の臨時財政対策債が約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億円、地方交付税が約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千万円と大幅に減少したため、経常収支比率は</a:t>
          </a:r>
          <a:r>
            <a:rPr kumimoji="1" lang="en-US" altLang="ja-JP" sz="1100">
              <a:solidFill>
                <a:schemeClr val="dk1"/>
              </a:solidFill>
              <a:effectLst/>
              <a:latin typeface="+mn-lt"/>
              <a:ea typeface="+mn-ea"/>
              <a:cs typeface="+mn-cs"/>
            </a:rPr>
            <a:t>83.8</a:t>
          </a:r>
          <a:r>
            <a:rPr kumimoji="1" lang="ja-JP" altLang="ja-JP" sz="1100">
              <a:solidFill>
                <a:schemeClr val="dk1"/>
              </a:solidFill>
              <a:effectLst/>
              <a:latin typeface="+mn-lt"/>
              <a:ea typeface="+mn-ea"/>
              <a:cs typeface="+mn-cs"/>
            </a:rPr>
            <a:t>％で前年から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人口減少の影響等により、今後はさらに経常一般財源が減少することが想定されるが、引き続き定員管理の適正化や公共施設適正配置計画に基づいた施設の見直しなど行財政改革の取組により、財政の健全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118956</xdr:rowOff>
    </xdr:from>
    <xdr:to>
      <xdr:col>23</xdr:col>
      <xdr:colOff>133350</xdr:colOff>
      <xdr:row>60</xdr:row>
      <xdr:rowOff>9313</xdr:rowOff>
    </xdr:to>
    <xdr:cxnSp macro="">
      <xdr:nvCxnSpPr>
        <xdr:cNvPr id="132" name="直線コネクタ 131"/>
        <xdr:cNvCxnSpPr/>
      </xdr:nvCxnSpPr>
      <xdr:spPr>
        <a:xfrm>
          <a:off x="4114800" y="10063056"/>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118956</xdr:rowOff>
    </xdr:from>
    <xdr:to>
      <xdr:col>19</xdr:col>
      <xdr:colOff>133350</xdr:colOff>
      <xdr:row>60</xdr:row>
      <xdr:rowOff>89746</xdr:rowOff>
    </xdr:to>
    <xdr:cxnSp macro="">
      <xdr:nvCxnSpPr>
        <xdr:cNvPr id="135" name="直線コネクタ 134"/>
        <xdr:cNvCxnSpPr/>
      </xdr:nvCxnSpPr>
      <xdr:spPr>
        <a:xfrm flipV="1">
          <a:off x="3225800" y="1006305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61</xdr:row>
      <xdr:rowOff>159596</xdr:rowOff>
    </xdr:to>
    <xdr:cxnSp macro="">
      <xdr:nvCxnSpPr>
        <xdr:cNvPr id="138" name="直線コネクタ 137"/>
        <xdr:cNvCxnSpPr/>
      </xdr:nvCxnSpPr>
      <xdr:spPr>
        <a:xfrm flipV="1">
          <a:off x="2336800" y="1037674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133790</xdr:rowOff>
    </xdr:from>
    <xdr:ext cx="762000" cy="259045"/>
    <xdr:sp macro="" textlink="">
      <xdr:nvSpPr>
        <xdr:cNvPr id="140" name="テキスト ボックス 139"/>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159596</xdr:rowOff>
    </xdr:from>
    <xdr:to>
      <xdr:col>11</xdr:col>
      <xdr:colOff>31750</xdr:colOff>
      <xdr:row>62</xdr:row>
      <xdr:rowOff>84667</xdr:rowOff>
    </xdr:to>
    <xdr:cxnSp macro="">
      <xdr:nvCxnSpPr>
        <xdr:cNvPr id="141" name="直線コネクタ 140"/>
        <xdr:cNvCxnSpPr/>
      </xdr:nvCxnSpPr>
      <xdr:spPr>
        <a:xfrm flipV="1">
          <a:off x="1447800" y="106180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129963</xdr:rowOff>
    </xdr:from>
    <xdr:to>
      <xdr:col>23</xdr:col>
      <xdr:colOff>184150</xdr:colOff>
      <xdr:row>60</xdr:row>
      <xdr:rowOff>60113</xdr:rowOff>
    </xdr:to>
    <xdr:sp macro="" textlink="">
      <xdr:nvSpPr>
        <xdr:cNvPr id="151" name="楕円 150"/>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146490</xdr:rowOff>
    </xdr:from>
    <xdr:ext cx="762000" cy="259045"/>
    <xdr:sp macro="" textlink="">
      <xdr:nvSpPr>
        <xdr:cNvPr id="152" name="財政構造の弾力性該当値テキスト"/>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68156</xdr:rowOff>
    </xdr:from>
    <xdr:to>
      <xdr:col>19</xdr:col>
      <xdr:colOff>184150</xdr:colOff>
      <xdr:row>58</xdr:row>
      <xdr:rowOff>169756</xdr:rowOff>
    </xdr:to>
    <xdr:sp macro="" textlink="">
      <xdr:nvSpPr>
        <xdr:cNvPr id="153" name="楕円 152"/>
        <xdr:cNvSpPr/>
      </xdr:nvSpPr>
      <xdr:spPr>
        <a:xfrm>
          <a:off x="4064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8483</xdr:rowOff>
    </xdr:from>
    <xdr:ext cx="736600" cy="259045"/>
    <xdr:sp macro="" textlink="">
      <xdr:nvSpPr>
        <xdr:cNvPr id="154" name="テキスト ボックス 153"/>
        <xdr:cNvSpPr txBox="1"/>
      </xdr:nvSpPr>
      <xdr:spPr>
        <a:xfrm>
          <a:off x="3733800" y="978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5" name="楕円 154"/>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6" name="テキスト ボックス 155"/>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7" name="楕円 156"/>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58" name="テキスト ボックス 157"/>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9" name="楕円 158"/>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60" name="テキスト ボックス 159"/>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類似団体平均より人件費・物件費等が上回っているのは、広大な面積を有することによる類似施設の経費の増加が主な要因である。</a:t>
          </a:r>
          <a:endParaRPr lang="ja-JP" altLang="ja-JP" sz="1400">
            <a:effectLst/>
          </a:endParaRPr>
        </a:p>
        <a:p>
          <a:r>
            <a:rPr kumimoji="1" lang="ja-JP" altLang="ja-JP" sz="1100">
              <a:solidFill>
                <a:schemeClr val="dk1"/>
              </a:solidFill>
              <a:effectLst/>
              <a:latin typeface="+mn-lt"/>
              <a:ea typeface="+mn-ea"/>
              <a:cs typeface="+mn-cs"/>
            </a:rPr>
            <a:t>　なお、職員数については定員管理適正化計画に基づき採用抑制や事業見直しを進め、平成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年度までに大幅な削減を行っている。</a:t>
          </a:r>
          <a:endParaRPr lang="ja-JP" altLang="ja-JP" sz="1400">
            <a:effectLst/>
          </a:endParaRPr>
        </a:p>
        <a:p>
          <a:r>
            <a:rPr kumimoji="1" lang="ja-JP" altLang="ja-JP" sz="1100">
              <a:solidFill>
                <a:schemeClr val="dk1"/>
              </a:solidFill>
              <a:effectLst/>
              <a:latin typeface="+mn-lt"/>
              <a:ea typeface="+mn-ea"/>
              <a:cs typeface="+mn-cs"/>
            </a:rPr>
            <a:t>　今後は現在の適正な職員数を維持しつつ、経常的な事務経費や公共施設適正配置計画に基づいた施設管理経費などの見直しと削減を進める必要がある。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15055</xdr:rowOff>
    </xdr:from>
    <xdr:to>
      <xdr:col>23</xdr:col>
      <xdr:colOff>133350</xdr:colOff>
      <xdr:row>87</xdr:row>
      <xdr:rowOff>15579</xdr:rowOff>
    </xdr:to>
    <xdr:cxnSp macro="">
      <xdr:nvCxnSpPr>
        <xdr:cNvPr id="195" name="直線コネクタ 194"/>
        <xdr:cNvCxnSpPr/>
      </xdr:nvCxnSpPr>
      <xdr:spPr>
        <a:xfrm flipV="1">
          <a:off x="4114800" y="14931205"/>
          <a:ext cx="8382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34100</xdr:rowOff>
    </xdr:from>
    <xdr:to>
      <xdr:col>19</xdr:col>
      <xdr:colOff>133350</xdr:colOff>
      <xdr:row>87</xdr:row>
      <xdr:rowOff>15579</xdr:rowOff>
    </xdr:to>
    <xdr:cxnSp macro="">
      <xdr:nvCxnSpPr>
        <xdr:cNvPr id="198" name="直線コネクタ 197"/>
        <xdr:cNvCxnSpPr/>
      </xdr:nvCxnSpPr>
      <xdr:spPr>
        <a:xfrm>
          <a:off x="3225800" y="14778800"/>
          <a:ext cx="889000" cy="15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168461</xdr:rowOff>
    </xdr:from>
    <xdr:to>
      <xdr:col>15</xdr:col>
      <xdr:colOff>82550</xdr:colOff>
      <xdr:row>86</xdr:row>
      <xdr:rowOff>34100</xdr:rowOff>
    </xdr:to>
    <xdr:cxnSp macro="">
      <xdr:nvCxnSpPr>
        <xdr:cNvPr id="201" name="直線コネクタ 200"/>
        <xdr:cNvCxnSpPr/>
      </xdr:nvCxnSpPr>
      <xdr:spPr>
        <a:xfrm>
          <a:off x="2336800" y="14570261"/>
          <a:ext cx="889000" cy="2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138717</xdr:rowOff>
    </xdr:from>
    <xdr:to>
      <xdr:col>11</xdr:col>
      <xdr:colOff>31750</xdr:colOff>
      <xdr:row>84</xdr:row>
      <xdr:rowOff>168461</xdr:rowOff>
    </xdr:to>
    <xdr:cxnSp macro="">
      <xdr:nvCxnSpPr>
        <xdr:cNvPr id="204" name="直線コネクタ 203"/>
        <xdr:cNvCxnSpPr/>
      </xdr:nvCxnSpPr>
      <xdr:spPr>
        <a:xfrm>
          <a:off x="1447800" y="14540517"/>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135705</xdr:rowOff>
    </xdr:from>
    <xdr:to>
      <xdr:col>23</xdr:col>
      <xdr:colOff>184150</xdr:colOff>
      <xdr:row>87</xdr:row>
      <xdr:rowOff>65855</xdr:rowOff>
    </xdr:to>
    <xdr:sp macro="" textlink="">
      <xdr:nvSpPr>
        <xdr:cNvPr id="214" name="楕円 213"/>
        <xdr:cNvSpPr/>
      </xdr:nvSpPr>
      <xdr:spPr>
        <a:xfrm>
          <a:off x="4902200" y="148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107782</xdr:rowOff>
    </xdr:from>
    <xdr:ext cx="762000" cy="259045"/>
    <xdr:sp macro="" textlink="">
      <xdr:nvSpPr>
        <xdr:cNvPr id="215" name="人件費・物件費等の状況該当値テキスト"/>
        <xdr:cNvSpPr txBox="1"/>
      </xdr:nvSpPr>
      <xdr:spPr>
        <a:xfrm>
          <a:off x="5041900" y="1485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136229</xdr:rowOff>
    </xdr:from>
    <xdr:to>
      <xdr:col>19</xdr:col>
      <xdr:colOff>184150</xdr:colOff>
      <xdr:row>87</xdr:row>
      <xdr:rowOff>66379</xdr:rowOff>
    </xdr:to>
    <xdr:sp macro="" textlink="">
      <xdr:nvSpPr>
        <xdr:cNvPr id="216" name="楕円 215"/>
        <xdr:cNvSpPr/>
      </xdr:nvSpPr>
      <xdr:spPr>
        <a:xfrm>
          <a:off x="4064000" y="148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51156</xdr:rowOff>
    </xdr:from>
    <xdr:ext cx="736600" cy="259045"/>
    <xdr:sp macro="" textlink="">
      <xdr:nvSpPr>
        <xdr:cNvPr id="217" name="テキスト ボックス 216"/>
        <xdr:cNvSpPr txBox="1"/>
      </xdr:nvSpPr>
      <xdr:spPr>
        <a:xfrm>
          <a:off x="3733800" y="1496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154750</xdr:rowOff>
    </xdr:from>
    <xdr:to>
      <xdr:col>15</xdr:col>
      <xdr:colOff>133350</xdr:colOff>
      <xdr:row>86</xdr:row>
      <xdr:rowOff>84900</xdr:rowOff>
    </xdr:to>
    <xdr:sp macro="" textlink="">
      <xdr:nvSpPr>
        <xdr:cNvPr id="218" name="楕円 217"/>
        <xdr:cNvSpPr/>
      </xdr:nvSpPr>
      <xdr:spPr>
        <a:xfrm>
          <a:off x="3175000" y="1472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69677</xdr:rowOff>
    </xdr:from>
    <xdr:ext cx="762000" cy="259045"/>
    <xdr:sp macro="" textlink="">
      <xdr:nvSpPr>
        <xdr:cNvPr id="219" name="テキスト ボックス 218"/>
        <xdr:cNvSpPr txBox="1"/>
      </xdr:nvSpPr>
      <xdr:spPr>
        <a:xfrm>
          <a:off x="2844800" y="1481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117661</xdr:rowOff>
    </xdr:from>
    <xdr:to>
      <xdr:col>11</xdr:col>
      <xdr:colOff>82550</xdr:colOff>
      <xdr:row>85</xdr:row>
      <xdr:rowOff>47811</xdr:rowOff>
    </xdr:to>
    <xdr:sp macro="" textlink="">
      <xdr:nvSpPr>
        <xdr:cNvPr id="220" name="楕円 219"/>
        <xdr:cNvSpPr/>
      </xdr:nvSpPr>
      <xdr:spPr>
        <a:xfrm>
          <a:off x="2286000" y="145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32588</xdr:rowOff>
    </xdr:from>
    <xdr:ext cx="762000" cy="259045"/>
    <xdr:sp macro="" textlink="">
      <xdr:nvSpPr>
        <xdr:cNvPr id="221" name="テキスト ボックス 220"/>
        <xdr:cNvSpPr txBox="1"/>
      </xdr:nvSpPr>
      <xdr:spPr>
        <a:xfrm>
          <a:off x="1955800" y="1460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87917</xdr:rowOff>
    </xdr:from>
    <xdr:to>
      <xdr:col>7</xdr:col>
      <xdr:colOff>31750</xdr:colOff>
      <xdr:row>85</xdr:row>
      <xdr:rowOff>18067</xdr:rowOff>
    </xdr:to>
    <xdr:sp macro="" textlink="">
      <xdr:nvSpPr>
        <xdr:cNvPr id="222" name="楕円 221"/>
        <xdr:cNvSpPr/>
      </xdr:nvSpPr>
      <xdr:spPr>
        <a:xfrm>
          <a:off x="1397000" y="1448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2844</xdr:rowOff>
    </xdr:from>
    <xdr:ext cx="762000" cy="259045"/>
    <xdr:sp macro="" textlink="">
      <xdr:nvSpPr>
        <xdr:cNvPr id="223" name="テキスト ボックス 222"/>
        <xdr:cNvSpPr txBox="1"/>
      </xdr:nvSpPr>
      <xdr:spPr>
        <a:xfrm>
          <a:off x="1066800" y="1457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ポイント、県内市平均を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ポイント下回っている状況であり、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市中</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番目となっている。</a:t>
          </a:r>
          <a:endParaRPr lang="ja-JP" altLang="ja-JP" sz="1400">
            <a:effectLst/>
          </a:endParaRPr>
        </a:p>
        <a:p>
          <a:r>
            <a:rPr kumimoji="1" lang="ja-JP" altLang="ja-JP" sz="1100">
              <a:solidFill>
                <a:schemeClr val="dk1"/>
              </a:solidFill>
              <a:effectLst/>
              <a:latin typeface="+mn-lt"/>
              <a:ea typeface="+mn-ea"/>
              <a:cs typeface="+mn-cs"/>
            </a:rPr>
            <a:t>　人事評価制度を平成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年度から導入し、試行期間を経て平成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年度から本格施行している。これにより、給与水準の適正化に努めている。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69056</xdr:rowOff>
    </xdr:from>
    <xdr:to>
      <xdr:col>81</xdr:col>
      <xdr:colOff>44450</xdr:colOff>
      <xdr:row>81</xdr:row>
      <xdr:rowOff>69056</xdr:rowOff>
    </xdr:to>
    <xdr:cxnSp macro="">
      <xdr:nvCxnSpPr>
        <xdr:cNvPr id="261" name="直線コネクタ 260"/>
        <xdr:cNvCxnSpPr/>
      </xdr:nvCxnSpPr>
      <xdr:spPr>
        <a:xfrm>
          <a:off x="16179800" y="13956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53975</xdr:rowOff>
    </xdr:from>
    <xdr:to>
      <xdr:col>77</xdr:col>
      <xdr:colOff>44450</xdr:colOff>
      <xdr:row>81</xdr:row>
      <xdr:rowOff>69056</xdr:rowOff>
    </xdr:to>
    <xdr:cxnSp macro="">
      <xdr:nvCxnSpPr>
        <xdr:cNvPr id="264" name="直線コネクタ 263"/>
        <xdr:cNvCxnSpPr/>
      </xdr:nvCxnSpPr>
      <xdr:spPr>
        <a:xfrm>
          <a:off x="15290800" y="1394142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8731</xdr:rowOff>
    </xdr:from>
    <xdr:to>
      <xdr:col>72</xdr:col>
      <xdr:colOff>203200</xdr:colOff>
      <xdr:row>81</xdr:row>
      <xdr:rowOff>53975</xdr:rowOff>
    </xdr:to>
    <xdr:cxnSp macro="">
      <xdr:nvCxnSpPr>
        <xdr:cNvPr id="267" name="直線コネクタ 266"/>
        <xdr:cNvCxnSpPr/>
      </xdr:nvCxnSpPr>
      <xdr:spPr>
        <a:xfrm>
          <a:off x="14401800" y="13896181"/>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69" name="テキスト ボックス 268"/>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8731</xdr:rowOff>
    </xdr:from>
    <xdr:to>
      <xdr:col>68</xdr:col>
      <xdr:colOff>152400</xdr:colOff>
      <xdr:row>81</xdr:row>
      <xdr:rowOff>129381</xdr:rowOff>
    </xdr:to>
    <xdr:cxnSp macro="">
      <xdr:nvCxnSpPr>
        <xdr:cNvPr id="270" name="直線コネクタ 269"/>
        <xdr:cNvCxnSpPr/>
      </xdr:nvCxnSpPr>
      <xdr:spPr>
        <a:xfrm flipV="1">
          <a:off x="13512800" y="138961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22083</xdr:rowOff>
    </xdr:from>
    <xdr:ext cx="762000" cy="259045"/>
    <xdr:sp macro="" textlink="">
      <xdr:nvSpPr>
        <xdr:cNvPr id="272" name="テキスト ボックス 271"/>
        <xdr:cNvSpPr txBox="1"/>
      </xdr:nvSpPr>
      <xdr:spPr>
        <a:xfrm>
          <a:off x="14020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52246</xdr:rowOff>
    </xdr:from>
    <xdr:ext cx="762000" cy="259045"/>
    <xdr:sp macro="" textlink="">
      <xdr:nvSpPr>
        <xdr:cNvPr id="274" name="テキスト ボックス 273"/>
        <xdr:cNvSpPr txBox="1"/>
      </xdr:nvSpPr>
      <xdr:spPr>
        <a:xfrm>
          <a:off x="13131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18256</xdr:rowOff>
    </xdr:from>
    <xdr:to>
      <xdr:col>81</xdr:col>
      <xdr:colOff>95250</xdr:colOff>
      <xdr:row>81</xdr:row>
      <xdr:rowOff>119856</xdr:rowOff>
    </xdr:to>
    <xdr:sp macro="" textlink="">
      <xdr:nvSpPr>
        <xdr:cNvPr id="280" name="楕円 279"/>
        <xdr:cNvSpPr/>
      </xdr:nvSpPr>
      <xdr:spPr>
        <a:xfrm>
          <a:off x="16967200" y="13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110983</xdr:rowOff>
    </xdr:from>
    <xdr:ext cx="762000" cy="259045"/>
    <xdr:sp macro="" textlink="">
      <xdr:nvSpPr>
        <xdr:cNvPr id="281" name="給与水準   （国との比較）該当値テキスト"/>
        <xdr:cNvSpPr txBox="1"/>
      </xdr:nvSpPr>
      <xdr:spPr>
        <a:xfrm>
          <a:off x="17106900" y="1382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18256</xdr:rowOff>
    </xdr:from>
    <xdr:to>
      <xdr:col>77</xdr:col>
      <xdr:colOff>95250</xdr:colOff>
      <xdr:row>81</xdr:row>
      <xdr:rowOff>119856</xdr:rowOff>
    </xdr:to>
    <xdr:sp macro="" textlink="">
      <xdr:nvSpPr>
        <xdr:cNvPr id="282" name="楕円 281"/>
        <xdr:cNvSpPr/>
      </xdr:nvSpPr>
      <xdr:spPr>
        <a:xfrm>
          <a:off x="16129000" y="139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130033</xdr:rowOff>
    </xdr:from>
    <xdr:ext cx="736600" cy="259045"/>
    <xdr:sp macro="" textlink="">
      <xdr:nvSpPr>
        <xdr:cNvPr id="283" name="テキスト ボックス 282"/>
        <xdr:cNvSpPr txBox="1"/>
      </xdr:nvSpPr>
      <xdr:spPr>
        <a:xfrm>
          <a:off x="15798800" y="1367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3175</xdr:rowOff>
    </xdr:from>
    <xdr:to>
      <xdr:col>73</xdr:col>
      <xdr:colOff>44450</xdr:colOff>
      <xdr:row>81</xdr:row>
      <xdr:rowOff>104775</xdr:rowOff>
    </xdr:to>
    <xdr:sp macro="" textlink="">
      <xdr:nvSpPr>
        <xdr:cNvPr id="284" name="楕円 283"/>
        <xdr:cNvSpPr/>
      </xdr:nvSpPr>
      <xdr:spPr>
        <a:xfrm>
          <a:off x="15240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114952</xdr:rowOff>
    </xdr:from>
    <xdr:ext cx="762000" cy="259045"/>
    <xdr:sp macro="" textlink="">
      <xdr:nvSpPr>
        <xdr:cNvPr id="285" name="テキスト ボックス 284"/>
        <xdr:cNvSpPr txBox="1"/>
      </xdr:nvSpPr>
      <xdr:spPr>
        <a:xfrm>
          <a:off x="14909800" y="1365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129381</xdr:rowOff>
    </xdr:from>
    <xdr:to>
      <xdr:col>68</xdr:col>
      <xdr:colOff>203200</xdr:colOff>
      <xdr:row>81</xdr:row>
      <xdr:rowOff>59531</xdr:rowOff>
    </xdr:to>
    <xdr:sp macro="" textlink="">
      <xdr:nvSpPr>
        <xdr:cNvPr id="286" name="楕円 285"/>
        <xdr:cNvSpPr/>
      </xdr:nvSpPr>
      <xdr:spPr>
        <a:xfrm>
          <a:off x="14351000" y="138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69708</xdr:rowOff>
    </xdr:from>
    <xdr:ext cx="762000" cy="259045"/>
    <xdr:sp macro="" textlink="">
      <xdr:nvSpPr>
        <xdr:cNvPr id="287" name="テキスト ボックス 286"/>
        <xdr:cNvSpPr txBox="1"/>
      </xdr:nvSpPr>
      <xdr:spPr>
        <a:xfrm>
          <a:off x="14020800" y="1361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78581</xdr:rowOff>
    </xdr:from>
    <xdr:to>
      <xdr:col>64</xdr:col>
      <xdr:colOff>152400</xdr:colOff>
      <xdr:row>82</xdr:row>
      <xdr:rowOff>8731</xdr:rowOff>
    </xdr:to>
    <xdr:sp macro="" textlink="">
      <xdr:nvSpPr>
        <xdr:cNvPr id="288" name="楕円 287"/>
        <xdr:cNvSpPr/>
      </xdr:nvSpPr>
      <xdr:spPr>
        <a:xfrm>
          <a:off x="13462000" y="1396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18908</xdr:rowOff>
    </xdr:from>
    <xdr:ext cx="762000" cy="259045"/>
    <xdr:sp macro="" textlink="">
      <xdr:nvSpPr>
        <xdr:cNvPr id="289" name="テキスト ボックス 288"/>
        <xdr:cNvSpPr txBox="1"/>
      </xdr:nvSpPr>
      <xdr:spPr>
        <a:xfrm>
          <a:off x="13131800" y="1373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類似団体内平均値との差は、前年より</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ポイント減少したが、依然として大きいままである。広大な面積による行政運営など地理的要因もあり大幅な削減は困難であるが、今後も定員管理の適正化を図り、組織の見直しを進め指標改善に努める。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106539</xdr:rowOff>
    </xdr:from>
    <xdr:to>
      <xdr:col>81</xdr:col>
      <xdr:colOff>44450</xdr:colOff>
      <xdr:row>65</xdr:row>
      <xdr:rowOff>113242</xdr:rowOff>
    </xdr:to>
    <xdr:cxnSp macro="">
      <xdr:nvCxnSpPr>
        <xdr:cNvPr id="324" name="直線コネクタ 323"/>
        <xdr:cNvCxnSpPr/>
      </xdr:nvCxnSpPr>
      <xdr:spPr>
        <a:xfrm flipV="1">
          <a:off x="16179800" y="11250789"/>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79728</xdr:rowOff>
    </xdr:from>
    <xdr:to>
      <xdr:col>77</xdr:col>
      <xdr:colOff>44450</xdr:colOff>
      <xdr:row>65</xdr:row>
      <xdr:rowOff>113242</xdr:rowOff>
    </xdr:to>
    <xdr:cxnSp macro="">
      <xdr:nvCxnSpPr>
        <xdr:cNvPr id="327" name="直線コネクタ 326"/>
        <xdr:cNvCxnSpPr/>
      </xdr:nvCxnSpPr>
      <xdr:spPr>
        <a:xfrm>
          <a:off x="15290800" y="11223978"/>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39511</xdr:rowOff>
    </xdr:from>
    <xdr:to>
      <xdr:col>72</xdr:col>
      <xdr:colOff>203200</xdr:colOff>
      <xdr:row>65</xdr:row>
      <xdr:rowOff>79728</xdr:rowOff>
    </xdr:to>
    <xdr:cxnSp macro="">
      <xdr:nvCxnSpPr>
        <xdr:cNvPr id="330" name="直線コネクタ 329"/>
        <xdr:cNvCxnSpPr/>
      </xdr:nvCxnSpPr>
      <xdr:spPr>
        <a:xfrm>
          <a:off x="14401800" y="111837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23424</xdr:rowOff>
    </xdr:from>
    <xdr:to>
      <xdr:col>68</xdr:col>
      <xdr:colOff>152400</xdr:colOff>
      <xdr:row>65</xdr:row>
      <xdr:rowOff>39511</xdr:rowOff>
    </xdr:to>
    <xdr:cxnSp macro="">
      <xdr:nvCxnSpPr>
        <xdr:cNvPr id="333" name="直線コネクタ 332"/>
        <xdr:cNvCxnSpPr/>
      </xdr:nvCxnSpPr>
      <xdr:spPr>
        <a:xfrm>
          <a:off x="13512800" y="1116767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55739</xdr:rowOff>
    </xdr:from>
    <xdr:to>
      <xdr:col>81</xdr:col>
      <xdr:colOff>95250</xdr:colOff>
      <xdr:row>65</xdr:row>
      <xdr:rowOff>157339</xdr:rowOff>
    </xdr:to>
    <xdr:sp macro="" textlink="">
      <xdr:nvSpPr>
        <xdr:cNvPr id="343" name="楕円 342"/>
        <xdr:cNvSpPr/>
      </xdr:nvSpPr>
      <xdr:spPr>
        <a:xfrm>
          <a:off x="169672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27816</xdr:rowOff>
    </xdr:from>
    <xdr:ext cx="762000" cy="259045"/>
    <xdr:sp macro="" textlink="">
      <xdr:nvSpPr>
        <xdr:cNvPr id="344" name="定員管理の状況該当値テキスト"/>
        <xdr:cNvSpPr txBox="1"/>
      </xdr:nvSpPr>
      <xdr:spPr>
        <a:xfrm>
          <a:off x="17106900" y="11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62442</xdr:rowOff>
    </xdr:from>
    <xdr:to>
      <xdr:col>77</xdr:col>
      <xdr:colOff>95250</xdr:colOff>
      <xdr:row>65</xdr:row>
      <xdr:rowOff>164042</xdr:rowOff>
    </xdr:to>
    <xdr:sp macro="" textlink="">
      <xdr:nvSpPr>
        <xdr:cNvPr id="345" name="楕円 344"/>
        <xdr:cNvSpPr/>
      </xdr:nvSpPr>
      <xdr:spPr>
        <a:xfrm>
          <a:off x="16129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148819</xdr:rowOff>
    </xdr:from>
    <xdr:ext cx="736600" cy="259045"/>
    <xdr:sp macro="" textlink="">
      <xdr:nvSpPr>
        <xdr:cNvPr id="346" name="テキスト ボックス 345"/>
        <xdr:cNvSpPr txBox="1"/>
      </xdr:nvSpPr>
      <xdr:spPr>
        <a:xfrm>
          <a:off x="15798800" y="1129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28928</xdr:rowOff>
    </xdr:from>
    <xdr:to>
      <xdr:col>73</xdr:col>
      <xdr:colOff>44450</xdr:colOff>
      <xdr:row>65</xdr:row>
      <xdr:rowOff>130528</xdr:rowOff>
    </xdr:to>
    <xdr:sp macro="" textlink="">
      <xdr:nvSpPr>
        <xdr:cNvPr id="347" name="楕円 346"/>
        <xdr:cNvSpPr/>
      </xdr:nvSpPr>
      <xdr:spPr>
        <a:xfrm>
          <a:off x="15240000" y="111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115305</xdr:rowOff>
    </xdr:from>
    <xdr:ext cx="762000" cy="259045"/>
    <xdr:sp macro="" textlink="">
      <xdr:nvSpPr>
        <xdr:cNvPr id="348" name="テキスト ボックス 347"/>
        <xdr:cNvSpPr txBox="1"/>
      </xdr:nvSpPr>
      <xdr:spPr>
        <a:xfrm>
          <a:off x="14909800" y="112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160161</xdr:rowOff>
    </xdr:from>
    <xdr:to>
      <xdr:col>68</xdr:col>
      <xdr:colOff>203200</xdr:colOff>
      <xdr:row>65</xdr:row>
      <xdr:rowOff>90311</xdr:rowOff>
    </xdr:to>
    <xdr:sp macro="" textlink="">
      <xdr:nvSpPr>
        <xdr:cNvPr id="349" name="楕円 348"/>
        <xdr:cNvSpPr/>
      </xdr:nvSpPr>
      <xdr:spPr>
        <a:xfrm>
          <a:off x="14351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75088</xdr:rowOff>
    </xdr:from>
    <xdr:ext cx="762000" cy="259045"/>
    <xdr:sp macro="" textlink="">
      <xdr:nvSpPr>
        <xdr:cNvPr id="350" name="テキスト ボックス 349"/>
        <xdr:cNvSpPr txBox="1"/>
      </xdr:nvSpPr>
      <xdr:spPr>
        <a:xfrm>
          <a:off x="14020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144074</xdr:rowOff>
    </xdr:from>
    <xdr:to>
      <xdr:col>64</xdr:col>
      <xdr:colOff>152400</xdr:colOff>
      <xdr:row>65</xdr:row>
      <xdr:rowOff>74224</xdr:rowOff>
    </xdr:to>
    <xdr:sp macro="" textlink="">
      <xdr:nvSpPr>
        <xdr:cNvPr id="351" name="楕円 350"/>
        <xdr:cNvSpPr/>
      </xdr:nvSpPr>
      <xdr:spPr>
        <a:xfrm>
          <a:off x="13462000" y="111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59001</xdr:rowOff>
    </xdr:from>
    <xdr:ext cx="762000" cy="259045"/>
    <xdr:sp macro="" textlink="">
      <xdr:nvSpPr>
        <xdr:cNvPr id="352" name="テキスト ボックス 351"/>
        <xdr:cNvSpPr txBox="1"/>
      </xdr:nvSpPr>
      <xdr:spPr>
        <a:xfrm>
          <a:off x="13131800" y="112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年度決算から実質公債費比率は起債許可団体となる</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を下回り、その後も比率は低下し令和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％となったが、依然として類似団体や岐阜県平均よりも高い水準であるため、今後の財政運営では、財政中期試算に基づいた地方債発行などにより適正な指標維持に努める。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60778</xdr:rowOff>
    </xdr:from>
    <xdr:to>
      <xdr:col>81</xdr:col>
      <xdr:colOff>44450</xdr:colOff>
      <xdr:row>43</xdr:row>
      <xdr:rowOff>106741</xdr:rowOff>
    </xdr:to>
    <xdr:cxnSp macro="">
      <xdr:nvCxnSpPr>
        <xdr:cNvPr id="388" name="直線コネクタ 387"/>
        <xdr:cNvCxnSpPr/>
      </xdr:nvCxnSpPr>
      <xdr:spPr>
        <a:xfrm flipV="1">
          <a:off x="16179800" y="74331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106741</xdr:rowOff>
    </xdr:from>
    <xdr:to>
      <xdr:col>77</xdr:col>
      <xdr:colOff>44450</xdr:colOff>
      <xdr:row>44</xdr:row>
      <xdr:rowOff>4233</xdr:rowOff>
    </xdr:to>
    <xdr:cxnSp macro="">
      <xdr:nvCxnSpPr>
        <xdr:cNvPr id="391" name="直線コネクタ 390"/>
        <xdr:cNvCxnSpPr/>
      </xdr:nvCxnSpPr>
      <xdr:spPr>
        <a:xfrm flipV="1">
          <a:off x="15290800" y="747909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4233</xdr:rowOff>
    </xdr:to>
    <xdr:cxnSp macro="">
      <xdr:nvCxnSpPr>
        <xdr:cNvPr id="394" name="直線コネクタ 393"/>
        <xdr:cNvCxnSpPr/>
      </xdr:nvCxnSpPr>
      <xdr:spPr>
        <a:xfrm>
          <a:off x="14401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38705</xdr:rowOff>
    </xdr:to>
    <xdr:cxnSp macro="">
      <xdr:nvCxnSpPr>
        <xdr:cNvPr id="397" name="直線コネクタ 396"/>
        <xdr:cNvCxnSpPr/>
      </xdr:nvCxnSpPr>
      <xdr:spPr>
        <a:xfrm flipV="1">
          <a:off x="13512800" y="754803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9978</xdr:rowOff>
    </xdr:from>
    <xdr:to>
      <xdr:col>81</xdr:col>
      <xdr:colOff>95250</xdr:colOff>
      <xdr:row>43</xdr:row>
      <xdr:rowOff>111578</xdr:rowOff>
    </xdr:to>
    <xdr:sp macro="" textlink="">
      <xdr:nvSpPr>
        <xdr:cNvPr id="407" name="楕円 406"/>
        <xdr:cNvSpPr/>
      </xdr:nvSpPr>
      <xdr:spPr>
        <a:xfrm>
          <a:off x="16967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153505</xdr:rowOff>
    </xdr:from>
    <xdr:ext cx="762000" cy="259045"/>
    <xdr:sp macro="" textlink="">
      <xdr:nvSpPr>
        <xdr:cNvPr id="408" name="公債費負担の状況該当値テキスト"/>
        <xdr:cNvSpPr txBox="1"/>
      </xdr:nvSpPr>
      <xdr:spPr>
        <a:xfrm>
          <a:off x="17106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55941</xdr:rowOff>
    </xdr:from>
    <xdr:to>
      <xdr:col>77</xdr:col>
      <xdr:colOff>95250</xdr:colOff>
      <xdr:row>43</xdr:row>
      <xdr:rowOff>157541</xdr:rowOff>
    </xdr:to>
    <xdr:sp macro="" textlink="">
      <xdr:nvSpPr>
        <xdr:cNvPr id="409" name="楕円 408"/>
        <xdr:cNvSpPr/>
      </xdr:nvSpPr>
      <xdr:spPr>
        <a:xfrm>
          <a:off x="16129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142318</xdr:rowOff>
    </xdr:from>
    <xdr:ext cx="736600" cy="259045"/>
    <xdr:sp macro="" textlink="">
      <xdr:nvSpPr>
        <xdr:cNvPr id="410" name="テキスト ボックス 409"/>
        <xdr:cNvSpPr txBox="1"/>
      </xdr:nvSpPr>
      <xdr:spPr>
        <a:xfrm>
          <a:off x="15798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11" name="楕円 410"/>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12" name="テキスト ボックス 411"/>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13" name="楕円 412"/>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14" name="テキスト ボックス 413"/>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159355</xdr:rowOff>
    </xdr:from>
    <xdr:to>
      <xdr:col>64</xdr:col>
      <xdr:colOff>152400</xdr:colOff>
      <xdr:row>44</xdr:row>
      <xdr:rowOff>89505</xdr:rowOff>
    </xdr:to>
    <xdr:sp macro="" textlink="">
      <xdr:nvSpPr>
        <xdr:cNvPr id="415" name="楕円 414"/>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74282</xdr:rowOff>
    </xdr:from>
    <xdr:ext cx="762000" cy="259045"/>
    <xdr:sp macro="" textlink="">
      <xdr:nvSpPr>
        <xdr:cNvPr id="416" name="テキスト ボックス 415"/>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職員数の減少による退職手当負担見込額や繰上償還に伴う地方債現在高の減少などにより平成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年度までは類似団体を下回っていたが、基金繰入金の増加に伴う充当可能基金の減少などにより平成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年度以降は類似団体を上回っている。令和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ポイント減少したが、類似団体内平均を</a:t>
          </a:r>
          <a:r>
            <a:rPr kumimoji="1" lang="en-US" altLang="ja-JP" sz="1100">
              <a:solidFill>
                <a:schemeClr val="dk1"/>
              </a:solidFill>
              <a:effectLst/>
              <a:latin typeface="+mn-lt"/>
              <a:ea typeface="+mn-ea"/>
              <a:cs typeface="+mn-cs"/>
            </a:rPr>
            <a:t>52.5</a:t>
          </a:r>
          <a:r>
            <a:rPr kumimoji="1" lang="ja-JP" altLang="ja-JP" sz="1100">
              <a:solidFill>
                <a:schemeClr val="dk1"/>
              </a:solidFill>
              <a:effectLst/>
              <a:latin typeface="+mn-lt"/>
              <a:ea typeface="+mn-ea"/>
              <a:cs typeface="+mn-cs"/>
            </a:rPr>
            <a:t>ポイント上回り、依然として類似団体や岐阜県平均よりも高い水準を推移している。</a:t>
          </a:r>
          <a:endParaRPr lang="ja-JP" altLang="ja-JP" sz="1400">
            <a:effectLst/>
          </a:endParaRPr>
        </a:p>
        <a:p>
          <a:r>
            <a:rPr kumimoji="1" lang="ja-JP" altLang="ja-JP" sz="1100">
              <a:solidFill>
                <a:schemeClr val="dk1"/>
              </a:solidFill>
              <a:effectLst/>
              <a:latin typeface="+mn-lt"/>
              <a:ea typeface="+mn-ea"/>
              <a:cs typeface="+mn-cs"/>
            </a:rPr>
            <a:t>　今後も引き続き、計画的に地方債現在高の削減や基準財政需要額に有利に算入される地方債の選択に努めながら健全な財政運営に努める。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46203</xdr:rowOff>
    </xdr:from>
    <xdr:to>
      <xdr:col>81</xdr:col>
      <xdr:colOff>44450</xdr:colOff>
      <xdr:row>16</xdr:row>
      <xdr:rowOff>55855</xdr:rowOff>
    </xdr:to>
    <xdr:cxnSp macro="">
      <xdr:nvCxnSpPr>
        <xdr:cNvPr id="448" name="直線コネクタ 447"/>
        <xdr:cNvCxnSpPr/>
      </xdr:nvCxnSpPr>
      <xdr:spPr>
        <a:xfrm flipV="1">
          <a:off x="16179800" y="2789403"/>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55855</xdr:rowOff>
    </xdr:from>
    <xdr:to>
      <xdr:col>77</xdr:col>
      <xdr:colOff>44450</xdr:colOff>
      <xdr:row>16</xdr:row>
      <xdr:rowOff>109906</xdr:rowOff>
    </xdr:to>
    <xdr:cxnSp macro="">
      <xdr:nvCxnSpPr>
        <xdr:cNvPr id="451" name="直線コネクタ 450"/>
        <xdr:cNvCxnSpPr/>
      </xdr:nvCxnSpPr>
      <xdr:spPr>
        <a:xfrm flipV="1">
          <a:off x="15290800" y="2799055"/>
          <a:ext cx="889000" cy="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109906</xdr:rowOff>
    </xdr:from>
    <xdr:to>
      <xdr:col>72</xdr:col>
      <xdr:colOff>203200</xdr:colOff>
      <xdr:row>16</xdr:row>
      <xdr:rowOff>119558</xdr:rowOff>
    </xdr:to>
    <xdr:cxnSp macro="">
      <xdr:nvCxnSpPr>
        <xdr:cNvPr id="454" name="直線コネクタ 453"/>
        <xdr:cNvCxnSpPr/>
      </xdr:nvCxnSpPr>
      <xdr:spPr>
        <a:xfrm flipV="1">
          <a:off x="14401800" y="285310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43307</xdr:rowOff>
    </xdr:from>
    <xdr:to>
      <xdr:col>68</xdr:col>
      <xdr:colOff>152400</xdr:colOff>
      <xdr:row>16</xdr:row>
      <xdr:rowOff>119558</xdr:rowOff>
    </xdr:to>
    <xdr:cxnSp macro="">
      <xdr:nvCxnSpPr>
        <xdr:cNvPr id="457" name="直線コネクタ 456"/>
        <xdr:cNvCxnSpPr/>
      </xdr:nvCxnSpPr>
      <xdr:spPr>
        <a:xfrm>
          <a:off x="13512800" y="2786507"/>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166853</xdr:rowOff>
    </xdr:from>
    <xdr:to>
      <xdr:col>81</xdr:col>
      <xdr:colOff>95250</xdr:colOff>
      <xdr:row>16</xdr:row>
      <xdr:rowOff>97003</xdr:rowOff>
    </xdr:to>
    <xdr:sp macro="" textlink="">
      <xdr:nvSpPr>
        <xdr:cNvPr id="467" name="楕円 466"/>
        <xdr:cNvSpPr/>
      </xdr:nvSpPr>
      <xdr:spPr>
        <a:xfrm>
          <a:off x="169672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138930</xdr:rowOff>
    </xdr:from>
    <xdr:ext cx="762000" cy="259045"/>
    <xdr:sp macro="" textlink="">
      <xdr:nvSpPr>
        <xdr:cNvPr id="468" name="将来負担の状況該当値テキスト"/>
        <xdr:cNvSpPr txBox="1"/>
      </xdr:nvSpPr>
      <xdr:spPr>
        <a:xfrm>
          <a:off x="17106900" y="27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5055</xdr:rowOff>
    </xdr:from>
    <xdr:to>
      <xdr:col>77</xdr:col>
      <xdr:colOff>95250</xdr:colOff>
      <xdr:row>16</xdr:row>
      <xdr:rowOff>106655</xdr:rowOff>
    </xdr:to>
    <xdr:sp macro="" textlink="">
      <xdr:nvSpPr>
        <xdr:cNvPr id="469" name="楕円 468"/>
        <xdr:cNvSpPr/>
      </xdr:nvSpPr>
      <xdr:spPr>
        <a:xfrm>
          <a:off x="16129000" y="27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91432</xdr:rowOff>
    </xdr:from>
    <xdr:ext cx="736600" cy="259045"/>
    <xdr:sp macro="" textlink="">
      <xdr:nvSpPr>
        <xdr:cNvPr id="470" name="テキスト ボックス 469"/>
        <xdr:cNvSpPr txBox="1"/>
      </xdr:nvSpPr>
      <xdr:spPr>
        <a:xfrm>
          <a:off x="15798800" y="283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59106</xdr:rowOff>
    </xdr:from>
    <xdr:to>
      <xdr:col>73</xdr:col>
      <xdr:colOff>44450</xdr:colOff>
      <xdr:row>16</xdr:row>
      <xdr:rowOff>160706</xdr:rowOff>
    </xdr:to>
    <xdr:sp macro="" textlink="">
      <xdr:nvSpPr>
        <xdr:cNvPr id="471" name="楕円 470"/>
        <xdr:cNvSpPr/>
      </xdr:nvSpPr>
      <xdr:spPr>
        <a:xfrm>
          <a:off x="15240000" y="28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145483</xdr:rowOff>
    </xdr:from>
    <xdr:ext cx="762000" cy="259045"/>
    <xdr:sp macro="" textlink="">
      <xdr:nvSpPr>
        <xdr:cNvPr id="472" name="テキスト ボックス 471"/>
        <xdr:cNvSpPr txBox="1"/>
      </xdr:nvSpPr>
      <xdr:spPr>
        <a:xfrm>
          <a:off x="14909800" y="288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68758</xdr:rowOff>
    </xdr:from>
    <xdr:to>
      <xdr:col>68</xdr:col>
      <xdr:colOff>203200</xdr:colOff>
      <xdr:row>16</xdr:row>
      <xdr:rowOff>170358</xdr:rowOff>
    </xdr:to>
    <xdr:sp macro="" textlink="">
      <xdr:nvSpPr>
        <xdr:cNvPr id="473" name="楕円 472"/>
        <xdr:cNvSpPr/>
      </xdr:nvSpPr>
      <xdr:spPr>
        <a:xfrm>
          <a:off x="14351000" y="28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155135</xdr:rowOff>
    </xdr:from>
    <xdr:ext cx="762000" cy="259045"/>
    <xdr:sp macro="" textlink="">
      <xdr:nvSpPr>
        <xdr:cNvPr id="474" name="テキスト ボックス 473"/>
        <xdr:cNvSpPr txBox="1"/>
      </xdr:nvSpPr>
      <xdr:spPr>
        <a:xfrm>
          <a:off x="14020800" y="289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163957</xdr:rowOff>
    </xdr:from>
    <xdr:to>
      <xdr:col>64</xdr:col>
      <xdr:colOff>152400</xdr:colOff>
      <xdr:row>16</xdr:row>
      <xdr:rowOff>94107</xdr:rowOff>
    </xdr:to>
    <xdr:sp macro="" textlink="">
      <xdr:nvSpPr>
        <xdr:cNvPr id="475" name="楕円 474"/>
        <xdr:cNvSpPr/>
      </xdr:nvSpPr>
      <xdr:spPr>
        <a:xfrm>
          <a:off x="13462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78884</xdr:rowOff>
    </xdr:from>
    <xdr:ext cx="762000" cy="259045"/>
    <xdr:sp macro="" textlink="">
      <xdr:nvSpPr>
        <xdr:cNvPr id="476" name="テキスト ボックス 475"/>
        <xdr:cNvSpPr txBox="1"/>
      </xdr:nvSpPr>
      <xdr:spPr>
        <a:xfrm>
          <a:off x="13131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39,115
38,557
1,030.75
30,735,282
29,247,711
1,099,568
17,941,813
28,299,483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当該比率は昨年度より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し、依然として類似団体平均を毎年</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ポイント程度下回っている状況である。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地理的な要因等により大幅な削減は困難な状況であるが、平成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年度から進めている定員管理適正化計画に沿った職員数管理により適正な指標維持に努める。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114300</xdr:rowOff>
    </xdr:to>
    <xdr:cxnSp macro="">
      <xdr:nvCxnSpPr>
        <xdr:cNvPr id="66" name="直線コネクタ 65"/>
        <xdr:cNvCxnSpPr/>
      </xdr:nvCxnSpPr>
      <xdr:spPr>
        <a:xfrm>
          <a:off x="3987800" y="6223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37</xdr:row>
      <xdr:rowOff>31750</xdr:rowOff>
    </xdr:to>
    <xdr:cxnSp macro="">
      <xdr:nvCxnSpPr>
        <xdr:cNvPr id="69" name="直線コネクタ 68"/>
        <xdr:cNvCxnSpPr/>
      </xdr:nvCxnSpPr>
      <xdr:spPr>
        <a:xfrm flipV="1">
          <a:off x="3098800" y="622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44450</xdr:rowOff>
    </xdr:from>
    <xdr:to>
      <xdr:col>15</xdr:col>
      <xdr:colOff>98425</xdr:colOff>
      <xdr:row>37</xdr:row>
      <xdr:rowOff>31750</xdr:rowOff>
    </xdr:to>
    <xdr:cxnSp macro="">
      <xdr:nvCxnSpPr>
        <xdr:cNvPr id="72" name="直線コネクタ 71"/>
        <xdr:cNvCxnSpPr/>
      </xdr:nvCxnSpPr>
      <xdr:spPr>
        <a:xfrm>
          <a:off x="2209800" y="60452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44450</xdr:rowOff>
    </xdr:from>
    <xdr:to>
      <xdr:col>11</xdr:col>
      <xdr:colOff>9525</xdr:colOff>
      <xdr:row>35</xdr:row>
      <xdr:rowOff>107950</xdr:rowOff>
    </xdr:to>
    <xdr:cxnSp macro="">
      <xdr:nvCxnSpPr>
        <xdr:cNvPr id="75" name="直線コネクタ 74"/>
        <xdr:cNvCxnSpPr/>
      </xdr:nvCxnSpPr>
      <xdr:spPr>
        <a:xfrm flipV="1">
          <a:off x="1320800" y="604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63500</xdr:rowOff>
    </xdr:from>
    <xdr:to>
      <xdr:col>24</xdr:col>
      <xdr:colOff>76200</xdr:colOff>
      <xdr:row>36</xdr:row>
      <xdr:rowOff>165100</xdr:rowOff>
    </xdr:to>
    <xdr:sp macro="" textlink="">
      <xdr:nvSpPr>
        <xdr:cNvPr id="85" name="楕円 84"/>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80027</xdr:rowOff>
    </xdr:from>
    <xdr:ext cx="762000" cy="259045"/>
    <xdr:sp macro="" textlink="">
      <xdr:nvSpPr>
        <xdr:cNvPr id="86" name="人件費該当値テキスト"/>
        <xdr:cNvSpPr txBox="1"/>
      </xdr:nvSpPr>
      <xdr:spPr>
        <a:xfrm>
          <a:off x="4914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当該比率は物価高騰の影響を受け</a:t>
          </a:r>
          <a:r>
            <a:rPr kumimoji="1" lang="ja-JP" altLang="en-US" sz="1100">
              <a:solidFill>
                <a:sysClr val="windowText" lastClr="000000"/>
              </a:solidFill>
              <a:effectLst/>
              <a:latin typeface="+mn-lt"/>
              <a:ea typeface="+mn-ea"/>
              <a:cs typeface="+mn-cs"/>
            </a:rPr>
            <a:t>たことなどにより、</a:t>
          </a:r>
          <a:r>
            <a:rPr kumimoji="1" lang="ja-JP" altLang="ja-JP" sz="1100">
              <a:solidFill>
                <a:sysClr val="windowText" lastClr="000000"/>
              </a:solidFill>
              <a:effectLst/>
              <a:latin typeface="+mn-lt"/>
              <a:ea typeface="+mn-ea"/>
              <a:cs typeface="+mn-cs"/>
            </a:rPr>
            <a:t>昨年度より</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となった。また、類似団体平均を</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合併による類似施設経費の影響で高い水準であるが、今後も引き続き公共施設の見直しを実施していくとともに、経常事務経費の削減を継続的に進めることで経費削減を図る。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157480</xdr:rowOff>
    </xdr:to>
    <xdr:cxnSp macro="">
      <xdr:nvCxnSpPr>
        <xdr:cNvPr id="127" name="直線コネクタ 126"/>
        <xdr:cNvCxnSpPr/>
      </xdr:nvCxnSpPr>
      <xdr:spPr>
        <a:xfrm>
          <a:off x="15671800" y="2809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73660</xdr:rowOff>
    </xdr:to>
    <xdr:cxnSp macro="">
      <xdr:nvCxnSpPr>
        <xdr:cNvPr id="130" name="直線コネクタ 129"/>
        <xdr:cNvCxnSpPr/>
      </xdr:nvCxnSpPr>
      <xdr:spPr>
        <a:xfrm flipV="1">
          <a:off x="14782800" y="2809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17</xdr:row>
      <xdr:rowOff>54610</xdr:rowOff>
    </xdr:to>
    <xdr:cxnSp macro="">
      <xdr:nvCxnSpPr>
        <xdr:cNvPr id="133" name="直線コネクタ 132"/>
        <xdr:cNvCxnSpPr/>
      </xdr:nvCxnSpPr>
      <xdr:spPr>
        <a:xfrm flipV="1">
          <a:off x="13893800" y="2816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54610</xdr:rowOff>
    </xdr:to>
    <xdr:cxnSp macro="">
      <xdr:nvCxnSpPr>
        <xdr:cNvPr id="136" name="直線コネクタ 135"/>
        <xdr:cNvCxnSpPr/>
      </xdr:nvCxnSpPr>
      <xdr:spPr>
        <a:xfrm>
          <a:off x="13004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6" name="楕円 145"/>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7"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8" name="楕円 147"/>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9" name="テキスト ボックス 148"/>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0" name="楕円 149"/>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1" name="テキスト ボックス 150"/>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3810</xdr:rowOff>
    </xdr:from>
    <xdr:to>
      <xdr:col>69</xdr:col>
      <xdr:colOff>142875</xdr:colOff>
      <xdr:row>17</xdr:row>
      <xdr:rowOff>105410</xdr:rowOff>
    </xdr:to>
    <xdr:sp macro="" textlink="">
      <xdr:nvSpPr>
        <xdr:cNvPr id="152" name="楕円 151"/>
        <xdr:cNvSpPr/>
      </xdr:nvSpPr>
      <xdr:spPr>
        <a:xfrm>
          <a:off x="13843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53" name="テキスト ボックス 152"/>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4" name="楕円 153"/>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55" name="テキスト ボックス 154"/>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扶助費についても単独事業の見直しや事業費の精査を行っているため、類似団体内平均値を</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今後も引続き、必要最小限の経費を原則とした事業点検評価を行っていくことで、財政を圧迫することのないよう努める。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139700</xdr:rowOff>
    </xdr:to>
    <xdr:cxnSp macro="">
      <xdr:nvCxnSpPr>
        <xdr:cNvPr id="188" name="直線コネクタ 187"/>
        <xdr:cNvCxnSpPr/>
      </xdr:nvCxnSpPr>
      <xdr:spPr>
        <a:xfrm>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139700</xdr:rowOff>
    </xdr:to>
    <xdr:cxnSp macro="">
      <xdr:nvCxnSpPr>
        <xdr:cNvPr id="191" name="直線コネクタ 190"/>
        <xdr:cNvCxnSpPr/>
      </xdr:nvCxnSpPr>
      <xdr:spPr>
        <a:xfrm flipV="1">
          <a:off x="3098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82550</xdr:rowOff>
    </xdr:to>
    <xdr:cxnSp macro="">
      <xdr:nvCxnSpPr>
        <xdr:cNvPr id="194" name="直線コネクタ 193"/>
        <xdr:cNvCxnSpPr/>
      </xdr:nvCxnSpPr>
      <xdr:spPr>
        <a:xfrm flipV="1">
          <a:off x="2209800" y="9398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82550</xdr:rowOff>
    </xdr:to>
    <xdr:cxnSp macro="">
      <xdr:nvCxnSpPr>
        <xdr:cNvPr id="197" name="直線コネクタ 196"/>
        <xdr:cNvCxnSpPr/>
      </xdr:nvCxnSpPr>
      <xdr:spPr>
        <a:xfrm>
          <a:off x="1320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7" name="楕円 206"/>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8"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9" name="楕円 208"/>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0" name="テキスト ボックス 209"/>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1" name="楕円 210"/>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2" name="テキスト ボックス 211"/>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3" name="楕円 212"/>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14" name="テキスト ボックス 213"/>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当該比率は昨年度より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となり、類似団体平均を</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ポイント下回っている。なお、令和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年度より下水道事業の企業会計移行により繰出金が補助費等となったことでポイントは大きく減少している。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今後も、施設経費や事務事業の効率化など収支の改善により更なる繰出金の削減に努める。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107950</xdr:rowOff>
    </xdr:to>
    <xdr:cxnSp macro="">
      <xdr:nvCxnSpPr>
        <xdr:cNvPr id="249" name="直線コネクタ 248"/>
        <xdr:cNvCxnSpPr/>
      </xdr:nvCxnSpPr>
      <xdr:spPr>
        <a:xfrm>
          <a:off x="15671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92710</xdr:rowOff>
    </xdr:to>
    <xdr:cxnSp macro="">
      <xdr:nvCxnSpPr>
        <xdr:cNvPr id="252" name="直線コネクタ 251"/>
        <xdr:cNvCxnSpPr/>
      </xdr:nvCxnSpPr>
      <xdr:spPr>
        <a:xfrm flipV="1">
          <a:off x="14782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58</xdr:row>
      <xdr:rowOff>50800</xdr:rowOff>
    </xdr:to>
    <xdr:cxnSp macro="">
      <xdr:nvCxnSpPr>
        <xdr:cNvPr id="255" name="直線コネクタ 254"/>
        <xdr:cNvCxnSpPr/>
      </xdr:nvCxnSpPr>
      <xdr:spPr>
        <a:xfrm flipV="1">
          <a:off x="13893800" y="952246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50800</xdr:rowOff>
    </xdr:to>
    <xdr:cxnSp macro="">
      <xdr:nvCxnSpPr>
        <xdr:cNvPr id="258" name="直線コネクタ 257"/>
        <xdr:cNvCxnSpPr/>
      </xdr:nvCxnSpPr>
      <xdr:spPr>
        <a:xfrm>
          <a:off x="13004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0" name="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2" name="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5" name="テキスト ボックス 274"/>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6" name="楕円 275"/>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7" name="テキスト ボックス 276"/>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当該比率は昨年度より</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となり、類似団体平均を</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ポイント下回っている。なお、令和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年度より下水道事業の企業会計移行により繰出金が補助費等となったことでポイントは大きく増加している。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今後も、各事業における負担金及び補助金の必要性を検証しながら経費削減に努める。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62230</xdr:rowOff>
    </xdr:to>
    <xdr:cxnSp macro="">
      <xdr:nvCxnSpPr>
        <xdr:cNvPr id="309" name="直線コネクタ 308"/>
        <xdr:cNvCxnSpPr/>
      </xdr:nvCxnSpPr>
      <xdr:spPr>
        <a:xfrm>
          <a:off x="15671800" y="605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54610</xdr:rowOff>
    </xdr:from>
    <xdr:to>
      <xdr:col>78</xdr:col>
      <xdr:colOff>69850</xdr:colOff>
      <xdr:row>35</xdr:row>
      <xdr:rowOff>73660</xdr:rowOff>
    </xdr:to>
    <xdr:cxnSp macro="">
      <xdr:nvCxnSpPr>
        <xdr:cNvPr id="312" name="直線コネクタ 311"/>
        <xdr:cNvCxnSpPr/>
      </xdr:nvCxnSpPr>
      <xdr:spPr>
        <a:xfrm flipV="1">
          <a:off x="14782800" y="6055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35</xdr:row>
      <xdr:rowOff>73660</xdr:rowOff>
    </xdr:to>
    <xdr:cxnSp macro="">
      <xdr:nvCxnSpPr>
        <xdr:cNvPr id="315" name="直線コネクタ 314"/>
        <xdr:cNvCxnSpPr/>
      </xdr:nvCxnSpPr>
      <xdr:spPr>
        <a:xfrm>
          <a:off x="13893800" y="588772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17" name="テキスト ボックス 316"/>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58420</xdr:rowOff>
    </xdr:to>
    <xdr:cxnSp macro="">
      <xdr:nvCxnSpPr>
        <xdr:cNvPr id="318" name="直線コネクタ 317"/>
        <xdr:cNvCxnSpPr/>
      </xdr:nvCxnSpPr>
      <xdr:spPr>
        <a:xfrm>
          <a:off x="13004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28" name="楕円 327"/>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27957</xdr:rowOff>
    </xdr:from>
    <xdr:ext cx="762000" cy="259045"/>
    <xdr:sp macro="" textlink="">
      <xdr:nvSpPr>
        <xdr:cNvPr id="329" name="補助費等該当値テキスト"/>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0" name="楕円 329"/>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115587</xdr:rowOff>
    </xdr:from>
    <xdr:ext cx="736600" cy="259045"/>
    <xdr:sp macro="" textlink="">
      <xdr:nvSpPr>
        <xdr:cNvPr id="331" name="テキスト ボックス 330"/>
        <xdr:cNvSpPr txBox="1"/>
      </xdr:nvSpPr>
      <xdr:spPr>
        <a:xfrm>
          <a:off x="15290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22860</xdr:rowOff>
    </xdr:from>
    <xdr:to>
      <xdr:col>74</xdr:col>
      <xdr:colOff>31750</xdr:colOff>
      <xdr:row>35</xdr:row>
      <xdr:rowOff>124460</xdr:rowOff>
    </xdr:to>
    <xdr:sp macro="" textlink="">
      <xdr:nvSpPr>
        <xdr:cNvPr id="332" name="楕円 331"/>
        <xdr:cNvSpPr/>
      </xdr:nvSpPr>
      <xdr:spPr>
        <a:xfrm>
          <a:off x="14732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134637</xdr:rowOff>
    </xdr:from>
    <xdr:ext cx="762000" cy="259045"/>
    <xdr:sp macro="" textlink="">
      <xdr:nvSpPr>
        <xdr:cNvPr id="333" name="テキスト ボックス 332"/>
        <xdr:cNvSpPr txBox="1"/>
      </xdr:nvSpPr>
      <xdr:spPr>
        <a:xfrm>
          <a:off x="14401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4" name="楕円 333"/>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5" name="テキスト ボックス 334"/>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6" name="楕円 335"/>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7" name="テキスト ボックス 336"/>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年度までは「公債費負担適正化計画」により計画的な削減を図ってきた。合併時の投資財源として発行した合併特例債の償還などにより類似団体平均値を依然として大きく上回っている</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年度以降は財政中期試算により公債費の適正化を進めており指標は年々減少してきた</a:t>
          </a:r>
          <a:r>
            <a:rPr kumimoji="1" lang="ja-JP" altLang="en-US" sz="1100">
              <a:solidFill>
                <a:sysClr val="windowText" lastClr="000000"/>
              </a:solidFill>
              <a:effectLst/>
              <a:latin typeface="+mn-lt"/>
              <a:ea typeface="+mn-ea"/>
              <a:cs typeface="+mn-cs"/>
            </a:rPr>
            <a:t>が、令和</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年度は経常経費充当一般財源の減額等により、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a:t>
          </a:r>
          <a:r>
            <a:rPr kumimoji="1" lang="ja-JP" altLang="ja-JP" sz="1100">
              <a:solidFill>
                <a:sysClr val="windowText" lastClr="000000"/>
              </a:solidFill>
              <a:effectLst/>
              <a:latin typeface="+mn-lt"/>
              <a:ea typeface="+mn-ea"/>
              <a:cs typeface="+mn-cs"/>
            </a:rPr>
            <a:t>今後も財政状況を見極めながら、計画的な地方債の発行と償還により指標の改善に努める。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108713</xdr:rowOff>
    </xdr:to>
    <xdr:cxnSp macro="">
      <xdr:nvCxnSpPr>
        <xdr:cNvPr id="367" name="直線コネクタ 366"/>
        <xdr:cNvCxnSpPr/>
      </xdr:nvCxnSpPr>
      <xdr:spPr>
        <a:xfrm>
          <a:off x="3987800" y="134680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94996</xdr:rowOff>
    </xdr:from>
    <xdr:to>
      <xdr:col>19</xdr:col>
      <xdr:colOff>187325</xdr:colOff>
      <xdr:row>78</xdr:row>
      <xdr:rowOff>168148</xdr:rowOff>
    </xdr:to>
    <xdr:cxnSp macro="">
      <xdr:nvCxnSpPr>
        <xdr:cNvPr id="370" name="直線コネクタ 369"/>
        <xdr:cNvCxnSpPr/>
      </xdr:nvCxnSpPr>
      <xdr:spPr>
        <a:xfrm flipV="1">
          <a:off x="3098800" y="134680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60706</xdr:rowOff>
    </xdr:to>
    <xdr:cxnSp macro="">
      <xdr:nvCxnSpPr>
        <xdr:cNvPr id="373" name="直線コネクタ 372"/>
        <xdr:cNvCxnSpPr/>
      </xdr:nvCxnSpPr>
      <xdr:spPr>
        <a:xfrm flipV="1">
          <a:off x="2209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60706</xdr:rowOff>
    </xdr:from>
    <xdr:to>
      <xdr:col>11</xdr:col>
      <xdr:colOff>9525</xdr:colOff>
      <xdr:row>79</xdr:row>
      <xdr:rowOff>110998</xdr:rowOff>
    </xdr:to>
    <xdr:cxnSp macro="">
      <xdr:nvCxnSpPr>
        <xdr:cNvPr id="376" name="直線コネクタ 375"/>
        <xdr:cNvCxnSpPr/>
      </xdr:nvCxnSpPr>
      <xdr:spPr>
        <a:xfrm flipV="1">
          <a:off x="1320800" y="13605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6" name="楕円 385"/>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7"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44196</xdr:rowOff>
    </xdr:from>
    <xdr:to>
      <xdr:col>20</xdr:col>
      <xdr:colOff>38100</xdr:colOff>
      <xdr:row>78</xdr:row>
      <xdr:rowOff>145796</xdr:rowOff>
    </xdr:to>
    <xdr:sp macro="" textlink="">
      <xdr:nvSpPr>
        <xdr:cNvPr id="388" name="楕円 387"/>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130573</xdr:rowOff>
    </xdr:from>
    <xdr:ext cx="736600" cy="259045"/>
    <xdr:sp macro="" textlink="">
      <xdr:nvSpPr>
        <xdr:cNvPr id="389" name="テキスト ボックス 388"/>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90" name="楕円 389"/>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91" name="テキスト ボックス 390"/>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9906</xdr:rowOff>
    </xdr:from>
    <xdr:to>
      <xdr:col>11</xdr:col>
      <xdr:colOff>60325</xdr:colOff>
      <xdr:row>79</xdr:row>
      <xdr:rowOff>111506</xdr:rowOff>
    </xdr:to>
    <xdr:sp macro="" textlink="">
      <xdr:nvSpPr>
        <xdr:cNvPr id="392" name="楕円 391"/>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96283</xdr:rowOff>
    </xdr:from>
    <xdr:ext cx="762000" cy="259045"/>
    <xdr:sp macro="" textlink="">
      <xdr:nvSpPr>
        <xdr:cNvPr id="393" name="テキスト ボックス 392"/>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94" name="楕円 393"/>
        <xdr:cNvSpPr/>
      </xdr:nvSpPr>
      <xdr:spPr>
        <a:xfrm>
          <a:off x="1270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95" name="テキスト ボックス 394"/>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扶助費、補助費等が類似団体内平均値を大きく下回っているため、公債費以外の合計でも類似団体内平均値を大きく下回っている状況である。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143002</xdr:rowOff>
    </xdr:from>
    <xdr:to>
      <xdr:col>82</xdr:col>
      <xdr:colOff>107950</xdr:colOff>
      <xdr:row>74</xdr:row>
      <xdr:rowOff>90424</xdr:rowOff>
    </xdr:to>
    <xdr:cxnSp macro="">
      <xdr:nvCxnSpPr>
        <xdr:cNvPr id="426" name="直線コネクタ 425"/>
        <xdr:cNvCxnSpPr/>
      </xdr:nvCxnSpPr>
      <xdr:spPr>
        <a:xfrm>
          <a:off x="15671800" y="126588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143002</xdr:rowOff>
    </xdr:from>
    <xdr:to>
      <xdr:col>78</xdr:col>
      <xdr:colOff>69850</xdr:colOff>
      <xdr:row>74</xdr:row>
      <xdr:rowOff>76708</xdr:rowOff>
    </xdr:to>
    <xdr:cxnSp macro="">
      <xdr:nvCxnSpPr>
        <xdr:cNvPr id="429" name="直線コネクタ 428"/>
        <xdr:cNvCxnSpPr/>
      </xdr:nvCxnSpPr>
      <xdr:spPr>
        <a:xfrm flipV="1">
          <a:off x="14782800" y="126588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31" name="テキスト ボックス 430"/>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76708</xdr:rowOff>
    </xdr:from>
    <xdr:to>
      <xdr:col>73</xdr:col>
      <xdr:colOff>180975</xdr:colOff>
      <xdr:row>74</xdr:row>
      <xdr:rowOff>149860</xdr:rowOff>
    </xdr:to>
    <xdr:cxnSp macro="">
      <xdr:nvCxnSpPr>
        <xdr:cNvPr id="432" name="直線コネクタ 431"/>
        <xdr:cNvCxnSpPr/>
      </xdr:nvCxnSpPr>
      <xdr:spPr>
        <a:xfrm flipV="1">
          <a:off x="13893800" y="127640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34" name="テキスト ボックス 433"/>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74</xdr:row>
      <xdr:rowOff>154432</xdr:rowOff>
    </xdr:to>
    <xdr:cxnSp macro="">
      <xdr:nvCxnSpPr>
        <xdr:cNvPr id="435" name="直線コネクタ 434"/>
        <xdr:cNvCxnSpPr/>
      </xdr:nvCxnSpPr>
      <xdr:spPr>
        <a:xfrm flipV="1">
          <a:off x="13004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37" name="テキスト ボックス 436"/>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39" name="テキスト ボックス 438"/>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39624</xdr:rowOff>
    </xdr:from>
    <xdr:to>
      <xdr:col>82</xdr:col>
      <xdr:colOff>158750</xdr:colOff>
      <xdr:row>74</xdr:row>
      <xdr:rowOff>141224</xdr:rowOff>
    </xdr:to>
    <xdr:sp macro="" textlink="">
      <xdr:nvSpPr>
        <xdr:cNvPr id="445" name="楕円 444"/>
        <xdr:cNvSpPr/>
      </xdr:nvSpPr>
      <xdr:spPr>
        <a:xfrm>
          <a:off x="16459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119651</xdr:rowOff>
    </xdr:from>
    <xdr:ext cx="762000" cy="259045"/>
    <xdr:sp macro="" textlink="">
      <xdr:nvSpPr>
        <xdr:cNvPr id="446" name="公債費以外該当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92202</xdr:rowOff>
    </xdr:from>
    <xdr:to>
      <xdr:col>78</xdr:col>
      <xdr:colOff>120650</xdr:colOff>
      <xdr:row>74</xdr:row>
      <xdr:rowOff>22352</xdr:rowOff>
    </xdr:to>
    <xdr:sp macro="" textlink="">
      <xdr:nvSpPr>
        <xdr:cNvPr id="447" name="楕円 446"/>
        <xdr:cNvSpPr/>
      </xdr:nvSpPr>
      <xdr:spPr>
        <a:xfrm>
          <a:off x="15621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32529</xdr:rowOff>
    </xdr:from>
    <xdr:ext cx="736600" cy="259045"/>
    <xdr:sp macro="" textlink="">
      <xdr:nvSpPr>
        <xdr:cNvPr id="448" name="テキスト ボックス 447"/>
        <xdr:cNvSpPr txBox="1"/>
      </xdr:nvSpPr>
      <xdr:spPr>
        <a:xfrm>
          <a:off x="15290800" y="1237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25908</xdr:rowOff>
    </xdr:from>
    <xdr:to>
      <xdr:col>74</xdr:col>
      <xdr:colOff>31750</xdr:colOff>
      <xdr:row>74</xdr:row>
      <xdr:rowOff>127508</xdr:rowOff>
    </xdr:to>
    <xdr:sp macro="" textlink="">
      <xdr:nvSpPr>
        <xdr:cNvPr id="449" name="楕円 448"/>
        <xdr:cNvSpPr/>
      </xdr:nvSpPr>
      <xdr:spPr>
        <a:xfrm>
          <a:off x="14732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137685</xdr:rowOff>
    </xdr:from>
    <xdr:ext cx="762000" cy="259045"/>
    <xdr:sp macro="" textlink="">
      <xdr:nvSpPr>
        <xdr:cNvPr id="450" name="テキスト ボックス 449"/>
        <xdr:cNvSpPr txBox="1"/>
      </xdr:nvSpPr>
      <xdr:spPr>
        <a:xfrm>
          <a:off x="14401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1" name="楕円 450"/>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2" name="テキスト ボックス 451"/>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53" name="楕円 452"/>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43959</xdr:rowOff>
    </xdr:from>
    <xdr:ext cx="762000" cy="259045"/>
    <xdr:sp macro="" textlink="">
      <xdr:nvSpPr>
        <xdr:cNvPr id="454" name="テキスト ボックス 453"/>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83514</xdr:rowOff>
    </xdr:from>
    <xdr:to>
      <xdr:col>29</xdr:col>
      <xdr:colOff>127000</xdr:colOff>
      <xdr:row>14</xdr:row>
      <xdr:rowOff>1103</xdr:rowOff>
    </xdr:to>
    <xdr:cxnSp macro="">
      <xdr:nvCxnSpPr>
        <xdr:cNvPr id="54" name="直線コネクタ 53"/>
        <xdr:cNvCxnSpPr/>
      </xdr:nvCxnSpPr>
      <xdr:spPr bwMode="auto">
        <a:xfrm flipV="1">
          <a:off x="5003800" y="2359989"/>
          <a:ext cx="647700" cy="8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1103</xdr:rowOff>
    </xdr:from>
    <xdr:to>
      <xdr:col>26</xdr:col>
      <xdr:colOff>50800</xdr:colOff>
      <xdr:row>14</xdr:row>
      <xdr:rowOff>50981</xdr:rowOff>
    </xdr:to>
    <xdr:cxnSp macro="">
      <xdr:nvCxnSpPr>
        <xdr:cNvPr id="57" name="直線コネクタ 56"/>
        <xdr:cNvCxnSpPr/>
      </xdr:nvCxnSpPr>
      <xdr:spPr bwMode="auto">
        <a:xfrm flipV="1">
          <a:off x="4305300" y="2449028"/>
          <a:ext cx="698500" cy="49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50981</xdr:rowOff>
    </xdr:from>
    <xdr:to>
      <xdr:col>22</xdr:col>
      <xdr:colOff>114300</xdr:colOff>
      <xdr:row>14</xdr:row>
      <xdr:rowOff>145764</xdr:rowOff>
    </xdr:to>
    <xdr:cxnSp macro="">
      <xdr:nvCxnSpPr>
        <xdr:cNvPr id="60" name="直線コネクタ 59"/>
        <xdr:cNvCxnSpPr/>
      </xdr:nvCxnSpPr>
      <xdr:spPr bwMode="auto">
        <a:xfrm flipV="1">
          <a:off x="3606800" y="2498906"/>
          <a:ext cx="698500" cy="94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145764</xdr:rowOff>
    </xdr:from>
    <xdr:to>
      <xdr:col>18</xdr:col>
      <xdr:colOff>177800</xdr:colOff>
      <xdr:row>15</xdr:row>
      <xdr:rowOff>5718</xdr:rowOff>
    </xdr:to>
    <xdr:cxnSp macro="">
      <xdr:nvCxnSpPr>
        <xdr:cNvPr id="63" name="直線コネクタ 62"/>
        <xdr:cNvCxnSpPr/>
      </xdr:nvCxnSpPr>
      <xdr:spPr bwMode="auto">
        <a:xfrm flipV="1">
          <a:off x="2908300" y="2593689"/>
          <a:ext cx="698500" cy="3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32714</xdr:rowOff>
    </xdr:from>
    <xdr:to>
      <xdr:col>29</xdr:col>
      <xdr:colOff>177800</xdr:colOff>
      <xdr:row>13</xdr:row>
      <xdr:rowOff>134314</xdr:rowOff>
    </xdr:to>
    <xdr:sp macro="" textlink="">
      <xdr:nvSpPr>
        <xdr:cNvPr id="73" name="楕円 72"/>
        <xdr:cNvSpPr/>
      </xdr:nvSpPr>
      <xdr:spPr bwMode="auto">
        <a:xfrm>
          <a:off x="5600700" y="230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49241</xdr:rowOff>
    </xdr:from>
    <xdr:ext cx="762000" cy="259045"/>
    <xdr:sp macro="" textlink="">
      <xdr:nvSpPr>
        <xdr:cNvPr id="74" name="人口1人当たり決算額の推移該当値テキスト130"/>
        <xdr:cNvSpPr txBox="1"/>
      </xdr:nvSpPr>
      <xdr:spPr>
        <a:xfrm>
          <a:off x="5740400" y="21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121753</xdr:rowOff>
    </xdr:from>
    <xdr:to>
      <xdr:col>26</xdr:col>
      <xdr:colOff>101600</xdr:colOff>
      <xdr:row>14</xdr:row>
      <xdr:rowOff>51903</xdr:rowOff>
    </xdr:to>
    <xdr:sp macro="" textlink="">
      <xdr:nvSpPr>
        <xdr:cNvPr id="75" name="楕円 74"/>
        <xdr:cNvSpPr/>
      </xdr:nvSpPr>
      <xdr:spPr bwMode="auto">
        <a:xfrm>
          <a:off x="4953000" y="2398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62080</xdr:rowOff>
    </xdr:from>
    <xdr:ext cx="736600" cy="259045"/>
    <xdr:sp macro="" textlink="">
      <xdr:nvSpPr>
        <xdr:cNvPr id="76" name="テキスト ボックス 75"/>
        <xdr:cNvSpPr txBox="1"/>
      </xdr:nvSpPr>
      <xdr:spPr>
        <a:xfrm>
          <a:off x="4622800" y="2167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181</xdr:rowOff>
    </xdr:from>
    <xdr:to>
      <xdr:col>22</xdr:col>
      <xdr:colOff>165100</xdr:colOff>
      <xdr:row>14</xdr:row>
      <xdr:rowOff>101781</xdr:rowOff>
    </xdr:to>
    <xdr:sp macro="" textlink="">
      <xdr:nvSpPr>
        <xdr:cNvPr id="77" name="楕円 76"/>
        <xdr:cNvSpPr/>
      </xdr:nvSpPr>
      <xdr:spPr bwMode="auto">
        <a:xfrm>
          <a:off x="4254500" y="2448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111958</xdr:rowOff>
    </xdr:from>
    <xdr:ext cx="762000" cy="259045"/>
    <xdr:sp macro="" textlink="">
      <xdr:nvSpPr>
        <xdr:cNvPr id="78" name="テキスト ボックス 77"/>
        <xdr:cNvSpPr txBox="1"/>
      </xdr:nvSpPr>
      <xdr:spPr>
        <a:xfrm>
          <a:off x="3924300" y="221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94964</xdr:rowOff>
    </xdr:from>
    <xdr:to>
      <xdr:col>19</xdr:col>
      <xdr:colOff>38100</xdr:colOff>
      <xdr:row>15</xdr:row>
      <xdr:rowOff>25114</xdr:rowOff>
    </xdr:to>
    <xdr:sp macro="" textlink="">
      <xdr:nvSpPr>
        <xdr:cNvPr id="79" name="楕円 78"/>
        <xdr:cNvSpPr/>
      </xdr:nvSpPr>
      <xdr:spPr bwMode="auto">
        <a:xfrm>
          <a:off x="3556000" y="254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35291</xdr:rowOff>
    </xdr:from>
    <xdr:ext cx="762000" cy="259045"/>
    <xdr:sp macro="" textlink="">
      <xdr:nvSpPr>
        <xdr:cNvPr id="80" name="テキスト ボックス 79"/>
        <xdr:cNvSpPr txBox="1"/>
      </xdr:nvSpPr>
      <xdr:spPr>
        <a:xfrm>
          <a:off x="3225800" y="231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126368</xdr:rowOff>
    </xdr:from>
    <xdr:to>
      <xdr:col>15</xdr:col>
      <xdr:colOff>101600</xdr:colOff>
      <xdr:row>15</xdr:row>
      <xdr:rowOff>56518</xdr:rowOff>
    </xdr:to>
    <xdr:sp macro="" textlink="">
      <xdr:nvSpPr>
        <xdr:cNvPr id="81" name="楕円 80"/>
        <xdr:cNvSpPr/>
      </xdr:nvSpPr>
      <xdr:spPr bwMode="auto">
        <a:xfrm>
          <a:off x="2857500" y="257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66695</xdr:rowOff>
    </xdr:from>
    <xdr:ext cx="762000" cy="259045"/>
    <xdr:sp macro="" textlink="">
      <xdr:nvSpPr>
        <xdr:cNvPr id="82" name="テキスト ボックス 81"/>
        <xdr:cNvSpPr txBox="1"/>
      </xdr:nvSpPr>
      <xdr:spPr>
        <a:xfrm>
          <a:off x="2527300" y="23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34744</xdr:rowOff>
    </xdr:from>
    <xdr:to>
      <xdr:col>29</xdr:col>
      <xdr:colOff>127000</xdr:colOff>
      <xdr:row>34</xdr:row>
      <xdr:rowOff>52966</xdr:rowOff>
    </xdr:to>
    <xdr:cxnSp macro="">
      <xdr:nvCxnSpPr>
        <xdr:cNvPr id="118" name="直線コネクタ 117"/>
        <xdr:cNvCxnSpPr/>
      </xdr:nvCxnSpPr>
      <xdr:spPr bwMode="auto">
        <a:xfrm flipV="1">
          <a:off x="5003800" y="6302194"/>
          <a:ext cx="647700" cy="1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305831</xdr:rowOff>
    </xdr:from>
    <xdr:to>
      <xdr:col>26</xdr:col>
      <xdr:colOff>50800</xdr:colOff>
      <xdr:row>34</xdr:row>
      <xdr:rowOff>52966</xdr:rowOff>
    </xdr:to>
    <xdr:cxnSp macro="">
      <xdr:nvCxnSpPr>
        <xdr:cNvPr id="121" name="直線コネクタ 120"/>
        <xdr:cNvCxnSpPr/>
      </xdr:nvCxnSpPr>
      <xdr:spPr bwMode="auto">
        <a:xfrm>
          <a:off x="4305300" y="6230381"/>
          <a:ext cx="698500" cy="9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305831</xdr:rowOff>
    </xdr:from>
    <xdr:to>
      <xdr:col>22</xdr:col>
      <xdr:colOff>114300</xdr:colOff>
      <xdr:row>34</xdr:row>
      <xdr:rowOff>41569</xdr:rowOff>
    </xdr:to>
    <xdr:cxnSp macro="">
      <xdr:nvCxnSpPr>
        <xdr:cNvPr id="124" name="直線コネクタ 123"/>
        <xdr:cNvCxnSpPr/>
      </xdr:nvCxnSpPr>
      <xdr:spPr bwMode="auto">
        <a:xfrm flipV="1">
          <a:off x="3606800" y="6230381"/>
          <a:ext cx="698500" cy="7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32915</xdr:rowOff>
    </xdr:from>
    <xdr:to>
      <xdr:col>18</xdr:col>
      <xdr:colOff>177800</xdr:colOff>
      <xdr:row>34</xdr:row>
      <xdr:rowOff>41569</xdr:rowOff>
    </xdr:to>
    <xdr:cxnSp macro="">
      <xdr:nvCxnSpPr>
        <xdr:cNvPr id="127" name="直線コネクタ 126"/>
        <xdr:cNvCxnSpPr/>
      </xdr:nvCxnSpPr>
      <xdr:spPr bwMode="auto">
        <a:xfrm>
          <a:off x="2908300" y="6300365"/>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326844</xdr:rowOff>
    </xdr:from>
    <xdr:to>
      <xdr:col>29</xdr:col>
      <xdr:colOff>177800</xdr:colOff>
      <xdr:row>34</xdr:row>
      <xdr:rowOff>85544</xdr:rowOff>
    </xdr:to>
    <xdr:sp macro="" textlink="">
      <xdr:nvSpPr>
        <xdr:cNvPr id="137" name="楕円 136"/>
        <xdr:cNvSpPr/>
      </xdr:nvSpPr>
      <xdr:spPr bwMode="auto">
        <a:xfrm>
          <a:off x="5600700" y="625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171921</xdr:rowOff>
    </xdr:from>
    <xdr:ext cx="762000" cy="259045"/>
    <xdr:sp macro="" textlink="">
      <xdr:nvSpPr>
        <xdr:cNvPr id="138" name="人口1人当たり決算額の推移該当値テキスト445"/>
        <xdr:cNvSpPr txBox="1"/>
      </xdr:nvSpPr>
      <xdr:spPr>
        <a:xfrm>
          <a:off x="5740400" y="609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2166</xdr:rowOff>
    </xdr:from>
    <xdr:to>
      <xdr:col>26</xdr:col>
      <xdr:colOff>101600</xdr:colOff>
      <xdr:row>34</xdr:row>
      <xdr:rowOff>103766</xdr:rowOff>
    </xdr:to>
    <xdr:sp macro="" textlink="">
      <xdr:nvSpPr>
        <xdr:cNvPr id="139" name="楕円 138"/>
        <xdr:cNvSpPr/>
      </xdr:nvSpPr>
      <xdr:spPr bwMode="auto">
        <a:xfrm>
          <a:off x="4953000" y="6269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113943</xdr:rowOff>
    </xdr:from>
    <xdr:ext cx="736600" cy="259045"/>
    <xdr:sp macro="" textlink="">
      <xdr:nvSpPr>
        <xdr:cNvPr id="140" name="テキスト ボックス 139"/>
        <xdr:cNvSpPr txBox="1"/>
      </xdr:nvSpPr>
      <xdr:spPr>
        <a:xfrm>
          <a:off x="4622800" y="603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255031</xdr:rowOff>
    </xdr:from>
    <xdr:to>
      <xdr:col>22</xdr:col>
      <xdr:colOff>165100</xdr:colOff>
      <xdr:row>34</xdr:row>
      <xdr:rowOff>13731</xdr:rowOff>
    </xdr:to>
    <xdr:sp macro="" textlink="">
      <xdr:nvSpPr>
        <xdr:cNvPr id="141" name="楕円 140"/>
        <xdr:cNvSpPr/>
      </xdr:nvSpPr>
      <xdr:spPr bwMode="auto">
        <a:xfrm>
          <a:off x="4254500" y="6179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23908</xdr:rowOff>
    </xdr:from>
    <xdr:ext cx="762000" cy="259045"/>
    <xdr:sp macro="" textlink="">
      <xdr:nvSpPr>
        <xdr:cNvPr id="142" name="テキスト ボックス 141"/>
        <xdr:cNvSpPr txBox="1"/>
      </xdr:nvSpPr>
      <xdr:spPr>
        <a:xfrm>
          <a:off x="3924300" y="594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333669</xdr:rowOff>
    </xdr:from>
    <xdr:to>
      <xdr:col>19</xdr:col>
      <xdr:colOff>38100</xdr:colOff>
      <xdr:row>34</xdr:row>
      <xdr:rowOff>92369</xdr:rowOff>
    </xdr:to>
    <xdr:sp macro="" textlink="">
      <xdr:nvSpPr>
        <xdr:cNvPr id="143" name="楕円 142"/>
        <xdr:cNvSpPr/>
      </xdr:nvSpPr>
      <xdr:spPr bwMode="auto">
        <a:xfrm>
          <a:off x="3556000" y="6258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102546</xdr:rowOff>
    </xdr:from>
    <xdr:ext cx="762000" cy="259045"/>
    <xdr:sp macro="" textlink="">
      <xdr:nvSpPr>
        <xdr:cNvPr id="144" name="テキスト ボックス 143"/>
        <xdr:cNvSpPr txBox="1"/>
      </xdr:nvSpPr>
      <xdr:spPr>
        <a:xfrm>
          <a:off x="3225800" y="60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325015</xdr:rowOff>
    </xdr:from>
    <xdr:to>
      <xdr:col>15</xdr:col>
      <xdr:colOff>101600</xdr:colOff>
      <xdr:row>34</xdr:row>
      <xdr:rowOff>83715</xdr:rowOff>
    </xdr:to>
    <xdr:sp macro="" textlink="">
      <xdr:nvSpPr>
        <xdr:cNvPr id="145" name="楕円 144"/>
        <xdr:cNvSpPr/>
      </xdr:nvSpPr>
      <xdr:spPr bwMode="auto">
        <a:xfrm>
          <a:off x="2857500" y="624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93892</xdr:rowOff>
    </xdr:from>
    <xdr:ext cx="762000" cy="259045"/>
    <xdr:sp macro="" textlink="">
      <xdr:nvSpPr>
        <xdr:cNvPr id="146" name="テキスト ボックス 145"/>
        <xdr:cNvSpPr txBox="1"/>
      </xdr:nvSpPr>
      <xdr:spPr>
        <a:xfrm>
          <a:off x="2527300" y="60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39,115
38,557
1,030.75
30,735,282
29,247,711
1,099,568
17,941,813
28,299,483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94894</xdr:rowOff>
    </xdr:from>
    <xdr:to>
      <xdr:col>24</xdr:col>
      <xdr:colOff>63500</xdr:colOff>
      <xdr:row>32</xdr:row>
      <xdr:rowOff>96625</xdr:rowOff>
    </xdr:to>
    <xdr:cxnSp macro="">
      <xdr:nvCxnSpPr>
        <xdr:cNvPr id="63" name="直線コネクタ 62"/>
        <xdr:cNvCxnSpPr/>
      </xdr:nvCxnSpPr>
      <xdr:spPr>
        <a:xfrm flipV="1">
          <a:off x="3797300" y="5581294"/>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96625</xdr:rowOff>
    </xdr:from>
    <xdr:to>
      <xdr:col>19</xdr:col>
      <xdr:colOff>177800</xdr:colOff>
      <xdr:row>32</xdr:row>
      <xdr:rowOff>147701</xdr:rowOff>
    </xdr:to>
    <xdr:cxnSp macro="">
      <xdr:nvCxnSpPr>
        <xdr:cNvPr id="66" name="直線コネクタ 65"/>
        <xdr:cNvCxnSpPr/>
      </xdr:nvCxnSpPr>
      <xdr:spPr>
        <a:xfrm flipV="1">
          <a:off x="2908300" y="5583025"/>
          <a:ext cx="889000" cy="5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147701</xdr:rowOff>
    </xdr:from>
    <xdr:to>
      <xdr:col>15</xdr:col>
      <xdr:colOff>50800</xdr:colOff>
      <xdr:row>34</xdr:row>
      <xdr:rowOff>41418</xdr:rowOff>
    </xdr:to>
    <xdr:cxnSp macro="">
      <xdr:nvCxnSpPr>
        <xdr:cNvPr id="69" name="直線コネクタ 68"/>
        <xdr:cNvCxnSpPr/>
      </xdr:nvCxnSpPr>
      <xdr:spPr>
        <a:xfrm flipV="1">
          <a:off x="2019300" y="5634101"/>
          <a:ext cx="889000" cy="23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36650</xdr:rowOff>
    </xdr:from>
    <xdr:to>
      <xdr:col>10</xdr:col>
      <xdr:colOff>114300</xdr:colOff>
      <xdr:row>34</xdr:row>
      <xdr:rowOff>41418</xdr:rowOff>
    </xdr:to>
    <xdr:cxnSp macro="">
      <xdr:nvCxnSpPr>
        <xdr:cNvPr id="72" name="直線コネクタ 71"/>
        <xdr:cNvCxnSpPr/>
      </xdr:nvCxnSpPr>
      <xdr:spPr>
        <a:xfrm>
          <a:off x="1130300" y="5865950"/>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44094</xdr:rowOff>
    </xdr:from>
    <xdr:to>
      <xdr:col>24</xdr:col>
      <xdr:colOff>114300</xdr:colOff>
      <xdr:row>32</xdr:row>
      <xdr:rowOff>145694</xdr:rowOff>
    </xdr:to>
    <xdr:sp macro="" textlink="">
      <xdr:nvSpPr>
        <xdr:cNvPr id="82" name="楕円 81"/>
        <xdr:cNvSpPr/>
      </xdr:nvSpPr>
      <xdr:spPr>
        <a:xfrm>
          <a:off x="4584700" y="55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66971</xdr:rowOff>
    </xdr:from>
    <xdr:ext cx="599010" cy="259045"/>
    <xdr:sp macro="" textlink="">
      <xdr:nvSpPr>
        <xdr:cNvPr id="83" name="人件費該当値テキスト"/>
        <xdr:cNvSpPr txBox="1"/>
      </xdr:nvSpPr>
      <xdr:spPr>
        <a:xfrm>
          <a:off x="4686300" y="538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45825</xdr:rowOff>
    </xdr:from>
    <xdr:to>
      <xdr:col>20</xdr:col>
      <xdr:colOff>38100</xdr:colOff>
      <xdr:row>32</xdr:row>
      <xdr:rowOff>147425</xdr:rowOff>
    </xdr:to>
    <xdr:sp macro="" textlink="">
      <xdr:nvSpPr>
        <xdr:cNvPr id="84" name="楕円 83"/>
        <xdr:cNvSpPr/>
      </xdr:nvSpPr>
      <xdr:spPr>
        <a:xfrm>
          <a:off x="3746500" y="5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163952</xdr:rowOff>
    </xdr:from>
    <xdr:ext cx="599010" cy="259045"/>
    <xdr:sp macro="" textlink="">
      <xdr:nvSpPr>
        <xdr:cNvPr id="85" name="テキスト ボックス 84"/>
        <xdr:cNvSpPr txBox="1"/>
      </xdr:nvSpPr>
      <xdr:spPr>
        <a:xfrm>
          <a:off x="3497795" y="530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96901</xdr:rowOff>
    </xdr:from>
    <xdr:to>
      <xdr:col>15</xdr:col>
      <xdr:colOff>101600</xdr:colOff>
      <xdr:row>33</xdr:row>
      <xdr:rowOff>27051</xdr:rowOff>
    </xdr:to>
    <xdr:sp macro="" textlink="">
      <xdr:nvSpPr>
        <xdr:cNvPr id="86" name="楕円 85"/>
        <xdr:cNvSpPr/>
      </xdr:nvSpPr>
      <xdr:spPr>
        <a:xfrm>
          <a:off x="2857500" y="55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43578</xdr:rowOff>
    </xdr:from>
    <xdr:ext cx="599010" cy="259045"/>
    <xdr:sp macro="" textlink="">
      <xdr:nvSpPr>
        <xdr:cNvPr id="87" name="テキスト ボックス 86"/>
        <xdr:cNvSpPr txBox="1"/>
      </xdr:nvSpPr>
      <xdr:spPr>
        <a:xfrm>
          <a:off x="2608795" y="535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162068</xdr:rowOff>
    </xdr:from>
    <xdr:to>
      <xdr:col>10</xdr:col>
      <xdr:colOff>165100</xdr:colOff>
      <xdr:row>34</xdr:row>
      <xdr:rowOff>92218</xdr:rowOff>
    </xdr:to>
    <xdr:sp macro="" textlink="">
      <xdr:nvSpPr>
        <xdr:cNvPr id="88" name="楕円 87"/>
        <xdr:cNvSpPr/>
      </xdr:nvSpPr>
      <xdr:spPr>
        <a:xfrm>
          <a:off x="1968500" y="58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108745</xdr:rowOff>
    </xdr:from>
    <xdr:ext cx="534377" cy="259045"/>
    <xdr:sp macro="" textlink="">
      <xdr:nvSpPr>
        <xdr:cNvPr id="89" name="テキスト ボックス 88"/>
        <xdr:cNvSpPr txBox="1"/>
      </xdr:nvSpPr>
      <xdr:spPr>
        <a:xfrm>
          <a:off x="1752111" y="559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157300</xdr:rowOff>
    </xdr:from>
    <xdr:to>
      <xdr:col>6</xdr:col>
      <xdr:colOff>38100</xdr:colOff>
      <xdr:row>34</xdr:row>
      <xdr:rowOff>87450</xdr:rowOff>
    </xdr:to>
    <xdr:sp macro="" textlink="">
      <xdr:nvSpPr>
        <xdr:cNvPr id="90" name="楕円 89"/>
        <xdr:cNvSpPr/>
      </xdr:nvSpPr>
      <xdr:spPr>
        <a:xfrm>
          <a:off x="1079500" y="58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103977</xdr:rowOff>
    </xdr:from>
    <xdr:ext cx="534377" cy="259045"/>
    <xdr:sp macro="" textlink="">
      <xdr:nvSpPr>
        <xdr:cNvPr id="91" name="テキスト ボックス 90"/>
        <xdr:cNvSpPr txBox="1"/>
      </xdr:nvSpPr>
      <xdr:spPr>
        <a:xfrm>
          <a:off x="863111" y="559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137734</xdr:rowOff>
    </xdr:from>
    <xdr:to>
      <xdr:col>24</xdr:col>
      <xdr:colOff>63500</xdr:colOff>
      <xdr:row>56</xdr:row>
      <xdr:rowOff>33739</xdr:rowOff>
    </xdr:to>
    <xdr:cxnSp macro="">
      <xdr:nvCxnSpPr>
        <xdr:cNvPr id="119" name="直線コネクタ 118"/>
        <xdr:cNvCxnSpPr/>
      </xdr:nvCxnSpPr>
      <xdr:spPr>
        <a:xfrm flipV="1">
          <a:off x="3797300" y="9567484"/>
          <a:ext cx="838200" cy="6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33739</xdr:rowOff>
    </xdr:from>
    <xdr:to>
      <xdr:col>19</xdr:col>
      <xdr:colOff>177800</xdr:colOff>
      <xdr:row>56</xdr:row>
      <xdr:rowOff>124914</xdr:rowOff>
    </xdr:to>
    <xdr:cxnSp macro="">
      <xdr:nvCxnSpPr>
        <xdr:cNvPr id="122" name="直線コネクタ 121"/>
        <xdr:cNvCxnSpPr/>
      </xdr:nvCxnSpPr>
      <xdr:spPr>
        <a:xfrm flipV="1">
          <a:off x="2908300" y="9634939"/>
          <a:ext cx="889000" cy="9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71724</xdr:rowOff>
    </xdr:from>
    <xdr:to>
      <xdr:col>15</xdr:col>
      <xdr:colOff>50800</xdr:colOff>
      <xdr:row>56</xdr:row>
      <xdr:rowOff>124914</xdr:rowOff>
    </xdr:to>
    <xdr:cxnSp macro="">
      <xdr:nvCxnSpPr>
        <xdr:cNvPr id="125" name="直線コネクタ 124"/>
        <xdr:cNvCxnSpPr/>
      </xdr:nvCxnSpPr>
      <xdr:spPr>
        <a:xfrm>
          <a:off x="2019300" y="9672924"/>
          <a:ext cx="889000" cy="5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71724</xdr:rowOff>
    </xdr:from>
    <xdr:to>
      <xdr:col>10</xdr:col>
      <xdr:colOff>114300</xdr:colOff>
      <xdr:row>56</xdr:row>
      <xdr:rowOff>112652</xdr:rowOff>
    </xdr:to>
    <xdr:cxnSp macro="">
      <xdr:nvCxnSpPr>
        <xdr:cNvPr id="128" name="直線コネクタ 127"/>
        <xdr:cNvCxnSpPr/>
      </xdr:nvCxnSpPr>
      <xdr:spPr>
        <a:xfrm flipV="1">
          <a:off x="1130300" y="9672924"/>
          <a:ext cx="889000" cy="4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86934</xdr:rowOff>
    </xdr:from>
    <xdr:to>
      <xdr:col>24</xdr:col>
      <xdr:colOff>114300</xdr:colOff>
      <xdr:row>56</xdr:row>
      <xdr:rowOff>17084</xdr:rowOff>
    </xdr:to>
    <xdr:sp macro="" textlink="">
      <xdr:nvSpPr>
        <xdr:cNvPr id="138" name="楕円 137"/>
        <xdr:cNvSpPr/>
      </xdr:nvSpPr>
      <xdr:spPr>
        <a:xfrm>
          <a:off x="4584700" y="95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109811</xdr:rowOff>
    </xdr:from>
    <xdr:ext cx="599010" cy="259045"/>
    <xdr:sp macro="" textlink="">
      <xdr:nvSpPr>
        <xdr:cNvPr id="139" name="物件費該当値テキスト"/>
        <xdr:cNvSpPr txBox="1"/>
      </xdr:nvSpPr>
      <xdr:spPr>
        <a:xfrm>
          <a:off x="4686300" y="936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154389</xdr:rowOff>
    </xdr:from>
    <xdr:to>
      <xdr:col>20</xdr:col>
      <xdr:colOff>38100</xdr:colOff>
      <xdr:row>56</xdr:row>
      <xdr:rowOff>84539</xdr:rowOff>
    </xdr:to>
    <xdr:sp macro="" textlink="">
      <xdr:nvSpPr>
        <xdr:cNvPr id="140" name="楕円 139"/>
        <xdr:cNvSpPr/>
      </xdr:nvSpPr>
      <xdr:spPr>
        <a:xfrm>
          <a:off x="3746500" y="95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101066</xdr:rowOff>
    </xdr:from>
    <xdr:ext cx="534377" cy="259045"/>
    <xdr:sp macro="" textlink="">
      <xdr:nvSpPr>
        <xdr:cNvPr id="141" name="テキスト ボックス 140"/>
        <xdr:cNvSpPr txBox="1"/>
      </xdr:nvSpPr>
      <xdr:spPr>
        <a:xfrm>
          <a:off x="3530111" y="935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74114</xdr:rowOff>
    </xdr:from>
    <xdr:to>
      <xdr:col>15</xdr:col>
      <xdr:colOff>101600</xdr:colOff>
      <xdr:row>57</xdr:row>
      <xdr:rowOff>4264</xdr:rowOff>
    </xdr:to>
    <xdr:sp macro="" textlink="">
      <xdr:nvSpPr>
        <xdr:cNvPr id="142" name="楕円 141"/>
        <xdr:cNvSpPr/>
      </xdr:nvSpPr>
      <xdr:spPr>
        <a:xfrm>
          <a:off x="2857500" y="967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20791</xdr:rowOff>
    </xdr:from>
    <xdr:ext cx="534377" cy="259045"/>
    <xdr:sp macro="" textlink="">
      <xdr:nvSpPr>
        <xdr:cNvPr id="143" name="テキスト ボックス 142"/>
        <xdr:cNvSpPr txBox="1"/>
      </xdr:nvSpPr>
      <xdr:spPr>
        <a:xfrm>
          <a:off x="2641111" y="945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20924</xdr:rowOff>
    </xdr:from>
    <xdr:to>
      <xdr:col>10</xdr:col>
      <xdr:colOff>165100</xdr:colOff>
      <xdr:row>56</xdr:row>
      <xdr:rowOff>122524</xdr:rowOff>
    </xdr:to>
    <xdr:sp macro="" textlink="">
      <xdr:nvSpPr>
        <xdr:cNvPr id="144" name="楕円 143"/>
        <xdr:cNvSpPr/>
      </xdr:nvSpPr>
      <xdr:spPr>
        <a:xfrm>
          <a:off x="1968500" y="9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139051</xdr:rowOff>
    </xdr:from>
    <xdr:ext cx="534377" cy="259045"/>
    <xdr:sp macro="" textlink="">
      <xdr:nvSpPr>
        <xdr:cNvPr id="145" name="テキスト ボックス 144"/>
        <xdr:cNvSpPr txBox="1"/>
      </xdr:nvSpPr>
      <xdr:spPr>
        <a:xfrm>
          <a:off x="1752111" y="93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61852</xdr:rowOff>
    </xdr:from>
    <xdr:to>
      <xdr:col>6</xdr:col>
      <xdr:colOff>38100</xdr:colOff>
      <xdr:row>56</xdr:row>
      <xdr:rowOff>163452</xdr:rowOff>
    </xdr:to>
    <xdr:sp macro="" textlink="">
      <xdr:nvSpPr>
        <xdr:cNvPr id="146" name="楕円 145"/>
        <xdr:cNvSpPr/>
      </xdr:nvSpPr>
      <xdr:spPr>
        <a:xfrm>
          <a:off x="1079500" y="96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8529</xdr:rowOff>
    </xdr:from>
    <xdr:ext cx="534377" cy="259045"/>
    <xdr:sp macro="" textlink="">
      <xdr:nvSpPr>
        <xdr:cNvPr id="147" name="テキスト ボックス 146"/>
        <xdr:cNvSpPr txBox="1"/>
      </xdr:nvSpPr>
      <xdr:spPr>
        <a:xfrm>
          <a:off x="863111" y="94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79190</xdr:rowOff>
    </xdr:from>
    <xdr:to>
      <xdr:col>24</xdr:col>
      <xdr:colOff>63500</xdr:colOff>
      <xdr:row>75</xdr:row>
      <xdr:rowOff>96334</xdr:rowOff>
    </xdr:to>
    <xdr:cxnSp macro="">
      <xdr:nvCxnSpPr>
        <xdr:cNvPr id="174" name="直線コネクタ 173"/>
        <xdr:cNvCxnSpPr/>
      </xdr:nvCxnSpPr>
      <xdr:spPr>
        <a:xfrm>
          <a:off x="3797300" y="12766490"/>
          <a:ext cx="8382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79190</xdr:rowOff>
    </xdr:from>
    <xdr:to>
      <xdr:col>19</xdr:col>
      <xdr:colOff>177800</xdr:colOff>
      <xdr:row>75</xdr:row>
      <xdr:rowOff>56786</xdr:rowOff>
    </xdr:to>
    <xdr:cxnSp macro="">
      <xdr:nvCxnSpPr>
        <xdr:cNvPr id="177" name="直線コネクタ 176"/>
        <xdr:cNvCxnSpPr/>
      </xdr:nvCxnSpPr>
      <xdr:spPr>
        <a:xfrm flipV="1">
          <a:off x="2908300" y="12766490"/>
          <a:ext cx="889000" cy="14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56786</xdr:rowOff>
    </xdr:from>
    <xdr:to>
      <xdr:col>15</xdr:col>
      <xdr:colOff>50800</xdr:colOff>
      <xdr:row>77</xdr:row>
      <xdr:rowOff>117366</xdr:rowOff>
    </xdr:to>
    <xdr:cxnSp macro="">
      <xdr:nvCxnSpPr>
        <xdr:cNvPr id="180" name="直線コネクタ 179"/>
        <xdr:cNvCxnSpPr/>
      </xdr:nvCxnSpPr>
      <xdr:spPr>
        <a:xfrm flipV="1">
          <a:off x="2019300" y="12915536"/>
          <a:ext cx="889000" cy="40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168048</xdr:rowOff>
    </xdr:from>
    <xdr:ext cx="469744" cy="259045"/>
    <xdr:sp macro="" textlink="">
      <xdr:nvSpPr>
        <xdr:cNvPr id="182" name="テキスト ボックス 181"/>
        <xdr:cNvSpPr txBox="1"/>
      </xdr:nvSpPr>
      <xdr:spPr>
        <a:xfrm>
          <a:off x="2673428" y="133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86528</xdr:rowOff>
    </xdr:from>
    <xdr:to>
      <xdr:col>10</xdr:col>
      <xdr:colOff>114300</xdr:colOff>
      <xdr:row>77</xdr:row>
      <xdr:rowOff>117366</xdr:rowOff>
    </xdr:to>
    <xdr:cxnSp macro="">
      <xdr:nvCxnSpPr>
        <xdr:cNvPr id="183" name="直線コネクタ 182"/>
        <xdr:cNvCxnSpPr/>
      </xdr:nvCxnSpPr>
      <xdr:spPr>
        <a:xfrm>
          <a:off x="1130300" y="13288178"/>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187" name="テキスト ボックス 186"/>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45534</xdr:rowOff>
    </xdr:from>
    <xdr:to>
      <xdr:col>24</xdr:col>
      <xdr:colOff>114300</xdr:colOff>
      <xdr:row>75</xdr:row>
      <xdr:rowOff>147135</xdr:rowOff>
    </xdr:to>
    <xdr:sp macro="" textlink="">
      <xdr:nvSpPr>
        <xdr:cNvPr id="193" name="楕円 192"/>
        <xdr:cNvSpPr/>
      </xdr:nvSpPr>
      <xdr:spPr>
        <a:xfrm>
          <a:off x="4584700" y="12904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68411</xdr:rowOff>
    </xdr:from>
    <xdr:ext cx="534377" cy="259045"/>
    <xdr:sp macro="" textlink="">
      <xdr:nvSpPr>
        <xdr:cNvPr id="194" name="維持補修費該当値テキスト"/>
        <xdr:cNvSpPr txBox="1"/>
      </xdr:nvSpPr>
      <xdr:spPr>
        <a:xfrm>
          <a:off x="4686300" y="1275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28390</xdr:rowOff>
    </xdr:from>
    <xdr:to>
      <xdr:col>20</xdr:col>
      <xdr:colOff>38100</xdr:colOff>
      <xdr:row>74</xdr:row>
      <xdr:rowOff>129990</xdr:rowOff>
    </xdr:to>
    <xdr:sp macro="" textlink="">
      <xdr:nvSpPr>
        <xdr:cNvPr id="195" name="楕円 194"/>
        <xdr:cNvSpPr/>
      </xdr:nvSpPr>
      <xdr:spPr>
        <a:xfrm>
          <a:off x="3746500" y="127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146517</xdr:rowOff>
    </xdr:from>
    <xdr:ext cx="534377" cy="259045"/>
    <xdr:sp macro="" textlink="">
      <xdr:nvSpPr>
        <xdr:cNvPr id="196" name="テキスト ボックス 195"/>
        <xdr:cNvSpPr txBox="1"/>
      </xdr:nvSpPr>
      <xdr:spPr>
        <a:xfrm>
          <a:off x="3530111" y="124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5986</xdr:rowOff>
    </xdr:from>
    <xdr:to>
      <xdr:col>15</xdr:col>
      <xdr:colOff>101600</xdr:colOff>
      <xdr:row>75</xdr:row>
      <xdr:rowOff>107586</xdr:rowOff>
    </xdr:to>
    <xdr:sp macro="" textlink="">
      <xdr:nvSpPr>
        <xdr:cNvPr id="197" name="楕円 196"/>
        <xdr:cNvSpPr/>
      </xdr:nvSpPr>
      <xdr:spPr>
        <a:xfrm>
          <a:off x="2857500" y="128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124113</xdr:rowOff>
    </xdr:from>
    <xdr:ext cx="534377" cy="259045"/>
    <xdr:sp macro="" textlink="">
      <xdr:nvSpPr>
        <xdr:cNvPr id="198" name="テキスト ボックス 197"/>
        <xdr:cNvSpPr txBox="1"/>
      </xdr:nvSpPr>
      <xdr:spPr>
        <a:xfrm>
          <a:off x="2641111" y="1263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66566</xdr:rowOff>
    </xdr:from>
    <xdr:to>
      <xdr:col>10</xdr:col>
      <xdr:colOff>165100</xdr:colOff>
      <xdr:row>77</xdr:row>
      <xdr:rowOff>168166</xdr:rowOff>
    </xdr:to>
    <xdr:sp macro="" textlink="">
      <xdr:nvSpPr>
        <xdr:cNvPr id="199" name="楕円 198"/>
        <xdr:cNvSpPr/>
      </xdr:nvSpPr>
      <xdr:spPr>
        <a:xfrm>
          <a:off x="1968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13243</xdr:rowOff>
    </xdr:from>
    <xdr:ext cx="469744" cy="259045"/>
    <xdr:sp macro="" textlink="">
      <xdr:nvSpPr>
        <xdr:cNvPr id="200" name="テキスト ボックス 199"/>
        <xdr:cNvSpPr txBox="1"/>
      </xdr:nvSpPr>
      <xdr:spPr>
        <a:xfrm>
          <a:off x="1784428" y="130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35728</xdr:rowOff>
    </xdr:from>
    <xdr:to>
      <xdr:col>6</xdr:col>
      <xdr:colOff>38100</xdr:colOff>
      <xdr:row>77</xdr:row>
      <xdr:rowOff>137328</xdr:rowOff>
    </xdr:to>
    <xdr:sp macro="" textlink="">
      <xdr:nvSpPr>
        <xdr:cNvPr id="201" name="楕円 200"/>
        <xdr:cNvSpPr/>
      </xdr:nvSpPr>
      <xdr:spPr>
        <a:xfrm>
          <a:off x="1079500" y="132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153855</xdr:rowOff>
    </xdr:from>
    <xdr:ext cx="469744" cy="259045"/>
    <xdr:sp macro="" textlink="">
      <xdr:nvSpPr>
        <xdr:cNvPr id="202" name="テキスト ボックス 201"/>
        <xdr:cNvSpPr txBox="1"/>
      </xdr:nvSpPr>
      <xdr:spPr>
        <a:xfrm>
          <a:off x="895428" y="130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94551</xdr:rowOff>
    </xdr:from>
    <xdr:to>
      <xdr:col>24</xdr:col>
      <xdr:colOff>63500</xdr:colOff>
      <xdr:row>97</xdr:row>
      <xdr:rowOff>89509</xdr:rowOff>
    </xdr:to>
    <xdr:cxnSp macro="">
      <xdr:nvCxnSpPr>
        <xdr:cNvPr id="232" name="直線コネクタ 231"/>
        <xdr:cNvCxnSpPr/>
      </xdr:nvCxnSpPr>
      <xdr:spPr>
        <a:xfrm>
          <a:off x="3797300" y="16553751"/>
          <a:ext cx="838200" cy="16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94551</xdr:rowOff>
    </xdr:from>
    <xdr:to>
      <xdr:col>19</xdr:col>
      <xdr:colOff>177800</xdr:colOff>
      <xdr:row>98</xdr:row>
      <xdr:rowOff>50115</xdr:rowOff>
    </xdr:to>
    <xdr:cxnSp macro="">
      <xdr:nvCxnSpPr>
        <xdr:cNvPr id="235" name="直線コネクタ 234"/>
        <xdr:cNvCxnSpPr/>
      </xdr:nvCxnSpPr>
      <xdr:spPr>
        <a:xfrm flipV="1">
          <a:off x="2908300" y="16553751"/>
          <a:ext cx="889000" cy="29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25794</xdr:rowOff>
    </xdr:from>
    <xdr:to>
      <xdr:col>15</xdr:col>
      <xdr:colOff>50800</xdr:colOff>
      <xdr:row>98</xdr:row>
      <xdr:rowOff>50115</xdr:rowOff>
    </xdr:to>
    <xdr:cxnSp macro="">
      <xdr:nvCxnSpPr>
        <xdr:cNvPr id="238" name="直線コネクタ 237"/>
        <xdr:cNvCxnSpPr/>
      </xdr:nvCxnSpPr>
      <xdr:spPr>
        <a:xfrm>
          <a:off x="2019300" y="16827894"/>
          <a:ext cx="889000" cy="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25794</xdr:rowOff>
    </xdr:from>
    <xdr:to>
      <xdr:col>10</xdr:col>
      <xdr:colOff>114300</xdr:colOff>
      <xdr:row>98</xdr:row>
      <xdr:rowOff>41503</xdr:rowOff>
    </xdr:to>
    <xdr:cxnSp macro="">
      <xdr:nvCxnSpPr>
        <xdr:cNvPr id="241" name="直線コネクタ 240"/>
        <xdr:cNvCxnSpPr/>
      </xdr:nvCxnSpPr>
      <xdr:spPr>
        <a:xfrm flipV="1">
          <a:off x="1130300" y="16827894"/>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52036</xdr:rowOff>
    </xdr:from>
    <xdr:ext cx="534377" cy="259045"/>
    <xdr:sp macro="" textlink="">
      <xdr:nvSpPr>
        <xdr:cNvPr id="245" name="テキスト ボックス 244"/>
        <xdr:cNvSpPr txBox="1"/>
      </xdr:nvSpPr>
      <xdr:spPr>
        <a:xfrm>
          <a:off x="86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38709</xdr:rowOff>
    </xdr:from>
    <xdr:to>
      <xdr:col>24</xdr:col>
      <xdr:colOff>114300</xdr:colOff>
      <xdr:row>97</xdr:row>
      <xdr:rowOff>140309</xdr:rowOff>
    </xdr:to>
    <xdr:sp macro="" textlink="">
      <xdr:nvSpPr>
        <xdr:cNvPr id="251" name="楕円 250"/>
        <xdr:cNvSpPr/>
      </xdr:nvSpPr>
      <xdr:spPr>
        <a:xfrm>
          <a:off x="4584700" y="166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17136</xdr:rowOff>
    </xdr:from>
    <xdr:ext cx="534377" cy="259045"/>
    <xdr:sp macro="" textlink="">
      <xdr:nvSpPr>
        <xdr:cNvPr id="252" name="扶助費該当値テキスト"/>
        <xdr:cNvSpPr txBox="1"/>
      </xdr:nvSpPr>
      <xdr:spPr>
        <a:xfrm>
          <a:off x="4686300" y="166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43751</xdr:rowOff>
    </xdr:from>
    <xdr:to>
      <xdr:col>20</xdr:col>
      <xdr:colOff>38100</xdr:colOff>
      <xdr:row>96</xdr:row>
      <xdr:rowOff>145351</xdr:rowOff>
    </xdr:to>
    <xdr:sp macro="" textlink="">
      <xdr:nvSpPr>
        <xdr:cNvPr id="253" name="楕円 252"/>
        <xdr:cNvSpPr/>
      </xdr:nvSpPr>
      <xdr:spPr>
        <a:xfrm>
          <a:off x="3746500" y="165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136478</xdr:rowOff>
    </xdr:from>
    <xdr:ext cx="534377" cy="259045"/>
    <xdr:sp macro="" textlink="">
      <xdr:nvSpPr>
        <xdr:cNvPr id="254" name="テキスト ボックス 253"/>
        <xdr:cNvSpPr txBox="1"/>
      </xdr:nvSpPr>
      <xdr:spPr>
        <a:xfrm>
          <a:off x="3530111" y="165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170765</xdr:rowOff>
    </xdr:from>
    <xdr:to>
      <xdr:col>15</xdr:col>
      <xdr:colOff>101600</xdr:colOff>
      <xdr:row>98</xdr:row>
      <xdr:rowOff>100915</xdr:rowOff>
    </xdr:to>
    <xdr:sp macro="" textlink="">
      <xdr:nvSpPr>
        <xdr:cNvPr id="255" name="楕円 254"/>
        <xdr:cNvSpPr/>
      </xdr:nvSpPr>
      <xdr:spPr>
        <a:xfrm>
          <a:off x="2857500" y="168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92042</xdr:rowOff>
    </xdr:from>
    <xdr:ext cx="534377" cy="259045"/>
    <xdr:sp macro="" textlink="">
      <xdr:nvSpPr>
        <xdr:cNvPr id="256" name="テキスト ボックス 255"/>
        <xdr:cNvSpPr txBox="1"/>
      </xdr:nvSpPr>
      <xdr:spPr>
        <a:xfrm>
          <a:off x="2641111" y="168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146444</xdr:rowOff>
    </xdr:from>
    <xdr:to>
      <xdr:col>10</xdr:col>
      <xdr:colOff>165100</xdr:colOff>
      <xdr:row>98</xdr:row>
      <xdr:rowOff>76594</xdr:rowOff>
    </xdr:to>
    <xdr:sp macro="" textlink="">
      <xdr:nvSpPr>
        <xdr:cNvPr id="257" name="楕円 256"/>
        <xdr:cNvSpPr/>
      </xdr:nvSpPr>
      <xdr:spPr>
        <a:xfrm>
          <a:off x="1968500" y="167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67721</xdr:rowOff>
    </xdr:from>
    <xdr:ext cx="534377" cy="259045"/>
    <xdr:sp macro="" textlink="">
      <xdr:nvSpPr>
        <xdr:cNvPr id="258" name="テキスト ボックス 257"/>
        <xdr:cNvSpPr txBox="1"/>
      </xdr:nvSpPr>
      <xdr:spPr>
        <a:xfrm>
          <a:off x="1752111" y="168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162153</xdr:rowOff>
    </xdr:from>
    <xdr:to>
      <xdr:col>6</xdr:col>
      <xdr:colOff>38100</xdr:colOff>
      <xdr:row>98</xdr:row>
      <xdr:rowOff>92303</xdr:rowOff>
    </xdr:to>
    <xdr:sp macro="" textlink="">
      <xdr:nvSpPr>
        <xdr:cNvPr id="259" name="楕円 258"/>
        <xdr:cNvSpPr/>
      </xdr:nvSpPr>
      <xdr:spPr>
        <a:xfrm>
          <a:off x="1079500" y="167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83430</xdr:rowOff>
    </xdr:from>
    <xdr:ext cx="534377" cy="259045"/>
    <xdr:sp macro="" textlink="">
      <xdr:nvSpPr>
        <xdr:cNvPr id="260" name="テキスト ボックス 259"/>
        <xdr:cNvSpPr txBox="1"/>
      </xdr:nvSpPr>
      <xdr:spPr>
        <a:xfrm>
          <a:off x="863111" y="1688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35565</xdr:rowOff>
    </xdr:from>
    <xdr:to>
      <xdr:col>55</xdr:col>
      <xdr:colOff>0</xdr:colOff>
      <xdr:row>34</xdr:row>
      <xdr:rowOff>93835</xdr:rowOff>
    </xdr:to>
    <xdr:cxnSp macro="">
      <xdr:nvCxnSpPr>
        <xdr:cNvPr id="289" name="直線コネクタ 288"/>
        <xdr:cNvCxnSpPr/>
      </xdr:nvCxnSpPr>
      <xdr:spPr>
        <a:xfrm flipV="1">
          <a:off x="9639300" y="5864865"/>
          <a:ext cx="838200" cy="5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171302</xdr:rowOff>
    </xdr:from>
    <xdr:ext cx="534377" cy="259045"/>
    <xdr:sp macro="" textlink="">
      <xdr:nvSpPr>
        <xdr:cNvPr id="290" name="補助費等平均値テキスト"/>
        <xdr:cNvSpPr txBox="1"/>
      </xdr:nvSpPr>
      <xdr:spPr>
        <a:xfrm>
          <a:off x="10528300" y="600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140142</xdr:rowOff>
    </xdr:from>
    <xdr:to>
      <xdr:col>50</xdr:col>
      <xdr:colOff>114300</xdr:colOff>
      <xdr:row>34</xdr:row>
      <xdr:rowOff>93835</xdr:rowOff>
    </xdr:to>
    <xdr:cxnSp macro="">
      <xdr:nvCxnSpPr>
        <xdr:cNvPr id="292" name="直線コネクタ 291"/>
        <xdr:cNvCxnSpPr/>
      </xdr:nvCxnSpPr>
      <xdr:spPr>
        <a:xfrm>
          <a:off x="8750300" y="5112192"/>
          <a:ext cx="889000" cy="8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156275</xdr:rowOff>
    </xdr:from>
    <xdr:ext cx="534377" cy="259045"/>
    <xdr:sp macro="" textlink="">
      <xdr:nvSpPr>
        <xdr:cNvPr id="294" name="テキスト ボックス 293"/>
        <xdr:cNvSpPr txBox="1"/>
      </xdr:nvSpPr>
      <xdr:spPr>
        <a:xfrm>
          <a:off x="9372111" y="615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140142</xdr:rowOff>
    </xdr:from>
    <xdr:to>
      <xdr:col>45</xdr:col>
      <xdr:colOff>177800</xdr:colOff>
      <xdr:row>36</xdr:row>
      <xdr:rowOff>110790</xdr:rowOff>
    </xdr:to>
    <xdr:cxnSp macro="">
      <xdr:nvCxnSpPr>
        <xdr:cNvPr id="295" name="直線コネクタ 294"/>
        <xdr:cNvCxnSpPr/>
      </xdr:nvCxnSpPr>
      <xdr:spPr>
        <a:xfrm flipV="1">
          <a:off x="7861300" y="5112192"/>
          <a:ext cx="889000" cy="117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121864</xdr:rowOff>
    </xdr:from>
    <xdr:to>
      <xdr:col>46</xdr:col>
      <xdr:colOff>38100</xdr:colOff>
      <xdr:row>31</xdr:row>
      <xdr:rowOff>52014</xdr:rowOff>
    </xdr:to>
    <xdr:sp macro="" textlink="">
      <xdr:nvSpPr>
        <xdr:cNvPr id="296" name="フローチャート: 判断 295"/>
        <xdr:cNvSpPr/>
      </xdr:nvSpPr>
      <xdr:spPr>
        <a:xfrm>
          <a:off x="8699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43141</xdr:rowOff>
    </xdr:from>
    <xdr:ext cx="599010" cy="259045"/>
    <xdr:sp macro="" textlink="">
      <xdr:nvSpPr>
        <xdr:cNvPr id="297" name="テキスト ボックス 296"/>
        <xdr:cNvSpPr txBox="1"/>
      </xdr:nvSpPr>
      <xdr:spPr>
        <a:xfrm>
          <a:off x="8450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110790</xdr:rowOff>
    </xdr:from>
    <xdr:to>
      <xdr:col>41</xdr:col>
      <xdr:colOff>50800</xdr:colOff>
      <xdr:row>36</xdr:row>
      <xdr:rowOff>131021</xdr:rowOff>
    </xdr:to>
    <xdr:cxnSp macro="">
      <xdr:nvCxnSpPr>
        <xdr:cNvPr id="298" name="直線コネクタ 297"/>
        <xdr:cNvCxnSpPr/>
      </xdr:nvCxnSpPr>
      <xdr:spPr>
        <a:xfrm flipV="1">
          <a:off x="6972300" y="6282990"/>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160383</xdr:rowOff>
    </xdr:from>
    <xdr:to>
      <xdr:col>41</xdr:col>
      <xdr:colOff>101600</xdr:colOff>
      <xdr:row>36</xdr:row>
      <xdr:rowOff>90533</xdr:rowOff>
    </xdr:to>
    <xdr:sp macro="" textlink="">
      <xdr:nvSpPr>
        <xdr:cNvPr id="299" name="フローチャート: 判断 298"/>
        <xdr:cNvSpPr/>
      </xdr:nvSpPr>
      <xdr:spPr>
        <a:xfrm>
          <a:off x="7810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107060</xdr:rowOff>
    </xdr:from>
    <xdr:ext cx="534377" cy="259045"/>
    <xdr:sp macro="" textlink="">
      <xdr:nvSpPr>
        <xdr:cNvPr id="300" name="テキスト ボックス 299"/>
        <xdr:cNvSpPr txBox="1"/>
      </xdr:nvSpPr>
      <xdr:spPr>
        <a:xfrm>
          <a:off x="7594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36596</xdr:rowOff>
    </xdr:from>
    <xdr:to>
      <xdr:col>36</xdr:col>
      <xdr:colOff>165100</xdr:colOff>
      <xdr:row>36</xdr:row>
      <xdr:rowOff>138196</xdr:rowOff>
    </xdr:to>
    <xdr:sp macro="" textlink="">
      <xdr:nvSpPr>
        <xdr:cNvPr id="301" name="フローチャート: 判断 300"/>
        <xdr:cNvSpPr/>
      </xdr:nvSpPr>
      <xdr:spPr>
        <a:xfrm>
          <a:off x="6921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154723</xdr:rowOff>
    </xdr:from>
    <xdr:ext cx="534377" cy="259045"/>
    <xdr:sp macro="" textlink="">
      <xdr:nvSpPr>
        <xdr:cNvPr id="302" name="テキスト ボックス 301"/>
        <xdr:cNvSpPr txBox="1"/>
      </xdr:nvSpPr>
      <xdr:spPr>
        <a:xfrm>
          <a:off x="6705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156215</xdr:rowOff>
    </xdr:from>
    <xdr:to>
      <xdr:col>55</xdr:col>
      <xdr:colOff>50800</xdr:colOff>
      <xdr:row>34</xdr:row>
      <xdr:rowOff>86365</xdr:rowOff>
    </xdr:to>
    <xdr:sp macro="" textlink="">
      <xdr:nvSpPr>
        <xdr:cNvPr id="308" name="楕円 307"/>
        <xdr:cNvSpPr/>
      </xdr:nvSpPr>
      <xdr:spPr>
        <a:xfrm>
          <a:off x="10426700" y="58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7642</xdr:rowOff>
    </xdr:from>
    <xdr:ext cx="599010" cy="259045"/>
    <xdr:sp macro="" textlink="">
      <xdr:nvSpPr>
        <xdr:cNvPr id="309" name="補助費等該当値テキスト"/>
        <xdr:cNvSpPr txBox="1"/>
      </xdr:nvSpPr>
      <xdr:spPr>
        <a:xfrm>
          <a:off x="10528300" y="56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43035</xdr:rowOff>
    </xdr:from>
    <xdr:to>
      <xdr:col>50</xdr:col>
      <xdr:colOff>165100</xdr:colOff>
      <xdr:row>34</xdr:row>
      <xdr:rowOff>144635</xdr:rowOff>
    </xdr:to>
    <xdr:sp macro="" textlink="">
      <xdr:nvSpPr>
        <xdr:cNvPr id="310" name="楕円 309"/>
        <xdr:cNvSpPr/>
      </xdr:nvSpPr>
      <xdr:spPr>
        <a:xfrm>
          <a:off x="9588500" y="58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161162</xdr:rowOff>
    </xdr:from>
    <xdr:ext cx="599010" cy="259045"/>
    <xdr:sp macro="" textlink="">
      <xdr:nvSpPr>
        <xdr:cNvPr id="311" name="テキスト ボックス 310"/>
        <xdr:cNvSpPr txBox="1"/>
      </xdr:nvSpPr>
      <xdr:spPr>
        <a:xfrm>
          <a:off x="9339795" y="564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89342</xdr:rowOff>
    </xdr:from>
    <xdr:to>
      <xdr:col>46</xdr:col>
      <xdr:colOff>38100</xdr:colOff>
      <xdr:row>30</xdr:row>
      <xdr:rowOff>19492</xdr:rowOff>
    </xdr:to>
    <xdr:sp macro="" textlink="">
      <xdr:nvSpPr>
        <xdr:cNvPr id="312" name="楕円 311"/>
        <xdr:cNvSpPr/>
      </xdr:nvSpPr>
      <xdr:spPr>
        <a:xfrm>
          <a:off x="8699500" y="50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36019</xdr:rowOff>
    </xdr:from>
    <xdr:ext cx="599010" cy="259045"/>
    <xdr:sp macro="" textlink="">
      <xdr:nvSpPr>
        <xdr:cNvPr id="313" name="テキスト ボックス 312"/>
        <xdr:cNvSpPr txBox="1"/>
      </xdr:nvSpPr>
      <xdr:spPr>
        <a:xfrm>
          <a:off x="8450795" y="483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59990</xdr:rowOff>
    </xdr:from>
    <xdr:to>
      <xdr:col>41</xdr:col>
      <xdr:colOff>101600</xdr:colOff>
      <xdr:row>36</xdr:row>
      <xdr:rowOff>161590</xdr:rowOff>
    </xdr:to>
    <xdr:sp macro="" textlink="">
      <xdr:nvSpPr>
        <xdr:cNvPr id="314" name="楕円 313"/>
        <xdr:cNvSpPr/>
      </xdr:nvSpPr>
      <xdr:spPr>
        <a:xfrm>
          <a:off x="7810500" y="62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152717</xdr:rowOff>
    </xdr:from>
    <xdr:ext cx="534377" cy="259045"/>
    <xdr:sp macro="" textlink="">
      <xdr:nvSpPr>
        <xdr:cNvPr id="315" name="テキスト ボックス 314"/>
        <xdr:cNvSpPr txBox="1"/>
      </xdr:nvSpPr>
      <xdr:spPr>
        <a:xfrm>
          <a:off x="7594111" y="63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80221</xdr:rowOff>
    </xdr:from>
    <xdr:to>
      <xdr:col>36</xdr:col>
      <xdr:colOff>165100</xdr:colOff>
      <xdr:row>37</xdr:row>
      <xdr:rowOff>10371</xdr:rowOff>
    </xdr:to>
    <xdr:sp macro="" textlink="">
      <xdr:nvSpPr>
        <xdr:cNvPr id="316" name="楕円 315"/>
        <xdr:cNvSpPr/>
      </xdr:nvSpPr>
      <xdr:spPr>
        <a:xfrm>
          <a:off x="6921500" y="62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1498</xdr:rowOff>
    </xdr:from>
    <xdr:ext cx="534377" cy="259045"/>
    <xdr:sp macro="" textlink="">
      <xdr:nvSpPr>
        <xdr:cNvPr id="317" name="テキスト ボックス 316"/>
        <xdr:cNvSpPr txBox="1"/>
      </xdr:nvSpPr>
      <xdr:spPr>
        <a:xfrm>
          <a:off x="6705111" y="634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43063</xdr:rowOff>
    </xdr:from>
    <xdr:to>
      <xdr:col>55</xdr:col>
      <xdr:colOff>0</xdr:colOff>
      <xdr:row>55</xdr:row>
      <xdr:rowOff>26261</xdr:rowOff>
    </xdr:to>
    <xdr:cxnSp macro="">
      <xdr:nvCxnSpPr>
        <xdr:cNvPr id="346" name="直線コネクタ 345"/>
        <xdr:cNvCxnSpPr/>
      </xdr:nvCxnSpPr>
      <xdr:spPr>
        <a:xfrm flipV="1">
          <a:off x="9639300" y="9301363"/>
          <a:ext cx="8382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28143</xdr:rowOff>
    </xdr:from>
    <xdr:to>
      <xdr:col>50</xdr:col>
      <xdr:colOff>114300</xdr:colOff>
      <xdr:row>55</xdr:row>
      <xdr:rowOff>26261</xdr:rowOff>
    </xdr:to>
    <xdr:cxnSp macro="">
      <xdr:nvCxnSpPr>
        <xdr:cNvPr id="349" name="直線コネクタ 348"/>
        <xdr:cNvCxnSpPr/>
      </xdr:nvCxnSpPr>
      <xdr:spPr>
        <a:xfrm>
          <a:off x="8750300" y="9286443"/>
          <a:ext cx="889000" cy="16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1" name="テキスト ボックス 350"/>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53495</xdr:rowOff>
    </xdr:from>
    <xdr:to>
      <xdr:col>45</xdr:col>
      <xdr:colOff>177800</xdr:colOff>
      <xdr:row>54</xdr:row>
      <xdr:rowOff>28143</xdr:rowOff>
    </xdr:to>
    <xdr:cxnSp macro="">
      <xdr:nvCxnSpPr>
        <xdr:cNvPr id="352" name="直線コネクタ 351"/>
        <xdr:cNvCxnSpPr/>
      </xdr:nvCxnSpPr>
      <xdr:spPr>
        <a:xfrm>
          <a:off x="7861300" y="8968895"/>
          <a:ext cx="889000" cy="3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3" name="フローチャート: 判断 352"/>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4" name="テキスト ボックス 353"/>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53495</xdr:rowOff>
    </xdr:from>
    <xdr:to>
      <xdr:col>41</xdr:col>
      <xdr:colOff>50800</xdr:colOff>
      <xdr:row>53</xdr:row>
      <xdr:rowOff>108176</xdr:rowOff>
    </xdr:to>
    <xdr:cxnSp macro="">
      <xdr:nvCxnSpPr>
        <xdr:cNvPr id="355" name="直線コネクタ 354"/>
        <xdr:cNvCxnSpPr/>
      </xdr:nvCxnSpPr>
      <xdr:spPr>
        <a:xfrm flipV="1">
          <a:off x="6972300" y="8968895"/>
          <a:ext cx="889000" cy="22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6" name="フローチャート: 判断 355"/>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7" name="テキスト ボックス 356"/>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8" name="フローチャート: 判断 357"/>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9" name="テキスト ボックス 358"/>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163713</xdr:rowOff>
    </xdr:from>
    <xdr:to>
      <xdr:col>55</xdr:col>
      <xdr:colOff>50800</xdr:colOff>
      <xdr:row>54</xdr:row>
      <xdr:rowOff>93863</xdr:rowOff>
    </xdr:to>
    <xdr:sp macro="" textlink="">
      <xdr:nvSpPr>
        <xdr:cNvPr id="365" name="楕円 364"/>
        <xdr:cNvSpPr/>
      </xdr:nvSpPr>
      <xdr:spPr>
        <a:xfrm>
          <a:off x="10426700" y="92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15140</xdr:rowOff>
    </xdr:from>
    <xdr:ext cx="599010" cy="259045"/>
    <xdr:sp macro="" textlink="">
      <xdr:nvSpPr>
        <xdr:cNvPr id="366" name="普通建設事業費該当値テキスト"/>
        <xdr:cNvSpPr txBox="1"/>
      </xdr:nvSpPr>
      <xdr:spPr>
        <a:xfrm>
          <a:off x="10528300" y="910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146911</xdr:rowOff>
    </xdr:from>
    <xdr:to>
      <xdr:col>50</xdr:col>
      <xdr:colOff>165100</xdr:colOff>
      <xdr:row>55</xdr:row>
      <xdr:rowOff>77061</xdr:rowOff>
    </xdr:to>
    <xdr:sp macro="" textlink="">
      <xdr:nvSpPr>
        <xdr:cNvPr id="367" name="楕円 366"/>
        <xdr:cNvSpPr/>
      </xdr:nvSpPr>
      <xdr:spPr>
        <a:xfrm>
          <a:off x="9588500" y="94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93588</xdr:rowOff>
    </xdr:from>
    <xdr:ext cx="534377" cy="259045"/>
    <xdr:sp macro="" textlink="">
      <xdr:nvSpPr>
        <xdr:cNvPr id="368" name="テキスト ボックス 367"/>
        <xdr:cNvSpPr txBox="1"/>
      </xdr:nvSpPr>
      <xdr:spPr>
        <a:xfrm>
          <a:off x="9372111" y="91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148793</xdr:rowOff>
    </xdr:from>
    <xdr:to>
      <xdr:col>46</xdr:col>
      <xdr:colOff>38100</xdr:colOff>
      <xdr:row>54</xdr:row>
      <xdr:rowOff>78943</xdr:rowOff>
    </xdr:to>
    <xdr:sp macro="" textlink="">
      <xdr:nvSpPr>
        <xdr:cNvPr id="369" name="楕円 368"/>
        <xdr:cNvSpPr/>
      </xdr:nvSpPr>
      <xdr:spPr>
        <a:xfrm>
          <a:off x="8699500" y="92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95470</xdr:rowOff>
    </xdr:from>
    <xdr:ext cx="599010" cy="259045"/>
    <xdr:sp macro="" textlink="">
      <xdr:nvSpPr>
        <xdr:cNvPr id="370" name="テキスト ボックス 369"/>
        <xdr:cNvSpPr txBox="1"/>
      </xdr:nvSpPr>
      <xdr:spPr>
        <a:xfrm>
          <a:off x="8450795" y="901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2695</xdr:rowOff>
    </xdr:from>
    <xdr:to>
      <xdr:col>41</xdr:col>
      <xdr:colOff>101600</xdr:colOff>
      <xdr:row>52</xdr:row>
      <xdr:rowOff>104295</xdr:rowOff>
    </xdr:to>
    <xdr:sp macro="" textlink="">
      <xdr:nvSpPr>
        <xdr:cNvPr id="371" name="楕円 370"/>
        <xdr:cNvSpPr/>
      </xdr:nvSpPr>
      <xdr:spPr>
        <a:xfrm>
          <a:off x="7810500" y="89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120822</xdr:rowOff>
    </xdr:from>
    <xdr:ext cx="599010" cy="259045"/>
    <xdr:sp macro="" textlink="">
      <xdr:nvSpPr>
        <xdr:cNvPr id="372" name="テキスト ボックス 371"/>
        <xdr:cNvSpPr txBox="1"/>
      </xdr:nvSpPr>
      <xdr:spPr>
        <a:xfrm>
          <a:off x="7561795" y="869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57376</xdr:rowOff>
    </xdr:from>
    <xdr:to>
      <xdr:col>36</xdr:col>
      <xdr:colOff>165100</xdr:colOff>
      <xdr:row>53</xdr:row>
      <xdr:rowOff>158976</xdr:rowOff>
    </xdr:to>
    <xdr:sp macro="" textlink="">
      <xdr:nvSpPr>
        <xdr:cNvPr id="373" name="楕円 372"/>
        <xdr:cNvSpPr/>
      </xdr:nvSpPr>
      <xdr:spPr>
        <a:xfrm>
          <a:off x="6921500" y="91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4053</xdr:rowOff>
    </xdr:from>
    <xdr:ext cx="599010" cy="259045"/>
    <xdr:sp macro="" textlink="">
      <xdr:nvSpPr>
        <xdr:cNvPr id="374" name="テキスト ボックス 373"/>
        <xdr:cNvSpPr txBox="1"/>
      </xdr:nvSpPr>
      <xdr:spPr>
        <a:xfrm>
          <a:off x="6672795" y="891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139787</xdr:rowOff>
    </xdr:from>
    <xdr:to>
      <xdr:col>55</xdr:col>
      <xdr:colOff>0</xdr:colOff>
      <xdr:row>78</xdr:row>
      <xdr:rowOff>153133</xdr:rowOff>
    </xdr:to>
    <xdr:cxnSp macro="">
      <xdr:nvCxnSpPr>
        <xdr:cNvPr id="405" name="直線コネクタ 404"/>
        <xdr:cNvCxnSpPr/>
      </xdr:nvCxnSpPr>
      <xdr:spPr>
        <a:xfrm flipV="1">
          <a:off x="9639300" y="13341437"/>
          <a:ext cx="838200" cy="18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7118</xdr:rowOff>
    </xdr:from>
    <xdr:ext cx="534377" cy="259045"/>
    <xdr:sp macro="" textlink="">
      <xdr:nvSpPr>
        <xdr:cNvPr id="406" name="普通建設事業費 （ うち新規整備　）平均値テキスト"/>
        <xdr:cNvSpPr txBox="1"/>
      </xdr:nvSpPr>
      <xdr:spPr>
        <a:xfrm>
          <a:off x="10528300" y="133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120433</xdr:rowOff>
    </xdr:from>
    <xdr:to>
      <xdr:col>50</xdr:col>
      <xdr:colOff>114300</xdr:colOff>
      <xdr:row>78</xdr:row>
      <xdr:rowOff>153133</xdr:rowOff>
    </xdr:to>
    <xdr:cxnSp macro="">
      <xdr:nvCxnSpPr>
        <xdr:cNvPr id="408" name="直線コネクタ 407"/>
        <xdr:cNvCxnSpPr/>
      </xdr:nvCxnSpPr>
      <xdr:spPr>
        <a:xfrm>
          <a:off x="8750300" y="13322083"/>
          <a:ext cx="889000" cy="20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98682</xdr:rowOff>
    </xdr:from>
    <xdr:to>
      <xdr:col>45</xdr:col>
      <xdr:colOff>177800</xdr:colOff>
      <xdr:row>77</xdr:row>
      <xdr:rowOff>120433</xdr:rowOff>
    </xdr:to>
    <xdr:cxnSp macro="">
      <xdr:nvCxnSpPr>
        <xdr:cNvPr id="411" name="直線コネクタ 410"/>
        <xdr:cNvCxnSpPr/>
      </xdr:nvCxnSpPr>
      <xdr:spPr>
        <a:xfrm>
          <a:off x="7861300" y="13128882"/>
          <a:ext cx="889000" cy="19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2" name="フローチャート: 判断 411"/>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3" name="テキスト ボックス 412"/>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98682</xdr:rowOff>
    </xdr:from>
    <xdr:to>
      <xdr:col>41</xdr:col>
      <xdr:colOff>50800</xdr:colOff>
      <xdr:row>78</xdr:row>
      <xdr:rowOff>80950</xdr:rowOff>
    </xdr:to>
    <xdr:cxnSp macro="">
      <xdr:nvCxnSpPr>
        <xdr:cNvPr id="414" name="直線コネクタ 413"/>
        <xdr:cNvCxnSpPr/>
      </xdr:nvCxnSpPr>
      <xdr:spPr>
        <a:xfrm flipV="1">
          <a:off x="6972300" y="13128882"/>
          <a:ext cx="889000" cy="32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5" name="フローチャート: 判断 414"/>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6" name="テキスト ボックス 415"/>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7" name="フローチャート: 判断 416"/>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18" name="テキスト ボックス 417"/>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88987</xdr:rowOff>
    </xdr:from>
    <xdr:to>
      <xdr:col>55</xdr:col>
      <xdr:colOff>50800</xdr:colOff>
      <xdr:row>78</xdr:row>
      <xdr:rowOff>19137</xdr:rowOff>
    </xdr:to>
    <xdr:sp macro="" textlink="">
      <xdr:nvSpPr>
        <xdr:cNvPr id="424" name="楕円 423"/>
        <xdr:cNvSpPr/>
      </xdr:nvSpPr>
      <xdr:spPr>
        <a:xfrm>
          <a:off x="10426700" y="132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111864</xdr:rowOff>
    </xdr:from>
    <xdr:ext cx="534377" cy="259045"/>
    <xdr:sp macro="" textlink="">
      <xdr:nvSpPr>
        <xdr:cNvPr id="425" name="普通建設事業費 （ うち新規整備　）該当値テキスト"/>
        <xdr:cNvSpPr txBox="1"/>
      </xdr:nvSpPr>
      <xdr:spPr>
        <a:xfrm>
          <a:off x="10528300" y="1314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102333</xdr:rowOff>
    </xdr:from>
    <xdr:to>
      <xdr:col>50</xdr:col>
      <xdr:colOff>165100</xdr:colOff>
      <xdr:row>79</xdr:row>
      <xdr:rowOff>32483</xdr:rowOff>
    </xdr:to>
    <xdr:sp macro="" textlink="">
      <xdr:nvSpPr>
        <xdr:cNvPr id="426" name="楕円 425"/>
        <xdr:cNvSpPr/>
      </xdr:nvSpPr>
      <xdr:spPr>
        <a:xfrm>
          <a:off x="9588500" y="134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23610</xdr:rowOff>
    </xdr:from>
    <xdr:ext cx="534377" cy="259045"/>
    <xdr:sp macro="" textlink="">
      <xdr:nvSpPr>
        <xdr:cNvPr id="427" name="テキスト ボックス 426"/>
        <xdr:cNvSpPr txBox="1"/>
      </xdr:nvSpPr>
      <xdr:spPr>
        <a:xfrm>
          <a:off x="9372111" y="135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69633</xdr:rowOff>
    </xdr:from>
    <xdr:to>
      <xdr:col>46</xdr:col>
      <xdr:colOff>38100</xdr:colOff>
      <xdr:row>77</xdr:row>
      <xdr:rowOff>171233</xdr:rowOff>
    </xdr:to>
    <xdr:sp macro="" textlink="">
      <xdr:nvSpPr>
        <xdr:cNvPr id="428" name="楕円 427"/>
        <xdr:cNvSpPr/>
      </xdr:nvSpPr>
      <xdr:spPr>
        <a:xfrm>
          <a:off x="8699500" y="1327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16310</xdr:rowOff>
    </xdr:from>
    <xdr:ext cx="534377" cy="259045"/>
    <xdr:sp macro="" textlink="">
      <xdr:nvSpPr>
        <xdr:cNvPr id="429" name="テキスト ボックス 428"/>
        <xdr:cNvSpPr txBox="1"/>
      </xdr:nvSpPr>
      <xdr:spPr>
        <a:xfrm>
          <a:off x="8483111" y="130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47882</xdr:rowOff>
    </xdr:from>
    <xdr:to>
      <xdr:col>41</xdr:col>
      <xdr:colOff>101600</xdr:colOff>
      <xdr:row>76</xdr:row>
      <xdr:rowOff>149482</xdr:rowOff>
    </xdr:to>
    <xdr:sp macro="" textlink="">
      <xdr:nvSpPr>
        <xdr:cNvPr id="430" name="楕円 429"/>
        <xdr:cNvSpPr/>
      </xdr:nvSpPr>
      <xdr:spPr>
        <a:xfrm>
          <a:off x="7810500" y="130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166009</xdr:rowOff>
    </xdr:from>
    <xdr:ext cx="534377" cy="259045"/>
    <xdr:sp macro="" textlink="">
      <xdr:nvSpPr>
        <xdr:cNvPr id="431" name="テキスト ボックス 430"/>
        <xdr:cNvSpPr txBox="1"/>
      </xdr:nvSpPr>
      <xdr:spPr>
        <a:xfrm>
          <a:off x="7594111" y="1285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30150</xdr:rowOff>
    </xdr:from>
    <xdr:to>
      <xdr:col>36</xdr:col>
      <xdr:colOff>165100</xdr:colOff>
      <xdr:row>78</xdr:row>
      <xdr:rowOff>131750</xdr:rowOff>
    </xdr:to>
    <xdr:sp macro="" textlink="">
      <xdr:nvSpPr>
        <xdr:cNvPr id="432" name="楕円 431"/>
        <xdr:cNvSpPr/>
      </xdr:nvSpPr>
      <xdr:spPr>
        <a:xfrm>
          <a:off x="6921500" y="134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122877</xdr:rowOff>
    </xdr:from>
    <xdr:ext cx="534377" cy="259045"/>
    <xdr:sp macro="" textlink="">
      <xdr:nvSpPr>
        <xdr:cNvPr id="433" name="テキスト ボックス 432"/>
        <xdr:cNvSpPr txBox="1"/>
      </xdr:nvSpPr>
      <xdr:spPr>
        <a:xfrm>
          <a:off x="6705111" y="134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47716</xdr:rowOff>
    </xdr:from>
    <xdr:to>
      <xdr:col>55</xdr:col>
      <xdr:colOff>0</xdr:colOff>
      <xdr:row>94</xdr:row>
      <xdr:rowOff>53803</xdr:rowOff>
    </xdr:to>
    <xdr:cxnSp macro="">
      <xdr:nvCxnSpPr>
        <xdr:cNvPr id="466" name="直線コネクタ 465"/>
        <xdr:cNvCxnSpPr/>
      </xdr:nvCxnSpPr>
      <xdr:spPr>
        <a:xfrm flipV="1">
          <a:off x="9639300" y="16164016"/>
          <a:ext cx="8382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129341</xdr:rowOff>
    </xdr:from>
    <xdr:to>
      <xdr:col>50</xdr:col>
      <xdr:colOff>114300</xdr:colOff>
      <xdr:row>94</xdr:row>
      <xdr:rowOff>53803</xdr:rowOff>
    </xdr:to>
    <xdr:cxnSp macro="">
      <xdr:nvCxnSpPr>
        <xdr:cNvPr id="469" name="直線コネクタ 468"/>
        <xdr:cNvCxnSpPr/>
      </xdr:nvCxnSpPr>
      <xdr:spPr>
        <a:xfrm>
          <a:off x="8750300" y="16074191"/>
          <a:ext cx="889000" cy="9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1" name="テキスト ボックス 470"/>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36544</xdr:rowOff>
    </xdr:from>
    <xdr:to>
      <xdr:col>45</xdr:col>
      <xdr:colOff>177800</xdr:colOff>
      <xdr:row>93</xdr:row>
      <xdr:rowOff>129341</xdr:rowOff>
    </xdr:to>
    <xdr:cxnSp macro="">
      <xdr:nvCxnSpPr>
        <xdr:cNvPr id="472" name="直線コネクタ 471"/>
        <xdr:cNvCxnSpPr/>
      </xdr:nvCxnSpPr>
      <xdr:spPr>
        <a:xfrm>
          <a:off x="7861300" y="15809944"/>
          <a:ext cx="889000" cy="26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3" name="フローチャート: 判断 472"/>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4" name="テキスト ボックス 473"/>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170590</xdr:rowOff>
    </xdr:from>
    <xdr:to>
      <xdr:col>41</xdr:col>
      <xdr:colOff>50800</xdr:colOff>
      <xdr:row>92</xdr:row>
      <xdr:rowOff>36544</xdr:rowOff>
    </xdr:to>
    <xdr:cxnSp macro="">
      <xdr:nvCxnSpPr>
        <xdr:cNvPr id="475" name="直線コネクタ 474"/>
        <xdr:cNvCxnSpPr/>
      </xdr:nvCxnSpPr>
      <xdr:spPr>
        <a:xfrm>
          <a:off x="6972300" y="15772540"/>
          <a:ext cx="889000" cy="3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6" name="フローチャート: 判断 475"/>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77" name="テキスト ボックス 476"/>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8" name="フローチャート: 判断 477"/>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152223</xdr:rowOff>
    </xdr:from>
    <xdr:ext cx="534377" cy="259045"/>
    <xdr:sp macro="" textlink="">
      <xdr:nvSpPr>
        <xdr:cNvPr id="479" name="テキスト ボックス 478"/>
        <xdr:cNvSpPr txBox="1"/>
      </xdr:nvSpPr>
      <xdr:spPr>
        <a:xfrm>
          <a:off x="6705111" y="166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168366</xdr:rowOff>
    </xdr:from>
    <xdr:to>
      <xdr:col>55</xdr:col>
      <xdr:colOff>50800</xdr:colOff>
      <xdr:row>94</xdr:row>
      <xdr:rowOff>98516</xdr:rowOff>
    </xdr:to>
    <xdr:sp macro="" textlink="">
      <xdr:nvSpPr>
        <xdr:cNvPr id="485" name="楕円 484"/>
        <xdr:cNvSpPr/>
      </xdr:nvSpPr>
      <xdr:spPr>
        <a:xfrm>
          <a:off x="10426700" y="161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19793</xdr:rowOff>
    </xdr:from>
    <xdr:ext cx="534377" cy="259045"/>
    <xdr:sp macro="" textlink="">
      <xdr:nvSpPr>
        <xdr:cNvPr id="486" name="普通建設事業費 （ うち更新整備　）該当値テキスト"/>
        <xdr:cNvSpPr txBox="1"/>
      </xdr:nvSpPr>
      <xdr:spPr>
        <a:xfrm>
          <a:off x="10528300" y="1596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3003</xdr:rowOff>
    </xdr:from>
    <xdr:to>
      <xdr:col>50</xdr:col>
      <xdr:colOff>165100</xdr:colOff>
      <xdr:row>94</xdr:row>
      <xdr:rowOff>104603</xdr:rowOff>
    </xdr:to>
    <xdr:sp macro="" textlink="">
      <xdr:nvSpPr>
        <xdr:cNvPr id="487" name="楕円 486"/>
        <xdr:cNvSpPr/>
      </xdr:nvSpPr>
      <xdr:spPr>
        <a:xfrm>
          <a:off x="9588500" y="161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121130</xdr:rowOff>
    </xdr:from>
    <xdr:ext cx="534377" cy="259045"/>
    <xdr:sp macro="" textlink="">
      <xdr:nvSpPr>
        <xdr:cNvPr id="488" name="テキスト ボックス 487"/>
        <xdr:cNvSpPr txBox="1"/>
      </xdr:nvSpPr>
      <xdr:spPr>
        <a:xfrm>
          <a:off x="9372111" y="158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78541</xdr:rowOff>
    </xdr:from>
    <xdr:to>
      <xdr:col>46</xdr:col>
      <xdr:colOff>38100</xdr:colOff>
      <xdr:row>94</xdr:row>
      <xdr:rowOff>8691</xdr:rowOff>
    </xdr:to>
    <xdr:sp macro="" textlink="">
      <xdr:nvSpPr>
        <xdr:cNvPr id="489" name="楕円 488"/>
        <xdr:cNvSpPr/>
      </xdr:nvSpPr>
      <xdr:spPr>
        <a:xfrm>
          <a:off x="8699500" y="1602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25218</xdr:rowOff>
    </xdr:from>
    <xdr:ext cx="534377" cy="259045"/>
    <xdr:sp macro="" textlink="">
      <xdr:nvSpPr>
        <xdr:cNvPr id="490" name="テキスト ボックス 489"/>
        <xdr:cNvSpPr txBox="1"/>
      </xdr:nvSpPr>
      <xdr:spPr>
        <a:xfrm>
          <a:off x="8483111" y="1579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157194</xdr:rowOff>
    </xdr:from>
    <xdr:to>
      <xdr:col>41</xdr:col>
      <xdr:colOff>101600</xdr:colOff>
      <xdr:row>92</xdr:row>
      <xdr:rowOff>87344</xdr:rowOff>
    </xdr:to>
    <xdr:sp macro="" textlink="">
      <xdr:nvSpPr>
        <xdr:cNvPr id="491" name="楕円 490"/>
        <xdr:cNvSpPr/>
      </xdr:nvSpPr>
      <xdr:spPr>
        <a:xfrm>
          <a:off x="7810500" y="157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103871</xdr:rowOff>
    </xdr:from>
    <xdr:ext cx="534377" cy="259045"/>
    <xdr:sp macro="" textlink="">
      <xdr:nvSpPr>
        <xdr:cNvPr id="492" name="テキスト ボックス 491"/>
        <xdr:cNvSpPr txBox="1"/>
      </xdr:nvSpPr>
      <xdr:spPr>
        <a:xfrm>
          <a:off x="7594111" y="155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119790</xdr:rowOff>
    </xdr:from>
    <xdr:to>
      <xdr:col>36</xdr:col>
      <xdr:colOff>165100</xdr:colOff>
      <xdr:row>92</xdr:row>
      <xdr:rowOff>49940</xdr:rowOff>
    </xdr:to>
    <xdr:sp macro="" textlink="">
      <xdr:nvSpPr>
        <xdr:cNvPr id="493" name="楕円 492"/>
        <xdr:cNvSpPr/>
      </xdr:nvSpPr>
      <xdr:spPr>
        <a:xfrm>
          <a:off x="6921500" y="157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66467</xdr:rowOff>
    </xdr:from>
    <xdr:ext cx="534377" cy="259045"/>
    <xdr:sp macro="" textlink="">
      <xdr:nvSpPr>
        <xdr:cNvPr id="494" name="テキスト ボックス 493"/>
        <xdr:cNvSpPr txBox="1"/>
      </xdr:nvSpPr>
      <xdr:spPr>
        <a:xfrm>
          <a:off x="6705111" y="1549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6" name="直線コネクタ 515"/>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9"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0" name="直線コネクタ 519"/>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60010</xdr:rowOff>
    </xdr:from>
    <xdr:to>
      <xdr:col>85</xdr:col>
      <xdr:colOff>127000</xdr:colOff>
      <xdr:row>37</xdr:row>
      <xdr:rowOff>95031</xdr:rowOff>
    </xdr:to>
    <xdr:cxnSp macro="">
      <xdr:nvCxnSpPr>
        <xdr:cNvPr id="521" name="直線コネクタ 520"/>
        <xdr:cNvCxnSpPr/>
      </xdr:nvCxnSpPr>
      <xdr:spPr>
        <a:xfrm flipV="1">
          <a:off x="15481300" y="6232210"/>
          <a:ext cx="838200" cy="20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2" name="災害復旧事業費平均値テキスト"/>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3" name="フローチャート: 判断 522"/>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42545</xdr:rowOff>
    </xdr:from>
    <xdr:to>
      <xdr:col>81</xdr:col>
      <xdr:colOff>50800</xdr:colOff>
      <xdr:row>37</xdr:row>
      <xdr:rowOff>95031</xdr:rowOff>
    </xdr:to>
    <xdr:cxnSp macro="">
      <xdr:nvCxnSpPr>
        <xdr:cNvPr id="524" name="直線コネクタ 523"/>
        <xdr:cNvCxnSpPr/>
      </xdr:nvCxnSpPr>
      <xdr:spPr>
        <a:xfrm>
          <a:off x="14592300" y="6386195"/>
          <a:ext cx="889000" cy="5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5" name="フローチャート: 判断 524"/>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6" name="テキスト ボックス 525"/>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168001</xdr:rowOff>
    </xdr:from>
    <xdr:to>
      <xdr:col>76</xdr:col>
      <xdr:colOff>114300</xdr:colOff>
      <xdr:row>37</xdr:row>
      <xdr:rowOff>42545</xdr:rowOff>
    </xdr:to>
    <xdr:cxnSp macro="">
      <xdr:nvCxnSpPr>
        <xdr:cNvPr id="527" name="直線コネクタ 526"/>
        <xdr:cNvCxnSpPr/>
      </xdr:nvCxnSpPr>
      <xdr:spPr>
        <a:xfrm>
          <a:off x="13703300" y="5825851"/>
          <a:ext cx="889000" cy="5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8" name="フローチャート: 判断 527"/>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29" name="テキスト ボックス 528"/>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107239</xdr:rowOff>
    </xdr:from>
    <xdr:to>
      <xdr:col>71</xdr:col>
      <xdr:colOff>177800</xdr:colOff>
      <xdr:row>33</xdr:row>
      <xdr:rowOff>168001</xdr:rowOff>
    </xdr:to>
    <xdr:cxnSp macro="">
      <xdr:nvCxnSpPr>
        <xdr:cNvPr id="530" name="直線コネクタ 529"/>
        <xdr:cNvCxnSpPr/>
      </xdr:nvCxnSpPr>
      <xdr:spPr>
        <a:xfrm>
          <a:off x="12814300" y="5593639"/>
          <a:ext cx="889000" cy="23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1" name="フローチャート: 判断 530"/>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60012</xdr:rowOff>
    </xdr:from>
    <xdr:ext cx="469744" cy="259045"/>
    <xdr:sp macro="" textlink="">
      <xdr:nvSpPr>
        <xdr:cNvPr id="532" name="テキスト ボックス 531"/>
        <xdr:cNvSpPr txBox="1"/>
      </xdr:nvSpPr>
      <xdr:spPr>
        <a:xfrm>
          <a:off x="13468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3" name="フローチャート: 判断 532"/>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4" name="テキスト ボックス 533"/>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9210</xdr:rowOff>
    </xdr:from>
    <xdr:to>
      <xdr:col>85</xdr:col>
      <xdr:colOff>177800</xdr:colOff>
      <xdr:row>36</xdr:row>
      <xdr:rowOff>110810</xdr:rowOff>
    </xdr:to>
    <xdr:sp macro="" textlink="">
      <xdr:nvSpPr>
        <xdr:cNvPr id="540" name="楕円 539"/>
        <xdr:cNvSpPr/>
      </xdr:nvSpPr>
      <xdr:spPr>
        <a:xfrm>
          <a:off x="16268700" y="61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32087</xdr:rowOff>
    </xdr:from>
    <xdr:ext cx="469744" cy="259045"/>
    <xdr:sp macro="" textlink="">
      <xdr:nvSpPr>
        <xdr:cNvPr id="541" name="災害復旧事業費該当値テキスト"/>
        <xdr:cNvSpPr txBox="1"/>
      </xdr:nvSpPr>
      <xdr:spPr>
        <a:xfrm>
          <a:off x="16370300" y="603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44231</xdr:rowOff>
    </xdr:from>
    <xdr:to>
      <xdr:col>81</xdr:col>
      <xdr:colOff>101600</xdr:colOff>
      <xdr:row>37</xdr:row>
      <xdr:rowOff>145831</xdr:rowOff>
    </xdr:to>
    <xdr:sp macro="" textlink="">
      <xdr:nvSpPr>
        <xdr:cNvPr id="542" name="楕円 541"/>
        <xdr:cNvSpPr/>
      </xdr:nvSpPr>
      <xdr:spPr>
        <a:xfrm>
          <a:off x="15430500" y="63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162358</xdr:rowOff>
    </xdr:from>
    <xdr:ext cx="469744" cy="259045"/>
    <xdr:sp macro="" textlink="">
      <xdr:nvSpPr>
        <xdr:cNvPr id="543" name="テキスト ボックス 542"/>
        <xdr:cNvSpPr txBox="1"/>
      </xdr:nvSpPr>
      <xdr:spPr>
        <a:xfrm>
          <a:off x="15246428" y="616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163195</xdr:rowOff>
    </xdr:from>
    <xdr:to>
      <xdr:col>76</xdr:col>
      <xdr:colOff>165100</xdr:colOff>
      <xdr:row>37</xdr:row>
      <xdr:rowOff>93345</xdr:rowOff>
    </xdr:to>
    <xdr:sp macro="" textlink="">
      <xdr:nvSpPr>
        <xdr:cNvPr id="544" name="楕円 543"/>
        <xdr:cNvSpPr/>
      </xdr:nvSpPr>
      <xdr:spPr>
        <a:xfrm>
          <a:off x="14541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84472</xdr:rowOff>
    </xdr:from>
    <xdr:ext cx="469744" cy="259045"/>
    <xdr:sp macro="" textlink="">
      <xdr:nvSpPr>
        <xdr:cNvPr id="545" name="テキスト ボックス 544"/>
        <xdr:cNvSpPr txBox="1"/>
      </xdr:nvSpPr>
      <xdr:spPr>
        <a:xfrm>
          <a:off x="14357428" y="642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117201</xdr:rowOff>
    </xdr:from>
    <xdr:to>
      <xdr:col>72</xdr:col>
      <xdr:colOff>38100</xdr:colOff>
      <xdr:row>34</xdr:row>
      <xdr:rowOff>47351</xdr:rowOff>
    </xdr:to>
    <xdr:sp macro="" textlink="">
      <xdr:nvSpPr>
        <xdr:cNvPr id="546" name="楕円 545"/>
        <xdr:cNvSpPr/>
      </xdr:nvSpPr>
      <xdr:spPr>
        <a:xfrm>
          <a:off x="13652500" y="57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63878</xdr:rowOff>
    </xdr:from>
    <xdr:ext cx="534377" cy="259045"/>
    <xdr:sp macro="" textlink="">
      <xdr:nvSpPr>
        <xdr:cNvPr id="547" name="テキスト ボックス 546"/>
        <xdr:cNvSpPr txBox="1"/>
      </xdr:nvSpPr>
      <xdr:spPr>
        <a:xfrm>
          <a:off x="13436111" y="55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56439</xdr:rowOff>
    </xdr:from>
    <xdr:to>
      <xdr:col>67</xdr:col>
      <xdr:colOff>101600</xdr:colOff>
      <xdr:row>32</xdr:row>
      <xdr:rowOff>158039</xdr:rowOff>
    </xdr:to>
    <xdr:sp macro="" textlink="">
      <xdr:nvSpPr>
        <xdr:cNvPr id="548" name="楕円 547"/>
        <xdr:cNvSpPr/>
      </xdr:nvSpPr>
      <xdr:spPr>
        <a:xfrm>
          <a:off x="12763500" y="55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3116</xdr:rowOff>
    </xdr:from>
    <xdr:ext cx="534377" cy="259045"/>
    <xdr:sp macro="" textlink="">
      <xdr:nvSpPr>
        <xdr:cNvPr id="549" name="テキスト ボックス 548"/>
        <xdr:cNvSpPr txBox="1"/>
      </xdr:nvSpPr>
      <xdr:spPr>
        <a:xfrm>
          <a:off x="12547111" y="53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2" name="直線コネクタ 621"/>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3"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4" name="直線コネクタ 623"/>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5"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6" name="直線コネクタ 625"/>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66167</xdr:rowOff>
    </xdr:from>
    <xdr:to>
      <xdr:col>85</xdr:col>
      <xdr:colOff>127000</xdr:colOff>
      <xdr:row>72</xdr:row>
      <xdr:rowOff>75819</xdr:rowOff>
    </xdr:to>
    <xdr:cxnSp macro="">
      <xdr:nvCxnSpPr>
        <xdr:cNvPr id="627" name="直線コネクタ 626"/>
        <xdr:cNvCxnSpPr/>
      </xdr:nvCxnSpPr>
      <xdr:spPr>
        <a:xfrm>
          <a:off x="15481300" y="1241056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8" name="公債費平均値テキスト"/>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9" name="フローチャート: 判断 628"/>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51524</xdr:rowOff>
    </xdr:from>
    <xdr:to>
      <xdr:col>81</xdr:col>
      <xdr:colOff>50800</xdr:colOff>
      <xdr:row>72</xdr:row>
      <xdr:rowOff>66167</xdr:rowOff>
    </xdr:to>
    <xdr:cxnSp macro="">
      <xdr:nvCxnSpPr>
        <xdr:cNvPr id="630" name="直線コネクタ 629"/>
        <xdr:cNvCxnSpPr/>
      </xdr:nvCxnSpPr>
      <xdr:spPr>
        <a:xfrm>
          <a:off x="14592300" y="12395924"/>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1" name="フローチャート: 判断 630"/>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2" name="テキスト ボックス 631"/>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168567</xdr:rowOff>
    </xdr:from>
    <xdr:to>
      <xdr:col>76</xdr:col>
      <xdr:colOff>114300</xdr:colOff>
      <xdr:row>72</xdr:row>
      <xdr:rowOff>51524</xdr:rowOff>
    </xdr:to>
    <xdr:cxnSp macro="">
      <xdr:nvCxnSpPr>
        <xdr:cNvPr id="633" name="直線コネクタ 632"/>
        <xdr:cNvCxnSpPr/>
      </xdr:nvCxnSpPr>
      <xdr:spPr>
        <a:xfrm>
          <a:off x="13703300" y="12341517"/>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4" name="フローチャート: 判断 633"/>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5" name="テキスト ボックス 634"/>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125184</xdr:rowOff>
    </xdr:from>
    <xdr:to>
      <xdr:col>71</xdr:col>
      <xdr:colOff>177800</xdr:colOff>
      <xdr:row>71</xdr:row>
      <xdr:rowOff>168567</xdr:rowOff>
    </xdr:to>
    <xdr:cxnSp macro="">
      <xdr:nvCxnSpPr>
        <xdr:cNvPr id="636" name="直線コネクタ 635"/>
        <xdr:cNvCxnSpPr/>
      </xdr:nvCxnSpPr>
      <xdr:spPr>
        <a:xfrm>
          <a:off x="12814300" y="12298134"/>
          <a:ext cx="889000" cy="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7" name="フローチャート: 判断 636"/>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8" name="テキスト ボックス 637"/>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9" name="フローチャート: 判断 638"/>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0" name="テキスト ボックス 639"/>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25019</xdr:rowOff>
    </xdr:from>
    <xdr:to>
      <xdr:col>85</xdr:col>
      <xdr:colOff>177800</xdr:colOff>
      <xdr:row>72</xdr:row>
      <xdr:rowOff>126619</xdr:rowOff>
    </xdr:to>
    <xdr:sp macro="" textlink="">
      <xdr:nvSpPr>
        <xdr:cNvPr id="646" name="楕円 645"/>
        <xdr:cNvSpPr/>
      </xdr:nvSpPr>
      <xdr:spPr>
        <a:xfrm>
          <a:off x="16268700" y="1236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47896</xdr:rowOff>
    </xdr:from>
    <xdr:ext cx="534377" cy="259045"/>
    <xdr:sp macro="" textlink="">
      <xdr:nvSpPr>
        <xdr:cNvPr id="647" name="公債費該当値テキスト"/>
        <xdr:cNvSpPr txBox="1"/>
      </xdr:nvSpPr>
      <xdr:spPr>
        <a:xfrm>
          <a:off x="16370300" y="122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15367</xdr:rowOff>
    </xdr:from>
    <xdr:to>
      <xdr:col>81</xdr:col>
      <xdr:colOff>101600</xdr:colOff>
      <xdr:row>72</xdr:row>
      <xdr:rowOff>116967</xdr:rowOff>
    </xdr:to>
    <xdr:sp macro="" textlink="">
      <xdr:nvSpPr>
        <xdr:cNvPr id="648" name="楕円 647"/>
        <xdr:cNvSpPr/>
      </xdr:nvSpPr>
      <xdr:spPr>
        <a:xfrm>
          <a:off x="15430500" y="1235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133494</xdr:rowOff>
    </xdr:from>
    <xdr:ext cx="534377" cy="259045"/>
    <xdr:sp macro="" textlink="">
      <xdr:nvSpPr>
        <xdr:cNvPr id="649" name="テキスト ボックス 648"/>
        <xdr:cNvSpPr txBox="1"/>
      </xdr:nvSpPr>
      <xdr:spPr>
        <a:xfrm>
          <a:off x="15214111" y="121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724</xdr:rowOff>
    </xdr:from>
    <xdr:to>
      <xdr:col>76</xdr:col>
      <xdr:colOff>165100</xdr:colOff>
      <xdr:row>72</xdr:row>
      <xdr:rowOff>102324</xdr:rowOff>
    </xdr:to>
    <xdr:sp macro="" textlink="">
      <xdr:nvSpPr>
        <xdr:cNvPr id="650" name="楕円 649"/>
        <xdr:cNvSpPr/>
      </xdr:nvSpPr>
      <xdr:spPr>
        <a:xfrm>
          <a:off x="14541500" y="123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118851</xdr:rowOff>
    </xdr:from>
    <xdr:ext cx="534377" cy="259045"/>
    <xdr:sp macro="" textlink="">
      <xdr:nvSpPr>
        <xdr:cNvPr id="651" name="テキスト ボックス 650"/>
        <xdr:cNvSpPr txBox="1"/>
      </xdr:nvSpPr>
      <xdr:spPr>
        <a:xfrm>
          <a:off x="14325111" y="121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117767</xdr:rowOff>
    </xdr:from>
    <xdr:to>
      <xdr:col>72</xdr:col>
      <xdr:colOff>38100</xdr:colOff>
      <xdr:row>72</xdr:row>
      <xdr:rowOff>47917</xdr:rowOff>
    </xdr:to>
    <xdr:sp macro="" textlink="">
      <xdr:nvSpPr>
        <xdr:cNvPr id="652" name="楕円 651"/>
        <xdr:cNvSpPr/>
      </xdr:nvSpPr>
      <xdr:spPr>
        <a:xfrm>
          <a:off x="13652500" y="122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64444</xdr:rowOff>
    </xdr:from>
    <xdr:ext cx="534377" cy="259045"/>
    <xdr:sp macro="" textlink="">
      <xdr:nvSpPr>
        <xdr:cNvPr id="653" name="テキスト ボックス 652"/>
        <xdr:cNvSpPr txBox="1"/>
      </xdr:nvSpPr>
      <xdr:spPr>
        <a:xfrm>
          <a:off x="13436111" y="120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74384</xdr:rowOff>
    </xdr:from>
    <xdr:to>
      <xdr:col>67</xdr:col>
      <xdr:colOff>101600</xdr:colOff>
      <xdr:row>72</xdr:row>
      <xdr:rowOff>4534</xdr:rowOff>
    </xdr:to>
    <xdr:sp macro="" textlink="">
      <xdr:nvSpPr>
        <xdr:cNvPr id="654" name="楕円 653"/>
        <xdr:cNvSpPr/>
      </xdr:nvSpPr>
      <xdr:spPr>
        <a:xfrm>
          <a:off x="12763500" y="122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21061</xdr:rowOff>
    </xdr:from>
    <xdr:ext cx="599010" cy="259045"/>
    <xdr:sp macro="" textlink="">
      <xdr:nvSpPr>
        <xdr:cNvPr id="655" name="テキスト ボックス 654"/>
        <xdr:cNvSpPr txBox="1"/>
      </xdr:nvSpPr>
      <xdr:spPr>
        <a:xfrm>
          <a:off x="12514795" y="1202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9" name="直線コネクタ 678"/>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0"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1" name="直線コネクタ 680"/>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2"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3" name="直線コネクタ 682"/>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103339</xdr:rowOff>
    </xdr:from>
    <xdr:to>
      <xdr:col>85</xdr:col>
      <xdr:colOff>127000</xdr:colOff>
      <xdr:row>97</xdr:row>
      <xdr:rowOff>117208</xdr:rowOff>
    </xdr:to>
    <xdr:cxnSp macro="">
      <xdr:nvCxnSpPr>
        <xdr:cNvPr id="684" name="直線コネクタ 683"/>
        <xdr:cNvCxnSpPr/>
      </xdr:nvCxnSpPr>
      <xdr:spPr>
        <a:xfrm>
          <a:off x="15481300" y="16733989"/>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5"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6" name="フローチャート: 判断 685"/>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103339</xdr:rowOff>
    </xdr:from>
    <xdr:to>
      <xdr:col>81</xdr:col>
      <xdr:colOff>50800</xdr:colOff>
      <xdr:row>98</xdr:row>
      <xdr:rowOff>122986</xdr:rowOff>
    </xdr:to>
    <xdr:cxnSp macro="">
      <xdr:nvCxnSpPr>
        <xdr:cNvPr id="687" name="直線コネクタ 686"/>
        <xdr:cNvCxnSpPr/>
      </xdr:nvCxnSpPr>
      <xdr:spPr>
        <a:xfrm flipV="1">
          <a:off x="14592300" y="16733989"/>
          <a:ext cx="889000" cy="1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8" name="フローチャート: 判断 687"/>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9" name="テキスト ボックス 688"/>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122986</xdr:rowOff>
    </xdr:from>
    <xdr:to>
      <xdr:col>76</xdr:col>
      <xdr:colOff>114300</xdr:colOff>
      <xdr:row>98</xdr:row>
      <xdr:rowOff>134175</xdr:rowOff>
    </xdr:to>
    <xdr:cxnSp macro="">
      <xdr:nvCxnSpPr>
        <xdr:cNvPr id="690" name="直線コネクタ 689"/>
        <xdr:cNvCxnSpPr/>
      </xdr:nvCxnSpPr>
      <xdr:spPr>
        <a:xfrm flipV="1">
          <a:off x="13703300" y="16925086"/>
          <a:ext cx="8890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1" name="フローチャート: 判断 690"/>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2" name="テキスト ボックス 691"/>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133731</xdr:rowOff>
    </xdr:from>
    <xdr:to>
      <xdr:col>71</xdr:col>
      <xdr:colOff>177800</xdr:colOff>
      <xdr:row>98</xdr:row>
      <xdr:rowOff>134175</xdr:rowOff>
    </xdr:to>
    <xdr:cxnSp macro="">
      <xdr:nvCxnSpPr>
        <xdr:cNvPr id="693" name="直線コネクタ 692"/>
        <xdr:cNvCxnSpPr/>
      </xdr:nvCxnSpPr>
      <xdr:spPr>
        <a:xfrm>
          <a:off x="12814300" y="16935831"/>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4" name="フローチャート: 判断 693"/>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5" name="テキスト ボックス 694"/>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6" name="フローチャート: 判断 695"/>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7" name="テキスト ボックス 696"/>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66408</xdr:rowOff>
    </xdr:from>
    <xdr:to>
      <xdr:col>85</xdr:col>
      <xdr:colOff>177800</xdr:colOff>
      <xdr:row>97</xdr:row>
      <xdr:rowOff>168008</xdr:rowOff>
    </xdr:to>
    <xdr:sp macro="" textlink="">
      <xdr:nvSpPr>
        <xdr:cNvPr id="703" name="楕円 702"/>
        <xdr:cNvSpPr/>
      </xdr:nvSpPr>
      <xdr:spPr>
        <a:xfrm>
          <a:off x="16268700" y="16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44835</xdr:rowOff>
    </xdr:from>
    <xdr:ext cx="534377" cy="259045"/>
    <xdr:sp macro="" textlink="">
      <xdr:nvSpPr>
        <xdr:cNvPr id="704" name="積立金該当値テキスト"/>
        <xdr:cNvSpPr txBox="1"/>
      </xdr:nvSpPr>
      <xdr:spPr>
        <a:xfrm>
          <a:off x="16370300" y="1667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52539</xdr:rowOff>
    </xdr:from>
    <xdr:to>
      <xdr:col>81</xdr:col>
      <xdr:colOff>101600</xdr:colOff>
      <xdr:row>97</xdr:row>
      <xdr:rowOff>154139</xdr:rowOff>
    </xdr:to>
    <xdr:sp macro="" textlink="">
      <xdr:nvSpPr>
        <xdr:cNvPr id="705" name="楕円 704"/>
        <xdr:cNvSpPr/>
      </xdr:nvSpPr>
      <xdr:spPr>
        <a:xfrm>
          <a:off x="15430500" y="166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145266</xdr:rowOff>
    </xdr:from>
    <xdr:ext cx="534377" cy="259045"/>
    <xdr:sp macro="" textlink="">
      <xdr:nvSpPr>
        <xdr:cNvPr id="706" name="テキスト ボックス 705"/>
        <xdr:cNvSpPr txBox="1"/>
      </xdr:nvSpPr>
      <xdr:spPr>
        <a:xfrm>
          <a:off x="15214111" y="167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72186</xdr:rowOff>
    </xdr:from>
    <xdr:to>
      <xdr:col>76</xdr:col>
      <xdr:colOff>165100</xdr:colOff>
      <xdr:row>99</xdr:row>
      <xdr:rowOff>2336</xdr:rowOff>
    </xdr:to>
    <xdr:sp macro="" textlink="">
      <xdr:nvSpPr>
        <xdr:cNvPr id="707" name="楕円 706"/>
        <xdr:cNvSpPr/>
      </xdr:nvSpPr>
      <xdr:spPr>
        <a:xfrm>
          <a:off x="14541500" y="168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164913</xdr:rowOff>
    </xdr:from>
    <xdr:ext cx="469744" cy="259045"/>
    <xdr:sp macro="" textlink="">
      <xdr:nvSpPr>
        <xdr:cNvPr id="708" name="テキスト ボックス 707"/>
        <xdr:cNvSpPr txBox="1"/>
      </xdr:nvSpPr>
      <xdr:spPr>
        <a:xfrm>
          <a:off x="14357428" y="1696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83375</xdr:rowOff>
    </xdr:from>
    <xdr:to>
      <xdr:col>72</xdr:col>
      <xdr:colOff>38100</xdr:colOff>
      <xdr:row>99</xdr:row>
      <xdr:rowOff>13525</xdr:rowOff>
    </xdr:to>
    <xdr:sp macro="" textlink="">
      <xdr:nvSpPr>
        <xdr:cNvPr id="709" name="楕円 708"/>
        <xdr:cNvSpPr/>
      </xdr:nvSpPr>
      <xdr:spPr>
        <a:xfrm>
          <a:off x="13652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4652</xdr:rowOff>
    </xdr:from>
    <xdr:ext cx="469744" cy="259045"/>
    <xdr:sp macro="" textlink="">
      <xdr:nvSpPr>
        <xdr:cNvPr id="710" name="テキスト ボックス 709"/>
        <xdr:cNvSpPr txBox="1"/>
      </xdr:nvSpPr>
      <xdr:spPr>
        <a:xfrm>
          <a:off x="13468428" y="1697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82931</xdr:rowOff>
    </xdr:from>
    <xdr:to>
      <xdr:col>67</xdr:col>
      <xdr:colOff>101600</xdr:colOff>
      <xdr:row>99</xdr:row>
      <xdr:rowOff>13081</xdr:rowOff>
    </xdr:to>
    <xdr:sp macro="" textlink="">
      <xdr:nvSpPr>
        <xdr:cNvPr id="711" name="楕円 710"/>
        <xdr:cNvSpPr/>
      </xdr:nvSpPr>
      <xdr:spPr>
        <a:xfrm>
          <a:off x="12763500" y="16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4208</xdr:rowOff>
    </xdr:from>
    <xdr:ext cx="469744" cy="259045"/>
    <xdr:sp macro="" textlink="">
      <xdr:nvSpPr>
        <xdr:cNvPr id="712" name="テキスト ボックス 711"/>
        <xdr:cNvSpPr txBox="1"/>
      </xdr:nvSpPr>
      <xdr:spPr>
        <a:xfrm>
          <a:off x="12579428" y="169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8" name="直線コネクタ 737"/>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1"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2" name="直線コネクタ 741"/>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8941</xdr:rowOff>
    </xdr:from>
    <xdr:to>
      <xdr:col>116</xdr:col>
      <xdr:colOff>63500</xdr:colOff>
      <xdr:row>36</xdr:row>
      <xdr:rowOff>76149</xdr:rowOff>
    </xdr:to>
    <xdr:cxnSp macro="">
      <xdr:nvCxnSpPr>
        <xdr:cNvPr id="743" name="直線コネクタ 742"/>
        <xdr:cNvCxnSpPr/>
      </xdr:nvCxnSpPr>
      <xdr:spPr>
        <a:xfrm flipV="1">
          <a:off x="21323300" y="6181141"/>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4" name="投資及び出資金平均値テキスト"/>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5" name="フローチャート: 判断 744"/>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76149</xdr:rowOff>
    </xdr:from>
    <xdr:to>
      <xdr:col>111</xdr:col>
      <xdr:colOff>177800</xdr:colOff>
      <xdr:row>37</xdr:row>
      <xdr:rowOff>1201</xdr:rowOff>
    </xdr:to>
    <xdr:cxnSp macro="">
      <xdr:nvCxnSpPr>
        <xdr:cNvPr id="746" name="直線コネクタ 745"/>
        <xdr:cNvCxnSpPr/>
      </xdr:nvCxnSpPr>
      <xdr:spPr>
        <a:xfrm flipV="1">
          <a:off x="20434300" y="6248349"/>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7" name="フローチャート: 判断 746"/>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48" name="テキスト ボックス 747"/>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1201</xdr:rowOff>
    </xdr:from>
    <xdr:to>
      <xdr:col>107</xdr:col>
      <xdr:colOff>50800</xdr:colOff>
      <xdr:row>37</xdr:row>
      <xdr:rowOff>63641</xdr:rowOff>
    </xdr:to>
    <xdr:cxnSp macro="">
      <xdr:nvCxnSpPr>
        <xdr:cNvPr id="749" name="直線コネクタ 748"/>
        <xdr:cNvCxnSpPr/>
      </xdr:nvCxnSpPr>
      <xdr:spPr>
        <a:xfrm flipV="1">
          <a:off x="19545300" y="6344851"/>
          <a:ext cx="889000" cy="6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0" name="フローチャート: 判断 749"/>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162196</xdr:rowOff>
    </xdr:from>
    <xdr:ext cx="469744" cy="259045"/>
    <xdr:sp macro="" textlink="">
      <xdr:nvSpPr>
        <xdr:cNvPr id="751" name="テキスト ボックス 750"/>
        <xdr:cNvSpPr txBox="1"/>
      </xdr:nvSpPr>
      <xdr:spPr>
        <a:xfrm>
          <a:off x="20199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42382</xdr:rowOff>
    </xdr:from>
    <xdr:to>
      <xdr:col>102</xdr:col>
      <xdr:colOff>114300</xdr:colOff>
      <xdr:row>37</xdr:row>
      <xdr:rowOff>63641</xdr:rowOff>
    </xdr:to>
    <xdr:cxnSp macro="">
      <xdr:nvCxnSpPr>
        <xdr:cNvPr id="752" name="直線コネクタ 751"/>
        <xdr:cNvCxnSpPr/>
      </xdr:nvCxnSpPr>
      <xdr:spPr>
        <a:xfrm>
          <a:off x="18656300" y="6386032"/>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3" name="フローチャート: 判断 752"/>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169674</xdr:rowOff>
    </xdr:from>
    <xdr:ext cx="469744" cy="259045"/>
    <xdr:sp macro="" textlink="">
      <xdr:nvSpPr>
        <xdr:cNvPr id="754" name="テキスト ボックス 753"/>
        <xdr:cNvSpPr txBox="1"/>
      </xdr:nvSpPr>
      <xdr:spPr>
        <a:xfrm>
          <a:off x="19310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5" name="フローチャート: 判断 754"/>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40157</xdr:rowOff>
    </xdr:from>
    <xdr:ext cx="469744" cy="259045"/>
    <xdr:sp macro="" textlink="">
      <xdr:nvSpPr>
        <xdr:cNvPr id="756" name="テキスト ボックス 755"/>
        <xdr:cNvSpPr txBox="1"/>
      </xdr:nvSpPr>
      <xdr:spPr>
        <a:xfrm>
          <a:off x="18421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129591</xdr:rowOff>
    </xdr:from>
    <xdr:to>
      <xdr:col>116</xdr:col>
      <xdr:colOff>114300</xdr:colOff>
      <xdr:row>36</xdr:row>
      <xdr:rowOff>59741</xdr:rowOff>
    </xdr:to>
    <xdr:sp macro="" textlink="">
      <xdr:nvSpPr>
        <xdr:cNvPr id="762" name="楕円 761"/>
        <xdr:cNvSpPr/>
      </xdr:nvSpPr>
      <xdr:spPr>
        <a:xfrm>
          <a:off x="22110700" y="6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152468</xdr:rowOff>
    </xdr:from>
    <xdr:ext cx="534377" cy="259045"/>
    <xdr:sp macro="" textlink="">
      <xdr:nvSpPr>
        <xdr:cNvPr id="763" name="投資及び出資金該当値テキスト"/>
        <xdr:cNvSpPr txBox="1"/>
      </xdr:nvSpPr>
      <xdr:spPr>
        <a:xfrm>
          <a:off x="22212300" y="59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25349</xdr:rowOff>
    </xdr:from>
    <xdr:to>
      <xdr:col>112</xdr:col>
      <xdr:colOff>38100</xdr:colOff>
      <xdr:row>36</xdr:row>
      <xdr:rowOff>126949</xdr:rowOff>
    </xdr:to>
    <xdr:sp macro="" textlink="">
      <xdr:nvSpPr>
        <xdr:cNvPr id="764" name="楕円 763"/>
        <xdr:cNvSpPr/>
      </xdr:nvSpPr>
      <xdr:spPr>
        <a:xfrm>
          <a:off x="21272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143476</xdr:rowOff>
    </xdr:from>
    <xdr:ext cx="534377" cy="259045"/>
    <xdr:sp macro="" textlink="">
      <xdr:nvSpPr>
        <xdr:cNvPr id="765" name="テキスト ボックス 764"/>
        <xdr:cNvSpPr txBox="1"/>
      </xdr:nvSpPr>
      <xdr:spPr>
        <a:xfrm>
          <a:off x="21056111" y="59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121851</xdr:rowOff>
    </xdr:from>
    <xdr:to>
      <xdr:col>107</xdr:col>
      <xdr:colOff>101600</xdr:colOff>
      <xdr:row>37</xdr:row>
      <xdr:rowOff>52001</xdr:rowOff>
    </xdr:to>
    <xdr:sp macro="" textlink="">
      <xdr:nvSpPr>
        <xdr:cNvPr id="766" name="楕円 765"/>
        <xdr:cNvSpPr/>
      </xdr:nvSpPr>
      <xdr:spPr>
        <a:xfrm>
          <a:off x="20383500" y="629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68528</xdr:rowOff>
    </xdr:from>
    <xdr:ext cx="534377" cy="259045"/>
    <xdr:sp macro="" textlink="">
      <xdr:nvSpPr>
        <xdr:cNvPr id="767" name="テキスト ボックス 766"/>
        <xdr:cNvSpPr txBox="1"/>
      </xdr:nvSpPr>
      <xdr:spPr>
        <a:xfrm>
          <a:off x="20167111" y="60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12841</xdr:rowOff>
    </xdr:from>
    <xdr:to>
      <xdr:col>102</xdr:col>
      <xdr:colOff>165100</xdr:colOff>
      <xdr:row>37</xdr:row>
      <xdr:rowOff>114441</xdr:rowOff>
    </xdr:to>
    <xdr:sp macro="" textlink="">
      <xdr:nvSpPr>
        <xdr:cNvPr id="768" name="楕円 767"/>
        <xdr:cNvSpPr/>
      </xdr:nvSpPr>
      <xdr:spPr>
        <a:xfrm>
          <a:off x="19494500" y="635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130968</xdr:rowOff>
    </xdr:from>
    <xdr:ext cx="534377" cy="259045"/>
    <xdr:sp macro="" textlink="">
      <xdr:nvSpPr>
        <xdr:cNvPr id="769" name="テキスト ボックス 768"/>
        <xdr:cNvSpPr txBox="1"/>
      </xdr:nvSpPr>
      <xdr:spPr>
        <a:xfrm>
          <a:off x="19278111" y="61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163032</xdr:rowOff>
    </xdr:from>
    <xdr:to>
      <xdr:col>98</xdr:col>
      <xdr:colOff>38100</xdr:colOff>
      <xdr:row>37</xdr:row>
      <xdr:rowOff>93182</xdr:rowOff>
    </xdr:to>
    <xdr:sp macro="" textlink="">
      <xdr:nvSpPr>
        <xdr:cNvPr id="770" name="楕円 769"/>
        <xdr:cNvSpPr/>
      </xdr:nvSpPr>
      <xdr:spPr>
        <a:xfrm>
          <a:off x="18605500" y="633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109709</xdr:rowOff>
    </xdr:from>
    <xdr:ext cx="534377" cy="259045"/>
    <xdr:sp macro="" textlink="">
      <xdr:nvSpPr>
        <xdr:cNvPr id="771" name="テキスト ボックス 770"/>
        <xdr:cNvSpPr txBox="1"/>
      </xdr:nvSpPr>
      <xdr:spPr>
        <a:xfrm>
          <a:off x="18389111" y="61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5" name="直線コネクタ 794"/>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8"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9" name="直線コネクタ 798"/>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128651</xdr:rowOff>
    </xdr:from>
    <xdr:to>
      <xdr:col>116</xdr:col>
      <xdr:colOff>63500</xdr:colOff>
      <xdr:row>58</xdr:row>
      <xdr:rowOff>129984</xdr:rowOff>
    </xdr:to>
    <xdr:cxnSp macro="">
      <xdr:nvCxnSpPr>
        <xdr:cNvPr id="800" name="直線コネクタ 799"/>
        <xdr:cNvCxnSpPr/>
      </xdr:nvCxnSpPr>
      <xdr:spPr>
        <a:xfrm>
          <a:off x="21323300" y="10072751"/>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1" name="貸付金平均値テキスト"/>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2" name="フローチャート: 判断 801"/>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128651</xdr:rowOff>
    </xdr:from>
    <xdr:to>
      <xdr:col>111</xdr:col>
      <xdr:colOff>177800</xdr:colOff>
      <xdr:row>58</xdr:row>
      <xdr:rowOff>134062</xdr:rowOff>
    </xdr:to>
    <xdr:cxnSp macro="">
      <xdr:nvCxnSpPr>
        <xdr:cNvPr id="803" name="直線コネクタ 802"/>
        <xdr:cNvCxnSpPr/>
      </xdr:nvCxnSpPr>
      <xdr:spPr>
        <a:xfrm flipV="1">
          <a:off x="20434300" y="1007275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4" name="フローチャート: 判断 803"/>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5" name="テキスト ボックス 804"/>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129718</xdr:rowOff>
    </xdr:from>
    <xdr:to>
      <xdr:col>107</xdr:col>
      <xdr:colOff>50800</xdr:colOff>
      <xdr:row>58</xdr:row>
      <xdr:rowOff>134062</xdr:rowOff>
    </xdr:to>
    <xdr:cxnSp macro="">
      <xdr:nvCxnSpPr>
        <xdr:cNvPr id="806" name="直線コネクタ 805"/>
        <xdr:cNvCxnSpPr/>
      </xdr:nvCxnSpPr>
      <xdr:spPr>
        <a:xfrm>
          <a:off x="19545300" y="10073818"/>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7" name="フローチャート: 判断 806"/>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08" name="テキスト ボックス 807"/>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129718</xdr:rowOff>
    </xdr:from>
    <xdr:to>
      <xdr:col>102</xdr:col>
      <xdr:colOff>114300</xdr:colOff>
      <xdr:row>58</xdr:row>
      <xdr:rowOff>130213</xdr:rowOff>
    </xdr:to>
    <xdr:cxnSp macro="">
      <xdr:nvCxnSpPr>
        <xdr:cNvPr id="809" name="直線コネクタ 808"/>
        <xdr:cNvCxnSpPr/>
      </xdr:nvCxnSpPr>
      <xdr:spPr>
        <a:xfrm flipV="1">
          <a:off x="18656300" y="1007381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0" name="フローチャート: 判断 809"/>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1" name="テキスト ボックス 810"/>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2" name="フローチャート: 判断 811"/>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3" name="テキスト ボックス 812"/>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79184</xdr:rowOff>
    </xdr:from>
    <xdr:to>
      <xdr:col>116</xdr:col>
      <xdr:colOff>114300</xdr:colOff>
      <xdr:row>59</xdr:row>
      <xdr:rowOff>9334</xdr:rowOff>
    </xdr:to>
    <xdr:sp macro="" textlink="">
      <xdr:nvSpPr>
        <xdr:cNvPr id="819" name="楕円 818"/>
        <xdr:cNvSpPr/>
      </xdr:nvSpPr>
      <xdr:spPr>
        <a:xfrm>
          <a:off x="22110700" y="100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165561</xdr:rowOff>
    </xdr:from>
    <xdr:ext cx="469744" cy="259045"/>
    <xdr:sp macro="" textlink="">
      <xdr:nvSpPr>
        <xdr:cNvPr id="820" name="貸付金該当値テキスト"/>
        <xdr:cNvSpPr txBox="1"/>
      </xdr:nvSpPr>
      <xdr:spPr>
        <a:xfrm>
          <a:off x="22212300" y="993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77851</xdr:rowOff>
    </xdr:from>
    <xdr:to>
      <xdr:col>112</xdr:col>
      <xdr:colOff>38100</xdr:colOff>
      <xdr:row>59</xdr:row>
      <xdr:rowOff>8001</xdr:rowOff>
    </xdr:to>
    <xdr:sp macro="" textlink="">
      <xdr:nvSpPr>
        <xdr:cNvPr id="821" name="楕円 820"/>
        <xdr:cNvSpPr/>
      </xdr:nvSpPr>
      <xdr:spPr>
        <a:xfrm>
          <a:off x="21272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170578</xdr:rowOff>
    </xdr:from>
    <xdr:ext cx="469744" cy="259045"/>
    <xdr:sp macro="" textlink="">
      <xdr:nvSpPr>
        <xdr:cNvPr id="822" name="テキスト ボックス 821"/>
        <xdr:cNvSpPr txBox="1"/>
      </xdr:nvSpPr>
      <xdr:spPr>
        <a:xfrm>
          <a:off x="21088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83262</xdr:rowOff>
    </xdr:from>
    <xdr:to>
      <xdr:col>107</xdr:col>
      <xdr:colOff>101600</xdr:colOff>
      <xdr:row>59</xdr:row>
      <xdr:rowOff>13412</xdr:rowOff>
    </xdr:to>
    <xdr:sp macro="" textlink="">
      <xdr:nvSpPr>
        <xdr:cNvPr id="823" name="楕円 822"/>
        <xdr:cNvSpPr/>
      </xdr:nvSpPr>
      <xdr:spPr>
        <a:xfrm>
          <a:off x="20383500" y="100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4539</xdr:rowOff>
    </xdr:from>
    <xdr:ext cx="469744" cy="259045"/>
    <xdr:sp macro="" textlink="">
      <xdr:nvSpPr>
        <xdr:cNvPr id="824" name="テキスト ボックス 823"/>
        <xdr:cNvSpPr txBox="1"/>
      </xdr:nvSpPr>
      <xdr:spPr>
        <a:xfrm>
          <a:off x="20199428" y="1012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78918</xdr:rowOff>
    </xdr:from>
    <xdr:to>
      <xdr:col>102</xdr:col>
      <xdr:colOff>165100</xdr:colOff>
      <xdr:row>59</xdr:row>
      <xdr:rowOff>9068</xdr:rowOff>
    </xdr:to>
    <xdr:sp macro="" textlink="">
      <xdr:nvSpPr>
        <xdr:cNvPr id="825" name="楕円 824"/>
        <xdr:cNvSpPr/>
      </xdr:nvSpPr>
      <xdr:spPr>
        <a:xfrm>
          <a:off x="19494500" y="10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195</xdr:rowOff>
    </xdr:from>
    <xdr:ext cx="469744" cy="259045"/>
    <xdr:sp macro="" textlink="">
      <xdr:nvSpPr>
        <xdr:cNvPr id="826" name="テキスト ボックス 825"/>
        <xdr:cNvSpPr txBox="1"/>
      </xdr:nvSpPr>
      <xdr:spPr>
        <a:xfrm>
          <a:off x="19310428" y="1011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79413</xdr:rowOff>
    </xdr:from>
    <xdr:to>
      <xdr:col>98</xdr:col>
      <xdr:colOff>38100</xdr:colOff>
      <xdr:row>59</xdr:row>
      <xdr:rowOff>9563</xdr:rowOff>
    </xdr:to>
    <xdr:sp macro="" textlink="">
      <xdr:nvSpPr>
        <xdr:cNvPr id="827" name="楕円 826"/>
        <xdr:cNvSpPr/>
      </xdr:nvSpPr>
      <xdr:spPr>
        <a:xfrm>
          <a:off x="18605500" y="100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690</xdr:rowOff>
    </xdr:from>
    <xdr:ext cx="469744" cy="259045"/>
    <xdr:sp macro="" textlink="">
      <xdr:nvSpPr>
        <xdr:cNvPr id="828" name="テキスト ボックス 827"/>
        <xdr:cNvSpPr txBox="1"/>
      </xdr:nvSpPr>
      <xdr:spPr>
        <a:xfrm>
          <a:off x="18421428" y="1011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3" name="直線コネクタ 852"/>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4"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5" name="直線コネクタ 854"/>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6"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7" name="直線コネクタ 856"/>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158217</xdr:rowOff>
    </xdr:from>
    <xdr:to>
      <xdr:col>116</xdr:col>
      <xdr:colOff>63500</xdr:colOff>
      <xdr:row>76</xdr:row>
      <xdr:rowOff>5874</xdr:rowOff>
    </xdr:to>
    <xdr:cxnSp macro="">
      <xdr:nvCxnSpPr>
        <xdr:cNvPr id="858" name="直線コネクタ 857"/>
        <xdr:cNvCxnSpPr/>
      </xdr:nvCxnSpPr>
      <xdr:spPr>
        <a:xfrm flipV="1">
          <a:off x="21323300" y="13016967"/>
          <a:ext cx="8382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9"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0" name="フローチャート: 判断 859"/>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90818</xdr:rowOff>
    </xdr:from>
    <xdr:to>
      <xdr:col>111</xdr:col>
      <xdr:colOff>177800</xdr:colOff>
      <xdr:row>76</xdr:row>
      <xdr:rowOff>5874</xdr:rowOff>
    </xdr:to>
    <xdr:cxnSp macro="">
      <xdr:nvCxnSpPr>
        <xdr:cNvPr id="861" name="直線コネクタ 860"/>
        <xdr:cNvCxnSpPr/>
      </xdr:nvCxnSpPr>
      <xdr:spPr>
        <a:xfrm>
          <a:off x="20434300" y="12949568"/>
          <a:ext cx="8890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2" name="フローチャート: 判断 861"/>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3" name="テキスト ボックス 862"/>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96838</xdr:rowOff>
    </xdr:from>
    <xdr:to>
      <xdr:col>107</xdr:col>
      <xdr:colOff>50800</xdr:colOff>
      <xdr:row>75</xdr:row>
      <xdr:rowOff>90818</xdr:rowOff>
    </xdr:to>
    <xdr:cxnSp macro="">
      <xdr:nvCxnSpPr>
        <xdr:cNvPr id="864" name="直線コネクタ 863"/>
        <xdr:cNvCxnSpPr/>
      </xdr:nvCxnSpPr>
      <xdr:spPr>
        <a:xfrm>
          <a:off x="19545300" y="12441238"/>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5" name="フローチャート: 判断 864"/>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6" name="テキスト ボックス 865"/>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96838</xdr:rowOff>
    </xdr:from>
    <xdr:to>
      <xdr:col>102</xdr:col>
      <xdr:colOff>114300</xdr:colOff>
      <xdr:row>72</xdr:row>
      <xdr:rowOff>155797</xdr:rowOff>
    </xdr:to>
    <xdr:cxnSp macro="">
      <xdr:nvCxnSpPr>
        <xdr:cNvPr id="867" name="直線コネクタ 866"/>
        <xdr:cNvCxnSpPr/>
      </xdr:nvCxnSpPr>
      <xdr:spPr>
        <a:xfrm flipV="1">
          <a:off x="18656300" y="12441238"/>
          <a:ext cx="889000" cy="5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8" name="フローチャート: 判断 867"/>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9" name="テキスト ボックス 868"/>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0" name="フローチャート: 判断 869"/>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1" name="テキスト ボックス 870"/>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107417</xdr:rowOff>
    </xdr:from>
    <xdr:to>
      <xdr:col>116</xdr:col>
      <xdr:colOff>114300</xdr:colOff>
      <xdr:row>76</xdr:row>
      <xdr:rowOff>37567</xdr:rowOff>
    </xdr:to>
    <xdr:sp macro="" textlink="">
      <xdr:nvSpPr>
        <xdr:cNvPr id="877" name="楕円 876"/>
        <xdr:cNvSpPr/>
      </xdr:nvSpPr>
      <xdr:spPr>
        <a:xfrm>
          <a:off x="22110700" y="129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130294</xdr:rowOff>
    </xdr:from>
    <xdr:ext cx="534377" cy="259045"/>
    <xdr:sp macro="" textlink="">
      <xdr:nvSpPr>
        <xdr:cNvPr id="878" name="繰出金該当値テキスト"/>
        <xdr:cNvSpPr txBox="1"/>
      </xdr:nvSpPr>
      <xdr:spPr>
        <a:xfrm>
          <a:off x="22212300" y="128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126524</xdr:rowOff>
    </xdr:from>
    <xdr:to>
      <xdr:col>112</xdr:col>
      <xdr:colOff>38100</xdr:colOff>
      <xdr:row>76</xdr:row>
      <xdr:rowOff>56674</xdr:rowOff>
    </xdr:to>
    <xdr:sp macro="" textlink="">
      <xdr:nvSpPr>
        <xdr:cNvPr id="879" name="楕円 878"/>
        <xdr:cNvSpPr/>
      </xdr:nvSpPr>
      <xdr:spPr>
        <a:xfrm>
          <a:off x="21272500" y="129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73201</xdr:rowOff>
    </xdr:from>
    <xdr:ext cx="534377" cy="259045"/>
    <xdr:sp macro="" textlink="">
      <xdr:nvSpPr>
        <xdr:cNvPr id="880" name="テキスト ボックス 879"/>
        <xdr:cNvSpPr txBox="1"/>
      </xdr:nvSpPr>
      <xdr:spPr>
        <a:xfrm>
          <a:off x="21056111" y="1276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40018</xdr:rowOff>
    </xdr:from>
    <xdr:to>
      <xdr:col>107</xdr:col>
      <xdr:colOff>101600</xdr:colOff>
      <xdr:row>75</xdr:row>
      <xdr:rowOff>141618</xdr:rowOff>
    </xdr:to>
    <xdr:sp macro="" textlink="">
      <xdr:nvSpPr>
        <xdr:cNvPr id="881" name="楕円 880"/>
        <xdr:cNvSpPr/>
      </xdr:nvSpPr>
      <xdr:spPr>
        <a:xfrm>
          <a:off x="20383500" y="128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158145</xdr:rowOff>
    </xdr:from>
    <xdr:ext cx="534377" cy="259045"/>
    <xdr:sp macro="" textlink="">
      <xdr:nvSpPr>
        <xdr:cNvPr id="882" name="テキスト ボックス 881"/>
        <xdr:cNvSpPr txBox="1"/>
      </xdr:nvSpPr>
      <xdr:spPr>
        <a:xfrm>
          <a:off x="20167111" y="126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46038</xdr:rowOff>
    </xdr:from>
    <xdr:to>
      <xdr:col>102</xdr:col>
      <xdr:colOff>165100</xdr:colOff>
      <xdr:row>72</xdr:row>
      <xdr:rowOff>147638</xdr:rowOff>
    </xdr:to>
    <xdr:sp macro="" textlink="">
      <xdr:nvSpPr>
        <xdr:cNvPr id="883" name="楕円 882"/>
        <xdr:cNvSpPr/>
      </xdr:nvSpPr>
      <xdr:spPr>
        <a:xfrm>
          <a:off x="19494500" y="123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164165</xdr:rowOff>
    </xdr:from>
    <xdr:ext cx="534377" cy="259045"/>
    <xdr:sp macro="" textlink="">
      <xdr:nvSpPr>
        <xdr:cNvPr id="884" name="テキスト ボックス 883"/>
        <xdr:cNvSpPr txBox="1"/>
      </xdr:nvSpPr>
      <xdr:spPr>
        <a:xfrm>
          <a:off x="19278111" y="1216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104997</xdr:rowOff>
    </xdr:from>
    <xdr:to>
      <xdr:col>98</xdr:col>
      <xdr:colOff>38100</xdr:colOff>
      <xdr:row>73</xdr:row>
      <xdr:rowOff>35147</xdr:rowOff>
    </xdr:to>
    <xdr:sp macro="" textlink="">
      <xdr:nvSpPr>
        <xdr:cNvPr id="885" name="楕円 884"/>
        <xdr:cNvSpPr/>
      </xdr:nvSpPr>
      <xdr:spPr>
        <a:xfrm>
          <a:off x="18605500" y="124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51674</xdr:rowOff>
    </xdr:from>
    <xdr:ext cx="534377" cy="259045"/>
    <xdr:sp macro="" textlink="">
      <xdr:nvSpPr>
        <xdr:cNvPr id="886" name="テキスト ボックス 885"/>
        <xdr:cNvSpPr txBox="1"/>
      </xdr:nvSpPr>
      <xdr:spPr>
        <a:xfrm>
          <a:off x="18389111" y="122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広大な面積に多くの集落が点在しており、機能性の高い地域構造が求められていることから、道路ネットワークの整備や農林業の振興を支える農林基盤整備、林道などの基盤整備を地域整備構想の中で計画的に進めている。このため、</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人当たりの普通建設事業</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112,682</a:t>
          </a:r>
          <a:r>
            <a:rPr kumimoji="1" lang="ja-JP" altLang="en-US" sz="1100">
              <a:solidFill>
                <a:sysClr val="windowText" lastClr="000000"/>
              </a:solidFill>
              <a:effectLst/>
              <a:latin typeface="+mn-lt"/>
              <a:ea typeface="+mn-ea"/>
              <a:cs typeface="+mn-cs"/>
            </a:rPr>
            <a:t>円と</a:t>
          </a:r>
          <a:r>
            <a:rPr kumimoji="1" lang="ja-JP" altLang="ja-JP" sz="1100">
              <a:solidFill>
                <a:sysClr val="windowText" lastClr="000000"/>
              </a:solidFill>
              <a:effectLst/>
              <a:latin typeface="+mn-lt"/>
              <a:ea typeface="+mn-ea"/>
              <a:cs typeface="+mn-cs"/>
            </a:rPr>
            <a:t>なっており、類似団体を大きく上回っている。人件費についても、地理的要因を考慮した職員配置により、</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人当たりのコストは</a:t>
          </a:r>
          <a:r>
            <a:rPr kumimoji="1" lang="en-US" altLang="ja-JP" sz="1100">
              <a:solidFill>
                <a:sysClr val="windowText" lastClr="000000"/>
              </a:solidFill>
              <a:effectLst/>
              <a:latin typeface="+mn-lt"/>
              <a:ea typeface="+mn-ea"/>
              <a:cs typeface="+mn-cs"/>
            </a:rPr>
            <a:t>113,744</a:t>
          </a:r>
          <a:r>
            <a:rPr kumimoji="1" lang="ja-JP" altLang="ja-JP" sz="1100">
              <a:solidFill>
                <a:sysClr val="windowText" lastClr="000000"/>
              </a:solidFill>
              <a:effectLst/>
              <a:latin typeface="+mn-lt"/>
              <a:ea typeface="+mn-ea"/>
              <a:cs typeface="+mn-cs"/>
            </a:rPr>
            <a:t>円と類似団体を上回っている。公債費は、合併時の投資財源として発行した合併特例債の償還などにより、</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人当たりのコストは</a:t>
          </a:r>
          <a:r>
            <a:rPr kumimoji="1" lang="en-US" altLang="ja-JP" sz="1100">
              <a:solidFill>
                <a:sysClr val="windowText" lastClr="000000"/>
              </a:solidFill>
              <a:effectLst/>
              <a:latin typeface="+mn-lt"/>
              <a:ea typeface="+mn-ea"/>
              <a:cs typeface="+mn-cs"/>
            </a:rPr>
            <a:t>92,030</a:t>
          </a:r>
          <a:r>
            <a:rPr kumimoji="1" lang="ja-JP" altLang="en-US" sz="1100">
              <a:solidFill>
                <a:sysClr val="windowText" lastClr="000000"/>
              </a:solidFill>
              <a:effectLst/>
              <a:latin typeface="+mn-lt"/>
              <a:ea typeface="+mn-ea"/>
              <a:cs typeface="+mn-cs"/>
            </a:rPr>
            <a:t>円と</a:t>
          </a:r>
          <a:r>
            <a:rPr kumimoji="1" lang="ja-JP" altLang="ja-JP" sz="1100">
              <a:solidFill>
                <a:sysClr val="windowText" lastClr="000000"/>
              </a:solidFill>
              <a:effectLst/>
              <a:latin typeface="+mn-lt"/>
              <a:ea typeface="+mn-ea"/>
              <a:cs typeface="+mn-cs"/>
            </a:rPr>
            <a:t>類似団体を上回っている。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人口減</a:t>
          </a:r>
          <a:r>
            <a:rPr kumimoji="1" lang="ja-JP" altLang="en-US" sz="1100">
              <a:solidFill>
                <a:sysClr val="windowText" lastClr="000000"/>
              </a:solidFill>
              <a:effectLst/>
              <a:latin typeface="+mn-lt"/>
              <a:ea typeface="+mn-ea"/>
              <a:cs typeface="+mn-cs"/>
            </a:rPr>
            <a:t>少等</a:t>
          </a:r>
          <a:r>
            <a:rPr kumimoji="1" lang="ja-JP" altLang="ja-JP" sz="1100">
              <a:solidFill>
                <a:sysClr val="windowText" lastClr="000000"/>
              </a:solidFill>
              <a:effectLst/>
              <a:latin typeface="+mn-lt"/>
              <a:ea typeface="+mn-ea"/>
              <a:cs typeface="+mn-cs"/>
            </a:rPr>
            <a:t>によ</a:t>
          </a:r>
          <a:r>
            <a:rPr kumimoji="1" lang="ja-JP" altLang="en-US" sz="1100">
              <a:solidFill>
                <a:sysClr val="windowText" lastClr="000000"/>
              </a:solidFill>
              <a:effectLst/>
              <a:latin typeface="+mn-lt"/>
              <a:ea typeface="+mn-ea"/>
              <a:cs typeface="+mn-cs"/>
            </a:rPr>
            <a:t>る普通交付税交付額の</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に加え、</a:t>
          </a:r>
          <a:r>
            <a:rPr kumimoji="1" lang="ja-JP" altLang="ja-JP" sz="1100">
              <a:solidFill>
                <a:sysClr val="windowText" lastClr="000000"/>
              </a:solidFill>
              <a:effectLst/>
              <a:latin typeface="+mn-lt"/>
              <a:ea typeface="+mn-ea"/>
              <a:cs typeface="+mn-cs"/>
            </a:rPr>
            <a:t>物価高騰に伴う経費の増加</a:t>
          </a:r>
          <a:r>
            <a:rPr kumimoji="1" lang="ja-JP" altLang="en-US" sz="1100">
              <a:solidFill>
                <a:sysClr val="windowText" lastClr="000000"/>
              </a:solidFill>
              <a:effectLst/>
              <a:latin typeface="+mn-lt"/>
              <a:ea typeface="+mn-ea"/>
              <a:cs typeface="+mn-cs"/>
            </a:rPr>
            <a:t>が長引くことも考えられるため</a:t>
          </a:r>
          <a:r>
            <a:rPr kumimoji="1" lang="ja-JP" altLang="ja-JP" sz="1100">
              <a:solidFill>
                <a:sysClr val="windowText" lastClr="000000"/>
              </a:solidFill>
              <a:effectLst/>
              <a:latin typeface="+mn-lt"/>
              <a:ea typeface="+mn-ea"/>
              <a:cs typeface="+mn-cs"/>
            </a:rPr>
            <a:t>、職員定数</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郡上市公共施設等総合管理計画によるインフラ基盤を含めた公共施設等の適正な管理、財政中期試算による公債費の適正化など、身の丈にあった効率的かつ効果的な行財政運営に努める。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岐阜県郡上市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39,115
38,557
1,030.75
30,735,282
29,247,711
1,099,568
17,941,813
28,299,483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87503</xdr:rowOff>
    </xdr:from>
    <xdr:to>
      <xdr:col>24</xdr:col>
      <xdr:colOff>63500</xdr:colOff>
      <xdr:row>36</xdr:row>
      <xdr:rowOff>132842</xdr:rowOff>
    </xdr:to>
    <xdr:cxnSp macro="">
      <xdr:nvCxnSpPr>
        <xdr:cNvPr id="61" name="直線コネクタ 60"/>
        <xdr:cNvCxnSpPr/>
      </xdr:nvCxnSpPr>
      <xdr:spPr>
        <a:xfrm>
          <a:off x="3797300" y="6259703"/>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87503</xdr:rowOff>
    </xdr:from>
    <xdr:to>
      <xdr:col>19</xdr:col>
      <xdr:colOff>177800</xdr:colOff>
      <xdr:row>37</xdr:row>
      <xdr:rowOff>254</xdr:rowOff>
    </xdr:to>
    <xdr:cxnSp macro="">
      <xdr:nvCxnSpPr>
        <xdr:cNvPr id="64" name="直線コネクタ 63"/>
        <xdr:cNvCxnSpPr/>
      </xdr:nvCxnSpPr>
      <xdr:spPr>
        <a:xfrm flipV="1">
          <a:off x="2908300" y="6259703"/>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254</xdr:rowOff>
    </xdr:from>
    <xdr:to>
      <xdr:col>15</xdr:col>
      <xdr:colOff>50800</xdr:colOff>
      <xdr:row>37</xdr:row>
      <xdr:rowOff>24638</xdr:rowOff>
    </xdr:to>
    <xdr:cxnSp macro="">
      <xdr:nvCxnSpPr>
        <xdr:cNvPr id="67" name="直線コネクタ 66"/>
        <xdr:cNvCxnSpPr/>
      </xdr:nvCxnSpPr>
      <xdr:spPr>
        <a:xfrm flipV="1">
          <a:off x="2019300" y="634390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24638</xdr:rowOff>
    </xdr:from>
    <xdr:to>
      <xdr:col>10</xdr:col>
      <xdr:colOff>114300</xdr:colOff>
      <xdr:row>37</xdr:row>
      <xdr:rowOff>47879</xdr:rowOff>
    </xdr:to>
    <xdr:cxnSp macro="">
      <xdr:nvCxnSpPr>
        <xdr:cNvPr id="70" name="直線コネクタ 69"/>
        <xdr:cNvCxnSpPr/>
      </xdr:nvCxnSpPr>
      <xdr:spPr>
        <a:xfrm flipV="1">
          <a:off x="1130300" y="636828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82042</xdr:rowOff>
    </xdr:from>
    <xdr:to>
      <xdr:col>24</xdr:col>
      <xdr:colOff>114300</xdr:colOff>
      <xdr:row>37</xdr:row>
      <xdr:rowOff>12192</xdr:rowOff>
    </xdr:to>
    <xdr:sp macro="" textlink="">
      <xdr:nvSpPr>
        <xdr:cNvPr id="80" name="楕円 79"/>
        <xdr:cNvSpPr/>
      </xdr:nvSpPr>
      <xdr:spPr>
        <a:xfrm>
          <a:off x="4584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60469</xdr:rowOff>
    </xdr:from>
    <xdr:ext cx="469744" cy="259045"/>
    <xdr:sp macro="" textlink="">
      <xdr:nvSpPr>
        <xdr:cNvPr id="81" name="議会費該当値テキスト"/>
        <xdr:cNvSpPr txBox="1"/>
      </xdr:nvSpPr>
      <xdr:spPr>
        <a:xfrm>
          <a:off x="4686300"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36703</xdr:rowOff>
    </xdr:from>
    <xdr:to>
      <xdr:col>20</xdr:col>
      <xdr:colOff>38100</xdr:colOff>
      <xdr:row>36</xdr:row>
      <xdr:rowOff>138303</xdr:rowOff>
    </xdr:to>
    <xdr:sp macro="" textlink="">
      <xdr:nvSpPr>
        <xdr:cNvPr id="82" name="楕円 81"/>
        <xdr:cNvSpPr/>
      </xdr:nvSpPr>
      <xdr:spPr>
        <a:xfrm>
          <a:off x="3746500" y="62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129430</xdr:rowOff>
    </xdr:from>
    <xdr:ext cx="469744" cy="259045"/>
    <xdr:sp macro="" textlink="">
      <xdr:nvSpPr>
        <xdr:cNvPr id="83" name="テキスト ボックス 82"/>
        <xdr:cNvSpPr txBox="1"/>
      </xdr:nvSpPr>
      <xdr:spPr>
        <a:xfrm>
          <a:off x="3562428" y="63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120904</xdr:rowOff>
    </xdr:from>
    <xdr:to>
      <xdr:col>15</xdr:col>
      <xdr:colOff>101600</xdr:colOff>
      <xdr:row>37</xdr:row>
      <xdr:rowOff>51054</xdr:rowOff>
    </xdr:to>
    <xdr:sp macro="" textlink="">
      <xdr:nvSpPr>
        <xdr:cNvPr id="84" name="楕円 83"/>
        <xdr:cNvSpPr/>
      </xdr:nvSpPr>
      <xdr:spPr>
        <a:xfrm>
          <a:off x="2857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42181</xdr:rowOff>
    </xdr:from>
    <xdr:ext cx="469744" cy="259045"/>
    <xdr:sp macro="" textlink="">
      <xdr:nvSpPr>
        <xdr:cNvPr id="85" name="テキスト ボックス 84"/>
        <xdr:cNvSpPr txBox="1"/>
      </xdr:nvSpPr>
      <xdr:spPr>
        <a:xfrm>
          <a:off x="2673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145288</xdr:rowOff>
    </xdr:from>
    <xdr:to>
      <xdr:col>10</xdr:col>
      <xdr:colOff>165100</xdr:colOff>
      <xdr:row>37</xdr:row>
      <xdr:rowOff>75438</xdr:rowOff>
    </xdr:to>
    <xdr:sp macro="" textlink="">
      <xdr:nvSpPr>
        <xdr:cNvPr id="86" name="楕円 85"/>
        <xdr:cNvSpPr/>
      </xdr:nvSpPr>
      <xdr:spPr>
        <a:xfrm>
          <a:off x="1968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66565</xdr:rowOff>
    </xdr:from>
    <xdr:ext cx="469744" cy="259045"/>
    <xdr:sp macro="" textlink="">
      <xdr:nvSpPr>
        <xdr:cNvPr id="87" name="テキスト ボックス 86"/>
        <xdr:cNvSpPr txBox="1"/>
      </xdr:nvSpPr>
      <xdr:spPr>
        <a:xfrm>
          <a:off x="1784428"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168529</xdr:rowOff>
    </xdr:from>
    <xdr:to>
      <xdr:col>6</xdr:col>
      <xdr:colOff>38100</xdr:colOff>
      <xdr:row>37</xdr:row>
      <xdr:rowOff>98679</xdr:rowOff>
    </xdr:to>
    <xdr:sp macro="" textlink="">
      <xdr:nvSpPr>
        <xdr:cNvPr id="88" name="楕円 87"/>
        <xdr:cNvSpPr/>
      </xdr:nvSpPr>
      <xdr:spPr>
        <a:xfrm>
          <a:off x="1079500" y="63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89806</xdr:rowOff>
    </xdr:from>
    <xdr:ext cx="469744" cy="259045"/>
    <xdr:sp macro="" textlink="">
      <xdr:nvSpPr>
        <xdr:cNvPr id="89" name="テキスト ボックス 88"/>
        <xdr:cNvSpPr txBox="1"/>
      </xdr:nvSpPr>
      <xdr:spPr>
        <a:xfrm>
          <a:off x="895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22638</xdr:rowOff>
    </xdr:from>
    <xdr:to>
      <xdr:col>24</xdr:col>
      <xdr:colOff>63500</xdr:colOff>
      <xdr:row>56</xdr:row>
      <xdr:rowOff>32235</xdr:rowOff>
    </xdr:to>
    <xdr:cxnSp macro="">
      <xdr:nvCxnSpPr>
        <xdr:cNvPr id="116" name="直線コネクタ 115"/>
        <xdr:cNvCxnSpPr/>
      </xdr:nvCxnSpPr>
      <xdr:spPr>
        <a:xfrm>
          <a:off x="3797300" y="9623838"/>
          <a:ext cx="8382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75308</xdr:rowOff>
    </xdr:from>
    <xdr:to>
      <xdr:col>19</xdr:col>
      <xdr:colOff>177800</xdr:colOff>
      <xdr:row>56</xdr:row>
      <xdr:rowOff>22638</xdr:rowOff>
    </xdr:to>
    <xdr:cxnSp macro="">
      <xdr:nvCxnSpPr>
        <xdr:cNvPr id="119" name="直線コネクタ 118"/>
        <xdr:cNvCxnSpPr/>
      </xdr:nvCxnSpPr>
      <xdr:spPr>
        <a:xfrm>
          <a:off x="2908300" y="9162158"/>
          <a:ext cx="889000" cy="46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75308</xdr:rowOff>
    </xdr:from>
    <xdr:to>
      <xdr:col>15</xdr:col>
      <xdr:colOff>50800</xdr:colOff>
      <xdr:row>56</xdr:row>
      <xdr:rowOff>30369</xdr:rowOff>
    </xdr:to>
    <xdr:cxnSp macro="">
      <xdr:nvCxnSpPr>
        <xdr:cNvPr id="122" name="直線コネクタ 121"/>
        <xdr:cNvCxnSpPr/>
      </xdr:nvCxnSpPr>
      <xdr:spPr>
        <a:xfrm flipV="1">
          <a:off x="2019300" y="9162158"/>
          <a:ext cx="889000" cy="46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14935</xdr:rowOff>
    </xdr:from>
    <xdr:to>
      <xdr:col>10</xdr:col>
      <xdr:colOff>114300</xdr:colOff>
      <xdr:row>56</xdr:row>
      <xdr:rowOff>30369</xdr:rowOff>
    </xdr:to>
    <xdr:cxnSp macro="">
      <xdr:nvCxnSpPr>
        <xdr:cNvPr id="125" name="直線コネクタ 124"/>
        <xdr:cNvCxnSpPr/>
      </xdr:nvCxnSpPr>
      <xdr:spPr>
        <a:xfrm>
          <a:off x="1130300" y="9616135"/>
          <a:ext cx="889000" cy="1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152885</xdr:rowOff>
    </xdr:from>
    <xdr:to>
      <xdr:col>24</xdr:col>
      <xdr:colOff>114300</xdr:colOff>
      <xdr:row>56</xdr:row>
      <xdr:rowOff>83035</xdr:rowOff>
    </xdr:to>
    <xdr:sp macro="" textlink="">
      <xdr:nvSpPr>
        <xdr:cNvPr id="135" name="楕円 134"/>
        <xdr:cNvSpPr/>
      </xdr:nvSpPr>
      <xdr:spPr>
        <a:xfrm>
          <a:off x="4584700" y="95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4312</xdr:rowOff>
    </xdr:from>
    <xdr:ext cx="534377" cy="259045"/>
    <xdr:sp macro="" textlink="">
      <xdr:nvSpPr>
        <xdr:cNvPr id="136" name="総務費該当値テキスト"/>
        <xdr:cNvSpPr txBox="1"/>
      </xdr:nvSpPr>
      <xdr:spPr>
        <a:xfrm>
          <a:off x="4686300" y="943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143288</xdr:rowOff>
    </xdr:from>
    <xdr:to>
      <xdr:col>20</xdr:col>
      <xdr:colOff>38100</xdr:colOff>
      <xdr:row>56</xdr:row>
      <xdr:rowOff>73438</xdr:rowOff>
    </xdr:to>
    <xdr:sp macro="" textlink="">
      <xdr:nvSpPr>
        <xdr:cNvPr id="137" name="楕円 136"/>
        <xdr:cNvSpPr/>
      </xdr:nvSpPr>
      <xdr:spPr>
        <a:xfrm>
          <a:off x="3746500" y="95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89965</xdr:rowOff>
    </xdr:from>
    <xdr:ext cx="599010" cy="259045"/>
    <xdr:sp macro="" textlink="">
      <xdr:nvSpPr>
        <xdr:cNvPr id="138" name="テキスト ボックス 137"/>
        <xdr:cNvSpPr txBox="1"/>
      </xdr:nvSpPr>
      <xdr:spPr>
        <a:xfrm>
          <a:off x="3497795" y="934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24508</xdr:rowOff>
    </xdr:from>
    <xdr:to>
      <xdr:col>15</xdr:col>
      <xdr:colOff>101600</xdr:colOff>
      <xdr:row>53</xdr:row>
      <xdr:rowOff>126108</xdr:rowOff>
    </xdr:to>
    <xdr:sp macro="" textlink="">
      <xdr:nvSpPr>
        <xdr:cNvPr id="139" name="楕円 138"/>
        <xdr:cNvSpPr/>
      </xdr:nvSpPr>
      <xdr:spPr>
        <a:xfrm>
          <a:off x="2857500" y="911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142635</xdr:rowOff>
    </xdr:from>
    <xdr:ext cx="599010" cy="259045"/>
    <xdr:sp macro="" textlink="">
      <xdr:nvSpPr>
        <xdr:cNvPr id="140" name="テキスト ボックス 139"/>
        <xdr:cNvSpPr txBox="1"/>
      </xdr:nvSpPr>
      <xdr:spPr>
        <a:xfrm>
          <a:off x="2608795" y="888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151019</xdr:rowOff>
    </xdr:from>
    <xdr:to>
      <xdr:col>10</xdr:col>
      <xdr:colOff>165100</xdr:colOff>
      <xdr:row>56</xdr:row>
      <xdr:rowOff>81169</xdr:rowOff>
    </xdr:to>
    <xdr:sp macro="" textlink="">
      <xdr:nvSpPr>
        <xdr:cNvPr id="141" name="楕円 140"/>
        <xdr:cNvSpPr/>
      </xdr:nvSpPr>
      <xdr:spPr>
        <a:xfrm>
          <a:off x="1968500" y="95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97696</xdr:rowOff>
    </xdr:from>
    <xdr:ext cx="534377" cy="259045"/>
    <xdr:sp macro="" textlink="">
      <xdr:nvSpPr>
        <xdr:cNvPr id="142" name="テキスト ボックス 141"/>
        <xdr:cNvSpPr txBox="1"/>
      </xdr:nvSpPr>
      <xdr:spPr>
        <a:xfrm>
          <a:off x="1752111" y="935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135585</xdr:rowOff>
    </xdr:from>
    <xdr:to>
      <xdr:col>6</xdr:col>
      <xdr:colOff>38100</xdr:colOff>
      <xdr:row>56</xdr:row>
      <xdr:rowOff>65735</xdr:rowOff>
    </xdr:to>
    <xdr:sp macro="" textlink="">
      <xdr:nvSpPr>
        <xdr:cNvPr id="143" name="楕円 142"/>
        <xdr:cNvSpPr/>
      </xdr:nvSpPr>
      <xdr:spPr>
        <a:xfrm>
          <a:off x="1079500" y="95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82262</xdr:rowOff>
    </xdr:from>
    <xdr:ext cx="599010" cy="259045"/>
    <xdr:sp macro="" textlink="">
      <xdr:nvSpPr>
        <xdr:cNvPr id="144" name="テキスト ボックス 143"/>
        <xdr:cNvSpPr txBox="1"/>
      </xdr:nvSpPr>
      <xdr:spPr>
        <a:xfrm>
          <a:off x="830795" y="934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68345</xdr:rowOff>
    </xdr:from>
    <xdr:to>
      <xdr:col>24</xdr:col>
      <xdr:colOff>63500</xdr:colOff>
      <xdr:row>76</xdr:row>
      <xdr:rowOff>162691</xdr:rowOff>
    </xdr:to>
    <xdr:cxnSp macro="">
      <xdr:nvCxnSpPr>
        <xdr:cNvPr id="176" name="直線コネクタ 175"/>
        <xdr:cNvCxnSpPr/>
      </xdr:nvCxnSpPr>
      <xdr:spPr>
        <a:xfrm>
          <a:off x="3797300" y="13098545"/>
          <a:ext cx="838200" cy="9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14535</xdr:rowOff>
    </xdr:from>
    <xdr:ext cx="599010" cy="259045"/>
    <xdr:sp macro="" textlink="">
      <xdr:nvSpPr>
        <xdr:cNvPr id="177" name="民生費平均値テキスト"/>
        <xdr:cNvSpPr txBox="1"/>
      </xdr:nvSpPr>
      <xdr:spPr>
        <a:xfrm>
          <a:off x="4686300" y="12873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68345</xdr:rowOff>
    </xdr:from>
    <xdr:to>
      <xdr:col>19</xdr:col>
      <xdr:colOff>177800</xdr:colOff>
      <xdr:row>77</xdr:row>
      <xdr:rowOff>148735</xdr:rowOff>
    </xdr:to>
    <xdr:cxnSp macro="">
      <xdr:nvCxnSpPr>
        <xdr:cNvPr id="179" name="直線コネクタ 178"/>
        <xdr:cNvCxnSpPr/>
      </xdr:nvCxnSpPr>
      <xdr:spPr>
        <a:xfrm flipV="1">
          <a:off x="2908300" y="13098545"/>
          <a:ext cx="889000" cy="25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7721</xdr:rowOff>
    </xdr:from>
    <xdr:ext cx="599010" cy="259045"/>
    <xdr:sp macro="" textlink="">
      <xdr:nvSpPr>
        <xdr:cNvPr id="181" name="テキスト ボックス 180"/>
        <xdr:cNvSpPr txBox="1"/>
      </xdr:nvSpPr>
      <xdr:spPr>
        <a:xfrm>
          <a:off x="3497795" y="1269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148735</xdr:rowOff>
    </xdr:from>
    <xdr:to>
      <xdr:col>15</xdr:col>
      <xdr:colOff>50800</xdr:colOff>
      <xdr:row>78</xdr:row>
      <xdr:rowOff>3618</xdr:rowOff>
    </xdr:to>
    <xdr:cxnSp macro="">
      <xdr:nvCxnSpPr>
        <xdr:cNvPr id="182" name="直線コネクタ 181"/>
        <xdr:cNvCxnSpPr/>
      </xdr:nvCxnSpPr>
      <xdr:spPr>
        <a:xfrm flipV="1">
          <a:off x="2019300" y="13350385"/>
          <a:ext cx="8890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107423</xdr:rowOff>
    </xdr:from>
    <xdr:ext cx="599010" cy="259045"/>
    <xdr:sp macro="" textlink="">
      <xdr:nvSpPr>
        <xdr:cNvPr id="184" name="テキスト ボックス 183"/>
        <xdr:cNvSpPr txBox="1"/>
      </xdr:nvSpPr>
      <xdr:spPr>
        <a:xfrm>
          <a:off x="2608795" y="1296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3618</xdr:rowOff>
    </xdr:from>
    <xdr:to>
      <xdr:col>10</xdr:col>
      <xdr:colOff>114300</xdr:colOff>
      <xdr:row>78</xdr:row>
      <xdr:rowOff>53888</xdr:rowOff>
    </xdr:to>
    <xdr:cxnSp macro="">
      <xdr:nvCxnSpPr>
        <xdr:cNvPr id="185" name="直線コネクタ 184"/>
        <xdr:cNvCxnSpPr/>
      </xdr:nvCxnSpPr>
      <xdr:spPr>
        <a:xfrm flipV="1">
          <a:off x="1130300" y="1337671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166304</xdr:rowOff>
    </xdr:from>
    <xdr:ext cx="599010" cy="259045"/>
    <xdr:sp macro="" textlink="">
      <xdr:nvSpPr>
        <xdr:cNvPr id="187" name="テキスト ボックス 186"/>
        <xdr:cNvSpPr txBox="1"/>
      </xdr:nvSpPr>
      <xdr:spPr>
        <a:xfrm>
          <a:off x="1719795" y="1302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46255</xdr:rowOff>
    </xdr:from>
    <xdr:ext cx="599010" cy="259045"/>
    <xdr:sp macro="" textlink="">
      <xdr:nvSpPr>
        <xdr:cNvPr id="189" name="テキスト ボックス 188"/>
        <xdr:cNvSpPr txBox="1"/>
      </xdr:nvSpPr>
      <xdr:spPr>
        <a:xfrm>
          <a:off x="830795" y="130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111891</xdr:rowOff>
    </xdr:from>
    <xdr:to>
      <xdr:col>24</xdr:col>
      <xdr:colOff>114300</xdr:colOff>
      <xdr:row>77</xdr:row>
      <xdr:rowOff>42041</xdr:rowOff>
    </xdr:to>
    <xdr:sp macro="" textlink="">
      <xdr:nvSpPr>
        <xdr:cNvPr id="195" name="楕円 194"/>
        <xdr:cNvSpPr/>
      </xdr:nvSpPr>
      <xdr:spPr>
        <a:xfrm>
          <a:off x="4584700" y="131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90318</xdr:rowOff>
    </xdr:from>
    <xdr:ext cx="599010" cy="259045"/>
    <xdr:sp macro="" textlink="">
      <xdr:nvSpPr>
        <xdr:cNvPr id="196" name="民生費該当値テキスト"/>
        <xdr:cNvSpPr txBox="1"/>
      </xdr:nvSpPr>
      <xdr:spPr>
        <a:xfrm>
          <a:off x="4686300" y="1312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17545</xdr:rowOff>
    </xdr:from>
    <xdr:to>
      <xdr:col>20</xdr:col>
      <xdr:colOff>38100</xdr:colOff>
      <xdr:row>76</xdr:row>
      <xdr:rowOff>119145</xdr:rowOff>
    </xdr:to>
    <xdr:sp macro="" textlink="">
      <xdr:nvSpPr>
        <xdr:cNvPr id="197" name="楕円 196"/>
        <xdr:cNvSpPr/>
      </xdr:nvSpPr>
      <xdr:spPr>
        <a:xfrm>
          <a:off x="3746500" y="130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110272</xdr:rowOff>
    </xdr:from>
    <xdr:ext cx="599010" cy="259045"/>
    <xdr:sp macro="" textlink="">
      <xdr:nvSpPr>
        <xdr:cNvPr id="198" name="テキスト ボックス 197"/>
        <xdr:cNvSpPr txBox="1"/>
      </xdr:nvSpPr>
      <xdr:spPr>
        <a:xfrm>
          <a:off x="3497795" y="1314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97935</xdr:rowOff>
    </xdr:from>
    <xdr:to>
      <xdr:col>15</xdr:col>
      <xdr:colOff>101600</xdr:colOff>
      <xdr:row>78</xdr:row>
      <xdr:rowOff>28085</xdr:rowOff>
    </xdr:to>
    <xdr:sp macro="" textlink="">
      <xdr:nvSpPr>
        <xdr:cNvPr id="199" name="楕円 198"/>
        <xdr:cNvSpPr/>
      </xdr:nvSpPr>
      <xdr:spPr>
        <a:xfrm>
          <a:off x="2857500" y="132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19212</xdr:rowOff>
    </xdr:from>
    <xdr:ext cx="599010" cy="259045"/>
    <xdr:sp macro="" textlink="">
      <xdr:nvSpPr>
        <xdr:cNvPr id="200" name="テキスト ボックス 199"/>
        <xdr:cNvSpPr txBox="1"/>
      </xdr:nvSpPr>
      <xdr:spPr>
        <a:xfrm>
          <a:off x="2608795" y="13392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124268</xdr:rowOff>
    </xdr:from>
    <xdr:to>
      <xdr:col>10</xdr:col>
      <xdr:colOff>165100</xdr:colOff>
      <xdr:row>78</xdr:row>
      <xdr:rowOff>54418</xdr:rowOff>
    </xdr:to>
    <xdr:sp macro="" textlink="">
      <xdr:nvSpPr>
        <xdr:cNvPr id="201" name="楕円 200"/>
        <xdr:cNvSpPr/>
      </xdr:nvSpPr>
      <xdr:spPr>
        <a:xfrm>
          <a:off x="1968500" y="133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45545</xdr:rowOff>
    </xdr:from>
    <xdr:ext cx="599010" cy="259045"/>
    <xdr:sp macro="" textlink="">
      <xdr:nvSpPr>
        <xdr:cNvPr id="202" name="テキスト ボックス 201"/>
        <xdr:cNvSpPr txBox="1"/>
      </xdr:nvSpPr>
      <xdr:spPr>
        <a:xfrm>
          <a:off x="1719795" y="1341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xdr:rowOff>
    </xdr:from>
    <xdr:to>
      <xdr:col>6</xdr:col>
      <xdr:colOff>38100</xdr:colOff>
      <xdr:row>78</xdr:row>
      <xdr:rowOff>104688</xdr:rowOff>
    </xdr:to>
    <xdr:sp macro="" textlink="">
      <xdr:nvSpPr>
        <xdr:cNvPr id="203" name="楕円 202"/>
        <xdr:cNvSpPr/>
      </xdr:nvSpPr>
      <xdr:spPr>
        <a:xfrm>
          <a:off x="1079500" y="133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95815</xdr:rowOff>
    </xdr:from>
    <xdr:ext cx="599010" cy="259045"/>
    <xdr:sp macro="" textlink="">
      <xdr:nvSpPr>
        <xdr:cNvPr id="204" name="テキスト ボックス 203"/>
        <xdr:cNvSpPr txBox="1"/>
      </xdr:nvSpPr>
      <xdr:spPr>
        <a:xfrm>
          <a:off x="830795" y="134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101752</xdr:rowOff>
    </xdr:from>
    <xdr:to>
      <xdr:col>24</xdr:col>
      <xdr:colOff>63500</xdr:colOff>
      <xdr:row>96</xdr:row>
      <xdr:rowOff>18335</xdr:rowOff>
    </xdr:to>
    <xdr:cxnSp macro="">
      <xdr:nvCxnSpPr>
        <xdr:cNvPr id="236" name="直線コネクタ 235"/>
        <xdr:cNvCxnSpPr/>
      </xdr:nvCxnSpPr>
      <xdr:spPr>
        <a:xfrm flipV="1">
          <a:off x="3797300" y="16389502"/>
          <a:ext cx="838200" cy="8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18335</xdr:rowOff>
    </xdr:from>
    <xdr:to>
      <xdr:col>19</xdr:col>
      <xdr:colOff>177800</xdr:colOff>
      <xdr:row>97</xdr:row>
      <xdr:rowOff>5500</xdr:rowOff>
    </xdr:to>
    <xdr:cxnSp macro="">
      <xdr:nvCxnSpPr>
        <xdr:cNvPr id="239" name="直線コネクタ 238"/>
        <xdr:cNvCxnSpPr/>
      </xdr:nvCxnSpPr>
      <xdr:spPr>
        <a:xfrm flipV="1">
          <a:off x="2908300" y="16477535"/>
          <a:ext cx="889000" cy="15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5500</xdr:rowOff>
    </xdr:from>
    <xdr:to>
      <xdr:col>15</xdr:col>
      <xdr:colOff>50800</xdr:colOff>
      <xdr:row>97</xdr:row>
      <xdr:rowOff>14002</xdr:rowOff>
    </xdr:to>
    <xdr:cxnSp macro="">
      <xdr:nvCxnSpPr>
        <xdr:cNvPr id="242" name="直線コネクタ 241"/>
        <xdr:cNvCxnSpPr/>
      </xdr:nvCxnSpPr>
      <xdr:spPr>
        <a:xfrm flipV="1">
          <a:off x="2019300" y="16636150"/>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11260</xdr:rowOff>
    </xdr:from>
    <xdr:to>
      <xdr:col>10</xdr:col>
      <xdr:colOff>114300</xdr:colOff>
      <xdr:row>97</xdr:row>
      <xdr:rowOff>14002</xdr:rowOff>
    </xdr:to>
    <xdr:cxnSp macro="">
      <xdr:nvCxnSpPr>
        <xdr:cNvPr id="245" name="直線コネクタ 244"/>
        <xdr:cNvCxnSpPr/>
      </xdr:nvCxnSpPr>
      <xdr:spPr>
        <a:xfrm>
          <a:off x="1130300" y="1664191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50952</xdr:rowOff>
    </xdr:from>
    <xdr:to>
      <xdr:col>24</xdr:col>
      <xdr:colOff>114300</xdr:colOff>
      <xdr:row>95</xdr:row>
      <xdr:rowOff>152552</xdr:rowOff>
    </xdr:to>
    <xdr:sp macro="" textlink="">
      <xdr:nvSpPr>
        <xdr:cNvPr id="255" name="楕円 254"/>
        <xdr:cNvSpPr/>
      </xdr:nvSpPr>
      <xdr:spPr>
        <a:xfrm>
          <a:off x="4584700" y="1633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73829</xdr:rowOff>
    </xdr:from>
    <xdr:ext cx="534377" cy="259045"/>
    <xdr:sp macro="" textlink="">
      <xdr:nvSpPr>
        <xdr:cNvPr id="256" name="衛生費該当値テキスト"/>
        <xdr:cNvSpPr txBox="1"/>
      </xdr:nvSpPr>
      <xdr:spPr>
        <a:xfrm>
          <a:off x="4686300" y="161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138985</xdr:rowOff>
    </xdr:from>
    <xdr:to>
      <xdr:col>20</xdr:col>
      <xdr:colOff>38100</xdr:colOff>
      <xdr:row>96</xdr:row>
      <xdr:rowOff>69135</xdr:rowOff>
    </xdr:to>
    <xdr:sp macro="" textlink="">
      <xdr:nvSpPr>
        <xdr:cNvPr id="257" name="楕円 256"/>
        <xdr:cNvSpPr/>
      </xdr:nvSpPr>
      <xdr:spPr>
        <a:xfrm>
          <a:off x="3746500" y="164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85662</xdr:rowOff>
    </xdr:from>
    <xdr:ext cx="534377" cy="259045"/>
    <xdr:sp macro="" textlink="">
      <xdr:nvSpPr>
        <xdr:cNvPr id="258" name="テキスト ボックス 257"/>
        <xdr:cNvSpPr txBox="1"/>
      </xdr:nvSpPr>
      <xdr:spPr>
        <a:xfrm>
          <a:off x="3530111" y="162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126150</xdr:rowOff>
    </xdr:from>
    <xdr:to>
      <xdr:col>15</xdr:col>
      <xdr:colOff>101600</xdr:colOff>
      <xdr:row>97</xdr:row>
      <xdr:rowOff>56300</xdr:rowOff>
    </xdr:to>
    <xdr:sp macro="" textlink="">
      <xdr:nvSpPr>
        <xdr:cNvPr id="259" name="楕円 258"/>
        <xdr:cNvSpPr/>
      </xdr:nvSpPr>
      <xdr:spPr>
        <a:xfrm>
          <a:off x="2857500" y="165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72827</xdr:rowOff>
    </xdr:from>
    <xdr:ext cx="534377" cy="259045"/>
    <xdr:sp macro="" textlink="">
      <xdr:nvSpPr>
        <xdr:cNvPr id="260" name="テキスト ボックス 259"/>
        <xdr:cNvSpPr txBox="1"/>
      </xdr:nvSpPr>
      <xdr:spPr>
        <a:xfrm>
          <a:off x="2641111" y="1636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134652</xdr:rowOff>
    </xdr:from>
    <xdr:to>
      <xdr:col>10</xdr:col>
      <xdr:colOff>165100</xdr:colOff>
      <xdr:row>97</xdr:row>
      <xdr:rowOff>64802</xdr:rowOff>
    </xdr:to>
    <xdr:sp macro="" textlink="">
      <xdr:nvSpPr>
        <xdr:cNvPr id="261" name="楕円 260"/>
        <xdr:cNvSpPr/>
      </xdr:nvSpPr>
      <xdr:spPr>
        <a:xfrm>
          <a:off x="1968500" y="165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81329</xdr:rowOff>
    </xdr:from>
    <xdr:ext cx="534377" cy="259045"/>
    <xdr:sp macro="" textlink="">
      <xdr:nvSpPr>
        <xdr:cNvPr id="262" name="テキスト ボックス 261"/>
        <xdr:cNvSpPr txBox="1"/>
      </xdr:nvSpPr>
      <xdr:spPr>
        <a:xfrm>
          <a:off x="1752111" y="163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131910</xdr:rowOff>
    </xdr:from>
    <xdr:to>
      <xdr:col>6</xdr:col>
      <xdr:colOff>38100</xdr:colOff>
      <xdr:row>97</xdr:row>
      <xdr:rowOff>62060</xdr:rowOff>
    </xdr:to>
    <xdr:sp macro="" textlink="">
      <xdr:nvSpPr>
        <xdr:cNvPr id="263" name="楕円 262"/>
        <xdr:cNvSpPr/>
      </xdr:nvSpPr>
      <xdr:spPr>
        <a:xfrm>
          <a:off x="1079500" y="165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78587</xdr:rowOff>
    </xdr:from>
    <xdr:ext cx="534377" cy="259045"/>
    <xdr:sp macro="" textlink="">
      <xdr:nvSpPr>
        <xdr:cNvPr id="264" name="テキスト ボックス 263"/>
        <xdr:cNvSpPr txBox="1"/>
      </xdr:nvSpPr>
      <xdr:spPr>
        <a:xfrm>
          <a:off x="863111" y="163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66529</xdr:rowOff>
    </xdr:from>
    <xdr:to>
      <xdr:col>55</xdr:col>
      <xdr:colOff>0</xdr:colOff>
      <xdr:row>53</xdr:row>
      <xdr:rowOff>12636</xdr:rowOff>
    </xdr:to>
    <xdr:cxnSp macro="">
      <xdr:nvCxnSpPr>
        <xdr:cNvPr id="352" name="直線コネクタ 351"/>
        <xdr:cNvCxnSpPr/>
      </xdr:nvCxnSpPr>
      <xdr:spPr>
        <a:xfrm flipV="1">
          <a:off x="9639300" y="8810479"/>
          <a:ext cx="838200" cy="28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12636</xdr:rowOff>
    </xdr:from>
    <xdr:to>
      <xdr:col>50</xdr:col>
      <xdr:colOff>114300</xdr:colOff>
      <xdr:row>53</xdr:row>
      <xdr:rowOff>49499</xdr:rowOff>
    </xdr:to>
    <xdr:cxnSp macro="">
      <xdr:nvCxnSpPr>
        <xdr:cNvPr id="355" name="直線コネクタ 354"/>
        <xdr:cNvCxnSpPr/>
      </xdr:nvCxnSpPr>
      <xdr:spPr>
        <a:xfrm flipV="1">
          <a:off x="8750300" y="9099486"/>
          <a:ext cx="889000" cy="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31858</xdr:rowOff>
    </xdr:from>
    <xdr:to>
      <xdr:col>45</xdr:col>
      <xdr:colOff>177800</xdr:colOff>
      <xdr:row>53</xdr:row>
      <xdr:rowOff>49499</xdr:rowOff>
    </xdr:to>
    <xdr:cxnSp macro="">
      <xdr:nvCxnSpPr>
        <xdr:cNvPr id="358" name="直線コネクタ 357"/>
        <xdr:cNvCxnSpPr/>
      </xdr:nvCxnSpPr>
      <xdr:spPr>
        <a:xfrm>
          <a:off x="7861300" y="9118708"/>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31858</xdr:rowOff>
    </xdr:from>
    <xdr:to>
      <xdr:col>41</xdr:col>
      <xdr:colOff>50800</xdr:colOff>
      <xdr:row>53</xdr:row>
      <xdr:rowOff>105391</xdr:rowOff>
    </xdr:to>
    <xdr:cxnSp macro="">
      <xdr:nvCxnSpPr>
        <xdr:cNvPr id="361" name="直線コネクタ 360"/>
        <xdr:cNvCxnSpPr/>
      </xdr:nvCxnSpPr>
      <xdr:spPr>
        <a:xfrm flipV="1">
          <a:off x="6972300" y="9118708"/>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15729</xdr:rowOff>
    </xdr:from>
    <xdr:to>
      <xdr:col>55</xdr:col>
      <xdr:colOff>50800</xdr:colOff>
      <xdr:row>51</xdr:row>
      <xdr:rowOff>117329</xdr:rowOff>
    </xdr:to>
    <xdr:sp macro="" textlink="">
      <xdr:nvSpPr>
        <xdr:cNvPr id="371" name="楕円 370"/>
        <xdr:cNvSpPr/>
      </xdr:nvSpPr>
      <xdr:spPr>
        <a:xfrm>
          <a:off x="10426700" y="87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140206</xdr:rowOff>
    </xdr:from>
    <xdr:ext cx="534377" cy="259045"/>
    <xdr:sp macro="" textlink="">
      <xdr:nvSpPr>
        <xdr:cNvPr id="372" name="農林水産業費該当値テキスト"/>
        <xdr:cNvSpPr txBox="1"/>
      </xdr:nvSpPr>
      <xdr:spPr>
        <a:xfrm>
          <a:off x="10528300" y="87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133286</xdr:rowOff>
    </xdr:from>
    <xdr:to>
      <xdr:col>50</xdr:col>
      <xdr:colOff>165100</xdr:colOff>
      <xdr:row>53</xdr:row>
      <xdr:rowOff>63436</xdr:rowOff>
    </xdr:to>
    <xdr:sp macro="" textlink="">
      <xdr:nvSpPr>
        <xdr:cNvPr id="373" name="楕円 372"/>
        <xdr:cNvSpPr/>
      </xdr:nvSpPr>
      <xdr:spPr>
        <a:xfrm>
          <a:off x="9588500" y="904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79963</xdr:rowOff>
    </xdr:from>
    <xdr:ext cx="534377" cy="259045"/>
    <xdr:sp macro="" textlink="">
      <xdr:nvSpPr>
        <xdr:cNvPr id="374" name="テキスト ボックス 373"/>
        <xdr:cNvSpPr txBox="1"/>
      </xdr:nvSpPr>
      <xdr:spPr>
        <a:xfrm>
          <a:off x="9372111" y="88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170149</xdr:rowOff>
    </xdr:from>
    <xdr:to>
      <xdr:col>46</xdr:col>
      <xdr:colOff>38100</xdr:colOff>
      <xdr:row>53</xdr:row>
      <xdr:rowOff>100299</xdr:rowOff>
    </xdr:to>
    <xdr:sp macro="" textlink="">
      <xdr:nvSpPr>
        <xdr:cNvPr id="375" name="楕円 374"/>
        <xdr:cNvSpPr/>
      </xdr:nvSpPr>
      <xdr:spPr>
        <a:xfrm>
          <a:off x="8699500" y="90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116826</xdr:rowOff>
    </xdr:from>
    <xdr:ext cx="534377" cy="259045"/>
    <xdr:sp macro="" textlink="">
      <xdr:nvSpPr>
        <xdr:cNvPr id="376" name="テキスト ボックス 375"/>
        <xdr:cNvSpPr txBox="1"/>
      </xdr:nvSpPr>
      <xdr:spPr>
        <a:xfrm>
          <a:off x="8483111" y="886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152508</xdr:rowOff>
    </xdr:from>
    <xdr:to>
      <xdr:col>41</xdr:col>
      <xdr:colOff>101600</xdr:colOff>
      <xdr:row>53</xdr:row>
      <xdr:rowOff>82658</xdr:rowOff>
    </xdr:to>
    <xdr:sp macro="" textlink="">
      <xdr:nvSpPr>
        <xdr:cNvPr id="377" name="楕円 376"/>
        <xdr:cNvSpPr/>
      </xdr:nvSpPr>
      <xdr:spPr>
        <a:xfrm>
          <a:off x="7810500" y="90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99185</xdr:rowOff>
    </xdr:from>
    <xdr:ext cx="534377" cy="259045"/>
    <xdr:sp macro="" textlink="">
      <xdr:nvSpPr>
        <xdr:cNvPr id="378" name="テキスト ボックス 377"/>
        <xdr:cNvSpPr txBox="1"/>
      </xdr:nvSpPr>
      <xdr:spPr>
        <a:xfrm>
          <a:off x="7594111" y="88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54591</xdr:rowOff>
    </xdr:from>
    <xdr:to>
      <xdr:col>36</xdr:col>
      <xdr:colOff>165100</xdr:colOff>
      <xdr:row>53</xdr:row>
      <xdr:rowOff>156191</xdr:rowOff>
    </xdr:to>
    <xdr:sp macro="" textlink="">
      <xdr:nvSpPr>
        <xdr:cNvPr id="379" name="楕円 378"/>
        <xdr:cNvSpPr/>
      </xdr:nvSpPr>
      <xdr:spPr>
        <a:xfrm>
          <a:off x="6921500" y="91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1268</xdr:rowOff>
    </xdr:from>
    <xdr:ext cx="534377" cy="259045"/>
    <xdr:sp macro="" textlink="">
      <xdr:nvSpPr>
        <xdr:cNvPr id="380" name="テキスト ボックス 379"/>
        <xdr:cNvSpPr txBox="1"/>
      </xdr:nvSpPr>
      <xdr:spPr>
        <a:xfrm>
          <a:off x="6705111" y="891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124406</xdr:rowOff>
    </xdr:from>
    <xdr:to>
      <xdr:col>55</xdr:col>
      <xdr:colOff>0</xdr:colOff>
      <xdr:row>74</xdr:row>
      <xdr:rowOff>155816</xdr:rowOff>
    </xdr:to>
    <xdr:cxnSp macro="">
      <xdr:nvCxnSpPr>
        <xdr:cNvPr id="407" name="直線コネクタ 406"/>
        <xdr:cNvCxnSpPr/>
      </xdr:nvCxnSpPr>
      <xdr:spPr>
        <a:xfrm>
          <a:off x="9639300" y="12811706"/>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38979</xdr:rowOff>
    </xdr:from>
    <xdr:to>
      <xdr:col>50</xdr:col>
      <xdr:colOff>114300</xdr:colOff>
      <xdr:row>74</xdr:row>
      <xdr:rowOff>124406</xdr:rowOff>
    </xdr:to>
    <xdr:cxnSp macro="">
      <xdr:nvCxnSpPr>
        <xdr:cNvPr id="410" name="直線コネクタ 409"/>
        <xdr:cNvCxnSpPr/>
      </xdr:nvCxnSpPr>
      <xdr:spPr>
        <a:xfrm>
          <a:off x="8750300" y="12554829"/>
          <a:ext cx="889000" cy="2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38979</xdr:rowOff>
    </xdr:from>
    <xdr:to>
      <xdr:col>45</xdr:col>
      <xdr:colOff>177800</xdr:colOff>
      <xdr:row>73</xdr:row>
      <xdr:rowOff>85407</xdr:rowOff>
    </xdr:to>
    <xdr:cxnSp macro="">
      <xdr:nvCxnSpPr>
        <xdr:cNvPr id="413" name="直線コネクタ 412"/>
        <xdr:cNvCxnSpPr/>
      </xdr:nvCxnSpPr>
      <xdr:spPr>
        <a:xfrm flipV="1">
          <a:off x="7861300" y="12554829"/>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85407</xdr:rowOff>
    </xdr:from>
    <xdr:to>
      <xdr:col>41</xdr:col>
      <xdr:colOff>50800</xdr:colOff>
      <xdr:row>74</xdr:row>
      <xdr:rowOff>141049</xdr:rowOff>
    </xdr:to>
    <xdr:cxnSp macro="">
      <xdr:nvCxnSpPr>
        <xdr:cNvPr id="416" name="直線コネクタ 415"/>
        <xdr:cNvCxnSpPr/>
      </xdr:nvCxnSpPr>
      <xdr:spPr>
        <a:xfrm flipV="1">
          <a:off x="6972300" y="12601257"/>
          <a:ext cx="889000" cy="22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105016</xdr:rowOff>
    </xdr:from>
    <xdr:to>
      <xdr:col>55</xdr:col>
      <xdr:colOff>50800</xdr:colOff>
      <xdr:row>75</xdr:row>
      <xdr:rowOff>35166</xdr:rowOff>
    </xdr:to>
    <xdr:sp macro="" textlink="">
      <xdr:nvSpPr>
        <xdr:cNvPr id="426" name="楕円 425"/>
        <xdr:cNvSpPr/>
      </xdr:nvSpPr>
      <xdr:spPr>
        <a:xfrm>
          <a:off x="10426700" y="127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127893</xdr:rowOff>
    </xdr:from>
    <xdr:ext cx="534377" cy="259045"/>
    <xdr:sp macro="" textlink="">
      <xdr:nvSpPr>
        <xdr:cNvPr id="427" name="商工費該当値テキスト"/>
        <xdr:cNvSpPr txBox="1"/>
      </xdr:nvSpPr>
      <xdr:spPr>
        <a:xfrm>
          <a:off x="10528300" y="126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73606</xdr:rowOff>
    </xdr:from>
    <xdr:to>
      <xdr:col>50</xdr:col>
      <xdr:colOff>165100</xdr:colOff>
      <xdr:row>75</xdr:row>
      <xdr:rowOff>3756</xdr:rowOff>
    </xdr:to>
    <xdr:sp macro="" textlink="">
      <xdr:nvSpPr>
        <xdr:cNvPr id="428" name="楕円 427"/>
        <xdr:cNvSpPr/>
      </xdr:nvSpPr>
      <xdr:spPr>
        <a:xfrm>
          <a:off x="9588500" y="127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20283</xdr:rowOff>
    </xdr:from>
    <xdr:ext cx="534377" cy="259045"/>
    <xdr:sp macro="" textlink="">
      <xdr:nvSpPr>
        <xdr:cNvPr id="429" name="テキスト ボックス 428"/>
        <xdr:cNvSpPr txBox="1"/>
      </xdr:nvSpPr>
      <xdr:spPr>
        <a:xfrm>
          <a:off x="9372111" y="1253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159629</xdr:rowOff>
    </xdr:from>
    <xdr:to>
      <xdr:col>46</xdr:col>
      <xdr:colOff>38100</xdr:colOff>
      <xdr:row>73</xdr:row>
      <xdr:rowOff>89779</xdr:rowOff>
    </xdr:to>
    <xdr:sp macro="" textlink="">
      <xdr:nvSpPr>
        <xdr:cNvPr id="430" name="楕円 429"/>
        <xdr:cNvSpPr/>
      </xdr:nvSpPr>
      <xdr:spPr>
        <a:xfrm>
          <a:off x="8699500" y="125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106306</xdr:rowOff>
    </xdr:from>
    <xdr:ext cx="534377" cy="259045"/>
    <xdr:sp macro="" textlink="">
      <xdr:nvSpPr>
        <xdr:cNvPr id="431" name="テキスト ボックス 430"/>
        <xdr:cNvSpPr txBox="1"/>
      </xdr:nvSpPr>
      <xdr:spPr>
        <a:xfrm>
          <a:off x="8483111" y="122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34607</xdr:rowOff>
    </xdr:from>
    <xdr:to>
      <xdr:col>41</xdr:col>
      <xdr:colOff>101600</xdr:colOff>
      <xdr:row>73</xdr:row>
      <xdr:rowOff>136207</xdr:rowOff>
    </xdr:to>
    <xdr:sp macro="" textlink="">
      <xdr:nvSpPr>
        <xdr:cNvPr id="432" name="楕円 431"/>
        <xdr:cNvSpPr/>
      </xdr:nvSpPr>
      <xdr:spPr>
        <a:xfrm>
          <a:off x="7810500" y="125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152734</xdr:rowOff>
    </xdr:from>
    <xdr:ext cx="534377" cy="259045"/>
    <xdr:sp macro="" textlink="">
      <xdr:nvSpPr>
        <xdr:cNvPr id="433" name="テキスト ボックス 432"/>
        <xdr:cNvSpPr txBox="1"/>
      </xdr:nvSpPr>
      <xdr:spPr>
        <a:xfrm>
          <a:off x="7594111" y="123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90249</xdr:rowOff>
    </xdr:from>
    <xdr:to>
      <xdr:col>36</xdr:col>
      <xdr:colOff>165100</xdr:colOff>
      <xdr:row>75</xdr:row>
      <xdr:rowOff>20399</xdr:rowOff>
    </xdr:to>
    <xdr:sp macro="" textlink="">
      <xdr:nvSpPr>
        <xdr:cNvPr id="434" name="楕円 433"/>
        <xdr:cNvSpPr/>
      </xdr:nvSpPr>
      <xdr:spPr>
        <a:xfrm>
          <a:off x="6921500" y="127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36926</xdr:rowOff>
    </xdr:from>
    <xdr:ext cx="534377" cy="259045"/>
    <xdr:sp macro="" textlink="">
      <xdr:nvSpPr>
        <xdr:cNvPr id="435" name="テキスト ボックス 434"/>
        <xdr:cNvSpPr txBox="1"/>
      </xdr:nvSpPr>
      <xdr:spPr>
        <a:xfrm>
          <a:off x="6705111" y="1255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22453</xdr:rowOff>
    </xdr:from>
    <xdr:to>
      <xdr:col>55</xdr:col>
      <xdr:colOff>0</xdr:colOff>
      <xdr:row>95</xdr:row>
      <xdr:rowOff>37833</xdr:rowOff>
    </xdr:to>
    <xdr:cxnSp macro="">
      <xdr:nvCxnSpPr>
        <xdr:cNvPr id="465" name="直線コネクタ 464"/>
        <xdr:cNvCxnSpPr/>
      </xdr:nvCxnSpPr>
      <xdr:spPr>
        <a:xfrm>
          <a:off x="9639300" y="16138753"/>
          <a:ext cx="838200" cy="18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22453</xdr:rowOff>
    </xdr:from>
    <xdr:to>
      <xdr:col>50</xdr:col>
      <xdr:colOff>114300</xdr:colOff>
      <xdr:row>94</xdr:row>
      <xdr:rowOff>89739</xdr:rowOff>
    </xdr:to>
    <xdr:cxnSp macro="">
      <xdr:nvCxnSpPr>
        <xdr:cNvPr id="468" name="直線コネクタ 467"/>
        <xdr:cNvCxnSpPr/>
      </xdr:nvCxnSpPr>
      <xdr:spPr>
        <a:xfrm flipV="1">
          <a:off x="8750300" y="16138753"/>
          <a:ext cx="889000" cy="6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89739</xdr:rowOff>
    </xdr:from>
    <xdr:to>
      <xdr:col>45</xdr:col>
      <xdr:colOff>177800</xdr:colOff>
      <xdr:row>95</xdr:row>
      <xdr:rowOff>132042</xdr:rowOff>
    </xdr:to>
    <xdr:cxnSp macro="">
      <xdr:nvCxnSpPr>
        <xdr:cNvPr id="471" name="直線コネクタ 470"/>
        <xdr:cNvCxnSpPr/>
      </xdr:nvCxnSpPr>
      <xdr:spPr>
        <a:xfrm flipV="1">
          <a:off x="7861300" y="16206039"/>
          <a:ext cx="889000" cy="2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132042</xdr:rowOff>
    </xdr:from>
    <xdr:to>
      <xdr:col>41</xdr:col>
      <xdr:colOff>50800</xdr:colOff>
      <xdr:row>96</xdr:row>
      <xdr:rowOff>19062</xdr:rowOff>
    </xdr:to>
    <xdr:cxnSp macro="">
      <xdr:nvCxnSpPr>
        <xdr:cNvPr id="474" name="直線コネクタ 473"/>
        <xdr:cNvCxnSpPr/>
      </xdr:nvCxnSpPr>
      <xdr:spPr>
        <a:xfrm flipV="1">
          <a:off x="6972300" y="16419792"/>
          <a:ext cx="889000" cy="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158483</xdr:rowOff>
    </xdr:from>
    <xdr:to>
      <xdr:col>55</xdr:col>
      <xdr:colOff>50800</xdr:colOff>
      <xdr:row>95</xdr:row>
      <xdr:rowOff>88633</xdr:rowOff>
    </xdr:to>
    <xdr:sp macro="" textlink="">
      <xdr:nvSpPr>
        <xdr:cNvPr id="484" name="楕円 483"/>
        <xdr:cNvSpPr/>
      </xdr:nvSpPr>
      <xdr:spPr>
        <a:xfrm>
          <a:off x="10426700" y="1627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9910</xdr:rowOff>
    </xdr:from>
    <xdr:ext cx="534377" cy="259045"/>
    <xdr:sp macro="" textlink="">
      <xdr:nvSpPr>
        <xdr:cNvPr id="485" name="土木費該当値テキスト"/>
        <xdr:cNvSpPr txBox="1"/>
      </xdr:nvSpPr>
      <xdr:spPr>
        <a:xfrm>
          <a:off x="10528300" y="1612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143103</xdr:rowOff>
    </xdr:from>
    <xdr:to>
      <xdr:col>50</xdr:col>
      <xdr:colOff>165100</xdr:colOff>
      <xdr:row>94</xdr:row>
      <xdr:rowOff>73253</xdr:rowOff>
    </xdr:to>
    <xdr:sp macro="" textlink="">
      <xdr:nvSpPr>
        <xdr:cNvPr id="486" name="楕円 485"/>
        <xdr:cNvSpPr/>
      </xdr:nvSpPr>
      <xdr:spPr>
        <a:xfrm>
          <a:off x="9588500" y="160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89780</xdr:rowOff>
    </xdr:from>
    <xdr:ext cx="534377" cy="259045"/>
    <xdr:sp macro="" textlink="">
      <xdr:nvSpPr>
        <xdr:cNvPr id="487" name="テキスト ボックス 486"/>
        <xdr:cNvSpPr txBox="1"/>
      </xdr:nvSpPr>
      <xdr:spPr>
        <a:xfrm>
          <a:off x="9372111" y="158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38939</xdr:rowOff>
    </xdr:from>
    <xdr:to>
      <xdr:col>46</xdr:col>
      <xdr:colOff>38100</xdr:colOff>
      <xdr:row>94</xdr:row>
      <xdr:rowOff>140539</xdr:rowOff>
    </xdr:to>
    <xdr:sp macro="" textlink="">
      <xdr:nvSpPr>
        <xdr:cNvPr id="488" name="楕円 487"/>
        <xdr:cNvSpPr/>
      </xdr:nvSpPr>
      <xdr:spPr>
        <a:xfrm>
          <a:off x="8699500" y="161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157066</xdr:rowOff>
    </xdr:from>
    <xdr:ext cx="534377" cy="259045"/>
    <xdr:sp macro="" textlink="">
      <xdr:nvSpPr>
        <xdr:cNvPr id="489" name="テキスト ボックス 488"/>
        <xdr:cNvSpPr txBox="1"/>
      </xdr:nvSpPr>
      <xdr:spPr>
        <a:xfrm>
          <a:off x="8483111" y="159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81242</xdr:rowOff>
    </xdr:from>
    <xdr:to>
      <xdr:col>41</xdr:col>
      <xdr:colOff>101600</xdr:colOff>
      <xdr:row>96</xdr:row>
      <xdr:rowOff>11392</xdr:rowOff>
    </xdr:to>
    <xdr:sp macro="" textlink="">
      <xdr:nvSpPr>
        <xdr:cNvPr id="490" name="楕円 489"/>
        <xdr:cNvSpPr/>
      </xdr:nvSpPr>
      <xdr:spPr>
        <a:xfrm>
          <a:off x="7810500" y="163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27919</xdr:rowOff>
    </xdr:from>
    <xdr:ext cx="534377" cy="259045"/>
    <xdr:sp macro="" textlink="">
      <xdr:nvSpPr>
        <xdr:cNvPr id="491" name="テキスト ボックス 490"/>
        <xdr:cNvSpPr txBox="1"/>
      </xdr:nvSpPr>
      <xdr:spPr>
        <a:xfrm>
          <a:off x="7594111" y="161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139712</xdr:rowOff>
    </xdr:from>
    <xdr:to>
      <xdr:col>36</xdr:col>
      <xdr:colOff>165100</xdr:colOff>
      <xdr:row>96</xdr:row>
      <xdr:rowOff>69862</xdr:rowOff>
    </xdr:to>
    <xdr:sp macro="" textlink="">
      <xdr:nvSpPr>
        <xdr:cNvPr id="492" name="楕円 491"/>
        <xdr:cNvSpPr/>
      </xdr:nvSpPr>
      <xdr:spPr>
        <a:xfrm>
          <a:off x="6921500" y="16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86389</xdr:rowOff>
    </xdr:from>
    <xdr:ext cx="534377" cy="259045"/>
    <xdr:sp macro="" textlink="">
      <xdr:nvSpPr>
        <xdr:cNvPr id="493" name="テキスト ボックス 492"/>
        <xdr:cNvSpPr txBox="1"/>
      </xdr:nvSpPr>
      <xdr:spPr>
        <a:xfrm>
          <a:off x="6705111" y="162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61290</xdr:rowOff>
    </xdr:from>
    <xdr:to>
      <xdr:col>85</xdr:col>
      <xdr:colOff>127000</xdr:colOff>
      <xdr:row>36</xdr:row>
      <xdr:rowOff>3264</xdr:rowOff>
    </xdr:to>
    <xdr:cxnSp macro="">
      <xdr:nvCxnSpPr>
        <xdr:cNvPr id="523" name="直線コネクタ 522"/>
        <xdr:cNvCxnSpPr/>
      </xdr:nvCxnSpPr>
      <xdr:spPr>
        <a:xfrm flipV="1">
          <a:off x="15481300" y="6062040"/>
          <a:ext cx="8382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84760</xdr:rowOff>
    </xdr:from>
    <xdr:to>
      <xdr:col>81</xdr:col>
      <xdr:colOff>50800</xdr:colOff>
      <xdr:row>36</xdr:row>
      <xdr:rowOff>3264</xdr:rowOff>
    </xdr:to>
    <xdr:cxnSp macro="">
      <xdr:nvCxnSpPr>
        <xdr:cNvPr id="526" name="直線コネクタ 525"/>
        <xdr:cNvCxnSpPr/>
      </xdr:nvCxnSpPr>
      <xdr:spPr>
        <a:xfrm>
          <a:off x="14592300" y="6085510"/>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164046</xdr:rowOff>
    </xdr:from>
    <xdr:to>
      <xdr:col>76</xdr:col>
      <xdr:colOff>114300</xdr:colOff>
      <xdr:row>35</xdr:row>
      <xdr:rowOff>84760</xdr:rowOff>
    </xdr:to>
    <xdr:cxnSp macro="">
      <xdr:nvCxnSpPr>
        <xdr:cNvPr id="529" name="直線コネクタ 528"/>
        <xdr:cNvCxnSpPr/>
      </xdr:nvCxnSpPr>
      <xdr:spPr>
        <a:xfrm>
          <a:off x="13703300" y="5993346"/>
          <a:ext cx="8890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164046</xdr:rowOff>
    </xdr:from>
    <xdr:to>
      <xdr:col>71</xdr:col>
      <xdr:colOff>177800</xdr:colOff>
      <xdr:row>36</xdr:row>
      <xdr:rowOff>8484</xdr:rowOff>
    </xdr:to>
    <xdr:cxnSp macro="">
      <xdr:nvCxnSpPr>
        <xdr:cNvPr id="532" name="直線コネクタ 531"/>
        <xdr:cNvCxnSpPr/>
      </xdr:nvCxnSpPr>
      <xdr:spPr>
        <a:xfrm flipV="1">
          <a:off x="12814300" y="5993346"/>
          <a:ext cx="889000" cy="18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10490</xdr:rowOff>
    </xdr:from>
    <xdr:to>
      <xdr:col>85</xdr:col>
      <xdr:colOff>177800</xdr:colOff>
      <xdr:row>35</xdr:row>
      <xdr:rowOff>112090</xdr:rowOff>
    </xdr:to>
    <xdr:sp macro="" textlink="">
      <xdr:nvSpPr>
        <xdr:cNvPr id="542" name="楕円 541"/>
        <xdr:cNvSpPr/>
      </xdr:nvSpPr>
      <xdr:spPr>
        <a:xfrm>
          <a:off x="16268700" y="60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33367</xdr:rowOff>
    </xdr:from>
    <xdr:ext cx="534377" cy="259045"/>
    <xdr:sp macro="" textlink="">
      <xdr:nvSpPr>
        <xdr:cNvPr id="543" name="消防費該当値テキスト"/>
        <xdr:cNvSpPr txBox="1"/>
      </xdr:nvSpPr>
      <xdr:spPr>
        <a:xfrm>
          <a:off x="16370300" y="58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123914</xdr:rowOff>
    </xdr:from>
    <xdr:to>
      <xdr:col>81</xdr:col>
      <xdr:colOff>101600</xdr:colOff>
      <xdr:row>36</xdr:row>
      <xdr:rowOff>54064</xdr:rowOff>
    </xdr:to>
    <xdr:sp macro="" textlink="">
      <xdr:nvSpPr>
        <xdr:cNvPr id="544" name="楕円 543"/>
        <xdr:cNvSpPr/>
      </xdr:nvSpPr>
      <xdr:spPr>
        <a:xfrm>
          <a:off x="15430500" y="61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70591</xdr:rowOff>
    </xdr:from>
    <xdr:ext cx="534377" cy="259045"/>
    <xdr:sp macro="" textlink="">
      <xdr:nvSpPr>
        <xdr:cNvPr id="545" name="テキスト ボックス 544"/>
        <xdr:cNvSpPr txBox="1"/>
      </xdr:nvSpPr>
      <xdr:spPr>
        <a:xfrm>
          <a:off x="15214111" y="58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33960</xdr:rowOff>
    </xdr:from>
    <xdr:to>
      <xdr:col>76</xdr:col>
      <xdr:colOff>165100</xdr:colOff>
      <xdr:row>35</xdr:row>
      <xdr:rowOff>135560</xdr:rowOff>
    </xdr:to>
    <xdr:sp macro="" textlink="">
      <xdr:nvSpPr>
        <xdr:cNvPr id="546" name="楕円 545"/>
        <xdr:cNvSpPr/>
      </xdr:nvSpPr>
      <xdr:spPr>
        <a:xfrm>
          <a:off x="14541500" y="60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152087</xdr:rowOff>
    </xdr:from>
    <xdr:ext cx="534377" cy="259045"/>
    <xdr:sp macro="" textlink="">
      <xdr:nvSpPr>
        <xdr:cNvPr id="547" name="テキスト ボックス 546"/>
        <xdr:cNvSpPr txBox="1"/>
      </xdr:nvSpPr>
      <xdr:spPr>
        <a:xfrm>
          <a:off x="14325111" y="58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113246</xdr:rowOff>
    </xdr:from>
    <xdr:to>
      <xdr:col>72</xdr:col>
      <xdr:colOff>38100</xdr:colOff>
      <xdr:row>35</xdr:row>
      <xdr:rowOff>43396</xdr:rowOff>
    </xdr:to>
    <xdr:sp macro="" textlink="">
      <xdr:nvSpPr>
        <xdr:cNvPr id="548" name="楕円 547"/>
        <xdr:cNvSpPr/>
      </xdr:nvSpPr>
      <xdr:spPr>
        <a:xfrm>
          <a:off x="13652500" y="59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59923</xdr:rowOff>
    </xdr:from>
    <xdr:ext cx="534377" cy="259045"/>
    <xdr:sp macro="" textlink="">
      <xdr:nvSpPr>
        <xdr:cNvPr id="549" name="テキスト ボックス 548"/>
        <xdr:cNvSpPr txBox="1"/>
      </xdr:nvSpPr>
      <xdr:spPr>
        <a:xfrm>
          <a:off x="13436111" y="57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129134</xdr:rowOff>
    </xdr:from>
    <xdr:to>
      <xdr:col>67</xdr:col>
      <xdr:colOff>101600</xdr:colOff>
      <xdr:row>36</xdr:row>
      <xdr:rowOff>59284</xdr:rowOff>
    </xdr:to>
    <xdr:sp macro="" textlink="">
      <xdr:nvSpPr>
        <xdr:cNvPr id="550" name="楕円 549"/>
        <xdr:cNvSpPr/>
      </xdr:nvSpPr>
      <xdr:spPr>
        <a:xfrm>
          <a:off x="12763500" y="61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75811</xdr:rowOff>
    </xdr:from>
    <xdr:ext cx="534377" cy="259045"/>
    <xdr:sp macro="" textlink="">
      <xdr:nvSpPr>
        <xdr:cNvPr id="551" name="テキスト ボックス 550"/>
        <xdr:cNvSpPr txBox="1"/>
      </xdr:nvSpPr>
      <xdr:spPr>
        <a:xfrm>
          <a:off x="12547111" y="590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126962</xdr:rowOff>
    </xdr:from>
    <xdr:to>
      <xdr:col>85</xdr:col>
      <xdr:colOff>127000</xdr:colOff>
      <xdr:row>56</xdr:row>
      <xdr:rowOff>168148</xdr:rowOff>
    </xdr:to>
    <xdr:cxnSp macro="">
      <xdr:nvCxnSpPr>
        <xdr:cNvPr id="581" name="直線コネクタ 580"/>
        <xdr:cNvCxnSpPr/>
      </xdr:nvCxnSpPr>
      <xdr:spPr>
        <a:xfrm flipV="1">
          <a:off x="15481300" y="9556712"/>
          <a:ext cx="838200" cy="2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135954</xdr:rowOff>
    </xdr:from>
    <xdr:to>
      <xdr:col>81</xdr:col>
      <xdr:colOff>50800</xdr:colOff>
      <xdr:row>56</xdr:row>
      <xdr:rowOff>168148</xdr:rowOff>
    </xdr:to>
    <xdr:cxnSp macro="">
      <xdr:nvCxnSpPr>
        <xdr:cNvPr id="584" name="直線コネクタ 583"/>
        <xdr:cNvCxnSpPr/>
      </xdr:nvCxnSpPr>
      <xdr:spPr>
        <a:xfrm>
          <a:off x="14592300" y="9737154"/>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20701</xdr:rowOff>
    </xdr:from>
    <xdr:to>
      <xdr:col>76</xdr:col>
      <xdr:colOff>114300</xdr:colOff>
      <xdr:row>56</xdr:row>
      <xdr:rowOff>135954</xdr:rowOff>
    </xdr:to>
    <xdr:cxnSp macro="">
      <xdr:nvCxnSpPr>
        <xdr:cNvPr id="587" name="直線コネクタ 586"/>
        <xdr:cNvCxnSpPr/>
      </xdr:nvCxnSpPr>
      <xdr:spPr>
        <a:xfrm>
          <a:off x="13703300" y="9621901"/>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20701</xdr:rowOff>
    </xdr:from>
    <xdr:to>
      <xdr:col>71</xdr:col>
      <xdr:colOff>177800</xdr:colOff>
      <xdr:row>57</xdr:row>
      <xdr:rowOff>32918</xdr:rowOff>
    </xdr:to>
    <xdr:cxnSp macro="">
      <xdr:nvCxnSpPr>
        <xdr:cNvPr id="590" name="直線コネクタ 589"/>
        <xdr:cNvCxnSpPr/>
      </xdr:nvCxnSpPr>
      <xdr:spPr>
        <a:xfrm flipV="1">
          <a:off x="12814300" y="9621901"/>
          <a:ext cx="889000" cy="1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76162</xdr:rowOff>
    </xdr:from>
    <xdr:to>
      <xdr:col>85</xdr:col>
      <xdr:colOff>177800</xdr:colOff>
      <xdr:row>56</xdr:row>
      <xdr:rowOff>6312</xdr:rowOff>
    </xdr:to>
    <xdr:sp macro="" textlink="">
      <xdr:nvSpPr>
        <xdr:cNvPr id="600" name="楕円 599"/>
        <xdr:cNvSpPr/>
      </xdr:nvSpPr>
      <xdr:spPr>
        <a:xfrm>
          <a:off x="16268700" y="95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99039</xdr:rowOff>
    </xdr:from>
    <xdr:ext cx="534377" cy="259045"/>
    <xdr:sp macro="" textlink="">
      <xdr:nvSpPr>
        <xdr:cNvPr id="601" name="教育費該当値テキスト"/>
        <xdr:cNvSpPr txBox="1"/>
      </xdr:nvSpPr>
      <xdr:spPr>
        <a:xfrm>
          <a:off x="16370300" y="93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117348</xdr:rowOff>
    </xdr:from>
    <xdr:to>
      <xdr:col>81</xdr:col>
      <xdr:colOff>101600</xdr:colOff>
      <xdr:row>57</xdr:row>
      <xdr:rowOff>47498</xdr:rowOff>
    </xdr:to>
    <xdr:sp macro="" textlink="">
      <xdr:nvSpPr>
        <xdr:cNvPr id="602" name="楕円 601"/>
        <xdr:cNvSpPr/>
      </xdr:nvSpPr>
      <xdr:spPr>
        <a:xfrm>
          <a:off x="154305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64025</xdr:rowOff>
    </xdr:from>
    <xdr:ext cx="534377" cy="259045"/>
    <xdr:sp macro="" textlink="">
      <xdr:nvSpPr>
        <xdr:cNvPr id="603" name="テキスト ボックス 602"/>
        <xdr:cNvSpPr txBox="1"/>
      </xdr:nvSpPr>
      <xdr:spPr>
        <a:xfrm>
          <a:off x="15214111" y="94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85154</xdr:rowOff>
    </xdr:from>
    <xdr:to>
      <xdr:col>76</xdr:col>
      <xdr:colOff>165100</xdr:colOff>
      <xdr:row>57</xdr:row>
      <xdr:rowOff>15304</xdr:rowOff>
    </xdr:to>
    <xdr:sp macro="" textlink="">
      <xdr:nvSpPr>
        <xdr:cNvPr id="604" name="楕円 603"/>
        <xdr:cNvSpPr/>
      </xdr:nvSpPr>
      <xdr:spPr>
        <a:xfrm>
          <a:off x="14541500" y="96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31831</xdr:rowOff>
    </xdr:from>
    <xdr:ext cx="534377" cy="259045"/>
    <xdr:sp macro="" textlink="">
      <xdr:nvSpPr>
        <xdr:cNvPr id="605" name="テキスト ボックス 604"/>
        <xdr:cNvSpPr txBox="1"/>
      </xdr:nvSpPr>
      <xdr:spPr>
        <a:xfrm>
          <a:off x="14325111" y="946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141351</xdr:rowOff>
    </xdr:from>
    <xdr:to>
      <xdr:col>72</xdr:col>
      <xdr:colOff>38100</xdr:colOff>
      <xdr:row>56</xdr:row>
      <xdr:rowOff>71501</xdr:rowOff>
    </xdr:to>
    <xdr:sp macro="" textlink="">
      <xdr:nvSpPr>
        <xdr:cNvPr id="606" name="楕円 605"/>
        <xdr:cNvSpPr/>
      </xdr:nvSpPr>
      <xdr:spPr>
        <a:xfrm>
          <a:off x="13652500" y="957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88028</xdr:rowOff>
    </xdr:from>
    <xdr:ext cx="534377" cy="259045"/>
    <xdr:sp macro="" textlink="">
      <xdr:nvSpPr>
        <xdr:cNvPr id="607" name="テキスト ボックス 606"/>
        <xdr:cNvSpPr txBox="1"/>
      </xdr:nvSpPr>
      <xdr:spPr>
        <a:xfrm>
          <a:off x="13436111" y="934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153568</xdr:rowOff>
    </xdr:from>
    <xdr:to>
      <xdr:col>67</xdr:col>
      <xdr:colOff>101600</xdr:colOff>
      <xdr:row>57</xdr:row>
      <xdr:rowOff>83718</xdr:rowOff>
    </xdr:to>
    <xdr:sp macro="" textlink="">
      <xdr:nvSpPr>
        <xdr:cNvPr id="608" name="楕円 607"/>
        <xdr:cNvSpPr/>
      </xdr:nvSpPr>
      <xdr:spPr>
        <a:xfrm>
          <a:off x="12763500" y="97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100245</xdr:rowOff>
    </xdr:from>
    <xdr:ext cx="534377" cy="259045"/>
    <xdr:sp macro="" textlink="">
      <xdr:nvSpPr>
        <xdr:cNvPr id="609" name="テキスト ボックス 608"/>
        <xdr:cNvSpPr txBox="1"/>
      </xdr:nvSpPr>
      <xdr:spPr>
        <a:xfrm>
          <a:off x="12547111" y="952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60010</xdr:rowOff>
    </xdr:from>
    <xdr:to>
      <xdr:col>85</xdr:col>
      <xdr:colOff>127000</xdr:colOff>
      <xdr:row>77</xdr:row>
      <xdr:rowOff>95031</xdr:rowOff>
    </xdr:to>
    <xdr:cxnSp macro="">
      <xdr:nvCxnSpPr>
        <xdr:cNvPr id="636" name="直線コネクタ 635"/>
        <xdr:cNvCxnSpPr/>
      </xdr:nvCxnSpPr>
      <xdr:spPr>
        <a:xfrm flipV="1">
          <a:off x="15481300" y="13090210"/>
          <a:ext cx="838200" cy="20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7" name="災害復旧費平均値テキスト"/>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42545</xdr:rowOff>
    </xdr:from>
    <xdr:to>
      <xdr:col>81</xdr:col>
      <xdr:colOff>50800</xdr:colOff>
      <xdr:row>77</xdr:row>
      <xdr:rowOff>95031</xdr:rowOff>
    </xdr:to>
    <xdr:cxnSp macro="">
      <xdr:nvCxnSpPr>
        <xdr:cNvPr id="639" name="直線コネクタ 638"/>
        <xdr:cNvCxnSpPr/>
      </xdr:nvCxnSpPr>
      <xdr:spPr>
        <a:xfrm>
          <a:off x="14592300" y="13244195"/>
          <a:ext cx="889000" cy="5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168001</xdr:rowOff>
    </xdr:from>
    <xdr:to>
      <xdr:col>76</xdr:col>
      <xdr:colOff>114300</xdr:colOff>
      <xdr:row>77</xdr:row>
      <xdr:rowOff>42545</xdr:rowOff>
    </xdr:to>
    <xdr:cxnSp macro="">
      <xdr:nvCxnSpPr>
        <xdr:cNvPr id="642" name="直線コネクタ 641"/>
        <xdr:cNvCxnSpPr/>
      </xdr:nvCxnSpPr>
      <xdr:spPr>
        <a:xfrm>
          <a:off x="13703300" y="12683851"/>
          <a:ext cx="889000" cy="5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107238</xdr:rowOff>
    </xdr:from>
    <xdr:to>
      <xdr:col>71</xdr:col>
      <xdr:colOff>177800</xdr:colOff>
      <xdr:row>73</xdr:row>
      <xdr:rowOff>168001</xdr:rowOff>
    </xdr:to>
    <xdr:cxnSp macro="">
      <xdr:nvCxnSpPr>
        <xdr:cNvPr id="645" name="直線コネクタ 644"/>
        <xdr:cNvCxnSpPr/>
      </xdr:nvCxnSpPr>
      <xdr:spPr>
        <a:xfrm>
          <a:off x="12814300" y="12451638"/>
          <a:ext cx="889000" cy="23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59600</xdr:rowOff>
    </xdr:from>
    <xdr:ext cx="469744" cy="259045"/>
    <xdr:sp macro="" textlink="">
      <xdr:nvSpPr>
        <xdr:cNvPr id="647" name="テキスト ボックス 646"/>
        <xdr:cNvSpPr txBox="1"/>
      </xdr:nvSpPr>
      <xdr:spPr>
        <a:xfrm>
          <a:off x="13468428" y="132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9210</xdr:rowOff>
    </xdr:from>
    <xdr:to>
      <xdr:col>85</xdr:col>
      <xdr:colOff>177800</xdr:colOff>
      <xdr:row>76</xdr:row>
      <xdr:rowOff>110810</xdr:rowOff>
    </xdr:to>
    <xdr:sp macro="" textlink="">
      <xdr:nvSpPr>
        <xdr:cNvPr id="655" name="楕円 654"/>
        <xdr:cNvSpPr/>
      </xdr:nvSpPr>
      <xdr:spPr>
        <a:xfrm>
          <a:off x="16268700" y="130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32087</xdr:rowOff>
    </xdr:from>
    <xdr:ext cx="469744" cy="259045"/>
    <xdr:sp macro="" textlink="">
      <xdr:nvSpPr>
        <xdr:cNvPr id="656" name="災害復旧費該当値テキスト"/>
        <xdr:cNvSpPr txBox="1"/>
      </xdr:nvSpPr>
      <xdr:spPr>
        <a:xfrm>
          <a:off x="16370300" y="1289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44231</xdr:rowOff>
    </xdr:from>
    <xdr:to>
      <xdr:col>81</xdr:col>
      <xdr:colOff>101600</xdr:colOff>
      <xdr:row>77</xdr:row>
      <xdr:rowOff>145831</xdr:rowOff>
    </xdr:to>
    <xdr:sp macro="" textlink="">
      <xdr:nvSpPr>
        <xdr:cNvPr id="657" name="楕円 656"/>
        <xdr:cNvSpPr/>
      </xdr:nvSpPr>
      <xdr:spPr>
        <a:xfrm>
          <a:off x="15430500" y="132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162358</xdr:rowOff>
    </xdr:from>
    <xdr:ext cx="469744" cy="259045"/>
    <xdr:sp macro="" textlink="">
      <xdr:nvSpPr>
        <xdr:cNvPr id="658" name="テキスト ボックス 657"/>
        <xdr:cNvSpPr txBox="1"/>
      </xdr:nvSpPr>
      <xdr:spPr>
        <a:xfrm>
          <a:off x="15246428" y="1302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163195</xdr:rowOff>
    </xdr:from>
    <xdr:to>
      <xdr:col>76</xdr:col>
      <xdr:colOff>165100</xdr:colOff>
      <xdr:row>77</xdr:row>
      <xdr:rowOff>93345</xdr:rowOff>
    </xdr:to>
    <xdr:sp macro="" textlink="">
      <xdr:nvSpPr>
        <xdr:cNvPr id="659" name="楕円 658"/>
        <xdr:cNvSpPr/>
      </xdr:nvSpPr>
      <xdr:spPr>
        <a:xfrm>
          <a:off x="14541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84472</xdr:rowOff>
    </xdr:from>
    <xdr:ext cx="469744" cy="259045"/>
    <xdr:sp macro="" textlink="">
      <xdr:nvSpPr>
        <xdr:cNvPr id="660" name="テキスト ボックス 659"/>
        <xdr:cNvSpPr txBox="1"/>
      </xdr:nvSpPr>
      <xdr:spPr>
        <a:xfrm>
          <a:off x="14357428" y="132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117201</xdr:rowOff>
    </xdr:from>
    <xdr:to>
      <xdr:col>72</xdr:col>
      <xdr:colOff>38100</xdr:colOff>
      <xdr:row>74</xdr:row>
      <xdr:rowOff>47351</xdr:rowOff>
    </xdr:to>
    <xdr:sp macro="" textlink="">
      <xdr:nvSpPr>
        <xdr:cNvPr id="661" name="楕円 660"/>
        <xdr:cNvSpPr/>
      </xdr:nvSpPr>
      <xdr:spPr>
        <a:xfrm>
          <a:off x="13652500" y="126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63878</xdr:rowOff>
    </xdr:from>
    <xdr:ext cx="534377" cy="259045"/>
    <xdr:sp macro="" textlink="">
      <xdr:nvSpPr>
        <xdr:cNvPr id="662" name="テキスト ボックス 661"/>
        <xdr:cNvSpPr txBox="1"/>
      </xdr:nvSpPr>
      <xdr:spPr>
        <a:xfrm>
          <a:off x="13436111" y="124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56438</xdr:rowOff>
    </xdr:from>
    <xdr:to>
      <xdr:col>67</xdr:col>
      <xdr:colOff>101600</xdr:colOff>
      <xdr:row>72</xdr:row>
      <xdr:rowOff>158038</xdr:rowOff>
    </xdr:to>
    <xdr:sp macro="" textlink="">
      <xdr:nvSpPr>
        <xdr:cNvPr id="663" name="楕円 662"/>
        <xdr:cNvSpPr/>
      </xdr:nvSpPr>
      <xdr:spPr>
        <a:xfrm>
          <a:off x="12763500" y="124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3115</xdr:rowOff>
    </xdr:from>
    <xdr:ext cx="534377" cy="259045"/>
    <xdr:sp macro="" textlink="">
      <xdr:nvSpPr>
        <xdr:cNvPr id="664" name="テキスト ボックス 663"/>
        <xdr:cNvSpPr txBox="1"/>
      </xdr:nvSpPr>
      <xdr:spPr>
        <a:xfrm>
          <a:off x="12547111" y="121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66167</xdr:rowOff>
    </xdr:from>
    <xdr:to>
      <xdr:col>85</xdr:col>
      <xdr:colOff>127000</xdr:colOff>
      <xdr:row>92</xdr:row>
      <xdr:rowOff>75819</xdr:rowOff>
    </xdr:to>
    <xdr:cxnSp macro="">
      <xdr:nvCxnSpPr>
        <xdr:cNvPr id="693" name="直線コネクタ 692"/>
        <xdr:cNvCxnSpPr/>
      </xdr:nvCxnSpPr>
      <xdr:spPr>
        <a:xfrm>
          <a:off x="15481300" y="1583956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51524</xdr:rowOff>
    </xdr:from>
    <xdr:to>
      <xdr:col>81</xdr:col>
      <xdr:colOff>50800</xdr:colOff>
      <xdr:row>92</xdr:row>
      <xdr:rowOff>66167</xdr:rowOff>
    </xdr:to>
    <xdr:cxnSp macro="">
      <xdr:nvCxnSpPr>
        <xdr:cNvPr id="696" name="直線コネクタ 695"/>
        <xdr:cNvCxnSpPr/>
      </xdr:nvCxnSpPr>
      <xdr:spPr>
        <a:xfrm>
          <a:off x="14592300" y="15824924"/>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168566</xdr:rowOff>
    </xdr:from>
    <xdr:to>
      <xdr:col>76</xdr:col>
      <xdr:colOff>114300</xdr:colOff>
      <xdr:row>92</xdr:row>
      <xdr:rowOff>51524</xdr:rowOff>
    </xdr:to>
    <xdr:cxnSp macro="">
      <xdr:nvCxnSpPr>
        <xdr:cNvPr id="699" name="直線コネクタ 698"/>
        <xdr:cNvCxnSpPr/>
      </xdr:nvCxnSpPr>
      <xdr:spPr>
        <a:xfrm>
          <a:off x="13703300" y="15770516"/>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125185</xdr:rowOff>
    </xdr:from>
    <xdr:to>
      <xdr:col>71</xdr:col>
      <xdr:colOff>177800</xdr:colOff>
      <xdr:row>91</xdr:row>
      <xdr:rowOff>168566</xdr:rowOff>
    </xdr:to>
    <xdr:cxnSp macro="">
      <xdr:nvCxnSpPr>
        <xdr:cNvPr id="702" name="直線コネクタ 701"/>
        <xdr:cNvCxnSpPr/>
      </xdr:nvCxnSpPr>
      <xdr:spPr>
        <a:xfrm>
          <a:off x="12814300" y="15727135"/>
          <a:ext cx="889000" cy="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25019</xdr:rowOff>
    </xdr:from>
    <xdr:to>
      <xdr:col>85</xdr:col>
      <xdr:colOff>177800</xdr:colOff>
      <xdr:row>92</xdr:row>
      <xdr:rowOff>126619</xdr:rowOff>
    </xdr:to>
    <xdr:sp macro="" textlink="">
      <xdr:nvSpPr>
        <xdr:cNvPr id="712" name="楕円 711"/>
        <xdr:cNvSpPr/>
      </xdr:nvSpPr>
      <xdr:spPr>
        <a:xfrm>
          <a:off x="16268700" y="1579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47896</xdr:rowOff>
    </xdr:from>
    <xdr:ext cx="534377" cy="259045"/>
    <xdr:sp macro="" textlink="">
      <xdr:nvSpPr>
        <xdr:cNvPr id="713" name="公債費該当値テキスト"/>
        <xdr:cNvSpPr txBox="1"/>
      </xdr:nvSpPr>
      <xdr:spPr>
        <a:xfrm>
          <a:off x="16370300" y="156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15367</xdr:rowOff>
    </xdr:from>
    <xdr:to>
      <xdr:col>81</xdr:col>
      <xdr:colOff>101600</xdr:colOff>
      <xdr:row>92</xdr:row>
      <xdr:rowOff>116967</xdr:rowOff>
    </xdr:to>
    <xdr:sp macro="" textlink="">
      <xdr:nvSpPr>
        <xdr:cNvPr id="714" name="楕円 713"/>
        <xdr:cNvSpPr/>
      </xdr:nvSpPr>
      <xdr:spPr>
        <a:xfrm>
          <a:off x="15430500" y="157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133494</xdr:rowOff>
    </xdr:from>
    <xdr:ext cx="534377" cy="259045"/>
    <xdr:sp macro="" textlink="">
      <xdr:nvSpPr>
        <xdr:cNvPr id="715" name="テキスト ボックス 714"/>
        <xdr:cNvSpPr txBox="1"/>
      </xdr:nvSpPr>
      <xdr:spPr>
        <a:xfrm>
          <a:off x="15214111" y="155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724</xdr:rowOff>
    </xdr:from>
    <xdr:to>
      <xdr:col>76</xdr:col>
      <xdr:colOff>165100</xdr:colOff>
      <xdr:row>92</xdr:row>
      <xdr:rowOff>102324</xdr:rowOff>
    </xdr:to>
    <xdr:sp macro="" textlink="">
      <xdr:nvSpPr>
        <xdr:cNvPr id="716" name="楕円 715"/>
        <xdr:cNvSpPr/>
      </xdr:nvSpPr>
      <xdr:spPr>
        <a:xfrm>
          <a:off x="14541500" y="1577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118851</xdr:rowOff>
    </xdr:from>
    <xdr:ext cx="534377" cy="259045"/>
    <xdr:sp macro="" textlink="">
      <xdr:nvSpPr>
        <xdr:cNvPr id="717" name="テキスト ボックス 716"/>
        <xdr:cNvSpPr txBox="1"/>
      </xdr:nvSpPr>
      <xdr:spPr>
        <a:xfrm>
          <a:off x="14325111" y="1554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117766</xdr:rowOff>
    </xdr:from>
    <xdr:to>
      <xdr:col>72</xdr:col>
      <xdr:colOff>38100</xdr:colOff>
      <xdr:row>92</xdr:row>
      <xdr:rowOff>47916</xdr:rowOff>
    </xdr:to>
    <xdr:sp macro="" textlink="">
      <xdr:nvSpPr>
        <xdr:cNvPr id="718" name="楕円 717"/>
        <xdr:cNvSpPr/>
      </xdr:nvSpPr>
      <xdr:spPr>
        <a:xfrm>
          <a:off x="13652500" y="157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64443</xdr:rowOff>
    </xdr:from>
    <xdr:ext cx="534377" cy="259045"/>
    <xdr:sp macro="" textlink="">
      <xdr:nvSpPr>
        <xdr:cNvPr id="719" name="テキスト ボックス 718"/>
        <xdr:cNvSpPr txBox="1"/>
      </xdr:nvSpPr>
      <xdr:spPr>
        <a:xfrm>
          <a:off x="13436111" y="154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74385</xdr:rowOff>
    </xdr:from>
    <xdr:to>
      <xdr:col>67</xdr:col>
      <xdr:colOff>101600</xdr:colOff>
      <xdr:row>92</xdr:row>
      <xdr:rowOff>4535</xdr:rowOff>
    </xdr:to>
    <xdr:sp macro="" textlink="">
      <xdr:nvSpPr>
        <xdr:cNvPr id="720" name="楕円 719"/>
        <xdr:cNvSpPr/>
      </xdr:nvSpPr>
      <xdr:spPr>
        <a:xfrm>
          <a:off x="12763500" y="1567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21062</xdr:rowOff>
    </xdr:from>
    <xdr:ext cx="599010" cy="259045"/>
    <xdr:sp macro="" textlink="">
      <xdr:nvSpPr>
        <xdr:cNvPr id="721" name="テキスト ボックス 720"/>
        <xdr:cNvSpPr txBox="1"/>
      </xdr:nvSpPr>
      <xdr:spPr>
        <a:xfrm>
          <a:off x="12514795" y="1545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広大な面積に多くの集落が点在しており、機能性の高い地域構造が求められていることから、道路ネットワークの整備や農林業の振興を支える農林基盤整備、林道などの基盤整備を地域整備構想の中で計画的に進めている。このため、</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人当たりの農林水産業費が</a:t>
          </a:r>
          <a:r>
            <a:rPr kumimoji="1" lang="en-US" altLang="ja-JP" sz="1100">
              <a:solidFill>
                <a:sysClr val="windowText" lastClr="000000"/>
              </a:solidFill>
              <a:effectLst/>
              <a:latin typeface="+mn-lt"/>
              <a:ea typeface="+mn-ea"/>
              <a:cs typeface="+mn-cs"/>
            </a:rPr>
            <a:t>70,841</a:t>
          </a:r>
          <a:r>
            <a:rPr kumimoji="1" lang="ja-JP" altLang="ja-JP" sz="1100">
              <a:solidFill>
                <a:sysClr val="windowText" lastClr="000000"/>
              </a:solidFill>
              <a:effectLst/>
              <a:latin typeface="+mn-lt"/>
              <a:ea typeface="+mn-ea"/>
              <a:cs typeface="+mn-cs"/>
            </a:rPr>
            <a:t>円、土木費が</a:t>
          </a:r>
          <a:r>
            <a:rPr kumimoji="1" lang="en-US" altLang="ja-JP" sz="1100">
              <a:solidFill>
                <a:sysClr val="windowText" lastClr="000000"/>
              </a:solidFill>
              <a:effectLst/>
              <a:latin typeface="+mn-lt"/>
              <a:ea typeface="+mn-ea"/>
              <a:cs typeface="+mn-cs"/>
            </a:rPr>
            <a:t>84,521</a:t>
          </a:r>
          <a:r>
            <a:rPr kumimoji="1" lang="ja-JP" altLang="ja-JP" sz="1100">
              <a:solidFill>
                <a:sysClr val="windowText" lastClr="000000"/>
              </a:solidFill>
              <a:effectLst/>
              <a:latin typeface="+mn-lt"/>
              <a:ea typeface="+mn-ea"/>
              <a:cs typeface="+mn-cs"/>
            </a:rPr>
            <a:t>円と類似団体を大きく上回ることとなっている。また、インフラ整備にかかる財源として地方債を発行しているため、</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人当たりの公債費が</a:t>
          </a:r>
          <a:r>
            <a:rPr kumimoji="1" lang="en-US" altLang="ja-JP" sz="1100">
              <a:solidFill>
                <a:sysClr val="windowText" lastClr="000000"/>
              </a:solidFill>
              <a:effectLst/>
              <a:latin typeface="+mn-lt"/>
              <a:ea typeface="+mn-ea"/>
              <a:cs typeface="+mn-cs"/>
            </a:rPr>
            <a:t>92,030</a:t>
          </a:r>
          <a:r>
            <a:rPr kumimoji="1" lang="ja-JP" altLang="ja-JP" sz="1100">
              <a:solidFill>
                <a:sysClr val="windowText" lastClr="000000"/>
              </a:solidFill>
              <a:effectLst/>
              <a:latin typeface="+mn-lt"/>
              <a:ea typeface="+mn-ea"/>
              <a:cs typeface="+mn-cs"/>
            </a:rPr>
            <a:t>円と類似団体を大きく上回る結果となった。</a:t>
          </a:r>
          <a:r>
            <a:rPr kumimoji="1" lang="ja-JP" altLang="en-US" sz="1100">
              <a:solidFill>
                <a:sysClr val="windowText" lastClr="000000"/>
              </a:solidFill>
              <a:effectLst/>
              <a:latin typeface="+mn-lt"/>
              <a:ea typeface="+mn-ea"/>
              <a:cs typeface="+mn-cs"/>
            </a:rPr>
            <a:t>また、教育費は令和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年から令和</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年までの継続事業である小学校統合整備事業により、</a:t>
          </a:r>
          <a:r>
            <a:rPr kumimoji="1" lang="en-US" altLang="ja-JP" sz="1100">
              <a:solidFill>
                <a:schemeClr val="dk1"/>
              </a:solidFill>
              <a:effectLst/>
              <a:latin typeface="+mn-lt"/>
              <a:ea typeface="+mn-ea"/>
              <a:cs typeface="+mn-cs"/>
            </a:rPr>
            <a:t>77,503</a:t>
          </a:r>
          <a:r>
            <a:rPr kumimoji="1" lang="ja-JP" altLang="ja-JP" sz="1100">
              <a:solidFill>
                <a:schemeClr val="dk1"/>
              </a:solidFill>
              <a:effectLst/>
              <a:latin typeface="+mn-lt"/>
              <a:ea typeface="+mn-ea"/>
              <a:cs typeface="+mn-cs"/>
            </a:rPr>
            <a:t>円</a:t>
          </a:r>
          <a:r>
            <a:rPr kumimoji="1" lang="ja-JP" altLang="en-US" sz="1100">
              <a:solidFill>
                <a:sysClr val="windowText" lastClr="000000"/>
              </a:solidFill>
              <a:effectLst/>
              <a:latin typeface="+mn-lt"/>
              <a:ea typeface="+mn-ea"/>
              <a:cs typeface="+mn-cs"/>
            </a:rPr>
            <a:t>と大幅に増加している。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ysClr val="windowText" lastClr="000000"/>
              </a:solidFill>
              <a:effectLst/>
              <a:latin typeface="+mn-lt"/>
              <a:ea typeface="+mn-ea"/>
              <a:cs typeface="+mn-cs"/>
            </a:rPr>
            <a:t>　普通交付税の段階的縮減等の影響により財源補てんのための繰入金が増加したことで、財政調整基金残高は平成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年度合計で約</a:t>
          </a:r>
          <a:r>
            <a:rPr kumimoji="1" lang="en-US" altLang="ja-JP" sz="1000">
              <a:solidFill>
                <a:sysClr val="windowText" lastClr="000000"/>
              </a:solidFill>
              <a:effectLst/>
              <a:latin typeface="+mn-lt"/>
              <a:ea typeface="+mn-ea"/>
              <a:cs typeface="+mn-cs"/>
            </a:rPr>
            <a:t>15</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5</a:t>
          </a:r>
          <a:r>
            <a:rPr kumimoji="1" lang="ja-JP" altLang="ja-JP" sz="1000">
              <a:solidFill>
                <a:sysClr val="windowText" lastClr="000000"/>
              </a:solidFill>
              <a:effectLst/>
              <a:latin typeface="+mn-lt"/>
              <a:ea typeface="+mn-ea"/>
              <a:cs typeface="+mn-cs"/>
            </a:rPr>
            <a:t>千万円減少したが、令和</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に</a:t>
          </a:r>
          <a:r>
            <a:rPr kumimoji="1" lang="ja-JP" altLang="ja-JP" sz="1000">
              <a:solidFill>
                <a:sysClr val="windowText" lastClr="000000"/>
              </a:solidFill>
              <a:effectLst/>
              <a:latin typeface="+mn-lt"/>
              <a:ea typeface="+mn-ea"/>
              <a:cs typeface="+mn-cs"/>
            </a:rPr>
            <a:t>約</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億円</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4</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約</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千万</a:t>
          </a:r>
          <a:r>
            <a:rPr kumimoji="1" lang="ja-JP" altLang="ja-JP" sz="1000">
              <a:solidFill>
                <a:sysClr val="windowText" lastClr="000000"/>
              </a:solidFill>
              <a:effectLst/>
              <a:latin typeface="+mn-lt"/>
              <a:ea typeface="+mn-ea"/>
              <a:cs typeface="+mn-cs"/>
            </a:rPr>
            <a:t>円を積み立てたことにより残高は約</a:t>
          </a:r>
          <a:r>
            <a:rPr kumimoji="1" lang="en-US" altLang="ja-JP" sz="1000">
              <a:solidFill>
                <a:sysClr val="windowText" lastClr="000000"/>
              </a:solidFill>
              <a:effectLst/>
              <a:latin typeface="+mn-lt"/>
              <a:ea typeface="+mn-ea"/>
              <a:cs typeface="+mn-cs"/>
            </a:rPr>
            <a:t>23</a:t>
          </a:r>
          <a:r>
            <a:rPr kumimoji="1" lang="ja-JP" altLang="ja-JP" sz="1000">
              <a:solidFill>
                <a:sysClr val="windowText" lastClr="000000"/>
              </a:solidFill>
              <a:effectLst/>
              <a:latin typeface="+mn-lt"/>
              <a:ea typeface="+mn-ea"/>
              <a:cs typeface="+mn-cs"/>
            </a:rPr>
            <a:t>億円となった。これに伴い標準財政規模比も</a:t>
          </a:r>
          <a:r>
            <a:rPr kumimoji="1" lang="en-US" altLang="ja-JP" sz="1000">
              <a:solidFill>
                <a:sysClr val="windowText" lastClr="000000"/>
              </a:solidFill>
              <a:effectLst/>
              <a:latin typeface="+mn-lt"/>
              <a:ea typeface="+mn-ea"/>
              <a:cs typeface="+mn-cs"/>
            </a:rPr>
            <a:t>12.85%</a:t>
          </a:r>
          <a:r>
            <a:rPr kumimoji="1" lang="ja-JP" altLang="ja-JP" sz="1000">
              <a:solidFill>
                <a:sysClr val="windowText" lastClr="000000"/>
              </a:solidFill>
              <a:effectLst/>
              <a:latin typeface="+mn-lt"/>
              <a:ea typeface="+mn-ea"/>
              <a:cs typeface="+mn-cs"/>
            </a:rPr>
            <a:t>に増加した。実質収支額については、毎年</a:t>
          </a:r>
          <a:r>
            <a:rPr kumimoji="1" lang="en-US" altLang="ja-JP" sz="1000">
              <a:solidFill>
                <a:sysClr val="windowText" lastClr="000000"/>
              </a:solidFill>
              <a:effectLst/>
              <a:latin typeface="+mn-lt"/>
              <a:ea typeface="+mn-ea"/>
              <a:cs typeface="+mn-cs"/>
            </a:rPr>
            <a:t>8</a:t>
          </a:r>
          <a:r>
            <a:rPr kumimoji="1" lang="ja-JP" altLang="ja-JP" sz="1000">
              <a:solidFill>
                <a:sysClr val="windowText" lastClr="000000"/>
              </a:solidFill>
              <a:effectLst/>
              <a:latin typeface="+mn-lt"/>
              <a:ea typeface="+mn-ea"/>
              <a:cs typeface="+mn-cs"/>
            </a:rPr>
            <a:t>億円程度となるよう調整しており一般的に望ましいとされる</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a:t>
          </a:r>
          <a:r>
            <a:rPr kumimoji="1" lang="en-US" altLang="ja-JP" sz="1000">
              <a:solidFill>
                <a:sysClr val="windowText" lastClr="000000"/>
              </a:solidFill>
              <a:effectLst/>
              <a:latin typeface="+mn-lt"/>
              <a:ea typeface="+mn-ea"/>
              <a:cs typeface="+mn-cs"/>
            </a:rPr>
            <a:t>5.0%</a:t>
          </a:r>
          <a:r>
            <a:rPr kumimoji="1" lang="ja-JP" altLang="ja-JP" sz="1000">
              <a:solidFill>
                <a:sysClr val="windowText" lastClr="000000"/>
              </a:solidFill>
              <a:effectLst/>
              <a:latin typeface="+mn-lt"/>
              <a:ea typeface="+mn-ea"/>
              <a:cs typeface="+mn-cs"/>
            </a:rPr>
            <a:t>に近い水準で推移しているが、標準財政規模の増減等により比率は若干の増減がある。</a:t>
          </a:r>
          <a:r>
            <a:rPr kumimoji="1" lang="ja-JP" altLang="en-US"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2</a:t>
          </a:r>
          <a:r>
            <a:rPr kumimoji="1" lang="ja-JP" altLang="ja-JP" sz="1000">
              <a:solidFill>
                <a:sysClr val="windowText" lastClr="000000"/>
              </a:solidFill>
              <a:effectLst/>
              <a:latin typeface="+mn-lt"/>
              <a:ea typeface="+mn-ea"/>
              <a:cs typeface="+mn-cs"/>
            </a:rPr>
            <a:t>年度までマイナスとなっていた実質単年度収支の比率は、</a:t>
          </a:r>
          <a:r>
            <a:rPr kumimoji="1" lang="ja-JP" altLang="en-US"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年度は</a:t>
          </a:r>
          <a:r>
            <a:rPr kumimoji="1" lang="ja-JP" altLang="ja-JP"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3</a:t>
          </a:r>
          <a:r>
            <a:rPr kumimoji="1" lang="ja-JP" altLang="ja-JP" sz="1000">
              <a:solidFill>
                <a:sysClr val="windowText" lastClr="000000"/>
              </a:solidFill>
              <a:effectLst/>
              <a:latin typeface="+mn-lt"/>
              <a:ea typeface="+mn-ea"/>
              <a:cs typeface="+mn-cs"/>
            </a:rPr>
            <a:t>年度</a:t>
          </a:r>
          <a:r>
            <a:rPr kumimoji="1" lang="ja-JP" altLang="en-US" sz="1000">
              <a:solidFill>
                <a:sysClr val="windowText" lastClr="000000"/>
              </a:solidFill>
              <a:effectLst/>
              <a:latin typeface="+mn-lt"/>
              <a:ea typeface="+mn-ea"/>
              <a:cs typeface="+mn-cs"/>
            </a:rPr>
            <a:t>と同様に、</a:t>
          </a:r>
          <a:r>
            <a:rPr kumimoji="1" lang="ja-JP" altLang="ja-JP" sz="1000">
              <a:solidFill>
                <a:sysClr val="windowText" lastClr="000000"/>
              </a:solidFill>
              <a:effectLst/>
              <a:latin typeface="+mn-lt"/>
              <a:ea typeface="+mn-ea"/>
              <a:cs typeface="+mn-cs"/>
            </a:rPr>
            <a:t>実質収支と基金積立金の増加及び基金取崩し額の減少によりプラス</a:t>
          </a:r>
          <a:r>
            <a:rPr kumimoji="1" lang="ja-JP" altLang="en-US" sz="1000">
              <a:solidFill>
                <a:sysClr val="windowText" lastClr="000000"/>
              </a:solidFill>
              <a:effectLst/>
              <a:latin typeface="+mn-lt"/>
              <a:ea typeface="+mn-ea"/>
              <a:cs typeface="+mn-cs"/>
            </a:rPr>
            <a:t>となった</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一般会計だけでなく、特別会計や企業会計においても赤字となっている事業はない。</a:t>
          </a:r>
          <a:endParaRPr lang="ja-JP" altLang="ja-JP" sz="1400">
            <a:effectLst/>
          </a:endParaRPr>
        </a:p>
        <a:p>
          <a:r>
            <a:rPr kumimoji="1" lang="ja-JP" altLang="ja-JP" sz="1100">
              <a:solidFill>
                <a:schemeClr val="dk1"/>
              </a:solidFill>
              <a:effectLst/>
              <a:latin typeface="+mn-lt"/>
              <a:ea typeface="+mn-ea"/>
              <a:cs typeface="+mn-cs"/>
            </a:rPr>
            <a:t>　水道事業については、経営効率化の推進や簡易水道事業の統合により高い黒字額で推移している。全体としての標準財政規模比は</a:t>
          </a:r>
          <a:r>
            <a:rPr kumimoji="1" lang="en-US" altLang="ja-JP" sz="1100">
              <a:solidFill>
                <a:schemeClr val="dk1"/>
              </a:solidFill>
              <a:effectLst/>
              <a:latin typeface="+mn-lt"/>
              <a:ea typeface="+mn-ea"/>
              <a:cs typeface="+mn-cs"/>
            </a:rPr>
            <a:t>16.82%</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0.78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）と若干の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た。一般会計については、国県補助による</a:t>
          </a:r>
          <a:r>
            <a:rPr kumimoji="1" lang="ja-JP" altLang="ja-JP" sz="1100">
              <a:solidFill>
                <a:schemeClr val="dk1"/>
              </a:solidFill>
              <a:effectLst/>
              <a:latin typeface="+mn-lt"/>
              <a:ea typeface="+mn-ea"/>
              <a:cs typeface="+mn-cs"/>
            </a:rPr>
            <a:t>新型コロナウイルス感染症</a:t>
          </a:r>
          <a:r>
            <a:rPr kumimoji="1" lang="ja-JP" altLang="en-US" sz="1100">
              <a:solidFill>
                <a:schemeClr val="dk1"/>
              </a:solidFill>
              <a:effectLst/>
              <a:latin typeface="+mn-lt"/>
              <a:ea typeface="+mn-ea"/>
              <a:cs typeface="+mn-cs"/>
            </a:rPr>
            <a:t>対策経費の減少と、物価高騰に伴う</a:t>
          </a:r>
          <a:r>
            <a:rPr kumimoji="1" lang="ja-JP" altLang="ja-JP" sz="1100">
              <a:solidFill>
                <a:schemeClr val="dk1"/>
              </a:solidFill>
              <a:effectLst/>
              <a:latin typeface="+mn-lt"/>
              <a:ea typeface="+mn-ea"/>
              <a:cs typeface="+mn-cs"/>
            </a:rPr>
            <a:t>市単独事業</a:t>
          </a:r>
          <a:r>
            <a:rPr kumimoji="1" lang="ja-JP" altLang="en-US" sz="1100">
              <a:solidFill>
                <a:schemeClr val="dk1"/>
              </a:solidFill>
              <a:effectLst/>
              <a:latin typeface="+mn-lt"/>
              <a:ea typeface="+mn-ea"/>
              <a:cs typeface="+mn-cs"/>
            </a:rPr>
            <a:t>の経費の増加等により、令和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年度に上昇していた</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がコロナ禍前と同程度まで減少した。</a:t>
          </a:r>
          <a:r>
            <a:rPr kumimoji="1" lang="ja-JP" altLang="ja-JP" sz="1100">
              <a:solidFill>
                <a:schemeClr val="dk1"/>
              </a:solidFill>
              <a:effectLst/>
              <a:latin typeface="+mn-lt"/>
              <a:ea typeface="+mn-ea"/>
              <a:cs typeface="+mn-cs"/>
            </a:rPr>
            <a:t>一般会計を除けば減少または横ばい傾向が続いている。特に</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病院事業（左表中のその他会計）の経常損益の悪化が顕著となっていることから、今後も特別会計や企業会計において、更なる運営・経営の改善に取り組んでいく。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30735282</v>
      </c>
      <c r="BO4" s="371"/>
      <c r="BP4" s="371"/>
      <c r="BQ4" s="371"/>
      <c r="BR4" s="371"/>
      <c r="BS4" s="371"/>
      <c r="BT4" s="371"/>
      <c r="BU4" s="372"/>
      <c r="BV4" s="370">
        <v>30560690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6.1</v>
      </c>
      <c r="CU4" s="377"/>
      <c r="CV4" s="377"/>
      <c r="CW4" s="377"/>
      <c r="CX4" s="377"/>
      <c r="CY4" s="377"/>
      <c r="CZ4" s="377"/>
      <c r="DA4" s="378"/>
      <c r="DB4" s="376">
        <v>7.2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29247711</v>
      </c>
      <c r="BO5" s="408"/>
      <c r="BP5" s="408"/>
      <c r="BQ5" s="408"/>
      <c r="BR5" s="408"/>
      <c r="BS5" s="408"/>
      <c r="BT5" s="408"/>
      <c r="BU5" s="409"/>
      <c r="BV5" s="407">
        <v>28945016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83.8</v>
      </c>
      <c r="CU5" s="405"/>
      <c r="CV5" s="405"/>
      <c r="CW5" s="405"/>
      <c r="CX5" s="405"/>
      <c r="CY5" s="405"/>
      <c r="CZ5" s="405"/>
      <c r="DA5" s="406"/>
      <c r="DB5" s="404">
        <v>80.900000000000006</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1487571</v>
      </c>
      <c r="BO6" s="408"/>
      <c r="BP6" s="408"/>
      <c r="BQ6" s="408"/>
      <c r="BR6" s="408"/>
      <c r="BS6" s="408"/>
      <c r="BT6" s="408"/>
      <c r="BU6" s="409"/>
      <c r="BV6" s="407">
        <v>1615674</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84.7</v>
      </c>
      <c r="CU6" s="445"/>
      <c r="CV6" s="445"/>
      <c r="CW6" s="445"/>
      <c r="CX6" s="445"/>
      <c r="CY6" s="445"/>
      <c r="CZ6" s="445"/>
      <c r="DA6" s="446"/>
      <c r="DB6" s="444">
        <v>84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388003</v>
      </c>
      <c r="BO7" s="408"/>
      <c r="BP7" s="408"/>
      <c r="BQ7" s="408"/>
      <c r="BR7" s="408"/>
      <c r="BS7" s="408"/>
      <c r="BT7" s="408"/>
      <c r="BU7" s="409"/>
      <c r="BV7" s="407">
        <v>286630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17941813</v>
      </c>
      <c r="CU7" s="408"/>
      <c r="CV7" s="408"/>
      <c r="CW7" s="408"/>
      <c r="CX7" s="408"/>
      <c r="CY7" s="408"/>
      <c r="CZ7" s="408"/>
      <c r="DA7" s="409"/>
      <c r="DB7" s="407">
        <v>18438308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106</v>
      </c>
      <c r="AV8" s="440"/>
      <c r="AW8" s="440"/>
      <c r="AX8" s="440"/>
      <c r="AY8" s="441" t="s">
        <v>110</v>
      </c>
      <c r="AZ8" s="442"/>
      <c r="BA8" s="442"/>
      <c r="BB8" s="442"/>
      <c r="BC8" s="442"/>
      <c r="BD8" s="442"/>
      <c r="BE8" s="442"/>
      <c r="BF8" s="442"/>
      <c r="BG8" s="442"/>
      <c r="BH8" s="442"/>
      <c r="BI8" s="442"/>
      <c r="BJ8" s="442"/>
      <c r="BK8" s="442"/>
      <c r="BL8" s="442"/>
      <c r="BM8" s="443"/>
      <c r="BN8" s="407">
        <v>1099568</v>
      </c>
      <c r="BO8" s="408"/>
      <c r="BP8" s="408"/>
      <c r="BQ8" s="408"/>
      <c r="BR8" s="408"/>
      <c r="BS8" s="408"/>
      <c r="BT8" s="408"/>
      <c r="BU8" s="409"/>
      <c r="BV8" s="407">
        <v>1329044</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0.32</v>
      </c>
      <c r="CU8" s="448"/>
      <c r="CV8" s="448"/>
      <c r="CW8" s="448"/>
      <c r="CX8" s="448"/>
      <c r="CY8" s="448"/>
      <c r="CZ8" s="448"/>
      <c r="DA8" s="449"/>
      <c r="DB8" s="447">
        <v>0.32</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38997</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-229476</v>
      </c>
      <c r="BO9" s="408"/>
      <c r="BP9" s="408"/>
      <c r="BQ9" s="408"/>
      <c r="BR9" s="408"/>
      <c r="BS9" s="408"/>
      <c r="BT9" s="408"/>
      <c r="BU9" s="409"/>
      <c r="BV9" s="407">
        <v>92177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16.2</v>
      </c>
      <c r="CU9" s="405"/>
      <c r="CV9" s="405"/>
      <c r="CW9" s="405"/>
      <c r="CX9" s="405"/>
      <c r="CY9" s="405"/>
      <c r="CZ9" s="405"/>
      <c r="DA9" s="406"/>
      <c r="DB9" s="404">
        <v>16.2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42090</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355710</v>
      </c>
      <c r="BO10" s="408"/>
      <c r="BP10" s="408"/>
      <c r="BQ10" s="408"/>
      <c r="BR10" s="408"/>
      <c r="BS10" s="408"/>
      <c r="BT10" s="408"/>
      <c r="BU10" s="409"/>
      <c r="BV10" s="407">
        <v>305930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39115</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106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38557</v>
      </c>
      <c r="S13" s="492"/>
      <c r="T13" s="492"/>
      <c r="U13" s="492"/>
      <c r="V13" s="493"/>
      <c r="W13" s="423" t="s">
        <v>139</v>
      </c>
      <c r="X13" s="424"/>
      <c r="Y13" s="424"/>
      <c r="Z13" s="424"/>
      <c r="AA13" s="424"/>
      <c r="AB13" s="414"/>
      <c r="AC13" s="458">
        <v>1279</v>
      </c>
      <c r="AD13" s="459"/>
      <c r="AE13" s="459"/>
      <c r="AF13" s="459"/>
      <c r="AG13" s="501"/>
      <c r="AH13" s="458">
        <v>1413</v>
      </c>
      <c r="AI13" s="459"/>
      <c r="AJ13" s="459"/>
      <c r="AK13" s="459"/>
      <c r="AL13" s="460"/>
      <c r="AM13" s="436" t="s">
        <v>140</v>
      </c>
      <c r="AN13" s="437"/>
      <c r="AO13" s="437"/>
      <c r="AP13" s="437"/>
      <c r="AQ13" s="437"/>
      <c r="AR13" s="437"/>
      <c r="AS13" s="437"/>
      <c r="AT13" s="438"/>
      <c r="AU13" s="439" t="s">
        <v>116</v>
      </c>
      <c r="AV13" s="440"/>
      <c r="AW13" s="440"/>
      <c r="AX13" s="440"/>
      <c r="AY13" s="441" t="s">
        <v>141</v>
      </c>
      <c r="AZ13" s="442"/>
      <c r="BA13" s="442"/>
      <c r="BB13" s="442"/>
      <c r="BC13" s="442"/>
      <c r="BD13" s="442"/>
      <c r="BE13" s="442"/>
      <c r="BF13" s="442"/>
      <c r="BG13" s="442"/>
      <c r="BH13" s="442"/>
      <c r="BI13" s="442"/>
      <c r="BJ13" s="442"/>
      <c r="BK13" s="442"/>
      <c r="BL13" s="442"/>
      <c r="BM13" s="443"/>
      <c r="BN13" s="407">
        <v>126234</v>
      </c>
      <c r="BO13" s="408"/>
      <c r="BP13" s="408"/>
      <c r="BQ13" s="408"/>
      <c r="BR13" s="408"/>
      <c r="BS13" s="408"/>
      <c r="BT13" s="408"/>
      <c r="BU13" s="409"/>
      <c r="BV13" s="407">
        <v>398107</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11.4</v>
      </c>
      <c r="CU13" s="405"/>
      <c r="CV13" s="405"/>
      <c r="CW13" s="405"/>
      <c r="CX13" s="405"/>
      <c r="CY13" s="405"/>
      <c r="CZ13" s="405"/>
      <c r="DA13" s="406"/>
      <c r="DB13" s="404">
        <v>11.8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39761</v>
      </c>
      <c r="S14" s="492"/>
      <c r="T14" s="492"/>
      <c r="U14" s="492"/>
      <c r="V14" s="493"/>
      <c r="W14" s="397"/>
      <c r="X14" s="398"/>
      <c r="Y14" s="398"/>
      <c r="Z14" s="398"/>
      <c r="AA14" s="398"/>
      <c r="AB14" s="387"/>
      <c r="AC14" s="494">
        <v>6.3</v>
      </c>
      <c r="AD14" s="495"/>
      <c r="AE14" s="495"/>
      <c r="AF14" s="495"/>
      <c r="AG14" s="496"/>
      <c r="AH14" s="494">
        <v>6.6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70.099999999999994</v>
      </c>
      <c r="CU14" s="506"/>
      <c r="CV14" s="506"/>
      <c r="CW14" s="506"/>
      <c r="CX14" s="506"/>
      <c r="CY14" s="506"/>
      <c r="CZ14" s="506"/>
      <c r="DA14" s="507"/>
      <c r="DB14" s="505">
        <v>72.099999999999994</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39259</v>
      </c>
      <c r="S15" s="492"/>
      <c r="T15" s="492"/>
      <c r="U15" s="492"/>
      <c r="V15" s="493"/>
      <c r="W15" s="423" t="s">
        <v>146</v>
      </c>
      <c r="X15" s="424"/>
      <c r="Y15" s="424"/>
      <c r="Z15" s="424"/>
      <c r="AA15" s="424"/>
      <c r="AB15" s="414"/>
      <c r="AC15" s="458">
        <v>6901</v>
      </c>
      <c r="AD15" s="459"/>
      <c r="AE15" s="459"/>
      <c r="AF15" s="459"/>
      <c r="AG15" s="501"/>
      <c r="AH15" s="458">
        <v>7351</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5350908</v>
      </c>
      <c r="BO15" s="371"/>
      <c r="BP15" s="371"/>
      <c r="BQ15" s="371"/>
      <c r="BR15" s="371"/>
      <c r="BS15" s="371"/>
      <c r="BT15" s="371"/>
      <c r="BU15" s="372"/>
      <c r="BV15" s="370">
        <v>5136665</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33.9</v>
      </c>
      <c r="AD16" s="495"/>
      <c r="AE16" s="495"/>
      <c r="AF16" s="495"/>
      <c r="AG16" s="496"/>
      <c r="AH16" s="494">
        <v>34.299999999999997</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16424720</v>
      </c>
      <c r="BO16" s="408"/>
      <c r="BP16" s="408"/>
      <c r="BQ16" s="408"/>
      <c r="BR16" s="408"/>
      <c r="BS16" s="408"/>
      <c r="BT16" s="408"/>
      <c r="BU16" s="409"/>
      <c r="BV16" s="407">
        <v>16436663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12182</v>
      </c>
      <c r="AD17" s="459"/>
      <c r="AE17" s="459"/>
      <c r="AF17" s="459"/>
      <c r="AG17" s="501"/>
      <c r="AH17" s="458">
        <v>12645</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6656893</v>
      </c>
      <c r="BO17" s="408"/>
      <c r="BP17" s="408"/>
      <c r="BQ17" s="408"/>
      <c r="BR17" s="408"/>
      <c r="BS17" s="408"/>
      <c r="BT17" s="408"/>
      <c r="BU17" s="409"/>
      <c r="BV17" s="407">
        <v>6393609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156</v>
      </c>
      <c r="C18" s="450"/>
      <c r="D18" s="450"/>
      <c r="E18" s="533"/>
      <c r="F18" s="533"/>
      <c r="G18" s="533"/>
      <c r="H18" s="533"/>
      <c r="I18" s="533"/>
      <c r="J18" s="533"/>
      <c r="K18" s="533"/>
      <c r="L18" s="534">
        <v>1030.75</v>
      </c>
      <c r="M18" s="534"/>
      <c r="N18" s="534"/>
      <c r="O18" s="534"/>
      <c r="P18" s="534"/>
      <c r="Q18" s="534"/>
      <c r="R18" s="535"/>
      <c r="S18" s="535"/>
      <c r="T18" s="535"/>
      <c r="U18" s="535"/>
      <c r="V18" s="536"/>
      <c r="W18" s="425"/>
      <c r="X18" s="426"/>
      <c r="Y18" s="426"/>
      <c r="Z18" s="426"/>
      <c r="AA18" s="426"/>
      <c r="AB18" s="417"/>
      <c r="AC18" s="537">
        <v>59.8</v>
      </c>
      <c r="AD18" s="538"/>
      <c r="AE18" s="538"/>
      <c r="AF18" s="538"/>
      <c r="AG18" s="539"/>
      <c r="AH18" s="537">
        <v>59.1</v>
      </c>
      <c r="AI18" s="538"/>
      <c r="AJ18" s="538"/>
      <c r="AK18" s="538"/>
      <c r="AL18" s="540"/>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15220544</v>
      </c>
      <c r="BO18" s="408"/>
      <c r="BP18" s="408"/>
      <c r="BQ18" s="408"/>
      <c r="BR18" s="408"/>
      <c r="BS18" s="408"/>
      <c r="BT18" s="408"/>
      <c r="BU18" s="409"/>
      <c r="BV18" s="407">
        <v>15243437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158</v>
      </c>
      <c r="C19" s="450"/>
      <c r="D19" s="450"/>
      <c r="E19" s="533"/>
      <c r="F19" s="533"/>
      <c r="G19" s="533"/>
      <c r="H19" s="533"/>
      <c r="I19" s="533"/>
      <c r="J19" s="533"/>
      <c r="K19" s="533"/>
      <c r="L19" s="541">
        <v>38</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21932165</v>
      </c>
      <c r="BO19" s="408"/>
      <c r="BP19" s="408"/>
      <c r="BQ19" s="408"/>
      <c r="BR19" s="408"/>
      <c r="BS19" s="408"/>
      <c r="BT19" s="408"/>
      <c r="BU19" s="409"/>
      <c r="BV19" s="407">
        <v>22493796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160</v>
      </c>
      <c r="C20" s="450"/>
      <c r="D20" s="450"/>
      <c r="E20" s="533"/>
      <c r="F20" s="533"/>
      <c r="G20" s="533"/>
      <c r="H20" s="533"/>
      <c r="I20" s="533"/>
      <c r="J20" s="533"/>
      <c r="K20" s="533"/>
      <c r="L20" s="541">
        <v>14562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161</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28299483</v>
      </c>
      <c r="BO22" s="371"/>
      <c r="BP22" s="371"/>
      <c r="BQ22" s="371"/>
      <c r="BR22" s="371"/>
      <c r="BS22" s="371"/>
      <c r="BT22" s="371"/>
      <c r="BU22" s="372"/>
      <c r="BV22" s="370">
        <v>29813022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9267475</v>
      </c>
      <c r="BO23" s="408"/>
      <c r="BP23" s="408"/>
      <c r="BQ23" s="408"/>
      <c r="BR23" s="408"/>
      <c r="BS23" s="408"/>
      <c r="BT23" s="408"/>
      <c r="BU23" s="409"/>
      <c r="BV23" s="407">
        <v>8737303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7461</v>
      </c>
      <c r="R24" s="459"/>
      <c r="S24" s="459"/>
      <c r="T24" s="459"/>
      <c r="U24" s="459"/>
      <c r="V24" s="501"/>
      <c r="W24" s="553"/>
      <c r="X24" s="554"/>
      <c r="Y24" s="555"/>
      <c r="Z24" s="457" t="s">
        <v>171</v>
      </c>
      <c r="AA24" s="437"/>
      <c r="AB24" s="437"/>
      <c r="AC24" s="437"/>
      <c r="AD24" s="437"/>
      <c r="AE24" s="437"/>
      <c r="AF24" s="437"/>
      <c r="AG24" s="438"/>
      <c r="AH24" s="458">
        <v>472</v>
      </c>
      <c r="AI24" s="459"/>
      <c r="AJ24" s="459"/>
      <c r="AK24" s="459"/>
      <c r="AL24" s="501"/>
      <c r="AM24" s="458">
        <v>1392400</v>
      </c>
      <c r="AN24" s="459"/>
      <c r="AO24" s="459"/>
      <c r="AP24" s="459"/>
      <c r="AQ24" s="459"/>
      <c r="AR24" s="501"/>
      <c r="AS24" s="458">
        <v>2950</v>
      </c>
      <c r="AT24" s="459"/>
      <c r="AU24" s="459"/>
      <c r="AV24" s="459"/>
      <c r="AW24" s="459"/>
      <c r="AX24" s="460"/>
      <c r="AY24" s="526" t="s">
        <v>172</v>
      </c>
      <c r="AZ24" s="527"/>
      <c r="BA24" s="527"/>
      <c r="BB24" s="527"/>
      <c r="BC24" s="527"/>
      <c r="BD24" s="527"/>
      <c r="BE24" s="527"/>
      <c r="BF24" s="527"/>
      <c r="BG24" s="527"/>
      <c r="BH24" s="527"/>
      <c r="BI24" s="527"/>
      <c r="BJ24" s="527"/>
      <c r="BK24" s="527"/>
      <c r="BL24" s="527"/>
      <c r="BM24" s="528"/>
      <c r="BN24" s="407">
        <v>18790403</v>
      </c>
      <c r="BO24" s="408"/>
      <c r="BP24" s="408"/>
      <c r="BQ24" s="408"/>
      <c r="BR24" s="408"/>
      <c r="BS24" s="408"/>
      <c r="BT24" s="408"/>
      <c r="BU24" s="409"/>
      <c r="BV24" s="407">
        <v>19499794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6308</v>
      </c>
      <c r="R25" s="459"/>
      <c r="S25" s="459"/>
      <c r="T25" s="459"/>
      <c r="U25" s="459"/>
      <c r="V25" s="501"/>
      <c r="W25" s="553"/>
      <c r="X25" s="554"/>
      <c r="Y25" s="555"/>
      <c r="Z25" s="457" t="s">
        <v>174</v>
      </c>
      <c r="AA25" s="437"/>
      <c r="AB25" s="437"/>
      <c r="AC25" s="437"/>
      <c r="AD25" s="437"/>
      <c r="AE25" s="437"/>
      <c r="AF25" s="437"/>
      <c r="AG25" s="438"/>
      <c r="AH25" s="458">
        <v>85</v>
      </c>
      <c r="AI25" s="459"/>
      <c r="AJ25" s="459"/>
      <c r="AK25" s="459"/>
      <c r="AL25" s="501"/>
      <c r="AM25" s="458">
        <v>232900</v>
      </c>
      <c r="AN25" s="459"/>
      <c r="AO25" s="459"/>
      <c r="AP25" s="459"/>
      <c r="AQ25" s="459"/>
      <c r="AR25" s="501"/>
      <c r="AS25" s="458">
        <v>2740</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1264344</v>
      </c>
      <c r="BO25" s="371"/>
      <c r="BP25" s="371"/>
      <c r="BQ25" s="371"/>
      <c r="BR25" s="371"/>
      <c r="BS25" s="371"/>
      <c r="BT25" s="371"/>
      <c r="BU25" s="372"/>
      <c r="BV25" s="370">
        <v>739839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5377</v>
      </c>
      <c r="R26" s="459"/>
      <c r="S26" s="459"/>
      <c r="T26" s="459"/>
      <c r="U26" s="459"/>
      <c r="V26" s="501"/>
      <c r="W26" s="553"/>
      <c r="X26" s="554"/>
      <c r="Y26" s="555"/>
      <c r="Z26" s="457" t="s">
        <v>177</v>
      </c>
      <c r="AA26" s="559"/>
      <c r="AB26" s="559"/>
      <c r="AC26" s="559"/>
      <c r="AD26" s="559"/>
      <c r="AE26" s="559"/>
      <c r="AF26" s="559"/>
      <c r="AG26" s="560"/>
      <c r="AH26" s="458">
        <v>14</v>
      </c>
      <c r="AI26" s="459"/>
      <c r="AJ26" s="459"/>
      <c r="AK26" s="459"/>
      <c r="AL26" s="501"/>
      <c r="AM26" s="458">
        <v>36302</v>
      </c>
      <c r="AN26" s="459"/>
      <c r="AO26" s="459"/>
      <c r="AP26" s="459"/>
      <c r="AQ26" s="459"/>
      <c r="AR26" s="501"/>
      <c r="AS26" s="458">
        <v>2593</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180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3900</v>
      </c>
      <c r="R27" s="459"/>
      <c r="S27" s="459"/>
      <c r="T27" s="459"/>
      <c r="U27" s="459"/>
      <c r="V27" s="501"/>
      <c r="W27" s="553"/>
      <c r="X27" s="554"/>
      <c r="Y27" s="555"/>
      <c r="Z27" s="457" t="s">
        <v>182</v>
      </c>
      <c r="AA27" s="437"/>
      <c r="AB27" s="437"/>
      <c r="AC27" s="437"/>
      <c r="AD27" s="437"/>
      <c r="AE27" s="437"/>
      <c r="AF27" s="437"/>
      <c r="AG27" s="438"/>
      <c r="AH27" s="458">
        <v>13</v>
      </c>
      <c r="AI27" s="459"/>
      <c r="AJ27" s="459"/>
      <c r="AK27" s="459"/>
      <c r="AL27" s="501"/>
      <c r="AM27" s="458">
        <v>37947</v>
      </c>
      <c r="AN27" s="459"/>
      <c r="AO27" s="459"/>
      <c r="AP27" s="459"/>
      <c r="AQ27" s="459"/>
      <c r="AR27" s="501"/>
      <c r="AS27" s="458">
        <v>2919</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v>1055551</v>
      </c>
      <c r="BO27" s="530"/>
      <c r="BP27" s="530"/>
      <c r="BQ27" s="530"/>
      <c r="BR27" s="530"/>
      <c r="BS27" s="530"/>
      <c r="BT27" s="530"/>
      <c r="BU27" s="531"/>
      <c r="BV27" s="529">
        <v>1055175</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3400</v>
      </c>
      <c r="R28" s="459"/>
      <c r="S28" s="459"/>
      <c r="T28" s="459"/>
      <c r="U28" s="459"/>
      <c r="V28" s="501"/>
      <c r="W28" s="553"/>
      <c r="X28" s="554"/>
      <c r="Y28" s="555"/>
      <c r="Z28" s="457" t="s">
        <v>185</v>
      </c>
      <c r="AA28" s="437"/>
      <c r="AB28" s="437"/>
      <c r="AC28" s="437"/>
      <c r="AD28" s="437"/>
      <c r="AE28" s="437"/>
      <c r="AF28" s="437"/>
      <c r="AG28" s="438"/>
      <c r="AH28" s="458" t="s">
        <v>179</v>
      </c>
      <c r="AI28" s="459"/>
      <c r="AJ28" s="459"/>
      <c r="AK28" s="459"/>
      <c r="AL28" s="501"/>
      <c r="AM28" s="458" t="s">
        <v>179</v>
      </c>
      <c r="AN28" s="459"/>
      <c r="AO28" s="459"/>
      <c r="AP28" s="459"/>
      <c r="AQ28" s="459"/>
      <c r="AR28" s="501"/>
      <c r="AS28" s="458" t="s">
        <v>179</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2306135</v>
      </c>
      <c r="BO28" s="371"/>
      <c r="BP28" s="371"/>
      <c r="BQ28" s="371"/>
      <c r="BR28" s="371"/>
      <c r="BS28" s="371"/>
      <c r="BT28" s="371"/>
      <c r="BU28" s="372"/>
      <c r="BV28" s="370">
        <v>1950426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16</v>
      </c>
      <c r="M29" s="459"/>
      <c r="N29" s="459"/>
      <c r="O29" s="459"/>
      <c r="P29" s="501"/>
      <c r="Q29" s="458">
        <v>3100</v>
      </c>
      <c r="R29" s="459"/>
      <c r="S29" s="459"/>
      <c r="T29" s="459"/>
      <c r="U29" s="459"/>
      <c r="V29" s="501"/>
      <c r="W29" s="556"/>
      <c r="X29" s="557"/>
      <c r="Y29" s="558"/>
      <c r="Z29" s="457" t="s">
        <v>188</v>
      </c>
      <c r="AA29" s="437"/>
      <c r="AB29" s="437"/>
      <c r="AC29" s="437"/>
      <c r="AD29" s="437"/>
      <c r="AE29" s="437"/>
      <c r="AF29" s="437"/>
      <c r="AG29" s="438"/>
      <c r="AH29" s="458">
        <v>485</v>
      </c>
      <c r="AI29" s="459"/>
      <c r="AJ29" s="459"/>
      <c r="AK29" s="459"/>
      <c r="AL29" s="501"/>
      <c r="AM29" s="458">
        <v>1430347</v>
      </c>
      <c r="AN29" s="459"/>
      <c r="AO29" s="459"/>
      <c r="AP29" s="459"/>
      <c r="AQ29" s="459"/>
      <c r="AR29" s="501"/>
      <c r="AS29" s="458">
        <v>2949</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229413</v>
      </c>
      <c r="BO29" s="408"/>
      <c r="BP29" s="408"/>
      <c r="BQ29" s="408"/>
      <c r="BR29" s="408"/>
      <c r="BS29" s="408"/>
      <c r="BT29" s="408"/>
      <c r="BU29" s="409"/>
      <c r="BV29" s="407">
        <v>229172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93.7</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3510784</v>
      </c>
      <c r="BO30" s="530"/>
      <c r="BP30" s="530"/>
      <c r="BQ30" s="530"/>
      <c r="BR30" s="530"/>
      <c r="BS30" s="530"/>
      <c r="BT30" s="530"/>
      <c r="BU30" s="531"/>
      <c r="BV30" s="529">
        <v>3501783</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197</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10</v>
      </c>
      <c r="AN34" s="597"/>
      <c r="AO34" s="598" t="str">
        <f>IF('各会計、関係団体の財政状況及び健全化判断比率'!B34="","",'各会計、関係団体の財政状況及び健全化判断比率'!B34)</f>
        <v>水道事業会計</v>
      </c>
      <c r="AP34" s="598"/>
      <c r="AQ34" s="598"/>
      <c r="AR34" s="598"/>
      <c r="AS34" s="598"/>
      <c r="AT34" s="598"/>
      <c r="AU34" s="598"/>
      <c r="AV34" s="598"/>
      <c r="AW34" s="598"/>
      <c r="AX34" s="598"/>
      <c r="AY34" s="598"/>
      <c r="AZ34" s="598"/>
      <c r="BA34" s="598"/>
      <c r="BB34" s="598"/>
      <c r="BC34" s="598"/>
      <c r="BD34" s="181"/>
      <c r="BE34" s="597">
        <f>IF(BG34="","",MAX(C34:D43,U34:V43,AM34:AN43)+1)</f>
        <v>13</v>
      </c>
      <c r="BF34" s="597"/>
      <c r="BG34" s="598" t="str">
        <f>IF('各会計、関係団体の財政状況及び健全化判断比率'!B37="","",'各会計、関係団体の財政状況及び健全化判断比率'!B37)</f>
        <v>小水力発電事業特別会計</v>
      </c>
      <c r="BH34" s="598"/>
      <c r="BI34" s="598"/>
      <c r="BJ34" s="598"/>
      <c r="BK34" s="598"/>
      <c r="BL34" s="598"/>
      <c r="BM34" s="598"/>
      <c r="BN34" s="598"/>
      <c r="BO34" s="598"/>
      <c r="BP34" s="598"/>
      <c r="BQ34" s="598"/>
      <c r="BR34" s="598"/>
      <c r="BS34" s="598"/>
      <c r="BT34" s="598"/>
      <c r="BU34" s="598"/>
      <c r="BV34" s="181"/>
      <c r="BW34" s="597">
        <f>IF(BY34="","",MAX(C34:D43,U34:V43,AM34:AN43,BE34:BF43)+1)</f>
        <v>15</v>
      </c>
      <c r="BX34" s="597"/>
      <c r="BY34" s="598" t="str">
        <f>IF('各会計、関係団体の財政状況及び健全化判断比率'!B68="","",'各会計、関係団体の財政状況及び健全化判断比率'!B68)</f>
        <v>岐阜県市町村職員退職手当組合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㈶郡上八幡産業振興公社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青少年育英奨学資金貸付特別会計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国民健康保険特別会計（直営診療施設勘定）</v>
      </c>
      <c r="X35" s="598"/>
      <c r="Y35" s="598"/>
      <c r="Z35" s="598"/>
      <c r="AA35" s="598"/>
      <c r="AB35" s="598"/>
      <c r="AC35" s="598"/>
      <c r="AD35" s="598"/>
      <c r="AE35" s="598"/>
      <c r="AF35" s="598"/>
      <c r="AG35" s="598"/>
      <c r="AH35" s="598"/>
      <c r="AI35" s="598"/>
      <c r="AJ35" s="598"/>
      <c r="AK35" s="598"/>
      <c r="AL35" s="181"/>
      <c r="AM35" s="597">
        <f t="shared" ref="AM35:AM43" si="0">IF(AO35="","",AM34+1)</f>
        <v>11</v>
      </c>
      <c r="AN35" s="597"/>
      <c r="AO35" s="598" t="str">
        <f>IF('各会計、関係団体の財政状況及び健全化判断比率'!B35="","",'各会計、関係団体の財政状況及び健全化判断比率'!B35)</f>
        <v>下水道事業会計</v>
      </c>
      <c r="AP35" s="598"/>
      <c r="AQ35" s="598"/>
      <c r="AR35" s="598"/>
      <c r="AS35" s="598"/>
      <c r="AT35" s="598"/>
      <c r="AU35" s="598"/>
      <c r="AV35" s="598"/>
      <c r="AW35" s="598"/>
      <c r="AX35" s="598"/>
      <c r="AY35" s="598"/>
      <c r="AZ35" s="598"/>
      <c r="BA35" s="598"/>
      <c r="BB35" s="598"/>
      <c r="BC35" s="598"/>
      <c r="BD35" s="181"/>
      <c r="BE35" s="597">
        <f t="shared" ref="BE35:BE43" si="1">IF(BG35="","",BE34+1)</f>
        <v>14</v>
      </c>
      <c r="BF35" s="597"/>
      <c r="BG35" s="598" t="str">
        <f>IF('各会計、関係団体の財政状況及び健全化判断比率'!B38="","",'各会計、関係団体の財政状況及び健全化判断比率'!B38)</f>
        <v>宅地開発特別会計</v>
      </c>
      <c r="BH35" s="598"/>
      <c r="BI35" s="598"/>
      <c r="BJ35" s="598"/>
      <c r="BK35" s="598"/>
      <c r="BL35" s="598"/>
      <c r="BM35" s="598"/>
      <c r="BN35" s="598"/>
      <c r="BO35" s="598"/>
      <c r="BP35" s="598"/>
      <c r="BQ35" s="598"/>
      <c r="BR35" s="598"/>
      <c r="BS35" s="598"/>
      <c r="BT35" s="598"/>
      <c r="BU35" s="598"/>
      <c r="BV35" s="181"/>
      <c r="BW35" s="597">
        <f t="shared" ref="BW35:BW43" si="2">IF(BY35="","",BW34+1)</f>
        <v>16</v>
      </c>
      <c r="BX35" s="597"/>
      <c r="BY35" s="598" t="str">
        <f>IF('各会計、関係団体の財政状況及び健全化判断比率'!B69="","",'各会計、関係団体の財政状況及び健全化判断比率'!B69)</f>
        <v>岐阜県市町村会館組合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郡上大和総合開発㈱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鉄道経営対策事業基金特別会計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12</v>
      </c>
      <c r="AN36" s="597"/>
      <c r="AO36" s="598" t="str">
        <f>IF('各会計、関係団体の財政状況及び健全化判断比率'!B36="","",'各会計、関係団体の財政状況及び健全化判断比率'!B36)</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17</v>
      </c>
      <c r="BX36" s="597"/>
      <c r="BY36" s="598" t="str">
        <f>IF('各会計、関係団体の財政状況及び健全化判断比率'!B70="","",'各会計、関係団体の財政状況及び健全化判断比率'!B70)</f>
        <v>岐阜県後期高齢者医療広域連合（一般会計）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㈲阿弥陀ケ滝観光</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18</v>
      </c>
      <c r="BX37" s="597"/>
      <c r="BY37" s="598" t="str">
        <f>IF('各会計、関係団体の財政状況及び健全化判断比率'!B71="","",'各会計、関係団体の財政状況及び健全化判断比率'!B71)</f>
        <v>岐阜県後期高齢者医療広域連合（特別会計）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㈱伊野原の郷</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8</v>
      </c>
      <c r="V38" s="597"/>
      <c r="W38" s="598" t="str">
        <f>IF('各会計、関係団体の財政状況及び健全化判断比率'!B32="","",'各会計、関係団体の財政状況及び健全化判断比率'!B32)</f>
        <v>介護サービス事業特別会計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㈱ハイウェイたかす</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f t="shared" si="4"/>
        <v>9</v>
      </c>
      <c r="V39" s="597"/>
      <c r="W39" s="598" t="str">
        <f>IF('各会計、関係団体の財政状況及び健全化判断比率'!B33="","",'各会計、関係団体の財政状況及び健全化判断比率'!B33)</f>
        <v>駐車場事業特別会計</v>
      </c>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f t="shared" si="3"/>
        <v>24</v>
      </c>
      <c r="CP39" s="597"/>
      <c r="CQ39" s="598" t="str">
        <f>IF('各会計、関係団体の財政状況及び健全化判断比率'!BS12="","",'各会計、関係団体の財政状況及び健全化判断比率'!BS12)</f>
        <v>㈱ネーブルみなみ</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f t="shared" si="3"/>
        <v>25</v>
      </c>
      <c r="CP40" s="597"/>
      <c r="CQ40" s="598" t="str">
        <f>IF('各会計、関係団体の財政状況及び健全化判断比率'!BS13="","",'各会計、関係団体の財政状況及び健全化判断比率'!BS13)</f>
        <v>㈱ジェイエムみなみ</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f t="shared" si="3"/>
        <v>26</v>
      </c>
      <c r="CP41" s="597"/>
      <c r="CQ41" s="598" t="str">
        <f>IF('各会計、関係団体の財政状況及び健全化判断比率'!BS14="","",'各会計、関係団体の財政状況及び健全化判断比率'!BS14)</f>
        <v>奥濃飛白山観光㈱</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f t="shared" si="3"/>
        <v>27</v>
      </c>
      <c r="CP42" s="597"/>
      <c r="CQ42" s="598" t="str">
        <f>IF('各会計、関係団体の財政状況及び健全化判断比率'!BS15="","",'各会計、関係団体の財政状況及び健全化判断比率'!BS15)</f>
        <v>㈱郡上ネット</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f t="shared" si="3"/>
        <v>28</v>
      </c>
      <c r="CP43" s="597"/>
      <c r="CQ43" s="598" t="str">
        <f>IF('各会計、関係団体の財政状況及び健全化判断比率'!BS16="","",'各会計、関係団体の財政状況及び健全化判断比率'!BS16)</f>
        <v>長良川鉄道㈱</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tKY8kW5V2nEafxvYIA2xlhP5QeQWFMT7gcHEE6U+rL6/QTGoPyDUICrwCwQ5vzlYyWY0m8NC2eQ56k+zM8Tj9w==" saltValue="itXX4h68YnPf6DxnIJeiJ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1" sqref="B1:B104857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150" t="s">
        <v>587</v>
      </c>
      <c r="D34" s="1150"/>
      <c r="E34" s="1151"/>
      <c r="F34" s="32">
        <v>7.84</v>
      </c>
      <c r="G34" s="33">
        <v>7.09</v>
      </c>
      <c r="H34" s="33">
        <v>7.43</v>
      </c>
      <c r="I34" s="33">
        <v>7.5</v>
      </c>
      <c r="J34" s="34">
        <v>7.44</v>
      </c>
      <c r="K34" s="22"/>
      <c r="L34" s="22"/>
      <c r="M34" s="22"/>
      <c r="N34" s="22"/>
      <c r="O34" s="22"/>
      <c r="P34" s="22"/>
    </row>
    <row r="35" spans="1:16" ht="39" customHeight="1" x14ac:dyDescent="0.15">
      <c r="A35" s="22"/>
      <c r="B35" s="35"/>
      <c r="C35" s="1144" t="s">
        <v>588</v>
      </c>
      <c r="D35" s="1145"/>
      <c r="E35" s="1146"/>
      <c r="F35" s="36">
        <v>4.42</v>
      </c>
      <c r="G35" s="37">
        <v>5.59</v>
      </c>
      <c r="H35" s="37">
        <v>6.72</v>
      </c>
      <c r="I35" s="37">
        <v>7.06</v>
      </c>
      <c r="J35" s="38">
        <v>5.96</v>
      </c>
      <c r="K35" s="22"/>
      <c r="L35" s="22"/>
      <c r="M35" s="22"/>
      <c r="N35" s="22"/>
      <c r="O35" s="22"/>
      <c r="P35" s="22"/>
    </row>
    <row r="36" spans="1:16" ht="39" customHeight="1" x14ac:dyDescent="0.15">
      <c r="A36" s="22"/>
      <c r="B36" s="35"/>
      <c r="C36" s="1144" t="s">
        <v>589</v>
      </c>
      <c r="D36" s="1145"/>
      <c r="E36" s="1146"/>
      <c r="F36" s="36">
        <v>0.56999999999999995</v>
      </c>
      <c r="G36" s="37">
        <v>0.59</v>
      </c>
      <c r="H36" s="37">
        <v>0.02</v>
      </c>
      <c r="I36" s="37">
        <v>0.77</v>
      </c>
      <c r="J36" s="38">
        <v>1.6</v>
      </c>
      <c r="K36" s="22"/>
      <c r="L36" s="22"/>
      <c r="M36" s="22"/>
      <c r="N36" s="22"/>
      <c r="O36" s="22"/>
      <c r="P36" s="22"/>
    </row>
    <row r="37" spans="1:16" ht="39" customHeight="1" x14ac:dyDescent="0.15">
      <c r="A37" s="22"/>
      <c r="B37" s="35"/>
      <c r="C37" s="1144" t="s">
        <v>590</v>
      </c>
      <c r="D37" s="1145"/>
      <c r="E37" s="1146"/>
      <c r="F37" s="36" t="s">
        <v>538</v>
      </c>
      <c r="G37" s="37" t="s">
        <v>538</v>
      </c>
      <c r="H37" s="37">
        <v>0.51</v>
      </c>
      <c r="I37" s="37">
        <v>0.91</v>
      </c>
      <c r="J37" s="38">
        <v>1.07</v>
      </c>
      <c r="K37" s="22"/>
      <c r="L37" s="22"/>
      <c r="M37" s="22"/>
      <c r="N37" s="22"/>
      <c r="O37" s="22"/>
      <c r="P37" s="22"/>
    </row>
    <row r="38" spans="1:16" ht="39" customHeight="1" x14ac:dyDescent="0.15">
      <c r="A38" s="22"/>
      <c r="B38" s="35"/>
      <c r="C38" s="1144" t="s">
        <v>591</v>
      </c>
      <c r="D38" s="1145"/>
      <c r="E38" s="1146"/>
      <c r="F38" s="36">
        <v>1.7</v>
      </c>
      <c r="G38" s="37">
        <v>0.85</v>
      </c>
      <c r="H38" s="37">
        <v>1.21</v>
      </c>
      <c r="I38" s="37">
        <v>0.79</v>
      </c>
      <c r="J38" s="38">
        <v>0.28000000000000003</v>
      </c>
      <c r="K38" s="22"/>
      <c r="L38" s="22"/>
      <c r="M38" s="22"/>
      <c r="N38" s="22"/>
      <c r="O38" s="22"/>
      <c r="P38" s="22"/>
    </row>
    <row r="39" spans="1:16" ht="39" customHeight="1" x14ac:dyDescent="0.15">
      <c r="A39" s="22"/>
      <c r="B39" s="35"/>
      <c r="C39" s="1144" t="s">
        <v>592</v>
      </c>
      <c r="D39" s="1145"/>
      <c r="E39" s="1146"/>
      <c r="F39" s="36">
        <v>0.03</v>
      </c>
      <c r="G39" s="37">
        <v>0.13</v>
      </c>
      <c r="H39" s="37">
        <v>0.14000000000000001</v>
      </c>
      <c r="I39" s="37">
        <v>0.14000000000000001</v>
      </c>
      <c r="J39" s="38">
        <v>0.15</v>
      </c>
      <c r="K39" s="22"/>
      <c r="L39" s="22"/>
      <c r="M39" s="22"/>
      <c r="N39" s="22"/>
      <c r="O39" s="22"/>
      <c r="P39" s="22"/>
    </row>
    <row r="40" spans="1:16" ht="39" customHeight="1" x14ac:dyDescent="0.15">
      <c r="A40" s="22"/>
      <c r="B40" s="35"/>
      <c r="C40" s="1144" t="s">
        <v>593</v>
      </c>
      <c r="D40" s="1145"/>
      <c r="E40" s="1146"/>
      <c r="F40" s="36">
        <v>0.12</v>
      </c>
      <c r="G40" s="37">
        <v>0.24</v>
      </c>
      <c r="H40" s="37">
        <v>0.11</v>
      </c>
      <c r="I40" s="37">
        <v>0.18</v>
      </c>
      <c r="J40" s="38">
        <v>0.15</v>
      </c>
      <c r="K40" s="22"/>
      <c r="L40" s="22"/>
      <c r="M40" s="22"/>
      <c r="N40" s="22"/>
      <c r="O40" s="22"/>
      <c r="P40" s="22"/>
    </row>
    <row r="41" spans="1:16" ht="39" customHeight="1" x14ac:dyDescent="0.15">
      <c r="A41" s="22"/>
      <c r="B41" s="35"/>
      <c r="C41" s="1144" t="s">
        <v>594</v>
      </c>
      <c r="D41" s="1145"/>
      <c r="E41" s="1146"/>
      <c r="F41" s="36">
        <v>0.09</v>
      </c>
      <c r="G41" s="37">
        <v>0.22</v>
      </c>
      <c r="H41" s="37">
        <v>0.17</v>
      </c>
      <c r="I41" s="37">
        <v>0.19</v>
      </c>
      <c r="J41" s="38">
        <v>0.12</v>
      </c>
      <c r="K41" s="22"/>
      <c r="L41" s="22"/>
      <c r="M41" s="22"/>
      <c r="N41" s="22"/>
      <c r="O41" s="22"/>
      <c r="P41" s="22"/>
    </row>
    <row r="42" spans="1:16" ht="39" customHeight="1" x14ac:dyDescent="0.15">
      <c r="A42" s="22"/>
      <c r="B42" s="39"/>
      <c r="C42" s="1144" t="s">
        <v>595</v>
      </c>
      <c r="D42" s="1145"/>
      <c r="E42" s="1146"/>
      <c r="F42" s="36" t="s">
        <v>538</v>
      </c>
      <c r="G42" s="37" t="s">
        <v>538</v>
      </c>
      <c r="H42" s="37" t="s">
        <v>538</v>
      </c>
      <c r="I42" s="37" t="s">
        <v>538</v>
      </c>
      <c r="J42" s="38" t="s">
        <v>538</v>
      </c>
      <c r="K42" s="22"/>
      <c r="L42" s="22"/>
      <c r="M42" s="22"/>
      <c r="N42" s="22"/>
      <c r="O42" s="22"/>
      <c r="P42" s="22"/>
    </row>
    <row r="43" spans="1:16" ht="39" customHeight="1" thickBot="1" x14ac:dyDescent="0.2">
      <c r="A43" s="22"/>
      <c r="B43" s="40"/>
      <c r="C43" s="1147" t="s">
        <v>596</v>
      </c>
      <c r="D43" s="1148"/>
      <c r="E43" s="1149"/>
      <c r="F43" s="41">
        <v>3.94</v>
      </c>
      <c r="G43" s="42">
        <v>1.43</v>
      </c>
      <c r="H43" s="42">
        <v>0.1</v>
      </c>
      <c r="I43" s="42">
        <v>0.06</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yBZUFKrOlbJlSoHnt3al9Z2iRyyrbaN86Aml5XEOvvQgbIEhC+gW03/OZkXBx1X0adXSarbOxquW/nZxGTQtw==" saltValue="d5OvEPPPk7FEEllsSws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152" t="s">
        <v>10</v>
      </c>
      <c r="C45" s="1153"/>
      <c r="D45" s="58"/>
      <c r="E45" s="1158" t="s">
        <v>11</v>
      </c>
      <c r="F45" s="1158"/>
      <c r="G45" s="1158"/>
      <c r="H45" s="1158"/>
      <c r="I45" s="1158"/>
      <c r="J45" s="1159"/>
      <c r="K45" s="59">
        <v>4262</v>
      </c>
      <c r="L45" s="60">
        <v>4053</v>
      </c>
      <c r="M45" s="60">
        <v>3811</v>
      </c>
      <c r="N45" s="60">
        <v>3689</v>
      </c>
      <c r="O45" s="61">
        <v>3599</v>
      </c>
      <c r="P45" s="48"/>
      <c r="Q45" s="48"/>
      <c r="R45" s="48"/>
      <c r="S45" s="48"/>
      <c r="T45" s="48"/>
      <c r="U45" s="48"/>
    </row>
    <row r="46" spans="1:21" ht="30.75" customHeight="1" x14ac:dyDescent="0.15">
      <c r="A46" s="48"/>
      <c r="B46" s="1154"/>
      <c r="C46" s="1155"/>
      <c r="D46" s="62"/>
      <c r="E46" s="1160" t="s">
        <v>12</v>
      </c>
      <c r="F46" s="1160"/>
      <c r="G46" s="1160"/>
      <c r="H46" s="1160"/>
      <c r="I46" s="1160"/>
      <c r="J46" s="1161"/>
      <c r="K46" s="63" t="s">
        <v>538</v>
      </c>
      <c r="L46" s="64" t="s">
        <v>538</v>
      </c>
      <c r="M46" s="64" t="s">
        <v>538</v>
      </c>
      <c r="N46" s="64" t="s">
        <v>538</v>
      </c>
      <c r="O46" s="65" t="s">
        <v>538</v>
      </c>
      <c r="P46" s="48"/>
      <c r="Q46" s="48"/>
      <c r="R46" s="48"/>
      <c r="S46" s="48"/>
      <c r="T46" s="48"/>
      <c r="U46" s="48"/>
    </row>
    <row r="47" spans="1:21" ht="30.75" customHeight="1" x14ac:dyDescent="0.15">
      <c r="A47" s="48"/>
      <c r="B47" s="1154"/>
      <c r="C47" s="1155"/>
      <c r="D47" s="62"/>
      <c r="E47" s="1160" t="s">
        <v>13</v>
      </c>
      <c r="F47" s="1160"/>
      <c r="G47" s="1160"/>
      <c r="H47" s="1160"/>
      <c r="I47" s="1160"/>
      <c r="J47" s="1161"/>
      <c r="K47" s="63" t="s">
        <v>538</v>
      </c>
      <c r="L47" s="64" t="s">
        <v>538</v>
      </c>
      <c r="M47" s="64" t="s">
        <v>538</v>
      </c>
      <c r="N47" s="64" t="s">
        <v>538</v>
      </c>
      <c r="O47" s="65" t="s">
        <v>538</v>
      </c>
      <c r="P47" s="48"/>
      <c r="Q47" s="48"/>
      <c r="R47" s="48"/>
      <c r="S47" s="48"/>
      <c r="T47" s="48"/>
      <c r="U47" s="48"/>
    </row>
    <row r="48" spans="1:21" ht="30.75" customHeight="1" x14ac:dyDescent="0.15">
      <c r="A48" s="48"/>
      <c r="B48" s="1154"/>
      <c r="C48" s="1155"/>
      <c r="D48" s="62"/>
      <c r="E48" s="1160" t="s">
        <v>14</v>
      </c>
      <c r="F48" s="1160"/>
      <c r="G48" s="1160"/>
      <c r="H48" s="1160"/>
      <c r="I48" s="1160"/>
      <c r="J48" s="1161"/>
      <c r="K48" s="63">
        <v>1954</v>
      </c>
      <c r="L48" s="64">
        <v>1976</v>
      </c>
      <c r="M48" s="64">
        <v>2056</v>
      </c>
      <c r="N48" s="64">
        <v>1885</v>
      </c>
      <c r="O48" s="65">
        <v>1839</v>
      </c>
      <c r="P48" s="48"/>
      <c r="Q48" s="48"/>
      <c r="R48" s="48"/>
      <c r="S48" s="48"/>
      <c r="T48" s="48"/>
      <c r="U48" s="48"/>
    </row>
    <row r="49" spans="1:21" ht="30.75" customHeight="1" x14ac:dyDescent="0.15">
      <c r="A49" s="48"/>
      <c r="B49" s="1154"/>
      <c r="C49" s="1155"/>
      <c r="D49" s="62"/>
      <c r="E49" s="1160" t="s">
        <v>15</v>
      </c>
      <c r="F49" s="1160"/>
      <c r="G49" s="1160"/>
      <c r="H49" s="1160"/>
      <c r="I49" s="1160"/>
      <c r="J49" s="1161"/>
      <c r="K49" s="63" t="s">
        <v>538</v>
      </c>
      <c r="L49" s="64" t="s">
        <v>538</v>
      </c>
      <c r="M49" s="64" t="s">
        <v>538</v>
      </c>
      <c r="N49" s="64" t="s">
        <v>538</v>
      </c>
      <c r="O49" s="65" t="s">
        <v>538</v>
      </c>
      <c r="P49" s="48"/>
      <c r="Q49" s="48"/>
      <c r="R49" s="48"/>
      <c r="S49" s="48"/>
      <c r="T49" s="48"/>
      <c r="U49" s="48"/>
    </row>
    <row r="50" spans="1:21" ht="30.75" customHeight="1" x14ac:dyDescent="0.15">
      <c r="A50" s="48"/>
      <c r="B50" s="1154"/>
      <c r="C50" s="1155"/>
      <c r="D50" s="62"/>
      <c r="E50" s="1160" t="s">
        <v>16</v>
      </c>
      <c r="F50" s="1160"/>
      <c r="G50" s="1160"/>
      <c r="H50" s="1160"/>
      <c r="I50" s="1160"/>
      <c r="J50" s="1161"/>
      <c r="K50" s="63">
        <v>2</v>
      </c>
      <c r="L50" s="64">
        <v>2</v>
      </c>
      <c r="M50" s="64">
        <v>2</v>
      </c>
      <c r="N50" s="64">
        <v>2</v>
      </c>
      <c r="O50" s="65">
        <v>2</v>
      </c>
      <c r="P50" s="48"/>
      <c r="Q50" s="48"/>
      <c r="R50" s="48"/>
      <c r="S50" s="48"/>
      <c r="T50" s="48"/>
      <c r="U50" s="48"/>
    </row>
    <row r="51" spans="1:21" ht="30.75" customHeight="1" x14ac:dyDescent="0.15">
      <c r="A51" s="48"/>
      <c r="B51" s="1156"/>
      <c r="C51" s="1157"/>
      <c r="D51" s="66"/>
      <c r="E51" s="1160" t="s">
        <v>17</v>
      </c>
      <c r="F51" s="1160"/>
      <c r="G51" s="1160"/>
      <c r="H51" s="1160"/>
      <c r="I51" s="1160"/>
      <c r="J51" s="1161"/>
      <c r="K51" s="63">
        <v>0</v>
      </c>
      <c r="L51" s="64">
        <v>0</v>
      </c>
      <c r="M51" s="64">
        <v>0</v>
      </c>
      <c r="N51" s="64">
        <v>0</v>
      </c>
      <c r="O51" s="65">
        <v>1</v>
      </c>
      <c r="P51" s="48"/>
      <c r="Q51" s="48"/>
      <c r="R51" s="48"/>
      <c r="S51" s="48"/>
      <c r="T51" s="48"/>
      <c r="U51" s="48"/>
    </row>
    <row r="52" spans="1:21" ht="30.75" customHeight="1" x14ac:dyDescent="0.15">
      <c r="A52" s="48"/>
      <c r="B52" s="1162" t="s">
        <v>18</v>
      </c>
      <c r="C52" s="1163"/>
      <c r="D52" s="66"/>
      <c r="E52" s="1160" t="s">
        <v>19</v>
      </c>
      <c r="F52" s="1160"/>
      <c r="G52" s="1160"/>
      <c r="H52" s="1160"/>
      <c r="I52" s="1160"/>
      <c r="J52" s="1161"/>
      <c r="K52" s="63">
        <v>4535</v>
      </c>
      <c r="L52" s="64">
        <v>4385</v>
      </c>
      <c r="M52" s="64">
        <v>4155</v>
      </c>
      <c r="N52" s="64">
        <v>4005</v>
      </c>
      <c r="O52" s="65">
        <v>3873</v>
      </c>
      <c r="P52" s="48"/>
      <c r="Q52" s="48"/>
      <c r="R52" s="48"/>
      <c r="S52" s="48"/>
      <c r="T52" s="48"/>
      <c r="U52" s="48"/>
    </row>
    <row r="53" spans="1:21" ht="30.75" customHeight="1" thickBot="1" x14ac:dyDescent="0.2">
      <c r="A53" s="48"/>
      <c r="B53" s="1164" t="s">
        <v>20</v>
      </c>
      <c r="C53" s="1165"/>
      <c r="D53" s="67"/>
      <c r="E53" s="1166" t="s">
        <v>21</v>
      </c>
      <c r="F53" s="1166"/>
      <c r="G53" s="1166"/>
      <c r="H53" s="1166"/>
      <c r="I53" s="1166"/>
      <c r="J53" s="1167"/>
      <c r="K53" s="68">
        <v>1683</v>
      </c>
      <c r="L53" s="69">
        <v>1646</v>
      </c>
      <c r="M53" s="69">
        <v>1714</v>
      </c>
      <c r="N53" s="69">
        <v>1571</v>
      </c>
      <c r="O53" s="70">
        <v>1568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597</v>
      </c>
      <c r="P56" s="48"/>
      <c r="Q56" s="48"/>
      <c r="R56" s="48"/>
      <c r="S56" s="48"/>
      <c r="T56" s="48"/>
      <c r="U56" s="48"/>
    </row>
    <row r="57" spans="1:21" ht="31.5" customHeight="1" thickBot="1" x14ac:dyDescent="0.2">
      <c r="A57" s="48"/>
      <c r="B57" s="76"/>
      <c r="C57" s="77"/>
      <c r="D57" s="77"/>
      <c r="E57" s="78"/>
      <c r="F57" s="78"/>
      <c r="G57" s="78"/>
      <c r="H57" s="78"/>
      <c r="I57" s="78"/>
      <c r="J57" s="79" t="s">
        <v>2</v>
      </c>
      <c r="K57" s="80" t="s">
        <v>598</v>
      </c>
      <c r="L57" s="81" t="s">
        <v>599</v>
      </c>
      <c r="M57" s="81" t="s">
        <v>600</v>
      </c>
      <c r="N57" s="81" t="s">
        <v>601</v>
      </c>
      <c r="O57" s="82" t="s">
        <v>602</v>
      </c>
      <c r="P57" s="48"/>
      <c r="Q57" s="48"/>
      <c r="R57" s="48"/>
      <c r="S57" s="48"/>
      <c r="T57" s="48"/>
      <c r="U57" s="48"/>
    </row>
    <row r="58" spans="1:21" ht="31.5" customHeight="1" x14ac:dyDescent="0.15">
      <c r="B58" s="1168" t="s">
        <v>25</v>
      </c>
      <c r="C58" s="1169"/>
      <c r="D58" s="1174" t="s">
        <v>26</v>
      </c>
      <c r="E58" s="1175"/>
      <c r="F58" s="1175"/>
      <c r="G58" s="1175"/>
      <c r="H58" s="1175"/>
      <c r="I58" s="1175"/>
      <c r="J58" s="1176"/>
      <c r="K58" s="83" t="s">
        <v>538</v>
      </c>
      <c r="L58" s="84" t="s">
        <v>538</v>
      </c>
      <c r="M58" s="84" t="s">
        <v>538</v>
      </c>
      <c r="N58" s="84" t="s">
        <v>538</v>
      </c>
      <c r="O58" s="85" t="s">
        <v>538</v>
      </c>
    </row>
    <row r="59" spans="1:21" ht="31.5" customHeight="1" x14ac:dyDescent="0.15">
      <c r="B59" s="1170"/>
      <c r="C59" s="1171"/>
      <c r="D59" s="1177" t="s">
        <v>27</v>
      </c>
      <c r="E59" s="1178"/>
      <c r="F59" s="1178"/>
      <c r="G59" s="1178"/>
      <c r="H59" s="1178"/>
      <c r="I59" s="1178"/>
      <c r="J59" s="1179"/>
      <c r="K59" s="86" t="s">
        <v>538</v>
      </c>
      <c r="L59" s="87" t="s">
        <v>538</v>
      </c>
      <c r="M59" s="87" t="s">
        <v>538</v>
      </c>
      <c r="N59" s="87" t="s">
        <v>538</v>
      </c>
      <c r="O59" s="88" t="s">
        <v>538</v>
      </c>
    </row>
    <row r="60" spans="1:21" ht="31.5" customHeight="1" thickBot="1" x14ac:dyDescent="0.2">
      <c r="B60" s="1172"/>
      <c r="C60" s="1173"/>
      <c r="D60" s="1180" t="s">
        <v>28</v>
      </c>
      <c r="E60" s="1181"/>
      <c r="F60" s="1181"/>
      <c r="G60" s="1181"/>
      <c r="H60" s="1181"/>
      <c r="I60" s="1181"/>
      <c r="J60" s="1182"/>
      <c r="K60" s="89" t="s">
        <v>538</v>
      </c>
      <c r="L60" s="90" t="s">
        <v>538</v>
      </c>
      <c r="M60" s="90" t="s">
        <v>538</v>
      </c>
      <c r="N60" s="90" t="s">
        <v>538</v>
      </c>
      <c r="O60" s="91" t="s">
        <v>538</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zADReBFRo1HYCzSAz2xO8TJTD8O1mWZyw9YmSJUANSFQPiyuLzN/jAazn6qpdsKmF3z7ITMCGtOu9GvO/DQIg==" saltValue="oCz13FMehBc8r7dshavue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J48" sqref="J48"/>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579</v>
      </c>
      <c r="J40" s="103" t="s">
        <v>580</v>
      </c>
      <c r="K40" s="103" t="s">
        <v>581</v>
      </c>
      <c r="L40" s="103" t="s">
        <v>582</v>
      </c>
      <c r="M40" s="104" t="s">
        <v>583</v>
      </c>
    </row>
    <row r="41" spans="2:13" ht="27.75" customHeight="1" x14ac:dyDescent="0.15">
      <c r="B41" s="1183" t="s">
        <v>31</v>
      </c>
      <c r="C41" s="1184"/>
      <c r="D41" s="105"/>
      <c r="E41" s="1189" t="s">
        <v>32</v>
      </c>
      <c r="F41" s="1189"/>
      <c r="G41" s="1189"/>
      <c r="H41" s="1190"/>
      <c r="I41" s="355">
        <v>33230</v>
      </c>
      <c r="J41" s="356">
        <v>32539</v>
      </c>
      <c r="K41" s="356">
        <v>31312</v>
      </c>
      <c r="L41" s="356">
        <v>29813</v>
      </c>
      <c r="M41" s="357">
        <v>28299</v>
      </c>
    </row>
    <row r="42" spans="2:13" ht="27.75" customHeight="1" x14ac:dyDescent="0.15">
      <c r="B42" s="1185"/>
      <c r="C42" s="1186"/>
      <c r="D42" s="106"/>
      <c r="E42" s="1191" t="s">
        <v>33</v>
      </c>
      <c r="F42" s="1191"/>
      <c r="G42" s="1191"/>
      <c r="H42" s="1192"/>
      <c r="I42" s="358">
        <v>14</v>
      </c>
      <c r="J42" s="359">
        <v>12</v>
      </c>
      <c r="K42" s="359">
        <v>11</v>
      </c>
      <c r="L42" s="359">
        <v>9</v>
      </c>
      <c r="M42" s="360">
        <v>8</v>
      </c>
    </row>
    <row r="43" spans="2:13" ht="27.75" customHeight="1" x14ac:dyDescent="0.15">
      <c r="B43" s="1185"/>
      <c r="C43" s="1186"/>
      <c r="D43" s="106"/>
      <c r="E43" s="1191" t="s">
        <v>34</v>
      </c>
      <c r="F43" s="1191"/>
      <c r="G43" s="1191"/>
      <c r="H43" s="1192"/>
      <c r="I43" s="358">
        <v>22313</v>
      </c>
      <c r="J43" s="359">
        <v>21437</v>
      </c>
      <c r="K43" s="359">
        <v>20090</v>
      </c>
      <c r="L43" s="359">
        <v>18984</v>
      </c>
      <c r="M43" s="360">
        <v>17676</v>
      </c>
    </row>
    <row r="44" spans="2:13" ht="27.75" customHeight="1" x14ac:dyDescent="0.15">
      <c r="B44" s="1185"/>
      <c r="C44" s="1186"/>
      <c r="D44" s="106"/>
      <c r="E44" s="1191" t="s">
        <v>35</v>
      </c>
      <c r="F44" s="1191"/>
      <c r="G44" s="1191"/>
      <c r="H44" s="1192"/>
      <c r="I44" s="358" t="s">
        <v>538</v>
      </c>
      <c r="J44" s="359" t="s">
        <v>538</v>
      </c>
      <c r="K44" s="359" t="s">
        <v>538</v>
      </c>
      <c r="L44" s="359" t="s">
        <v>538</v>
      </c>
      <c r="M44" s="360" t="s">
        <v>538</v>
      </c>
    </row>
    <row r="45" spans="2:13" ht="27.75" customHeight="1" x14ac:dyDescent="0.15">
      <c r="B45" s="1185"/>
      <c r="C45" s="1186"/>
      <c r="D45" s="106"/>
      <c r="E45" s="1191" t="s">
        <v>36</v>
      </c>
      <c r="F45" s="1191"/>
      <c r="G45" s="1191"/>
      <c r="H45" s="1192"/>
      <c r="I45" s="358">
        <v>919</v>
      </c>
      <c r="J45" s="359">
        <v>1022</v>
      </c>
      <c r="K45" s="359">
        <v>1227</v>
      </c>
      <c r="L45" s="359">
        <v>1193</v>
      </c>
      <c r="M45" s="360">
        <v>1196</v>
      </c>
    </row>
    <row r="46" spans="2:13" ht="27.75" customHeight="1" x14ac:dyDescent="0.15">
      <c r="B46" s="1185"/>
      <c r="C46" s="1186"/>
      <c r="D46" s="107"/>
      <c r="E46" s="1191" t="s">
        <v>37</v>
      </c>
      <c r="F46" s="1191"/>
      <c r="G46" s="1191"/>
      <c r="H46" s="1192"/>
      <c r="I46" s="358" t="s">
        <v>538</v>
      </c>
      <c r="J46" s="359" t="s">
        <v>538</v>
      </c>
      <c r="K46" s="359" t="s">
        <v>538</v>
      </c>
      <c r="L46" s="359" t="s">
        <v>538</v>
      </c>
      <c r="M46" s="360" t="s">
        <v>538</v>
      </c>
    </row>
    <row r="47" spans="2:13" ht="27.75" customHeight="1" x14ac:dyDescent="0.15">
      <c r="B47" s="1185"/>
      <c r="C47" s="1186"/>
      <c r="D47" s="108"/>
      <c r="E47" s="1193" t="s">
        <v>38</v>
      </c>
      <c r="F47" s="1194"/>
      <c r="G47" s="1194"/>
      <c r="H47" s="1195"/>
      <c r="I47" s="358" t="s">
        <v>538</v>
      </c>
      <c r="J47" s="359" t="s">
        <v>538</v>
      </c>
      <c r="K47" s="359" t="s">
        <v>538</v>
      </c>
      <c r="L47" s="359" t="s">
        <v>538</v>
      </c>
      <c r="M47" s="360" t="s">
        <v>538</v>
      </c>
    </row>
    <row r="48" spans="2:13" ht="27.75" customHeight="1" x14ac:dyDescent="0.15">
      <c r="B48" s="1185"/>
      <c r="C48" s="1186"/>
      <c r="D48" s="106"/>
      <c r="E48" s="1191" t="s">
        <v>39</v>
      </c>
      <c r="F48" s="1191"/>
      <c r="G48" s="1191"/>
      <c r="H48" s="1192"/>
      <c r="I48" s="358" t="s">
        <v>538</v>
      </c>
      <c r="J48" s="359" t="s">
        <v>538</v>
      </c>
      <c r="K48" s="359" t="s">
        <v>538</v>
      </c>
      <c r="L48" s="359" t="s">
        <v>538</v>
      </c>
      <c r="M48" s="360" t="s">
        <v>538</v>
      </c>
    </row>
    <row r="49" spans="2:13" ht="27.75" customHeight="1" x14ac:dyDescent="0.15">
      <c r="B49" s="1187"/>
      <c r="C49" s="1188"/>
      <c r="D49" s="106"/>
      <c r="E49" s="1191" t="s">
        <v>40</v>
      </c>
      <c r="F49" s="1191"/>
      <c r="G49" s="1191"/>
      <c r="H49" s="1192"/>
      <c r="I49" s="358" t="s">
        <v>538</v>
      </c>
      <c r="J49" s="359" t="s">
        <v>538</v>
      </c>
      <c r="K49" s="359" t="s">
        <v>538</v>
      </c>
      <c r="L49" s="359" t="s">
        <v>538</v>
      </c>
      <c r="M49" s="360" t="s">
        <v>538</v>
      </c>
    </row>
    <row r="50" spans="2:13" ht="27.75" customHeight="1" x14ac:dyDescent="0.15">
      <c r="B50" s="1196" t="s">
        <v>41</v>
      </c>
      <c r="C50" s="1197"/>
      <c r="D50" s="109"/>
      <c r="E50" s="1191" t="s">
        <v>42</v>
      </c>
      <c r="F50" s="1191"/>
      <c r="G50" s="1191"/>
      <c r="H50" s="1192"/>
      <c r="I50" s="358">
        <v>7796</v>
      </c>
      <c r="J50" s="359">
        <v>6324</v>
      </c>
      <c r="K50" s="359">
        <v>5699</v>
      </c>
      <c r="L50" s="359">
        <v>6305</v>
      </c>
      <c r="M50" s="360">
        <v>6609</v>
      </c>
    </row>
    <row r="51" spans="2:13" ht="27.75" customHeight="1" x14ac:dyDescent="0.15">
      <c r="B51" s="1185"/>
      <c r="C51" s="1186"/>
      <c r="D51" s="106"/>
      <c r="E51" s="1191" t="s">
        <v>43</v>
      </c>
      <c r="F51" s="1191"/>
      <c r="G51" s="1191"/>
      <c r="H51" s="1192"/>
      <c r="I51" s="358">
        <v>341</v>
      </c>
      <c r="J51" s="359">
        <v>292</v>
      </c>
      <c r="K51" s="359">
        <v>243</v>
      </c>
      <c r="L51" s="359">
        <v>193</v>
      </c>
      <c r="M51" s="360">
        <v>154</v>
      </c>
    </row>
    <row r="52" spans="2:13" ht="27.75" customHeight="1" x14ac:dyDescent="0.15">
      <c r="B52" s="1187"/>
      <c r="C52" s="1188"/>
      <c r="D52" s="106"/>
      <c r="E52" s="1191" t="s">
        <v>44</v>
      </c>
      <c r="F52" s="1191"/>
      <c r="G52" s="1191"/>
      <c r="H52" s="1192"/>
      <c r="I52" s="358">
        <v>39043</v>
      </c>
      <c r="J52" s="359">
        <v>36983</v>
      </c>
      <c r="K52" s="359">
        <v>35100</v>
      </c>
      <c r="L52" s="359">
        <v>33044</v>
      </c>
      <c r="M52" s="360">
        <v>30519</v>
      </c>
    </row>
    <row r="53" spans="2:13" ht="27.75" customHeight="1" thickBot="1" x14ac:dyDescent="0.2">
      <c r="B53" s="1198" t="s">
        <v>45</v>
      </c>
      <c r="C53" s="1199"/>
      <c r="D53" s="110"/>
      <c r="E53" s="1200" t="s">
        <v>46</v>
      </c>
      <c r="F53" s="1200"/>
      <c r="G53" s="1200"/>
      <c r="H53" s="1201"/>
      <c r="I53" s="361">
        <v>9296</v>
      </c>
      <c r="J53" s="362">
        <v>11412</v>
      </c>
      <c r="K53" s="362">
        <v>11596</v>
      </c>
      <c r="L53" s="362">
        <v>10457</v>
      </c>
      <c r="M53" s="363">
        <v>9897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mszTLyo5bC/hawX2jmbKaBHvd+6H40v9mNX4V3anAR87Ly5bpXpoP+TM8gn/wQJ8HFxt3RdfG0A44Wz0BEGIzQ==" saltValue="+XkIrco0W6tdpRPBcoQf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I53" sqref="I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581</v>
      </c>
      <c r="G54" s="119" t="s">
        <v>582</v>
      </c>
      <c r="H54" s="120" t="s">
        <v>583</v>
      </c>
    </row>
    <row r="55" spans="2:8" ht="52.5" customHeight="1" x14ac:dyDescent="0.15">
      <c r="B55" s="121"/>
      <c r="C55" s="1210" t="s">
        <v>49</v>
      </c>
      <c r="D55" s="1210"/>
      <c r="E55" s="1211"/>
      <c r="F55" s="122">
        <v>1644</v>
      </c>
      <c r="G55" s="122">
        <v>1950</v>
      </c>
      <c r="H55" s="123">
        <v>2306</v>
      </c>
    </row>
    <row r="56" spans="2:8" ht="52.5" customHeight="1" x14ac:dyDescent="0.15">
      <c r="B56" s="124"/>
      <c r="C56" s="1212" t="s">
        <v>50</v>
      </c>
      <c r="D56" s="1212"/>
      <c r="E56" s="1213"/>
      <c r="F56" s="125">
        <v>39</v>
      </c>
      <c r="G56" s="125">
        <v>229</v>
      </c>
      <c r="H56" s="126">
        <v>229</v>
      </c>
    </row>
    <row r="57" spans="2:8" ht="53.25" customHeight="1" x14ac:dyDescent="0.15">
      <c r="B57" s="124"/>
      <c r="C57" s="1214" t="s">
        <v>51</v>
      </c>
      <c r="D57" s="1214"/>
      <c r="E57" s="1215"/>
      <c r="F57" s="127">
        <v>3404</v>
      </c>
      <c r="G57" s="127">
        <v>3502</v>
      </c>
      <c r="H57" s="128">
        <v>3511</v>
      </c>
    </row>
    <row r="58" spans="2:8" ht="45.75" customHeight="1" x14ac:dyDescent="0.15">
      <c r="B58" s="129"/>
      <c r="C58" s="1202" t="s">
        <v>625</v>
      </c>
      <c r="D58" s="1203"/>
      <c r="E58" s="1204"/>
      <c r="F58" s="130">
        <v>1000</v>
      </c>
      <c r="G58" s="130">
        <v>1000</v>
      </c>
      <c r="H58" s="131">
        <v>1000</v>
      </c>
    </row>
    <row r="59" spans="2:8" ht="45.75" customHeight="1" x14ac:dyDescent="0.15">
      <c r="B59" s="129"/>
      <c r="C59" s="1202" t="s">
        <v>626</v>
      </c>
      <c r="D59" s="1203"/>
      <c r="E59" s="1204"/>
      <c r="F59" s="130">
        <v>983</v>
      </c>
      <c r="G59" s="130">
        <v>910</v>
      </c>
      <c r="H59" s="131">
        <v>833</v>
      </c>
    </row>
    <row r="60" spans="2:8" ht="45.75" customHeight="1" x14ac:dyDescent="0.15">
      <c r="B60" s="129"/>
      <c r="C60" s="1202" t="s">
        <v>627</v>
      </c>
      <c r="D60" s="1203"/>
      <c r="E60" s="1204"/>
      <c r="F60" s="130">
        <v>701</v>
      </c>
      <c r="G60" s="130">
        <v>701</v>
      </c>
      <c r="H60" s="131">
        <v>701</v>
      </c>
    </row>
    <row r="61" spans="2:8" ht="45.75" customHeight="1" x14ac:dyDescent="0.15">
      <c r="B61" s="129"/>
      <c r="C61" s="1202" t="s">
        <v>628</v>
      </c>
      <c r="D61" s="1203"/>
      <c r="E61" s="1204"/>
      <c r="F61" s="130">
        <v>84</v>
      </c>
      <c r="G61" s="130">
        <v>219</v>
      </c>
      <c r="H61" s="131">
        <v>362</v>
      </c>
    </row>
    <row r="62" spans="2:8" ht="45.75" customHeight="1" thickBot="1" x14ac:dyDescent="0.2">
      <c r="B62" s="132"/>
      <c r="C62" s="1205" t="s">
        <v>629</v>
      </c>
      <c r="D62" s="1206"/>
      <c r="E62" s="1207"/>
      <c r="F62" s="133">
        <v>152</v>
      </c>
      <c r="G62" s="133">
        <v>237</v>
      </c>
      <c r="H62" s="134">
        <v>248</v>
      </c>
    </row>
    <row r="63" spans="2:8" ht="52.5" customHeight="1" thickBot="1" x14ac:dyDescent="0.2">
      <c r="B63" s="135"/>
      <c r="C63" s="1208" t="s">
        <v>52</v>
      </c>
      <c r="D63" s="1208"/>
      <c r="E63" s="1209"/>
      <c r="F63" s="136">
        <v>5088</v>
      </c>
      <c r="G63" s="136">
        <v>5681</v>
      </c>
      <c r="H63" s="137">
        <v>6046</v>
      </c>
    </row>
    <row r="64" spans="2:8" x14ac:dyDescent="0.15"/>
  </sheetData>
  <sheetProtection algorithmName="SHA-512" hashValue="YObOdyhwWGuo9/tFH9vbNDvQUrydRR85UDnPDpxsz1VsBHh8E4pIRgi5PfAYLy26Au9xunbFBmjvY0iRmoeetQ==" saltValue="bk8tRLmRLTtGIZ6TLWIW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576</v>
      </c>
      <c r="G2" s="151"/>
      <c r="H2" s="152"/>
    </row>
    <row r="3" spans="1:8" x14ac:dyDescent="0.15">
      <c r="A3" s="148" t="s">
        <v>569</v>
      </c>
      <c r="B3" s="153"/>
      <c r="C3" s="154"/>
      <c r="D3" s="155">
        <v>126637</v>
      </c>
      <c r="E3" s="156"/>
      <c r="F3" s="157">
        <v>69729</v>
      </c>
      <c r="G3" s="158"/>
      <c r="H3" s="159"/>
    </row>
    <row r="4" spans="1:8" x14ac:dyDescent="0.15">
      <c r="A4" s="160"/>
      <c r="B4" s="161"/>
      <c r="C4" s="162"/>
      <c r="D4" s="163">
        <v>91054</v>
      </c>
      <c r="E4" s="164"/>
      <c r="F4" s="165">
        <v>38908</v>
      </c>
      <c r="G4" s="166"/>
      <c r="H4" s="167"/>
    </row>
    <row r="5" spans="1:8" x14ac:dyDescent="0.15">
      <c r="A5" s="148" t="s">
        <v>571</v>
      </c>
      <c r="B5" s="153"/>
      <c r="C5" s="154"/>
      <c r="D5" s="155">
        <v>156313</v>
      </c>
      <c r="E5" s="156"/>
      <c r="F5" s="157">
        <v>74581</v>
      </c>
      <c r="G5" s="158"/>
      <c r="H5" s="159"/>
    </row>
    <row r="6" spans="1:8" x14ac:dyDescent="0.15">
      <c r="A6" s="160"/>
      <c r="B6" s="161"/>
      <c r="C6" s="162"/>
      <c r="D6" s="163">
        <v>106648</v>
      </c>
      <c r="E6" s="164"/>
      <c r="F6" s="165">
        <v>41563</v>
      </c>
      <c r="G6" s="166"/>
      <c r="H6" s="167"/>
    </row>
    <row r="7" spans="1:8" x14ac:dyDescent="0.15">
      <c r="A7" s="148" t="s">
        <v>572</v>
      </c>
      <c r="B7" s="153"/>
      <c r="C7" s="154"/>
      <c r="D7" s="155">
        <v>114640</v>
      </c>
      <c r="E7" s="156"/>
      <c r="F7" s="157">
        <v>76347</v>
      </c>
      <c r="G7" s="158"/>
      <c r="H7" s="159"/>
    </row>
    <row r="8" spans="1:8" x14ac:dyDescent="0.15">
      <c r="A8" s="160"/>
      <c r="B8" s="161"/>
      <c r="C8" s="162"/>
      <c r="D8" s="163">
        <v>79025</v>
      </c>
      <c r="E8" s="164"/>
      <c r="F8" s="165">
        <v>41762</v>
      </c>
      <c r="G8" s="166"/>
      <c r="H8" s="167"/>
    </row>
    <row r="9" spans="1:8" x14ac:dyDescent="0.15">
      <c r="A9" s="148" t="s">
        <v>573</v>
      </c>
      <c r="B9" s="153"/>
      <c r="C9" s="154"/>
      <c r="D9" s="155">
        <v>92387</v>
      </c>
      <c r="E9" s="156"/>
      <c r="F9" s="157">
        <v>69604</v>
      </c>
      <c r="G9" s="158"/>
      <c r="H9" s="159"/>
    </row>
    <row r="10" spans="1:8" x14ac:dyDescent="0.15">
      <c r="A10" s="160"/>
      <c r="B10" s="161"/>
      <c r="C10" s="162"/>
      <c r="D10" s="163">
        <v>61886</v>
      </c>
      <c r="E10" s="164"/>
      <c r="F10" s="165">
        <v>36247</v>
      </c>
      <c r="G10" s="166"/>
      <c r="H10" s="167"/>
    </row>
    <row r="11" spans="1:8" x14ac:dyDescent="0.15">
      <c r="A11" s="148" t="s">
        <v>574</v>
      </c>
      <c r="B11" s="153"/>
      <c r="C11" s="154"/>
      <c r="D11" s="155">
        <v>112682</v>
      </c>
      <c r="E11" s="156"/>
      <c r="F11" s="157">
        <v>68410</v>
      </c>
      <c r="G11" s="158"/>
      <c r="H11" s="159"/>
    </row>
    <row r="12" spans="1:8" x14ac:dyDescent="0.15">
      <c r="A12" s="160"/>
      <c r="B12" s="161"/>
      <c r="C12" s="168"/>
      <c r="D12" s="163">
        <v>52898</v>
      </c>
      <c r="E12" s="164"/>
      <c r="F12" s="165">
        <v>35086</v>
      </c>
      <c r="G12" s="166"/>
      <c r="H12" s="167"/>
    </row>
    <row r="13" spans="1:8" x14ac:dyDescent="0.15">
      <c r="A13" s="148"/>
      <c r="B13" s="153"/>
      <c r="C13" s="169"/>
      <c r="D13" s="170">
        <v>120532</v>
      </c>
      <c r="E13" s="171"/>
      <c r="F13" s="172">
        <v>71734</v>
      </c>
      <c r="G13" s="173"/>
      <c r="H13" s="159"/>
    </row>
    <row r="14" spans="1:8" x14ac:dyDescent="0.15">
      <c r="A14" s="160"/>
      <c r="B14" s="161"/>
      <c r="C14" s="162"/>
      <c r="D14" s="163">
        <v>78302</v>
      </c>
      <c r="E14" s="164"/>
      <c r="F14" s="165">
        <v>38713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4.46</v>
      </c>
      <c r="C19" s="174">
        <f>ROUND(VALUE(SUBSTITUTE(実質収支比率等に係る経年分析!G$48,"▲","-")),2)</f>
        <v>5.73</v>
      </c>
      <c r="D19" s="174">
        <f>ROUND(VALUE(SUBSTITUTE(実質収支比率等に係る経年分析!H$48,"▲","-")),2)</f>
        <v>6.87</v>
      </c>
      <c r="E19" s="174">
        <f>ROUND(VALUE(SUBSTITUTE(実質収支比率等に係る経年分析!I$48,"▲","-")),2)</f>
        <v>7.21</v>
      </c>
      <c r="F19" s="174">
        <f>ROUND(VALUE(SUBSTITUTE(実質収支比率等に係る経年分析!J$48,"▲","-")),2)</f>
        <v>6.13</v>
      </c>
    </row>
    <row r="20" spans="1:11" x14ac:dyDescent="0.15">
      <c r="A20" s="174" t="s">
        <v>56</v>
      </c>
      <c r="B20" s="174">
        <f>ROUND(VALUE(SUBSTITUTE(実質収支比率等に係る経年分析!F$47,"▲","-")),2)</f>
        <v>12.86</v>
      </c>
      <c r="C20" s="174">
        <f>ROUND(VALUE(SUBSTITUTE(実質収支比率等に係る経年分析!G$47,"▲","-")),2)</f>
        <v>11.04</v>
      </c>
      <c r="D20" s="174">
        <f>ROUND(VALUE(SUBSTITUTE(実質収支比率等に係る経年分析!H$47,"▲","-")),2)</f>
        <v>9.1300000000000008</v>
      </c>
      <c r="E20" s="174">
        <f>ROUND(VALUE(SUBSTITUTE(実質収支比率等に係る経年分析!I$47,"▲","-")),2)</f>
        <v>10.58</v>
      </c>
      <c r="F20" s="174">
        <f>ROUND(VALUE(SUBSTITUTE(実質収支比率等に係る経年分析!J$47,"▲","-")),2)</f>
        <v>12.85</v>
      </c>
    </row>
    <row r="21" spans="1:11" x14ac:dyDescent="0.15">
      <c r="A21" s="174" t="s">
        <v>57</v>
      </c>
      <c r="B21" s="174">
        <f>IF(ISNUMBER(VALUE(SUBSTITUTE(実質収支比率等に係る経年分析!F$49,"▲","-"))),ROUND(VALUE(SUBSTITUTE(実質収支比率等に係る経年分析!F$49,"▲","-")),2),NA())</f>
        <v>-5.4</v>
      </c>
      <c r="C21" s="174">
        <f>IF(ISNUMBER(VALUE(SUBSTITUTE(実質収支比率等に係る経年分析!G$49,"▲","-"))),ROUND(VALUE(SUBSTITUTE(実質収支比率等に係る経年分析!G$49,"▲","-")),2),NA())</f>
        <v>-0.68</v>
      </c>
      <c r="D21" s="174">
        <f>IF(ISNUMBER(VALUE(SUBSTITUTE(実質収支比率等に係る経年分析!H$49,"▲","-"))),ROUND(VALUE(SUBSTITUTE(実質収支比率等に係る経年分析!H$49,"▲","-")),2),NA())</f>
        <v>-0.49</v>
      </c>
      <c r="E21" s="174">
        <f>IF(ISNUMBER(VALUE(SUBSTITUTE(実質収支比率等に係る経年分析!I$49,"▲","-"))),ROUND(VALUE(SUBSTITUTE(実質収支比率等に係る経年分析!I$49,"▲","-")),2),NA())</f>
        <v>2.16</v>
      </c>
      <c r="F21" s="174">
        <f>IF(ISNUMBER(VALUE(SUBSTITUTE(実質収支比率等に係る経年分析!J$49,"▲","-"))),ROUND(VALUE(SUBSTITUTE(実質収支比率等に係る経年分析!J$49,"▲","-")),2),NA())</f>
        <v>0.7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3.94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1.43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介護サービス事業特別会計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0.09</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0.17</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0.19</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0.12</v>
      </c>
    </row>
    <row r="30" spans="1:11" x14ac:dyDescent="0.15">
      <c r="A30" s="175" t="str">
        <f>IF(連結実質赤字比率に係る赤字・黒字の構成分析!C$40="",NA(),連結実質赤字比率に係る赤字・黒字の構成分析!C$40)</f>
        <v>国民健康保険特別会計（直営診療施設勘定）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0.15</v>
      </c>
    </row>
    <row r="31" spans="1:11" x14ac:dyDescent="0.15">
      <c r="A31" s="175" t="str">
        <f>IF(連結実質赤字比率に係る赤字・黒字の構成分析!C$39="",NA(),連結実質赤字比率に係る赤字・黒字の構成分析!C$39)</f>
        <v>青少年育英奨学資金貸付特別会計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0.14000000000000001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1.07</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0.56999999999999995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5.96</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7.84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7.43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4535</v>
      </c>
      <c r="E42" s="176"/>
      <c r="F42" s="176"/>
      <c r="G42" s="176">
        <f>'実質公債費比率（分子）の構造'!L$52</f>
        <v>4385</v>
      </c>
      <c r="H42" s="176"/>
      <c r="I42" s="176"/>
      <c r="J42" s="176">
        <f>'実質公債費比率（分子）の構造'!M$52</f>
        <v>4155</v>
      </c>
      <c r="K42" s="176"/>
      <c r="L42" s="176"/>
      <c r="M42" s="176">
        <f>'実質公債費比率（分子）の構造'!N$52</f>
        <v>4005</v>
      </c>
      <c r="N42" s="176"/>
      <c r="O42" s="176"/>
      <c r="P42" s="176">
        <f>'実質公債費比率（分子）の構造'!O$52</f>
        <v>3873</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1</v>
      </c>
      <c r="O43" s="176"/>
      <c r="P43" s="176"/>
    </row>
    <row r="44" spans="1:16" x14ac:dyDescent="0.15">
      <c r="A44" s="176" t="s">
        <v>66</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1954</v>
      </c>
      <c r="C46" s="176"/>
      <c r="D46" s="176"/>
      <c r="E46" s="176">
        <f>'実質公債費比率（分子）の構造'!L$48</f>
        <v>1976</v>
      </c>
      <c r="F46" s="176"/>
      <c r="G46" s="176"/>
      <c r="H46" s="176">
        <f>'実質公債費比率（分子）の構造'!M$48</f>
        <v>2056</v>
      </c>
      <c r="I46" s="176"/>
      <c r="J46" s="176"/>
      <c r="K46" s="176">
        <f>'実質公債費比率（分子）の構造'!N$48</f>
        <v>1885</v>
      </c>
      <c r="L46" s="176"/>
      <c r="M46" s="176"/>
      <c r="N46" s="176">
        <f>'実質公債費比率（分子）の構造'!O$48</f>
        <v>1839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4262</v>
      </c>
      <c r="C49" s="176"/>
      <c r="D49" s="176"/>
      <c r="E49" s="176">
        <f>'実質公債費比率（分子）の構造'!L$45</f>
        <v>4053</v>
      </c>
      <c r="F49" s="176"/>
      <c r="G49" s="176"/>
      <c r="H49" s="176">
        <f>'実質公債費比率（分子）の構造'!M$45</f>
        <v>3811</v>
      </c>
      <c r="I49" s="176"/>
      <c r="J49" s="176"/>
      <c r="K49" s="176">
        <f>'実質公債費比率（分子）の構造'!N$45</f>
        <v>3689</v>
      </c>
      <c r="L49" s="176"/>
      <c r="M49" s="176"/>
      <c r="N49" s="176">
        <f>'実質公債費比率（分子）の構造'!O$45</f>
        <v>3599</v>
      </c>
      <c r="O49" s="176"/>
      <c r="P49" s="176"/>
    </row>
    <row r="50" spans="1:16" x14ac:dyDescent="0.15">
      <c r="A50" s="176" t="s">
        <v>72</v>
      </c>
      <c r="B50" s="176" t="e">
        <f>NA()</f>
        <v>#N/A</v>
      </c>
      <c r="C50" s="176">
        <f>IF(ISNUMBER('実質公債費比率（分子）の構造'!K$53),'実質公債費比率（分子）の構造'!K$53,NA())</f>
        <v>1683</v>
      </c>
      <c r="D50" s="176" t="e">
        <f>NA()</f>
        <v>#N/A</v>
      </c>
      <c r="E50" s="176" t="e">
        <f>NA()</f>
        <v>#N/A</v>
      </c>
      <c r="F50" s="176">
        <f>IF(ISNUMBER('実質公債費比率（分子）の構造'!L$53),'実質公債費比率（分子）の構造'!L$53,NA())</f>
        <v>1646</v>
      </c>
      <c r="G50" s="176" t="e">
        <f>NA()</f>
        <v>#N/A</v>
      </c>
      <c r="H50" s="176" t="e">
        <f>NA()</f>
        <v>#N/A</v>
      </c>
      <c r="I50" s="176">
        <f>IF(ISNUMBER('実質公債費比率（分子）の構造'!M$53),'実質公債費比率（分子）の構造'!M$53,NA())</f>
        <v>1714</v>
      </c>
      <c r="J50" s="176" t="e">
        <f>NA()</f>
        <v>#N/A</v>
      </c>
      <c r="K50" s="176" t="e">
        <f>NA()</f>
        <v>#N/A</v>
      </c>
      <c r="L50" s="176">
        <f>IF(ISNUMBER('実質公債費比率（分子）の構造'!N$53),'実質公債費比率（分子）の構造'!N$53,NA())</f>
        <v>1571</v>
      </c>
      <c r="M50" s="176" t="e">
        <f>NA()</f>
        <v>#N/A</v>
      </c>
      <c r="N50" s="176" t="e">
        <f>NA()</f>
        <v>#N/A</v>
      </c>
      <c r="O50" s="176">
        <f>IF(ISNUMBER('実質公債費比率（分子）の構造'!O$53),'実質公債費比率（分子）の構造'!O$53,NA())</f>
        <v>1568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39043</v>
      </c>
      <c r="E56" s="175"/>
      <c r="F56" s="175"/>
      <c r="G56" s="175">
        <f>'将来負担比率（分子）の構造'!J$52</f>
        <v>36983</v>
      </c>
      <c r="H56" s="175"/>
      <c r="I56" s="175"/>
      <c r="J56" s="175">
        <f>'将来負担比率（分子）の構造'!K$52</f>
        <v>35100</v>
      </c>
      <c r="K56" s="175"/>
      <c r="L56" s="175"/>
      <c r="M56" s="175">
        <f>'将来負担比率（分子）の構造'!L$52</f>
        <v>33044</v>
      </c>
      <c r="N56" s="175"/>
      <c r="O56" s="175"/>
      <c r="P56" s="175">
        <f>'将来負担比率（分子）の構造'!M$52</f>
        <v>30519</v>
      </c>
    </row>
    <row r="57" spans="1:16" x14ac:dyDescent="0.15">
      <c r="A57" s="175" t="s">
        <v>43</v>
      </c>
      <c r="B57" s="175"/>
      <c r="C57" s="175"/>
      <c r="D57" s="175">
        <f>'将来負担比率（分子）の構造'!I$51</f>
        <v>341</v>
      </c>
      <c r="E57" s="175"/>
      <c r="F57" s="175"/>
      <c r="G57" s="175">
        <f>'将来負担比率（分子）の構造'!J$51</f>
        <v>292</v>
      </c>
      <c r="H57" s="175"/>
      <c r="I57" s="175"/>
      <c r="J57" s="175">
        <f>'将来負担比率（分子）の構造'!K$51</f>
        <v>243</v>
      </c>
      <c r="K57" s="175"/>
      <c r="L57" s="175"/>
      <c r="M57" s="175">
        <f>'将来負担比率（分子）の構造'!L$51</f>
        <v>193</v>
      </c>
      <c r="N57" s="175"/>
      <c r="O57" s="175"/>
      <c r="P57" s="175">
        <f>'将来負担比率（分子）の構造'!M$51</f>
        <v>154</v>
      </c>
    </row>
    <row r="58" spans="1:16" x14ac:dyDescent="0.15">
      <c r="A58" s="175" t="s">
        <v>42</v>
      </c>
      <c r="B58" s="175"/>
      <c r="C58" s="175"/>
      <c r="D58" s="175">
        <f>'将来負担比率（分子）の構造'!I$50</f>
        <v>7796</v>
      </c>
      <c r="E58" s="175"/>
      <c r="F58" s="175"/>
      <c r="G58" s="175">
        <f>'将来負担比率（分子）の構造'!J$50</f>
        <v>6324</v>
      </c>
      <c r="H58" s="175"/>
      <c r="I58" s="175"/>
      <c r="J58" s="175">
        <f>'将来負担比率（分子）の構造'!K$50</f>
        <v>5699</v>
      </c>
      <c r="K58" s="175"/>
      <c r="L58" s="175"/>
      <c r="M58" s="175">
        <f>'将来負担比率（分子）の構造'!L$50</f>
        <v>6305</v>
      </c>
      <c r="N58" s="175"/>
      <c r="O58" s="175"/>
      <c r="P58" s="175">
        <f>'将来負担比率（分子）の構造'!M$50</f>
        <v>6609</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919</v>
      </c>
      <c r="C62" s="175"/>
      <c r="D62" s="175"/>
      <c r="E62" s="175">
        <f>'将来負担比率（分子）の構造'!J$45</f>
        <v>1022</v>
      </c>
      <c r="F62" s="175"/>
      <c r="G62" s="175"/>
      <c r="H62" s="175">
        <f>'将来負担比率（分子）の構造'!K$45</f>
        <v>1227</v>
      </c>
      <c r="I62" s="175"/>
      <c r="J62" s="175"/>
      <c r="K62" s="175">
        <f>'将来負担比率（分子）の構造'!L$45</f>
        <v>1193</v>
      </c>
      <c r="L62" s="175"/>
      <c r="M62" s="175"/>
      <c r="N62" s="175">
        <f>'将来負担比率（分子）の構造'!M$45</f>
        <v>1196</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22313</v>
      </c>
      <c r="C64" s="175"/>
      <c r="D64" s="175"/>
      <c r="E64" s="175">
        <f>'将来負担比率（分子）の構造'!J$43</f>
        <v>21437</v>
      </c>
      <c r="F64" s="175"/>
      <c r="G64" s="175"/>
      <c r="H64" s="175">
        <f>'将来負担比率（分子）の構造'!K$43</f>
        <v>20090</v>
      </c>
      <c r="I64" s="175"/>
      <c r="J64" s="175"/>
      <c r="K64" s="175">
        <f>'将来負担比率（分子）の構造'!L$43</f>
        <v>18984</v>
      </c>
      <c r="L64" s="175"/>
      <c r="M64" s="175"/>
      <c r="N64" s="175">
        <f>'将来負担比率（分子）の構造'!M$43</f>
        <v>17676</v>
      </c>
      <c r="O64" s="175"/>
      <c r="P64" s="175"/>
    </row>
    <row r="65" spans="1:16" x14ac:dyDescent="0.15">
      <c r="A65" s="175" t="s">
        <v>33</v>
      </c>
      <c r="B65" s="175">
        <f>'将来負担比率（分子）の構造'!I$42</f>
        <v>14</v>
      </c>
      <c r="C65" s="175"/>
      <c r="D65" s="175"/>
      <c r="E65" s="175">
        <f>'将来負担比率（分子）の構造'!J$42</f>
        <v>12</v>
      </c>
      <c r="F65" s="175"/>
      <c r="G65" s="175"/>
      <c r="H65" s="175">
        <f>'将来負担比率（分子）の構造'!K$42</f>
        <v>11</v>
      </c>
      <c r="I65" s="175"/>
      <c r="J65" s="175"/>
      <c r="K65" s="175">
        <f>'将来負担比率（分子）の構造'!L$42</f>
        <v>9</v>
      </c>
      <c r="L65" s="175"/>
      <c r="M65" s="175"/>
      <c r="N65" s="175">
        <f>'将来負担比率（分子）の構造'!M$42</f>
        <v>8</v>
      </c>
      <c r="O65" s="175"/>
      <c r="P65" s="175"/>
    </row>
    <row r="66" spans="1:16" x14ac:dyDescent="0.15">
      <c r="A66" s="175" t="s">
        <v>32</v>
      </c>
      <c r="B66" s="175">
        <f>'将来負担比率（分子）の構造'!I$41</f>
        <v>33230</v>
      </c>
      <c r="C66" s="175"/>
      <c r="D66" s="175"/>
      <c r="E66" s="175">
        <f>'将来負担比率（分子）の構造'!J$41</f>
        <v>32539</v>
      </c>
      <c r="F66" s="175"/>
      <c r="G66" s="175"/>
      <c r="H66" s="175">
        <f>'将来負担比率（分子）の構造'!K$41</f>
        <v>31312</v>
      </c>
      <c r="I66" s="175"/>
      <c r="J66" s="175"/>
      <c r="K66" s="175">
        <f>'将来負担比率（分子）の構造'!L$41</f>
        <v>29813</v>
      </c>
      <c r="L66" s="175"/>
      <c r="M66" s="175"/>
      <c r="N66" s="175">
        <f>'将来負担比率（分子）の構造'!M$41</f>
        <v>28299</v>
      </c>
      <c r="O66" s="175"/>
      <c r="P66" s="175"/>
    </row>
    <row r="67" spans="1:16" x14ac:dyDescent="0.15">
      <c r="A67" s="175" t="s">
        <v>76</v>
      </c>
      <c r="B67" s="175" t="e">
        <f>NA()</f>
        <v>#N/A</v>
      </c>
      <c r="C67" s="175">
        <f>IF(ISNUMBER('将来負担比率（分子）の構造'!I$53), IF('将来負担比率（分子）の構造'!I$53 &lt; 0, 0, '将来負担比率（分子）の構造'!I$53), NA())</f>
        <v>9296</v>
      </c>
      <c r="D67" s="175" t="e">
        <f>NA()</f>
        <v>#N/A</v>
      </c>
      <c r="E67" s="175" t="e">
        <f>NA()</f>
        <v>#N/A</v>
      </c>
      <c r="F67" s="175">
        <f>IF(ISNUMBER('将来負担比率（分子）の構造'!J$53), IF('将来負担比率（分子）の構造'!J$53 &lt; 0, 0, '将来負担比率（分子）の構造'!J$53), NA())</f>
        <v>11412</v>
      </c>
      <c r="G67" s="175" t="e">
        <f>NA()</f>
        <v>#N/A</v>
      </c>
      <c r="H67" s="175" t="e">
        <f>NA()</f>
        <v>#N/A</v>
      </c>
      <c r="I67" s="175">
        <f>IF(ISNUMBER('将来負担比率（分子）の構造'!K$53), IF('将来負担比率（分子）の構造'!K$53 &lt; 0, 0, '将来負担比率（分子）の構造'!K$53), NA())</f>
        <v>11596</v>
      </c>
      <c r="J67" s="175" t="e">
        <f>NA()</f>
        <v>#N/A</v>
      </c>
      <c r="K67" s="175" t="e">
        <f>NA()</f>
        <v>#N/A</v>
      </c>
      <c r="L67" s="175">
        <f>IF(ISNUMBER('将来負担比率（分子）の構造'!L$53), IF('将来負担比率（分子）の構造'!L$53 &lt; 0, 0, '将来負担比率（分子）の構造'!L$53), NA())</f>
        <v>10457</v>
      </c>
      <c r="M67" s="175" t="e">
        <f>NA()</f>
        <v>#N/A</v>
      </c>
      <c r="N67" s="175" t="e">
        <f>NA()</f>
        <v>#N/A</v>
      </c>
      <c r="O67" s="175">
        <f>IF(ISNUMBER('将来負担比率（分子）の構造'!M$53), IF('将来負担比率（分子）の構造'!M$53 &lt; 0, 0, '将来負担比率（分子）の構造'!M$53), NA())</f>
        <v>9897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1644</v>
      </c>
      <c r="C72" s="179">
        <f>基金残高に係る経年分析!G55</f>
        <v>1950</v>
      </c>
      <c r="D72" s="179">
        <f>基金残高に係る経年分析!H55</f>
        <v>2306</v>
      </c>
    </row>
    <row r="73" spans="1:16" x14ac:dyDescent="0.15">
      <c r="A73" s="178" t="s">
        <v>79</v>
      </c>
      <c r="B73" s="179">
        <f>基金残高に係る経年分析!F56</f>
        <v>39</v>
      </c>
      <c r="C73" s="179">
        <f>基金残高に係る経年分析!G56</f>
        <v>229</v>
      </c>
      <c r="D73" s="179">
        <f>基金残高に係る経年分析!H56</f>
        <v>229</v>
      </c>
    </row>
    <row r="74" spans="1:16" x14ac:dyDescent="0.15">
      <c r="A74" s="178" t="s">
        <v>80</v>
      </c>
      <c r="B74" s="179">
        <f>基金残高に係る経年分析!F57</f>
        <v>3404</v>
      </c>
      <c r="C74" s="179">
        <f>基金残高に係る経年分析!G57</f>
        <v>3502</v>
      </c>
      <c r="D74" s="179">
        <f>基金残高に係る経年分析!H57</f>
        <v>3511</v>
      </c>
    </row>
  </sheetData>
  <sheetProtection algorithmName="SHA-512" hashValue="C2itr8B2EtB/0tNRNWNSfqwnNp+v3v4o0M75arixPmSLKOZB8L2/MypmYjc5LMZG/gV4N6Rz+pDrUCPaoLbr2Q==" saltValue="OX8PnOpKqMp7HwE+s2Kz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5060385</v>
      </c>
      <c r="S5" s="613"/>
      <c r="T5" s="613"/>
      <c r="U5" s="613"/>
      <c r="V5" s="613"/>
      <c r="W5" s="613"/>
      <c r="X5" s="613"/>
      <c r="Y5" s="614"/>
      <c r="Z5" s="615">
        <v>16.5</v>
      </c>
      <c r="AA5" s="615"/>
      <c r="AB5" s="615"/>
      <c r="AC5" s="615"/>
      <c r="AD5" s="616">
        <v>5060385</v>
      </c>
      <c r="AE5" s="616"/>
      <c r="AF5" s="616"/>
      <c r="AG5" s="616"/>
      <c r="AH5" s="616"/>
      <c r="AI5" s="616"/>
      <c r="AJ5" s="616"/>
      <c r="AK5" s="616"/>
      <c r="AL5" s="617">
        <v>28.1</v>
      </c>
      <c r="AM5" s="618"/>
      <c r="AN5" s="618"/>
      <c r="AO5" s="619"/>
      <c r="AP5" s="609" t="s">
        <v>231</v>
      </c>
      <c r="AQ5" s="610"/>
      <c r="AR5" s="610"/>
      <c r="AS5" s="610"/>
      <c r="AT5" s="610"/>
      <c r="AU5" s="610"/>
      <c r="AV5" s="610"/>
      <c r="AW5" s="610"/>
      <c r="AX5" s="610"/>
      <c r="AY5" s="610"/>
      <c r="AZ5" s="610"/>
      <c r="BA5" s="610"/>
      <c r="BB5" s="610"/>
      <c r="BC5" s="610"/>
      <c r="BD5" s="610"/>
      <c r="BE5" s="610"/>
      <c r="BF5" s="611"/>
      <c r="BG5" s="623">
        <v>5031662</v>
      </c>
      <c r="BH5" s="624"/>
      <c r="BI5" s="624"/>
      <c r="BJ5" s="624"/>
      <c r="BK5" s="624"/>
      <c r="BL5" s="624"/>
      <c r="BM5" s="624"/>
      <c r="BN5" s="625"/>
      <c r="BO5" s="626">
        <v>99.4</v>
      </c>
      <c r="BP5" s="626"/>
      <c r="BQ5" s="626"/>
      <c r="BR5" s="626"/>
      <c r="BS5" s="627" t="s">
        <v>232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224</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502174</v>
      </c>
      <c r="S6" s="624"/>
      <c r="T6" s="624"/>
      <c r="U6" s="624"/>
      <c r="V6" s="624"/>
      <c r="W6" s="624"/>
      <c r="X6" s="624"/>
      <c r="Y6" s="625"/>
      <c r="Z6" s="626">
        <v>1.6</v>
      </c>
      <c r="AA6" s="626"/>
      <c r="AB6" s="626"/>
      <c r="AC6" s="626"/>
      <c r="AD6" s="627">
        <v>502174</v>
      </c>
      <c r="AE6" s="627"/>
      <c r="AF6" s="627"/>
      <c r="AG6" s="627"/>
      <c r="AH6" s="627"/>
      <c r="AI6" s="627"/>
      <c r="AJ6" s="627"/>
      <c r="AK6" s="627"/>
      <c r="AL6" s="628">
        <v>2.8</v>
      </c>
      <c r="AM6" s="629"/>
      <c r="AN6" s="629"/>
      <c r="AO6" s="630"/>
      <c r="AP6" s="620" t="s">
        <v>237</v>
      </c>
      <c r="AQ6" s="621"/>
      <c r="AR6" s="621"/>
      <c r="AS6" s="621"/>
      <c r="AT6" s="621"/>
      <c r="AU6" s="621"/>
      <c r="AV6" s="621"/>
      <c r="AW6" s="621"/>
      <c r="AX6" s="621"/>
      <c r="AY6" s="621"/>
      <c r="AZ6" s="621"/>
      <c r="BA6" s="621"/>
      <c r="BB6" s="621"/>
      <c r="BC6" s="621"/>
      <c r="BD6" s="621"/>
      <c r="BE6" s="621"/>
      <c r="BF6" s="622"/>
      <c r="BG6" s="623">
        <v>5031662</v>
      </c>
      <c r="BH6" s="624"/>
      <c r="BI6" s="624"/>
      <c r="BJ6" s="624"/>
      <c r="BK6" s="624"/>
      <c r="BL6" s="624"/>
      <c r="BM6" s="624"/>
      <c r="BN6" s="625"/>
      <c r="BO6" s="626">
        <v>99.4</v>
      </c>
      <c r="BP6" s="626"/>
      <c r="BQ6" s="626"/>
      <c r="BR6" s="626"/>
      <c r="BS6" s="627" t="s">
        <v>179</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161059</v>
      </c>
      <c r="CS6" s="624"/>
      <c r="CT6" s="624"/>
      <c r="CU6" s="624"/>
      <c r="CV6" s="624"/>
      <c r="CW6" s="624"/>
      <c r="CX6" s="624"/>
      <c r="CY6" s="625"/>
      <c r="CZ6" s="617">
        <v>0.6</v>
      </c>
      <c r="DA6" s="618"/>
      <c r="DB6" s="618"/>
      <c r="DC6" s="634"/>
      <c r="DD6" s="632" t="s">
        <v>180</v>
      </c>
      <c r="DE6" s="624"/>
      <c r="DF6" s="624"/>
      <c r="DG6" s="624"/>
      <c r="DH6" s="624"/>
      <c r="DI6" s="624"/>
      <c r="DJ6" s="624"/>
      <c r="DK6" s="624"/>
      <c r="DL6" s="624"/>
      <c r="DM6" s="624"/>
      <c r="DN6" s="624"/>
      <c r="DO6" s="624"/>
      <c r="DP6" s="625"/>
      <c r="DQ6" s="632">
        <v>160873</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1705</v>
      </c>
      <c r="S7" s="624"/>
      <c r="T7" s="624"/>
      <c r="U7" s="624"/>
      <c r="V7" s="624"/>
      <c r="W7" s="624"/>
      <c r="X7" s="624"/>
      <c r="Y7" s="625"/>
      <c r="Z7" s="626">
        <v>0</v>
      </c>
      <c r="AA7" s="626"/>
      <c r="AB7" s="626"/>
      <c r="AC7" s="626"/>
      <c r="AD7" s="627">
        <v>1705</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1997956</v>
      </c>
      <c r="BH7" s="624"/>
      <c r="BI7" s="624"/>
      <c r="BJ7" s="624"/>
      <c r="BK7" s="624"/>
      <c r="BL7" s="624"/>
      <c r="BM7" s="624"/>
      <c r="BN7" s="625"/>
      <c r="BO7" s="626">
        <v>39.5</v>
      </c>
      <c r="BP7" s="626"/>
      <c r="BQ7" s="626"/>
      <c r="BR7" s="626"/>
      <c r="BS7" s="627" t="s">
        <v>179</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3853031</v>
      </c>
      <c r="CS7" s="624"/>
      <c r="CT7" s="624"/>
      <c r="CU7" s="624"/>
      <c r="CV7" s="624"/>
      <c r="CW7" s="624"/>
      <c r="CX7" s="624"/>
      <c r="CY7" s="625"/>
      <c r="CZ7" s="626">
        <v>13.2</v>
      </c>
      <c r="DA7" s="626"/>
      <c r="DB7" s="626"/>
      <c r="DC7" s="626"/>
      <c r="DD7" s="632">
        <v>298882</v>
      </c>
      <c r="DE7" s="624"/>
      <c r="DF7" s="624"/>
      <c r="DG7" s="624"/>
      <c r="DH7" s="624"/>
      <c r="DI7" s="624"/>
      <c r="DJ7" s="624"/>
      <c r="DK7" s="624"/>
      <c r="DL7" s="624"/>
      <c r="DM7" s="624"/>
      <c r="DN7" s="624"/>
      <c r="DO7" s="624"/>
      <c r="DP7" s="625"/>
      <c r="DQ7" s="632">
        <v>2943312</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25141</v>
      </c>
      <c r="S8" s="624"/>
      <c r="T8" s="624"/>
      <c r="U8" s="624"/>
      <c r="V8" s="624"/>
      <c r="W8" s="624"/>
      <c r="X8" s="624"/>
      <c r="Y8" s="625"/>
      <c r="Z8" s="626">
        <v>0.1</v>
      </c>
      <c r="AA8" s="626"/>
      <c r="AB8" s="626"/>
      <c r="AC8" s="626"/>
      <c r="AD8" s="627">
        <v>25141</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79468</v>
      </c>
      <c r="BH8" s="624"/>
      <c r="BI8" s="624"/>
      <c r="BJ8" s="624"/>
      <c r="BK8" s="624"/>
      <c r="BL8" s="624"/>
      <c r="BM8" s="624"/>
      <c r="BN8" s="625"/>
      <c r="BO8" s="626">
        <v>1.6</v>
      </c>
      <c r="BP8" s="626"/>
      <c r="BQ8" s="626"/>
      <c r="BR8" s="626"/>
      <c r="BS8" s="627" t="s">
        <v>179</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6312682</v>
      </c>
      <c r="CS8" s="624"/>
      <c r="CT8" s="624"/>
      <c r="CU8" s="624"/>
      <c r="CV8" s="624"/>
      <c r="CW8" s="624"/>
      <c r="CX8" s="624"/>
      <c r="CY8" s="625"/>
      <c r="CZ8" s="626">
        <v>21.6</v>
      </c>
      <c r="DA8" s="626"/>
      <c r="DB8" s="626"/>
      <c r="DC8" s="626"/>
      <c r="DD8" s="632">
        <v>69970</v>
      </c>
      <c r="DE8" s="624"/>
      <c r="DF8" s="624"/>
      <c r="DG8" s="624"/>
      <c r="DH8" s="624"/>
      <c r="DI8" s="624"/>
      <c r="DJ8" s="624"/>
      <c r="DK8" s="624"/>
      <c r="DL8" s="624"/>
      <c r="DM8" s="624"/>
      <c r="DN8" s="624"/>
      <c r="DO8" s="624"/>
      <c r="DP8" s="625"/>
      <c r="DQ8" s="632">
        <v>3523907</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18589</v>
      </c>
      <c r="S9" s="624"/>
      <c r="T9" s="624"/>
      <c r="U9" s="624"/>
      <c r="V9" s="624"/>
      <c r="W9" s="624"/>
      <c r="X9" s="624"/>
      <c r="Y9" s="625"/>
      <c r="Z9" s="626">
        <v>0.1</v>
      </c>
      <c r="AA9" s="626"/>
      <c r="AB9" s="626"/>
      <c r="AC9" s="626"/>
      <c r="AD9" s="627">
        <v>18589</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1663803</v>
      </c>
      <c r="BH9" s="624"/>
      <c r="BI9" s="624"/>
      <c r="BJ9" s="624"/>
      <c r="BK9" s="624"/>
      <c r="BL9" s="624"/>
      <c r="BM9" s="624"/>
      <c r="BN9" s="625"/>
      <c r="BO9" s="626">
        <v>32.9</v>
      </c>
      <c r="BP9" s="626"/>
      <c r="BQ9" s="626"/>
      <c r="BR9" s="626"/>
      <c r="BS9" s="627" t="s">
        <v>180</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3627361</v>
      </c>
      <c r="CS9" s="624"/>
      <c r="CT9" s="624"/>
      <c r="CU9" s="624"/>
      <c r="CV9" s="624"/>
      <c r="CW9" s="624"/>
      <c r="CX9" s="624"/>
      <c r="CY9" s="625"/>
      <c r="CZ9" s="626">
        <v>12.4</v>
      </c>
      <c r="DA9" s="626"/>
      <c r="DB9" s="626"/>
      <c r="DC9" s="626"/>
      <c r="DD9" s="632">
        <v>250080</v>
      </c>
      <c r="DE9" s="624"/>
      <c r="DF9" s="624"/>
      <c r="DG9" s="624"/>
      <c r="DH9" s="624"/>
      <c r="DI9" s="624"/>
      <c r="DJ9" s="624"/>
      <c r="DK9" s="624"/>
      <c r="DL9" s="624"/>
      <c r="DM9" s="624"/>
      <c r="DN9" s="624"/>
      <c r="DO9" s="624"/>
      <c r="DP9" s="625"/>
      <c r="DQ9" s="632">
        <v>3215615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180</v>
      </c>
      <c r="S10" s="624"/>
      <c r="T10" s="624"/>
      <c r="U10" s="624"/>
      <c r="V10" s="624"/>
      <c r="W10" s="624"/>
      <c r="X10" s="624"/>
      <c r="Y10" s="625"/>
      <c r="Z10" s="626" t="s">
        <v>180</v>
      </c>
      <c r="AA10" s="626"/>
      <c r="AB10" s="626"/>
      <c r="AC10" s="626"/>
      <c r="AD10" s="627" t="s">
        <v>180</v>
      </c>
      <c r="AE10" s="627"/>
      <c r="AF10" s="627"/>
      <c r="AG10" s="627"/>
      <c r="AH10" s="627"/>
      <c r="AI10" s="627"/>
      <c r="AJ10" s="627"/>
      <c r="AK10" s="627"/>
      <c r="AL10" s="628" t="s">
        <v>232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127271</v>
      </c>
      <c r="BH10" s="624"/>
      <c r="BI10" s="624"/>
      <c r="BJ10" s="624"/>
      <c r="BK10" s="624"/>
      <c r="BL10" s="624"/>
      <c r="BM10" s="624"/>
      <c r="BN10" s="625"/>
      <c r="BO10" s="626">
        <v>2.5</v>
      </c>
      <c r="BP10" s="626"/>
      <c r="BQ10" s="626"/>
      <c r="BR10" s="626"/>
      <c r="BS10" s="627" t="s">
        <v>179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180</v>
      </c>
      <c r="CS10" s="624"/>
      <c r="CT10" s="624"/>
      <c r="CU10" s="624"/>
      <c r="CV10" s="624"/>
      <c r="CW10" s="624"/>
      <c r="CX10" s="624"/>
      <c r="CY10" s="625"/>
      <c r="CZ10" s="626" t="s">
        <v>180</v>
      </c>
      <c r="DA10" s="626"/>
      <c r="DB10" s="626"/>
      <c r="DC10" s="626"/>
      <c r="DD10" s="632" t="s">
        <v>180</v>
      </c>
      <c r="DE10" s="624"/>
      <c r="DF10" s="624"/>
      <c r="DG10" s="624"/>
      <c r="DH10" s="624"/>
      <c r="DI10" s="624"/>
      <c r="DJ10" s="624"/>
      <c r="DK10" s="624"/>
      <c r="DL10" s="624"/>
      <c r="DM10" s="624"/>
      <c r="DN10" s="624"/>
      <c r="DO10" s="624"/>
      <c r="DP10" s="625"/>
      <c r="DQ10" s="632" t="s">
        <v>179</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1020920</v>
      </c>
      <c r="S11" s="624"/>
      <c r="T11" s="624"/>
      <c r="U11" s="624"/>
      <c r="V11" s="624"/>
      <c r="W11" s="624"/>
      <c r="X11" s="624"/>
      <c r="Y11" s="625"/>
      <c r="Z11" s="628">
        <v>3.3</v>
      </c>
      <c r="AA11" s="629"/>
      <c r="AB11" s="629"/>
      <c r="AC11" s="635"/>
      <c r="AD11" s="632">
        <v>1020920</v>
      </c>
      <c r="AE11" s="624"/>
      <c r="AF11" s="624"/>
      <c r="AG11" s="624"/>
      <c r="AH11" s="624"/>
      <c r="AI11" s="624"/>
      <c r="AJ11" s="624"/>
      <c r="AK11" s="625"/>
      <c r="AL11" s="628">
        <v>5.7</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127414</v>
      </c>
      <c r="BH11" s="624"/>
      <c r="BI11" s="624"/>
      <c r="BJ11" s="624"/>
      <c r="BK11" s="624"/>
      <c r="BL11" s="624"/>
      <c r="BM11" s="624"/>
      <c r="BN11" s="625"/>
      <c r="BO11" s="626">
        <v>2.5</v>
      </c>
      <c r="BP11" s="626"/>
      <c r="BQ11" s="626"/>
      <c r="BR11" s="626"/>
      <c r="BS11" s="627" t="s">
        <v>180</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2770936</v>
      </c>
      <c r="CS11" s="624"/>
      <c r="CT11" s="624"/>
      <c r="CU11" s="624"/>
      <c r="CV11" s="624"/>
      <c r="CW11" s="624"/>
      <c r="CX11" s="624"/>
      <c r="CY11" s="625"/>
      <c r="CZ11" s="626">
        <v>9.5</v>
      </c>
      <c r="DA11" s="626"/>
      <c r="DB11" s="626"/>
      <c r="DC11" s="626"/>
      <c r="DD11" s="632">
        <v>1273483</v>
      </c>
      <c r="DE11" s="624"/>
      <c r="DF11" s="624"/>
      <c r="DG11" s="624"/>
      <c r="DH11" s="624"/>
      <c r="DI11" s="624"/>
      <c r="DJ11" s="624"/>
      <c r="DK11" s="624"/>
      <c r="DL11" s="624"/>
      <c r="DM11" s="624"/>
      <c r="DN11" s="624"/>
      <c r="DO11" s="624"/>
      <c r="DP11" s="625"/>
      <c r="DQ11" s="632">
        <v>1324715</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13894</v>
      </c>
      <c r="S12" s="624"/>
      <c r="T12" s="624"/>
      <c r="U12" s="624"/>
      <c r="V12" s="624"/>
      <c r="W12" s="624"/>
      <c r="X12" s="624"/>
      <c r="Y12" s="625"/>
      <c r="Z12" s="626">
        <v>0</v>
      </c>
      <c r="AA12" s="626"/>
      <c r="AB12" s="626"/>
      <c r="AC12" s="626"/>
      <c r="AD12" s="627">
        <v>13894</v>
      </c>
      <c r="AE12" s="627"/>
      <c r="AF12" s="627"/>
      <c r="AG12" s="627"/>
      <c r="AH12" s="627"/>
      <c r="AI12" s="627"/>
      <c r="AJ12" s="627"/>
      <c r="AK12" s="627"/>
      <c r="AL12" s="628">
        <v>0.1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2585487</v>
      </c>
      <c r="BH12" s="624"/>
      <c r="BI12" s="624"/>
      <c r="BJ12" s="624"/>
      <c r="BK12" s="624"/>
      <c r="BL12" s="624"/>
      <c r="BM12" s="624"/>
      <c r="BN12" s="625"/>
      <c r="BO12" s="626">
        <v>51.1</v>
      </c>
      <c r="BP12" s="626"/>
      <c r="BQ12" s="626"/>
      <c r="BR12" s="626"/>
      <c r="BS12" s="627" t="s">
        <v>232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1145858</v>
      </c>
      <c r="CS12" s="624"/>
      <c r="CT12" s="624"/>
      <c r="CU12" s="624"/>
      <c r="CV12" s="624"/>
      <c r="CW12" s="624"/>
      <c r="CX12" s="624"/>
      <c r="CY12" s="625"/>
      <c r="CZ12" s="626">
        <v>3.9</v>
      </c>
      <c r="DA12" s="626"/>
      <c r="DB12" s="626"/>
      <c r="DC12" s="626"/>
      <c r="DD12" s="632">
        <v>72041</v>
      </c>
      <c r="DE12" s="624"/>
      <c r="DF12" s="624"/>
      <c r="DG12" s="624"/>
      <c r="DH12" s="624"/>
      <c r="DI12" s="624"/>
      <c r="DJ12" s="624"/>
      <c r="DK12" s="624"/>
      <c r="DL12" s="624"/>
      <c r="DM12" s="624"/>
      <c r="DN12" s="624"/>
      <c r="DO12" s="624"/>
      <c r="DP12" s="625"/>
      <c r="DQ12" s="632">
        <v>904766</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180</v>
      </c>
      <c r="S13" s="624"/>
      <c r="T13" s="624"/>
      <c r="U13" s="624"/>
      <c r="V13" s="624"/>
      <c r="W13" s="624"/>
      <c r="X13" s="624"/>
      <c r="Y13" s="625"/>
      <c r="Z13" s="626" t="s">
        <v>180</v>
      </c>
      <c r="AA13" s="626"/>
      <c r="AB13" s="626"/>
      <c r="AC13" s="626"/>
      <c r="AD13" s="627" t="s">
        <v>180</v>
      </c>
      <c r="AE13" s="627"/>
      <c r="AF13" s="627"/>
      <c r="AG13" s="627"/>
      <c r="AH13" s="627"/>
      <c r="AI13" s="627"/>
      <c r="AJ13" s="627"/>
      <c r="AK13" s="627"/>
      <c r="AL13" s="628" t="s">
        <v>179</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2583003</v>
      </c>
      <c r="BH13" s="624"/>
      <c r="BI13" s="624"/>
      <c r="BJ13" s="624"/>
      <c r="BK13" s="624"/>
      <c r="BL13" s="624"/>
      <c r="BM13" s="624"/>
      <c r="BN13" s="625"/>
      <c r="BO13" s="626">
        <v>51</v>
      </c>
      <c r="BP13" s="626"/>
      <c r="BQ13" s="626"/>
      <c r="BR13" s="626"/>
      <c r="BS13" s="627" t="s">
        <v>179</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3306038</v>
      </c>
      <c r="CS13" s="624"/>
      <c r="CT13" s="624"/>
      <c r="CU13" s="624"/>
      <c r="CV13" s="624"/>
      <c r="CW13" s="624"/>
      <c r="CX13" s="624"/>
      <c r="CY13" s="625"/>
      <c r="CZ13" s="626">
        <v>11.3</v>
      </c>
      <c r="DA13" s="626"/>
      <c r="DB13" s="626"/>
      <c r="DC13" s="626"/>
      <c r="DD13" s="632">
        <v>1340269</v>
      </c>
      <c r="DE13" s="624"/>
      <c r="DF13" s="624"/>
      <c r="DG13" s="624"/>
      <c r="DH13" s="624"/>
      <c r="DI13" s="624"/>
      <c r="DJ13" s="624"/>
      <c r="DK13" s="624"/>
      <c r="DL13" s="624"/>
      <c r="DM13" s="624"/>
      <c r="DN13" s="624"/>
      <c r="DO13" s="624"/>
      <c r="DP13" s="625"/>
      <c r="DQ13" s="632">
        <v>2135131</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180</v>
      </c>
      <c r="S14" s="624"/>
      <c r="T14" s="624"/>
      <c r="U14" s="624"/>
      <c r="V14" s="624"/>
      <c r="W14" s="624"/>
      <c r="X14" s="624"/>
      <c r="Y14" s="625"/>
      <c r="Z14" s="626" t="s">
        <v>232</v>
      </c>
      <c r="AA14" s="626"/>
      <c r="AB14" s="626"/>
      <c r="AC14" s="626"/>
      <c r="AD14" s="627" t="s">
        <v>232</v>
      </c>
      <c r="AE14" s="627"/>
      <c r="AF14" s="627"/>
      <c r="AG14" s="627"/>
      <c r="AH14" s="627"/>
      <c r="AI14" s="627"/>
      <c r="AJ14" s="627"/>
      <c r="AK14" s="627"/>
      <c r="AL14" s="628" t="s">
        <v>180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173512</v>
      </c>
      <c r="BH14" s="624"/>
      <c r="BI14" s="624"/>
      <c r="BJ14" s="624"/>
      <c r="BK14" s="624"/>
      <c r="BL14" s="624"/>
      <c r="BM14" s="624"/>
      <c r="BN14" s="625"/>
      <c r="BO14" s="626">
        <v>3.4</v>
      </c>
      <c r="BP14" s="626"/>
      <c r="BQ14" s="626"/>
      <c r="BR14" s="626"/>
      <c r="BS14" s="627" t="s">
        <v>179</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1077930</v>
      </c>
      <c r="CS14" s="624"/>
      <c r="CT14" s="624"/>
      <c r="CU14" s="624"/>
      <c r="CV14" s="624"/>
      <c r="CW14" s="624"/>
      <c r="CX14" s="624"/>
      <c r="CY14" s="625"/>
      <c r="CZ14" s="626">
        <v>3.7</v>
      </c>
      <c r="DA14" s="626"/>
      <c r="DB14" s="626"/>
      <c r="DC14" s="626"/>
      <c r="DD14" s="632">
        <v>176938</v>
      </c>
      <c r="DE14" s="624"/>
      <c r="DF14" s="624"/>
      <c r="DG14" s="624"/>
      <c r="DH14" s="624"/>
      <c r="DI14" s="624"/>
      <c r="DJ14" s="624"/>
      <c r="DK14" s="624"/>
      <c r="DL14" s="624"/>
      <c r="DM14" s="624"/>
      <c r="DN14" s="624"/>
      <c r="DO14" s="624"/>
      <c r="DP14" s="625"/>
      <c r="DQ14" s="632">
        <v>834947</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232</v>
      </c>
      <c r="S15" s="624"/>
      <c r="T15" s="624"/>
      <c r="U15" s="624"/>
      <c r="V15" s="624"/>
      <c r="W15" s="624"/>
      <c r="X15" s="624"/>
      <c r="Y15" s="625"/>
      <c r="Z15" s="626" t="s">
        <v>232</v>
      </c>
      <c r="AA15" s="626"/>
      <c r="AB15" s="626"/>
      <c r="AC15" s="626"/>
      <c r="AD15" s="627" t="s">
        <v>180</v>
      </c>
      <c r="AE15" s="627"/>
      <c r="AF15" s="627"/>
      <c r="AG15" s="627"/>
      <c r="AH15" s="627"/>
      <c r="AI15" s="627"/>
      <c r="AJ15" s="627"/>
      <c r="AK15" s="627"/>
      <c r="AL15" s="628" t="s">
        <v>180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274707</v>
      </c>
      <c r="BH15" s="624"/>
      <c r="BI15" s="624"/>
      <c r="BJ15" s="624"/>
      <c r="BK15" s="624"/>
      <c r="BL15" s="624"/>
      <c r="BM15" s="624"/>
      <c r="BN15" s="625"/>
      <c r="BO15" s="626">
        <v>5.4</v>
      </c>
      <c r="BP15" s="626"/>
      <c r="BQ15" s="626"/>
      <c r="BR15" s="626"/>
      <c r="BS15" s="627" t="s">
        <v>232</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3031520</v>
      </c>
      <c r="CS15" s="624"/>
      <c r="CT15" s="624"/>
      <c r="CU15" s="624"/>
      <c r="CV15" s="624"/>
      <c r="CW15" s="624"/>
      <c r="CX15" s="624"/>
      <c r="CY15" s="625"/>
      <c r="CZ15" s="626">
        <v>10.4</v>
      </c>
      <c r="DA15" s="626"/>
      <c r="DB15" s="626"/>
      <c r="DC15" s="626"/>
      <c r="DD15" s="632">
        <v>925885</v>
      </c>
      <c r="DE15" s="624"/>
      <c r="DF15" s="624"/>
      <c r="DG15" s="624"/>
      <c r="DH15" s="624"/>
      <c r="DI15" s="624"/>
      <c r="DJ15" s="624"/>
      <c r="DK15" s="624"/>
      <c r="DL15" s="624"/>
      <c r="DM15" s="624"/>
      <c r="DN15" s="624"/>
      <c r="DO15" s="624"/>
      <c r="DP15" s="625"/>
      <c r="DQ15" s="632">
        <v>1809434</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32329</v>
      </c>
      <c r="S16" s="624"/>
      <c r="T16" s="624"/>
      <c r="U16" s="624"/>
      <c r="V16" s="624"/>
      <c r="W16" s="624"/>
      <c r="X16" s="624"/>
      <c r="Y16" s="625"/>
      <c r="Z16" s="626">
        <v>0.1</v>
      </c>
      <c r="AA16" s="626"/>
      <c r="AB16" s="626"/>
      <c r="AC16" s="626"/>
      <c r="AD16" s="627">
        <v>32329</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180</v>
      </c>
      <c r="BH16" s="624"/>
      <c r="BI16" s="624"/>
      <c r="BJ16" s="624"/>
      <c r="BK16" s="624"/>
      <c r="BL16" s="624"/>
      <c r="BM16" s="624"/>
      <c r="BN16" s="625"/>
      <c r="BO16" s="626" t="s">
        <v>179</v>
      </c>
      <c r="BP16" s="626"/>
      <c r="BQ16" s="626"/>
      <c r="BR16" s="626"/>
      <c r="BS16" s="627" t="s">
        <v>180</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361528</v>
      </c>
      <c r="CS16" s="624"/>
      <c r="CT16" s="624"/>
      <c r="CU16" s="624"/>
      <c r="CV16" s="624"/>
      <c r="CW16" s="624"/>
      <c r="CX16" s="624"/>
      <c r="CY16" s="625"/>
      <c r="CZ16" s="626">
        <v>1.2</v>
      </c>
      <c r="DA16" s="626"/>
      <c r="DB16" s="626"/>
      <c r="DC16" s="626"/>
      <c r="DD16" s="632" t="s">
        <v>179</v>
      </c>
      <c r="DE16" s="624"/>
      <c r="DF16" s="624"/>
      <c r="DG16" s="624"/>
      <c r="DH16" s="624"/>
      <c r="DI16" s="624"/>
      <c r="DJ16" s="624"/>
      <c r="DK16" s="624"/>
      <c r="DL16" s="624"/>
      <c r="DM16" s="624"/>
      <c r="DN16" s="624"/>
      <c r="DO16" s="624"/>
      <c r="DP16" s="625"/>
      <c r="DQ16" s="632">
        <v>34773</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83463</v>
      </c>
      <c r="S17" s="624"/>
      <c r="T17" s="624"/>
      <c r="U17" s="624"/>
      <c r="V17" s="624"/>
      <c r="W17" s="624"/>
      <c r="X17" s="624"/>
      <c r="Y17" s="625"/>
      <c r="Z17" s="626">
        <v>0.3</v>
      </c>
      <c r="AA17" s="626"/>
      <c r="AB17" s="626"/>
      <c r="AC17" s="626"/>
      <c r="AD17" s="627">
        <v>83463</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180</v>
      </c>
      <c r="BH17" s="624"/>
      <c r="BI17" s="624"/>
      <c r="BJ17" s="624"/>
      <c r="BK17" s="624"/>
      <c r="BL17" s="624"/>
      <c r="BM17" s="624"/>
      <c r="BN17" s="625"/>
      <c r="BO17" s="626" t="s">
        <v>180</v>
      </c>
      <c r="BP17" s="626"/>
      <c r="BQ17" s="626"/>
      <c r="BR17" s="626"/>
      <c r="BS17" s="627" t="s">
        <v>179</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3599768</v>
      </c>
      <c r="CS17" s="624"/>
      <c r="CT17" s="624"/>
      <c r="CU17" s="624"/>
      <c r="CV17" s="624"/>
      <c r="CW17" s="624"/>
      <c r="CX17" s="624"/>
      <c r="CY17" s="625"/>
      <c r="CZ17" s="626">
        <v>12.3</v>
      </c>
      <c r="DA17" s="626"/>
      <c r="DB17" s="626"/>
      <c r="DC17" s="626"/>
      <c r="DD17" s="632" t="s">
        <v>180</v>
      </c>
      <c r="DE17" s="624"/>
      <c r="DF17" s="624"/>
      <c r="DG17" s="624"/>
      <c r="DH17" s="624"/>
      <c r="DI17" s="624"/>
      <c r="DJ17" s="624"/>
      <c r="DK17" s="624"/>
      <c r="DL17" s="624"/>
      <c r="DM17" s="624"/>
      <c r="DN17" s="624"/>
      <c r="DO17" s="624"/>
      <c r="DP17" s="625"/>
      <c r="DQ17" s="632">
        <v>3557121</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31680</v>
      </c>
      <c r="S18" s="624"/>
      <c r="T18" s="624"/>
      <c r="U18" s="624"/>
      <c r="V18" s="624"/>
      <c r="W18" s="624"/>
      <c r="X18" s="624"/>
      <c r="Y18" s="625"/>
      <c r="Z18" s="626">
        <v>0.1</v>
      </c>
      <c r="AA18" s="626"/>
      <c r="AB18" s="626"/>
      <c r="AC18" s="626"/>
      <c r="AD18" s="627">
        <v>31680</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180</v>
      </c>
      <c r="BH18" s="624"/>
      <c r="BI18" s="624"/>
      <c r="BJ18" s="624"/>
      <c r="BK18" s="624"/>
      <c r="BL18" s="624"/>
      <c r="BM18" s="624"/>
      <c r="BN18" s="625"/>
      <c r="BO18" s="626" t="s">
        <v>232</v>
      </c>
      <c r="BP18" s="626"/>
      <c r="BQ18" s="626"/>
      <c r="BR18" s="626"/>
      <c r="BS18" s="627" t="s">
        <v>180</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180</v>
      </c>
      <c r="DA18" s="626"/>
      <c r="DB18" s="626"/>
      <c r="DC18" s="626"/>
      <c r="DD18" s="632" t="s">
        <v>180</v>
      </c>
      <c r="DE18" s="624"/>
      <c r="DF18" s="624"/>
      <c r="DG18" s="624"/>
      <c r="DH18" s="624"/>
      <c r="DI18" s="624"/>
      <c r="DJ18" s="624"/>
      <c r="DK18" s="624"/>
      <c r="DL18" s="624"/>
      <c r="DM18" s="624"/>
      <c r="DN18" s="624"/>
      <c r="DO18" s="624"/>
      <c r="DP18" s="625"/>
      <c r="DQ18" s="632" t="s">
        <v>180</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26064</v>
      </c>
      <c r="S19" s="624"/>
      <c r="T19" s="624"/>
      <c r="U19" s="624"/>
      <c r="V19" s="624"/>
      <c r="W19" s="624"/>
      <c r="X19" s="624"/>
      <c r="Y19" s="625"/>
      <c r="Z19" s="626">
        <v>0.1</v>
      </c>
      <c r="AA19" s="626"/>
      <c r="AB19" s="626"/>
      <c r="AC19" s="626"/>
      <c r="AD19" s="627">
        <v>26064</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28723</v>
      </c>
      <c r="BH19" s="624"/>
      <c r="BI19" s="624"/>
      <c r="BJ19" s="624"/>
      <c r="BK19" s="624"/>
      <c r="BL19" s="624"/>
      <c r="BM19" s="624"/>
      <c r="BN19" s="625"/>
      <c r="BO19" s="626">
        <v>0.6</v>
      </c>
      <c r="BP19" s="626"/>
      <c r="BQ19" s="626"/>
      <c r="BR19" s="626"/>
      <c r="BS19" s="627" t="s">
        <v>180</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180</v>
      </c>
      <c r="CS19" s="624"/>
      <c r="CT19" s="624"/>
      <c r="CU19" s="624"/>
      <c r="CV19" s="624"/>
      <c r="CW19" s="624"/>
      <c r="CX19" s="624"/>
      <c r="CY19" s="625"/>
      <c r="CZ19" s="626" t="s">
        <v>179</v>
      </c>
      <c r="DA19" s="626"/>
      <c r="DB19" s="626"/>
      <c r="DC19" s="626"/>
      <c r="DD19" s="632" t="s">
        <v>180</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5616</v>
      </c>
      <c r="S20" s="624"/>
      <c r="T20" s="624"/>
      <c r="U20" s="624"/>
      <c r="V20" s="624"/>
      <c r="W20" s="624"/>
      <c r="X20" s="624"/>
      <c r="Y20" s="625"/>
      <c r="Z20" s="626">
        <v>0</v>
      </c>
      <c r="AA20" s="626"/>
      <c r="AB20" s="626"/>
      <c r="AC20" s="626"/>
      <c r="AD20" s="627">
        <v>5616</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28723</v>
      </c>
      <c r="BH20" s="624"/>
      <c r="BI20" s="624"/>
      <c r="BJ20" s="624"/>
      <c r="BK20" s="624"/>
      <c r="BL20" s="624"/>
      <c r="BM20" s="624"/>
      <c r="BN20" s="625"/>
      <c r="BO20" s="626">
        <v>0.6</v>
      </c>
      <c r="BP20" s="626"/>
      <c r="BQ20" s="626"/>
      <c r="BR20" s="626"/>
      <c r="BS20" s="627" t="s">
        <v>179</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29247711</v>
      </c>
      <c r="CS20" s="624"/>
      <c r="CT20" s="624"/>
      <c r="CU20" s="624"/>
      <c r="CV20" s="624"/>
      <c r="CW20" s="624"/>
      <c r="CX20" s="624"/>
      <c r="CY20" s="625"/>
      <c r="CZ20" s="626">
        <v>100</v>
      </c>
      <c r="DA20" s="626"/>
      <c r="DB20" s="626"/>
      <c r="DC20" s="626"/>
      <c r="DD20" s="632">
        <v>4407548</v>
      </c>
      <c r="DE20" s="624"/>
      <c r="DF20" s="624"/>
      <c r="DG20" s="624"/>
      <c r="DH20" s="624"/>
      <c r="DI20" s="624"/>
      <c r="DJ20" s="624"/>
      <c r="DK20" s="624"/>
      <c r="DL20" s="624"/>
      <c r="DM20" s="624"/>
      <c r="DN20" s="624"/>
      <c r="DO20" s="624"/>
      <c r="DP20" s="625"/>
      <c r="DQ20" s="632">
        <v>20444594</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12472030</v>
      </c>
      <c r="S21" s="624"/>
      <c r="T21" s="624"/>
      <c r="U21" s="624"/>
      <c r="V21" s="624"/>
      <c r="W21" s="624"/>
      <c r="X21" s="624"/>
      <c r="Y21" s="625"/>
      <c r="Z21" s="626">
        <v>40.6</v>
      </c>
      <c r="AA21" s="626"/>
      <c r="AB21" s="626"/>
      <c r="AC21" s="626"/>
      <c r="AD21" s="627">
        <v>11098814</v>
      </c>
      <c r="AE21" s="627"/>
      <c r="AF21" s="627"/>
      <c r="AG21" s="627"/>
      <c r="AH21" s="627"/>
      <c r="AI21" s="627"/>
      <c r="AJ21" s="627"/>
      <c r="AK21" s="627"/>
      <c r="AL21" s="628">
        <v>61.7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28723</v>
      </c>
      <c r="BH21" s="624"/>
      <c r="BI21" s="624"/>
      <c r="BJ21" s="624"/>
      <c r="BK21" s="624"/>
      <c r="BL21" s="624"/>
      <c r="BM21" s="624"/>
      <c r="BN21" s="625"/>
      <c r="BO21" s="626">
        <v>0.6</v>
      </c>
      <c r="BP21" s="626"/>
      <c r="BQ21" s="626"/>
      <c r="BR21" s="626"/>
      <c r="BS21" s="627" t="s">
        <v>180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11098814</v>
      </c>
      <c r="S22" s="624"/>
      <c r="T22" s="624"/>
      <c r="U22" s="624"/>
      <c r="V22" s="624"/>
      <c r="W22" s="624"/>
      <c r="X22" s="624"/>
      <c r="Y22" s="625"/>
      <c r="Z22" s="626">
        <v>36.1</v>
      </c>
      <c r="AA22" s="626"/>
      <c r="AB22" s="626"/>
      <c r="AC22" s="626"/>
      <c r="AD22" s="627">
        <v>11098814</v>
      </c>
      <c r="AE22" s="627"/>
      <c r="AF22" s="627"/>
      <c r="AG22" s="627"/>
      <c r="AH22" s="627"/>
      <c r="AI22" s="627"/>
      <c r="AJ22" s="627"/>
      <c r="AK22" s="627"/>
      <c r="AL22" s="628">
        <v>61.7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232</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1373216</v>
      </c>
      <c r="S23" s="624"/>
      <c r="T23" s="624"/>
      <c r="U23" s="624"/>
      <c r="V23" s="624"/>
      <c r="W23" s="624"/>
      <c r="X23" s="624"/>
      <c r="Y23" s="625"/>
      <c r="Z23" s="626">
        <v>4.5</v>
      </c>
      <c r="AA23" s="626"/>
      <c r="AB23" s="626"/>
      <c r="AC23" s="626"/>
      <c r="AD23" s="627" t="s">
        <v>180</v>
      </c>
      <c r="AE23" s="627"/>
      <c r="AF23" s="627"/>
      <c r="AG23" s="627"/>
      <c r="AH23" s="627"/>
      <c r="AI23" s="627"/>
      <c r="AJ23" s="627"/>
      <c r="AK23" s="627"/>
      <c r="AL23" s="628" t="s">
        <v>179</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180</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180</v>
      </c>
      <c r="AA24" s="626"/>
      <c r="AB24" s="626"/>
      <c r="AC24" s="626"/>
      <c r="AD24" s="627" t="s">
        <v>179</v>
      </c>
      <c r="AE24" s="627"/>
      <c r="AF24" s="627"/>
      <c r="AG24" s="627"/>
      <c r="AH24" s="627"/>
      <c r="AI24" s="627"/>
      <c r="AJ24" s="627"/>
      <c r="AK24" s="627"/>
      <c r="AL24" s="628" t="s">
        <v>179</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180</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11313092</v>
      </c>
      <c r="CS24" s="613"/>
      <c r="CT24" s="613"/>
      <c r="CU24" s="613"/>
      <c r="CV24" s="613"/>
      <c r="CW24" s="613"/>
      <c r="CX24" s="613"/>
      <c r="CY24" s="614"/>
      <c r="CZ24" s="617">
        <v>38.700000000000003</v>
      </c>
      <c r="DA24" s="618"/>
      <c r="DB24" s="618"/>
      <c r="DC24" s="634"/>
      <c r="DD24" s="657">
        <v>8816203</v>
      </c>
      <c r="DE24" s="613"/>
      <c r="DF24" s="613"/>
      <c r="DG24" s="613"/>
      <c r="DH24" s="613"/>
      <c r="DI24" s="613"/>
      <c r="DJ24" s="613"/>
      <c r="DK24" s="614"/>
      <c r="DL24" s="657">
        <v>8731842</v>
      </c>
      <c r="DM24" s="613"/>
      <c r="DN24" s="613"/>
      <c r="DO24" s="613"/>
      <c r="DP24" s="613"/>
      <c r="DQ24" s="613"/>
      <c r="DR24" s="613"/>
      <c r="DS24" s="613"/>
      <c r="DT24" s="613"/>
      <c r="DU24" s="613"/>
      <c r="DV24" s="614"/>
      <c r="DW24" s="617">
        <v>48.1</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19262310</v>
      </c>
      <c r="S25" s="624"/>
      <c r="T25" s="624"/>
      <c r="U25" s="624"/>
      <c r="V25" s="624"/>
      <c r="W25" s="624"/>
      <c r="X25" s="624"/>
      <c r="Y25" s="625"/>
      <c r="Z25" s="626">
        <v>62.7</v>
      </c>
      <c r="AA25" s="626"/>
      <c r="AB25" s="626"/>
      <c r="AC25" s="626"/>
      <c r="AD25" s="627">
        <v>17889094</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180</v>
      </c>
      <c r="BP25" s="626"/>
      <c r="BQ25" s="626"/>
      <c r="BR25" s="626"/>
      <c r="BS25" s="627" t="s">
        <v>180</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4449091</v>
      </c>
      <c r="CS25" s="653"/>
      <c r="CT25" s="653"/>
      <c r="CU25" s="653"/>
      <c r="CV25" s="653"/>
      <c r="CW25" s="653"/>
      <c r="CX25" s="653"/>
      <c r="CY25" s="654"/>
      <c r="CZ25" s="628">
        <v>15.2</v>
      </c>
      <c r="DA25" s="655"/>
      <c r="DB25" s="655"/>
      <c r="DC25" s="658"/>
      <c r="DD25" s="632">
        <v>4222929</v>
      </c>
      <c r="DE25" s="653"/>
      <c r="DF25" s="653"/>
      <c r="DG25" s="653"/>
      <c r="DH25" s="653"/>
      <c r="DI25" s="653"/>
      <c r="DJ25" s="653"/>
      <c r="DK25" s="654"/>
      <c r="DL25" s="632">
        <v>4180160</v>
      </c>
      <c r="DM25" s="653"/>
      <c r="DN25" s="653"/>
      <c r="DO25" s="653"/>
      <c r="DP25" s="653"/>
      <c r="DQ25" s="653"/>
      <c r="DR25" s="653"/>
      <c r="DS25" s="653"/>
      <c r="DT25" s="653"/>
      <c r="DU25" s="653"/>
      <c r="DV25" s="654"/>
      <c r="DW25" s="628">
        <v>23</v>
      </c>
      <c r="DX25" s="655"/>
      <c r="DY25" s="655"/>
      <c r="DZ25" s="655"/>
      <c r="EA25" s="655"/>
      <c r="EB25" s="655"/>
      <c r="EC25" s="656"/>
    </row>
    <row r="26" spans="2:133" ht="11.25" customHeight="1" x14ac:dyDescent="0.15">
      <c r="B26" s="620" t="s">
        <v>299</v>
      </c>
      <c r="C26" s="621"/>
      <c r="D26" s="621"/>
      <c r="E26" s="621"/>
      <c r="F26" s="621"/>
      <c r="G26" s="621"/>
      <c r="H26" s="621"/>
      <c r="I26" s="621"/>
      <c r="J26" s="621"/>
      <c r="K26" s="621"/>
      <c r="L26" s="621"/>
      <c r="M26" s="621"/>
      <c r="N26" s="621"/>
      <c r="O26" s="621"/>
      <c r="P26" s="621"/>
      <c r="Q26" s="622"/>
      <c r="R26" s="623">
        <v>3440</v>
      </c>
      <c r="S26" s="624"/>
      <c r="T26" s="624"/>
      <c r="U26" s="624"/>
      <c r="V26" s="624"/>
      <c r="W26" s="624"/>
      <c r="X26" s="624"/>
      <c r="Y26" s="625"/>
      <c r="Z26" s="626">
        <v>0</v>
      </c>
      <c r="AA26" s="626"/>
      <c r="AB26" s="626"/>
      <c r="AC26" s="626"/>
      <c r="AD26" s="627">
        <v>3440</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180</v>
      </c>
      <c r="BH26" s="624"/>
      <c r="BI26" s="624"/>
      <c r="BJ26" s="624"/>
      <c r="BK26" s="624"/>
      <c r="BL26" s="624"/>
      <c r="BM26" s="624"/>
      <c r="BN26" s="625"/>
      <c r="BO26" s="626" t="s">
        <v>179</v>
      </c>
      <c r="BP26" s="626"/>
      <c r="BQ26" s="626"/>
      <c r="BR26" s="626"/>
      <c r="BS26" s="627" t="s">
        <v>180</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2622500</v>
      </c>
      <c r="CS26" s="624"/>
      <c r="CT26" s="624"/>
      <c r="CU26" s="624"/>
      <c r="CV26" s="624"/>
      <c r="CW26" s="624"/>
      <c r="CX26" s="624"/>
      <c r="CY26" s="625"/>
      <c r="CZ26" s="628">
        <v>9</v>
      </c>
      <c r="DA26" s="655"/>
      <c r="DB26" s="655"/>
      <c r="DC26" s="658"/>
      <c r="DD26" s="632">
        <v>2502156</v>
      </c>
      <c r="DE26" s="624"/>
      <c r="DF26" s="624"/>
      <c r="DG26" s="624"/>
      <c r="DH26" s="624"/>
      <c r="DI26" s="624"/>
      <c r="DJ26" s="624"/>
      <c r="DK26" s="625"/>
      <c r="DL26" s="632" t="s">
        <v>180</v>
      </c>
      <c r="DM26" s="624"/>
      <c r="DN26" s="624"/>
      <c r="DO26" s="624"/>
      <c r="DP26" s="624"/>
      <c r="DQ26" s="624"/>
      <c r="DR26" s="624"/>
      <c r="DS26" s="624"/>
      <c r="DT26" s="624"/>
      <c r="DU26" s="624"/>
      <c r="DV26" s="625"/>
      <c r="DW26" s="628" t="s">
        <v>180</v>
      </c>
      <c r="DX26" s="655"/>
      <c r="DY26" s="655"/>
      <c r="DZ26" s="655"/>
      <c r="EA26" s="655"/>
      <c r="EB26" s="655"/>
      <c r="EC26" s="656"/>
    </row>
    <row r="27" spans="2:133" ht="11.25" customHeight="1" x14ac:dyDescent="0.15">
      <c r="B27" s="620" t="s">
        <v>302</v>
      </c>
      <c r="C27" s="621"/>
      <c r="D27" s="621"/>
      <c r="E27" s="621"/>
      <c r="F27" s="621"/>
      <c r="G27" s="621"/>
      <c r="H27" s="621"/>
      <c r="I27" s="621"/>
      <c r="J27" s="621"/>
      <c r="K27" s="621"/>
      <c r="L27" s="621"/>
      <c r="M27" s="621"/>
      <c r="N27" s="621"/>
      <c r="O27" s="621"/>
      <c r="P27" s="621"/>
      <c r="Q27" s="622"/>
      <c r="R27" s="623">
        <v>54923</v>
      </c>
      <c r="S27" s="624"/>
      <c r="T27" s="624"/>
      <c r="U27" s="624"/>
      <c r="V27" s="624"/>
      <c r="W27" s="624"/>
      <c r="X27" s="624"/>
      <c r="Y27" s="625"/>
      <c r="Z27" s="626">
        <v>0.2</v>
      </c>
      <c r="AA27" s="626"/>
      <c r="AB27" s="626"/>
      <c r="AC27" s="626"/>
      <c r="AD27" s="627" t="s">
        <v>180</v>
      </c>
      <c r="AE27" s="627"/>
      <c r="AF27" s="627"/>
      <c r="AG27" s="627"/>
      <c r="AH27" s="627"/>
      <c r="AI27" s="627"/>
      <c r="AJ27" s="627"/>
      <c r="AK27" s="627"/>
      <c r="AL27" s="628" t="s">
        <v>180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5060385</v>
      </c>
      <c r="BH27" s="624"/>
      <c r="BI27" s="624"/>
      <c r="BJ27" s="624"/>
      <c r="BK27" s="624"/>
      <c r="BL27" s="624"/>
      <c r="BM27" s="624"/>
      <c r="BN27" s="625"/>
      <c r="BO27" s="626">
        <v>100</v>
      </c>
      <c r="BP27" s="626"/>
      <c r="BQ27" s="626"/>
      <c r="BR27" s="626"/>
      <c r="BS27" s="627" t="s">
        <v>180</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3264233</v>
      </c>
      <c r="CS27" s="653"/>
      <c r="CT27" s="653"/>
      <c r="CU27" s="653"/>
      <c r="CV27" s="653"/>
      <c r="CW27" s="653"/>
      <c r="CX27" s="653"/>
      <c r="CY27" s="654"/>
      <c r="CZ27" s="628">
        <v>11.2</v>
      </c>
      <c r="DA27" s="655"/>
      <c r="DB27" s="655"/>
      <c r="DC27" s="658"/>
      <c r="DD27" s="632">
        <v>1036153</v>
      </c>
      <c r="DE27" s="653"/>
      <c r="DF27" s="653"/>
      <c r="DG27" s="653"/>
      <c r="DH27" s="653"/>
      <c r="DI27" s="653"/>
      <c r="DJ27" s="653"/>
      <c r="DK27" s="654"/>
      <c r="DL27" s="632">
        <v>994561</v>
      </c>
      <c r="DM27" s="653"/>
      <c r="DN27" s="653"/>
      <c r="DO27" s="653"/>
      <c r="DP27" s="653"/>
      <c r="DQ27" s="653"/>
      <c r="DR27" s="653"/>
      <c r="DS27" s="653"/>
      <c r="DT27" s="653"/>
      <c r="DU27" s="653"/>
      <c r="DV27" s="654"/>
      <c r="DW27" s="628">
        <v>5.5</v>
      </c>
      <c r="DX27" s="655"/>
      <c r="DY27" s="655"/>
      <c r="DZ27" s="655"/>
      <c r="EA27" s="655"/>
      <c r="EB27" s="655"/>
      <c r="EC27" s="656"/>
    </row>
    <row r="28" spans="2:133" ht="11.25" customHeight="1" x14ac:dyDescent="0.15">
      <c r="B28" s="620" t="s">
        <v>305</v>
      </c>
      <c r="C28" s="621"/>
      <c r="D28" s="621"/>
      <c r="E28" s="621"/>
      <c r="F28" s="621"/>
      <c r="G28" s="621"/>
      <c r="H28" s="621"/>
      <c r="I28" s="621"/>
      <c r="J28" s="621"/>
      <c r="K28" s="621"/>
      <c r="L28" s="621"/>
      <c r="M28" s="621"/>
      <c r="N28" s="621"/>
      <c r="O28" s="621"/>
      <c r="P28" s="621"/>
      <c r="Q28" s="622"/>
      <c r="R28" s="623">
        <v>237054</v>
      </c>
      <c r="S28" s="624"/>
      <c r="T28" s="624"/>
      <c r="U28" s="624"/>
      <c r="V28" s="624"/>
      <c r="W28" s="624"/>
      <c r="X28" s="624"/>
      <c r="Y28" s="625"/>
      <c r="Z28" s="626">
        <v>0.8</v>
      </c>
      <c r="AA28" s="626"/>
      <c r="AB28" s="626"/>
      <c r="AC28" s="626"/>
      <c r="AD28" s="627" t="s">
        <v>179</v>
      </c>
      <c r="AE28" s="627"/>
      <c r="AF28" s="627"/>
      <c r="AG28" s="627"/>
      <c r="AH28" s="627"/>
      <c r="AI28" s="627"/>
      <c r="AJ28" s="627"/>
      <c r="AK28" s="627"/>
      <c r="AL28" s="628" t="s">
        <v>179</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3599768</v>
      </c>
      <c r="CS28" s="624"/>
      <c r="CT28" s="624"/>
      <c r="CU28" s="624"/>
      <c r="CV28" s="624"/>
      <c r="CW28" s="624"/>
      <c r="CX28" s="624"/>
      <c r="CY28" s="625"/>
      <c r="CZ28" s="628">
        <v>12.3</v>
      </c>
      <c r="DA28" s="655"/>
      <c r="DB28" s="655"/>
      <c r="DC28" s="658"/>
      <c r="DD28" s="632">
        <v>3557121</v>
      </c>
      <c r="DE28" s="624"/>
      <c r="DF28" s="624"/>
      <c r="DG28" s="624"/>
      <c r="DH28" s="624"/>
      <c r="DI28" s="624"/>
      <c r="DJ28" s="624"/>
      <c r="DK28" s="625"/>
      <c r="DL28" s="632">
        <v>3557121</v>
      </c>
      <c r="DM28" s="624"/>
      <c r="DN28" s="624"/>
      <c r="DO28" s="624"/>
      <c r="DP28" s="624"/>
      <c r="DQ28" s="624"/>
      <c r="DR28" s="624"/>
      <c r="DS28" s="624"/>
      <c r="DT28" s="624"/>
      <c r="DU28" s="624"/>
      <c r="DV28" s="625"/>
      <c r="DW28" s="628">
        <v>19.600000000000001</v>
      </c>
      <c r="DX28" s="655"/>
      <c r="DY28" s="655"/>
      <c r="DZ28" s="655"/>
      <c r="EA28" s="655"/>
      <c r="EB28" s="655"/>
      <c r="EC28" s="656"/>
    </row>
    <row r="29" spans="2:133" ht="11.25" customHeight="1" x14ac:dyDescent="0.15">
      <c r="B29" s="620" t="s">
        <v>307</v>
      </c>
      <c r="C29" s="621"/>
      <c r="D29" s="621"/>
      <c r="E29" s="621"/>
      <c r="F29" s="621"/>
      <c r="G29" s="621"/>
      <c r="H29" s="621"/>
      <c r="I29" s="621"/>
      <c r="J29" s="621"/>
      <c r="K29" s="621"/>
      <c r="L29" s="621"/>
      <c r="M29" s="621"/>
      <c r="N29" s="621"/>
      <c r="O29" s="621"/>
      <c r="P29" s="621"/>
      <c r="Q29" s="622"/>
      <c r="R29" s="623">
        <v>211628</v>
      </c>
      <c r="S29" s="624"/>
      <c r="T29" s="624"/>
      <c r="U29" s="624"/>
      <c r="V29" s="624"/>
      <c r="W29" s="624"/>
      <c r="X29" s="624"/>
      <c r="Y29" s="625"/>
      <c r="Z29" s="626">
        <v>0.7</v>
      </c>
      <c r="AA29" s="626"/>
      <c r="AB29" s="626"/>
      <c r="AC29" s="626"/>
      <c r="AD29" s="627" t="s">
        <v>180</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3599768</v>
      </c>
      <c r="CS29" s="653"/>
      <c r="CT29" s="653"/>
      <c r="CU29" s="653"/>
      <c r="CV29" s="653"/>
      <c r="CW29" s="653"/>
      <c r="CX29" s="653"/>
      <c r="CY29" s="654"/>
      <c r="CZ29" s="628">
        <v>12.3</v>
      </c>
      <c r="DA29" s="655"/>
      <c r="DB29" s="655"/>
      <c r="DC29" s="658"/>
      <c r="DD29" s="632">
        <v>3557121</v>
      </c>
      <c r="DE29" s="653"/>
      <c r="DF29" s="653"/>
      <c r="DG29" s="653"/>
      <c r="DH29" s="653"/>
      <c r="DI29" s="653"/>
      <c r="DJ29" s="653"/>
      <c r="DK29" s="654"/>
      <c r="DL29" s="632">
        <v>3557121</v>
      </c>
      <c r="DM29" s="653"/>
      <c r="DN29" s="653"/>
      <c r="DO29" s="653"/>
      <c r="DP29" s="653"/>
      <c r="DQ29" s="653"/>
      <c r="DR29" s="653"/>
      <c r="DS29" s="653"/>
      <c r="DT29" s="653"/>
      <c r="DU29" s="653"/>
      <c r="DV29" s="654"/>
      <c r="DW29" s="628">
        <v>19.600000000000001</v>
      </c>
      <c r="DX29" s="655"/>
      <c r="DY29" s="655"/>
      <c r="DZ29" s="655"/>
      <c r="EA29" s="655"/>
      <c r="EB29" s="655"/>
      <c r="EC29" s="656"/>
    </row>
    <row r="30" spans="2:133" ht="11.25" customHeight="1" x14ac:dyDescent="0.15">
      <c r="B30" s="620" t="s">
        <v>310</v>
      </c>
      <c r="C30" s="621"/>
      <c r="D30" s="621"/>
      <c r="E30" s="621"/>
      <c r="F30" s="621"/>
      <c r="G30" s="621"/>
      <c r="H30" s="621"/>
      <c r="I30" s="621"/>
      <c r="J30" s="621"/>
      <c r="K30" s="621"/>
      <c r="L30" s="621"/>
      <c r="M30" s="621"/>
      <c r="N30" s="621"/>
      <c r="O30" s="621"/>
      <c r="P30" s="621"/>
      <c r="Q30" s="622"/>
      <c r="R30" s="623">
        <v>3298713</v>
      </c>
      <c r="S30" s="624"/>
      <c r="T30" s="624"/>
      <c r="U30" s="624"/>
      <c r="V30" s="624"/>
      <c r="W30" s="624"/>
      <c r="X30" s="624"/>
      <c r="Y30" s="625"/>
      <c r="Z30" s="626">
        <v>10.7</v>
      </c>
      <c r="AA30" s="626"/>
      <c r="AB30" s="626"/>
      <c r="AC30" s="626"/>
      <c r="AD30" s="627" t="s">
        <v>180</v>
      </c>
      <c r="AE30" s="627"/>
      <c r="AF30" s="627"/>
      <c r="AG30" s="627"/>
      <c r="AH30" s="627"/>
      <c r="AI30" s="627"/>
      <c r="AJ30" s="627"/>
      <c r="AK30" s="627"/>
      <c r="AL30" s="628" t="s">
        <v>180</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3499239</v>
      </c>
      <c r="CS30" s="624"/>
      <c r="CT30" s="624"/>
      <c r="CU30" s="624"/>
      <c r="CV30" s="624"/>
      <c r="CW30" s="624"/>
      <c r="CX30" s="624"/>
      <c r="CY30" s="625"/>
      <c r="CZ30" s="628">
        <v>12</v>
      </c>
      <c r="DA30" s="655"/>
      <c r="DB30" s="655"/>
      <c r="DC30" s="658"/>
      <c r="DD30" s="632">
        <v>3459646</v>
      </c>
      <c r="DE30" s="624"/>
      <c r="DF30" s="624"/>
      <c r="DG30" s="624"/>
      <c r="DH30" s="624"/>
      <c r="DI30" s="624"/>
      <c r="DJ30" s="624"/>
      <c r="DK30" s="625"/>
      <c r="DL30" s="632">
        <v>3459646</v>
      </c>
      <c r="DM30" s="624"/>
      <c r="DN30" s="624"/>
      <c r="DO30" s="624"/>
      <c r="DP30" s="624"/>
      <c r="DQ30" s="624"/>
      <c r="DR30" s="624"/>
      <c r="DS30" s="624"/>
      <c r="DT30" s="624"/>
      <c r="DU30" s="624"/>
      <c r="DV30" s="625"/>
      <c r="DW30" s="628">
        <v>19</v>
      </c>
      <c r="DX30" s="655"/>
      <c r="DY30" s="655"/>
      <c r="DZ30" s="655"/>
      <c r="EA30" s="655"/>
      <c r="EB30" s="655"/>
      <c r="EC30" s="656"/>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179</v>
      </c>
      <c r="S31" s="624"/>
      <c r="T31" s="624"/>
      <c r="U31" s="624"/>
      <c r="V31" s="624"/>
      <c r="W31" s="624"/>
      <c r="X31" s="624"/>
      <c r="Y31" s="625"/>
      <c r="Z31" s="626" t="s">
        <v>179</v>
      </c>
      <c r="AA31" s="626"/>
      <c r="AB31" s="626"/>
      <c r="AC31" s="626"/>
      <c r="AD31" s="627" t="s">
        <v>180</v>
      </c>
      <c r="AE31" s="627"/>
      <c r="AF31" s="627"/>
      <c r="AG31" s="627"/>
      <c r="AH31" s="627"/>
      <c r="AI31" s="627"/>
      <c r="AJ31" s="627"/>
      <c r="AK31" s="627"/>
      <c r="AL31" s="628" t="s">
        <v>179</v>
      </c>
      <c r="AM31" s="629"/>
      <c r="AN31" s="629"/>
      <c r="AO31" s="630"/>
      <c r="AP31" s="671" t="s">
        <v>315</v>
      </c>
      <c r="AQ31" s="672"/>
      <c r="AR31" s="672"/>
      <c r="AS31" s="672"/>
      <c r="AT31" s="677" t="s">
        <v>316</v>
      </c>
      <c r="AU31" s="218"/>
      <c r="AV31" s="218"/>
      <c r="AW31" s="218"/>
      <c r="AX31" s="609" t="s">
        <v>188</v>
      </c>
      <c r="AY31" s="610"/>
      <c r="AZ31" s="610"/>
      <c r="BA31" s="610"/>
      <c r="BB31" s="610"/>
      <c r="BC31" s="610"/>
      <c r="BD31" s="610"/>
      <c r="BE31" s="610"/>
      <c r="BF31" s="611"/>
      <c r="BG31" s="670">
        <v>98.5</v>
      </c>
      <c r="BH31" s="667"/>
      <c r="BI31" s="667"/>
      <c r="BJ31" s="667"/>
      <c r="BK31" s="667"/>
      <c r="BL31" s="667"/>
      <c r="BM31" s="618">
        <v>95.1</v>
      </c>
      <c r="BN31" s="667"/>
      <c r="BO31" s="667"/>
      <c r="BP31" s="667"/>
      <c r="BQ31" s="668"/>
      <c r="BR31" s="670">
        <v>98.8</v>
      </c>
      <c r="BS31" s="667"/>
      <c r="BT31" s="667"/>
      <c r="BU31" s="667"/>
      <c r="BV31" s="667"/>
      <c r="BW31" s="667"/>
      <c r="BX31" s="618">
        <v>94.9</v>
      </c>
      <c r="BY31" s="667"/>
      <c r="BZ31" s="667"/>
      <c r="CA31" s="667"/>
      <c r="CB31" s="668"/>
      <c r="CD31" s="663"/>
      <c r="CE31" s="664"/>
      <c r="CF31" s="620" t="s">
        <v>317</v>
      </c>
      <c r="CG31" s="621"/>
      <c r="CH31" s="621"/>
      <c r="CI31" s="621"/>
      <c r="CJ31" s="621"/>
      <c r="CK31" s="621"/>
      <c r="CL31" s="621"/>
      <c r="CM31" s="621"/>
      <c r="CN31" s="621"/>
      <c r="CO31" s="621"/>
      <c r="CP31" s="621"/>
      <c r="CQ31" s="622"/>
      <c r="CR31" s="623">
        <v>100529</v>
      </c>
      <c r="CS31" s="653"/>
      <c r="CT31" s="653"/>
      <c r="CU31" s="653"/>
      <c r="CV31" s="653"/>
      <c r="CW31" s="653"/>
      <c r="CX31" s="653"/>
      <c r="CY31" s="654"/>
      <c r="CZ31" s="628">
        <v>0.3</v>
      </c>
      <c r="DA31" s="655"/>
      <c r="DB31" s="655"/>
      <c r="DC31" s="658"/>
      <c r="DD31" s="632">
        <v>97475</v>
      </c>
      <c r="DE31" s="653"/>
      <c r="DF31" s="653"/>
      <c r="DG31" s="653"/>
      <c r="DH31" s="653"/>
      <c r="DI31" s="653"/>
      <c r="DJ31" s="653"/>
      <c r="DK31" s="654"/>
      <c r="DL31" s="632">
        <v>97475</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15">
      <c r="B32" s="620" t="s">
        <v>318</v>
      </c>
      <c r="C32" s="621"/>
      <c r="D32" s="621"/>
      <c r="E32" s="621"/>
      <c r="F32" s="621"/>
      <c r="G32" s="621"/>
      <c r="H32" s="621"/>
      <c r="I32" s="621"/>
      <c r="J32" s="621"/>
      <c r="K32" s="621"/>
      <c r="L32" s="621"/>
      <c r="M32" s="621"/>
      <c r="N32" s="621"/>
      <c r="O32" s="621"/>
      <c r="P32" s="621"/>
      <c r="Q32" s="622"/>
      <c r="R32" s="623">
        <v>2079456</v>
      </c>
      <c r="S32" s="624"/>
      <c r="T32" s="624"/>
      <c r="U32" s="624"/>
      <c r="V32" s="624"/>
      <c r="W32" s="624"/>
      <c r="X32" s="624"/>
      <c r="Y32" s="625"/>
      <c r="Z32" s="626">
        <v>6.8</v>
      </c>
      <c r="AA32" s="626"/>
      <c r="AB32" s="626"/>
      <c r="AC32" s="626"/>
      <c r="AD32" s="627" t="s">
        <v>180</v>
      </c>
      <c r="AE32" s="627"/>
      <c r="AF32" s="627"/>
      <c r="AG32" s="627"/>
      <c r="AH32" s="627"/>
      <c r="AI32" s="627"/>
      <c r="AJ32" s="627"/>
      <c r="AK32" s="627"/>
      <c r="AL32" s="628" t="s">
        <v>179</v>
      </c>
      <c r="AM32" s="629"/>
      <c r="AN32" s="629"/>
      <c r="AO32" s="630"/>
      <c r="AP32" s="673"/>
      <c r="AQ32" s="674"/>
      <c r="AR32" s="674"/>
      <c r="AS32" s="674"/>
      <c r="AT32" s="678"/>
      <c r="AU32" s="214" t="s">
        <v>319</v>
      </c>
      <c r="AX32" s="620" t="s">
        <v>320</v>
      </c>
      <c r="AY32" s="621"/>
      <c r="AZ32" s="621"/>
      <c r="BA32" s="621"/>
      <c r="BB32" s="621"/>
      <c r="BC32" s="621"/>
      <c r="BD32" s="621"/>
      <c r="BE32" s="621"/>
      <c r="BF32" s="622"/>
      <c r="BG32" s="680">
        <v>99</v>
      </c>
      <c r="BH32" s="653"/>
      <c r="BI32" s="653"/>
      <c r="BJ32" s="653"/>
      <c r="BK32" s="653"/>
      <c r="BL32" s="653"/>
      <c r="BM32" s="629">
        <v>96.6</v>
      </c>
      <c r="BN32" s="653"/>
      <c r="BO32" s="653"/>
      <c r="BP32" s="653"/>
      <c r="BQ32" s="669"/>
      <c r="BR32" s="680">
        <v>99.2</v>
      </c>
      <c r="BS32" s="653"/>
      <c r="BT32" s="653"/>
      <c r="BU32" s="653"/>
      <c r="BV32" s="653"/>
      <c r="BW32" s="653"/>
      <c r="BX32" s="629">
        <v>96.7</v>
      </c>
      <c r="BY32" s="653"/>
      <c r="BZ32" s="653"/>
      <c r="CA32" s="653"/>
      <c r="CB32" s="669"/>
      <c r="CD32" s="665"/>
      <c r="CE32" s="666"/>
      <c r="CF32" s="620" t="s">
        <v>321</v>
      </c>
      <c r="CG32" s="621"/>
      <c r="CH32" s="621"/>
      <c r="CI32" s="621"/>
      <c r="CJ32" s="621"/>
      <c r="CK32" s="621"/>
      <c r="CL32" s="621"/>
      <c r="CM32" s="621"/>
      <c r="CN32" s="621"/>
      <c r="CO32" s="621"/>
      <c r="CP32" s="621"/>
      <c r="CQ32" s="622"/>
      <c r="CR32" s="623" t="s">
        <v>232</v>
      </c>
      <c r="CS32" s="624"/>
      <c r="CT32" s="624"/>
      <c r="CU32" s="624"/>
      <c r="CV32" s="624"/>
      <c r="CW32" s="624"/>
      <c r="CX32" s="624"/>
      <c r="CY32" s="625"/>
      <c r="CZ32" s="628" t="s">
        <v>232</v>
      </c>
      <c r="DA32" s="655"/>
      <c r="DB32" s="655"/>
      <c r="DC32" s="658"/>
      <c r="DD32" s="632" t="s">
        <v>180</v>
      </c>
      <c r="DE32" s="624"/>
      <c r="DF32" s="624"/>
      <c r="DG32" s="624"/>
      <c r="DH32" s="624"/>
      <c r="DI32" s="624"/>
      <c r="DJ32" s="624"/>
      <c r="DK32" s="625"/>
      <c r="DL32" s="632" t="s">
        <v>180</v>
      </c>
      <c r="DM32" s="624"/>
      <c r="DN32" s="624"/>
      <c r="DO32" s="624"/>
      <c r="DP32" s="624"/>
      <c r="DQ32" s="624"/>
      <c r="DR32" s="624"/>
      <c r="DS32" s="624"/>
      <c r="DT32" s="624"/>
      <c r="DU32" s="624"/>
      <c r="DV32" s="625"/>
      <c r="DW32" s="628" t="s">
        <v>180</v>
      </c>
      <c r="DX32" s="655"/>
      <c r="DY32" s="655"/>
      <c r="DZ32" s="655"/>
      <c r="EA32" s="655"/>
      <c r="EB32" s="655"/>
      <c r="EC32" s="656"/>
    </row>
    <row r="33" spans="2:133" ht="11.25" customHeight="1" x14ac:dyDescent="0.15">
      <c r="B33" s="620" t="s">
        <v>322</v>
      </c>
      <c r="C33" s="621"/>
      <c r="D33" s="621"/>
      <c r="E33" s="621"/>
      <c r="F33" s="621"/>
      <c r="G33" s="621"/>
      <c r="H33" s="621"/>
      <c r="I33" s="621"/>
      <c r="J33" s="621"/>
      <c r="K33" s="621"/>
      <c r="L33" s="621"/>
      <c r="M33" s="621"/>
      <c r="N33" s="621"/>
      <c r="O33" s="621"/>
      <c r="P33" s="621"/>
      <c r="Q33" s="622"/>
      <c r="R33" s="623">
        <v>369381</v>
      </c>
      <c r="S33" s="624"/>
      <c r="T33" s="624"/>
      <c r="U33" s="624"/>
      <c r="V33" s="624"/>
      <c r="W33" s="624"/>
      <c r="X33" s="624"/>
      <c r="Y33" s="625"/>
      <c r="Z33" s="626">
        <v>1.2</v>
      </c>
      <c r="AA33" s="626"/>
      <c r="AB33" s="626"/>
      <c r="AC33" s="626"/>
      <c r="AD33" s="627" t="s">
        <v>179</v>
      </c>
      <c r="AE33" s="627"/>
      <c r="AF33" s="627"/>
      <c r="AG33" s="627"/>
      <c r="AH33" s="627"/>
      <c r="AI33" s="627"/>
      <c r="AJ33" s="627"/>
      <c r="AK33" s="627"/>
      <c r="AL33" s="628" t="s">
        <v>179</v>
      </c>
      <c r="AM33" s="629"/>
      <c r="AN33" s="629"/>
      <c r="AO33" s="630"/>
      <c r="AP33" s="675"/>
      <c r="AQ33" s="676"/>
      <c r="AR33" s="676"/>
      <c r="AS33" s="676"/>
      <c r="AT33" s="679"/>
      <c r="AU33" s="219"/>
      <c r="AV33" s="219"/>
      <c r="AW33" s="219"/>
      <c r="AX33" s="644" t="s">
        <v>323</v>
      </c>
      <c r="AY33" s="645"/>
      <c r="AZ33" s="645"/>
      <c r="BA33" s="645"/>
      <c r="BB33" s="645"/>
      <c r="BC33" s="645"/>
      <c r="BD33" s="645"/>
      <c r="BE33" s="645"/>
      <c r="BF33" s="646"/>
      <c r="BG33" s="681">
        <v>97.9</v>
      </c>
      <c r="BH33" s="682"/>
      <c r="BI33" s="682"/>
      <c r="BJ33" s="682"/>
      <c r="BK33" s="682"/>
      <c r="BL33" s="682"/>
      <c r="BM33" s="683">
        <v>93.4</v>
      </c>
      <c r="BN33" s="682"/>
      <c r="BO33" s="682"/>
      <c r="BP33" s="682"/>
      <c r="BQ33" s="684"/>
      <c r="BR33" s="681">
        <v>98.3</v>
      </c>
      <c r="BS33" s="682"/>
      <c r="BT33" s="682"/>
      <c r="BU33" s="682"/>
      <c r="BV33" s="682"/>
      <c r="BW33" s="682"/>
      <c r="BX33" s="683">
        <v>92.9</v>
      </c>
      <c r="BY33" s="682"/>
      <c r="BZ33" s="682"/>
      <c r="CA33" s="682"/>
      <c r="CB33" s="684"/>
      <c r="CD33" s="620" t="s">
        <v>324</v>
      </c>
      <c r="CE33" s="621"/>
      <c r="CF33" s="621"/>
      <c r="CG33" s="621"/>
      <c r="CH33" s="621"/>
      <c r="CI33" s="621"/>
      <c r="CJ33" s="621"/>
      <c r="CK33" s="621"/>
      <c r="CL33" s="621"/>
      <c r="CM33" s="621"/>
      <c r="CN33" s="621"/>
      <c r="CO33" s="621"/>
      <c r="CP33" s="621"/>
      <c r="CQ33" s="622"/>
      <c r="CR33" s="623">
        <v>13165543</v>
      </c>
      <c r="CS33" s="653"/>
      <c r="CT33" s="653"/>
      <c r="CU33" s="653"/>
      <c r="CV33" s="653"/>
      <c r="CW33" s="653"/>
      <c r="CX33" s="653"/>
      <c r="CY33" s="654"/>
      <c r="CZ33" s="628">
        <v>45</v>
      </c>
      <c r="DA33" s="655"/>
      <c r="DB33" s="655"/>
      <c r="DC33" s="658"/>
      <c r="DD33" s="632">
        <v>10286604</v>
      </c>
      <c r="DE33" s="653"/>
      <c r="DF33" s="653"/>
      <c r="DG33" s="653"/>
      <c r="DH33" s="653"/>
      <c r="DI33" s="653"/>
      <c r="DJ33" s="653"/>
      <c r="DK33" s="654"/>
      <c r="DL33" s="632">
        <v>6488702</v>
      </c>
      <c r="DM33" s="653"/>
      <c r="DN33" s="653"/>
      <c r="DO33" s="653"/>
      <c r="DP33" s="653"/>
      <c r="DQ33" s="653"/>
      <c r="DR33" s="653"/>
      <c r="DS33" s="653"/>
      <c r="DT33" s="653"/>
      <c r="DU33" s="653"/>
      <c r="DV33" s="654"/>
      <c r="DW33" s="628">
        <v>35.700000000000003</v>
      </c>
      <c r="DX33" s="655"/>
      <c r="DY33" s="655"/>
      <c r="DZ33" s="655"/>
      <c r="EA33" s="655"/>
      <c r="EB33" s="655"/>
      <c r="EC33" s="656"/>
    </row>
    <row r="34" spans="2:133" ht="11.25" customHeight="1" x14ac:dyDescent="0.15">
      <c r="B34" s="620" t="s">
        <v>325</v>
      </c>
      <c r="C34" s="621"/>
      <c r="D34" s="621"/>
      <c r="E34" s="621"/>
      <c r="F34" s="621"/>
      <c r="G34" s="621"/>
      <c r="H34" s="621"/>
      <c r="I34" s="621"/>
      <c r="J34" s="621"/>
      <c r="K34" s="621"/>
      <c r="L34" s="621"/>
      <c r="M34" s="621"/>
      <c r="N34" s="621"/>
      <c r="O34" s="621"/>
      <c r="P34" s="621"/>
      <c r="Q34" s="622"/>
      <c r="R34" s="623">
        <v>258419</v>
      </c>
      <c r="S34" s="624"/>
      <c r="T34" s="624"/>
      <c r="U34" s="624"/>
      <c r="V34" s="624"/>
      <c r="W34" s="624"/>
      <c r="X34" s="624"/>
      <c r="Y34" s="625"/>
      <c r="Z34" s="626">
        <v>0.8</v>
      </c>
      <c r="AA34" s="626"/>
      <c r="AB34" s="626"/>
      <c r="AC34" s="626"/>
      <c r="AD34" s="627" t="s">
        <v>180</v>
      </c>
      <c r="AE34" s="627"/>
      <c r="AF34" s="627"/>
      <c r="AG34" s="627"/>
      <c r="AH34" s="627"/>
      <c r="AI34" s="627"/>
      <c r="AJ34" s="627"/>
      <c r="AK34" s="627"/>
      <c r="AL34" s="628" t="s">
        <v>180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4164380</v>
      </c>
      <c r="CS34" s="624"/>
      <c r="CT34" s="624"/>
      <c r="CU34" s="624"/>
      <c r="CV34" s="624"/>
      <c r="CW34" s="624"/>
      <c r="CX34" s="624"/>
      <c r="CY34" s="625"/>
      <c r="CZ34" s="628">
        <v>14.2</v>
      </c>
      <c r="DA34" s="655"/>
      <c r="DB34" s="655"/>
      <c r="DC34" s="658"/>
      <c r="DD34" s="632">
        <v>2964078</v>
      </c>
      <c r="DE34" s="624"/>
      <c r="DF34" s="624"/>
      <c r="DG34" s="624"/>
      <c r="DH34" s="624"/>
      <c r="DI34" s="624"/>
      <c r="DJ34" s="624"/>
      <c r="DK34" s="625"/>
      <c r="DL34" s="632">
        <v>2531296</v>
      </c>
      <c r="DM34" s="624"/>
      <c r="DN34" s="624"/>
      <c r="DO34" s="624"/>
      <c r="DP34" s="624"/>
      <c r="DQ34" s="624"/>
      <c r="DR34" s="624"/>
      <c r="DS34" s="624"/>
      <c r="DT34" s="624"/>
      <c r="DU34" s="624"/>
      <c r="DV34" s="625"/>
      <c r="DW34" s="628">
        <v>13.9</v>
      </c>
      <c r="DX34" s="655"/>
      <c r="DY34" s="655"/>
      <c r="DZ34" s="655"/>
      <c r="EA34" s="655"/>
      <c r="EB34" s="655"/>
      <c r="EC34" s="656"/>
    </row>
    <row r="35" spans="2:133" ht="11.25" customHeight="1" x14ac:dyDescent="0.15">
      <c r="B35" s="620" t="s">
        <v>327</v>
      </c>
      <c r="C35" s="621"/>
      <c r="D35" s="621"/>
      <c r="E35" s="621"/>
      <c r="F35" s="621"/>
      <c r="G35" s="621"/>
      <c r="H35" s="621"/>
      <c r="I35" s="621"/>
      <c r="J35" s="621"/>
      <c r="K35" s="621"/>
      <c r="L35" s="621"/>
      <c r="M35" s="621"/>
      <c r="N35" s="621"/>
      <c r="O35" s="621"/>
      <c r="P35" s="621"/>
      <c r="Q35" s="622"/>
      <c r="R35" s="623">
        <v>582316</v>
      </c>
      <c r="S35" s="624"/>
      <c r="T35" s="624"/>
      <c r="U35" s="624"/>
      <c r="V35" s="624"/>
      <c r="W35" s="624"/>
      <c r="X35" s="624"/>
      <c r="Y35" s="625"/>
      <c r="Z35" s="626">
        <v>1.9</v>
      </c>
      <c r="AA35" s="626"/>
      <c r="AB35" s="626"/>
      <c r="AC35" s="626"/>
      <c r="AD35" s="627">
        <v>82499</v>
      </c>
      <c r="AE35" s="627"/>
      <c r="AF35" s="627"/>
      <c r="AG35" s="627"/>
      <c r="AH35" s="627"/>
      <c r="AI35" s="627"/>
      <c r="AJ35" s="627"/>
      <c r="AK35" s="627"/>
      <c r="AL35" s="628">
        <v>0.5</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954272</v>
      </c>
      <c r="CS35" s="653"/>
      <c r="CT35" s="653"/>
      <c r="CU35" s="653"/>
      <c r="CV35" s="653"/>
      <c r="CW35" s="653"/>
      <c r="CX35" s="653"/>
      <c r="CY35" s="654"/>
      <c r="CZ35" s="628">
        <v>3.3</v>
      </c>
      <c r="DA35" s="655"/>
      <c r="DB35" s="655"/>
      <c r="DC35" s="658"/>
      <c r="DD35" s="632">
        <v>804581</v>
      </c>
      <c r="DE35" s="653"/>
      <c r="DF35" s="653"/>
      <c r="DG35" s="653"/>
      <c r="DH35" s="653"/>
      <c r="DI35" s="653"/>
      <c r="DJ35" s="653"/>
      <c r="DK35" s="654"/>
      <c r="DL35" s="632">
        <v>382795</v>
      </c>
      <c r="DM35" s="653"/>
      <c r="DN35" s="653"/>
      <c r="DO35" s="653"/>
      <c r="DP35" s="653"/>
      <c r="DQ35" s="653"/>
      <c r="DR35" s="653"/>
      <c r="DS35" s="653"/>
      <c r="DT35" s="653"/>
      <c r="DU35" s="653"/>
      <c r="DV35" s="654"/>
      <c r="DW35" s="628">
        <v>2.1</v>
      </c>
      <c r="DX35" s="655"/>
      <c r="DY35" s="655"/>
      <c r="DZ35" s="655"/>
      <c r="EA35" s="655"/>
      <c r="EB35" s="655"/>
      <c r="EC35" s="656"/>
    </row>
    <row r="36" spans="2:133" ht="11.25" customHeight="1" x14ac:dyDescent="0.15">
      <c r="B36" s="620" t="s">
        <v>331</v>
      </c>
      <c r="C36" s="621"/>
      <c r="D36" s="621"/>
      <c r="E36" s="621"/>
      <c r="F36" s="621"/>
      <c r="G36" s="621"/>
      <c r="H36" s="621"/>
      <c r="I36" s="621"/>
      <c r="J36" s="621"/>
      <c r="K36" s="621"/>
      <c r="L36" s="621"/>
      <c r="M36" s="621"/>
      <c r="N36" s="621"/>
      <c r="O36" s="621"/>
      <c r="P36" s="621"/>
      <c r="Q36" s="622"/>
      <c r="R36" s="623">
        <v>1615674</v>
      </c>
      <c r="S36" s="624"/>
      <c r="T36" s="624"/>
      <c r="U36" s="624"/>
      <c r="V36" s="624"/>
      <c r="W36" s="624"/>
      <c r="X36" s="624"/>
      <c r="Y36" s="625"/>
      <c r="Z36" s="626">
        <v>5.3</v>
      </c>
      <c r="AA36" s="626"/>
      <c r="AB36" s="626"/>
      <c r="AC36" s="626"/>
      <c r="AD36" s="627" t="s">
        <v>179</v>
      </c>
      <c r="AE36" s="627"/>
      <c r="AF36" s="627"/>
      <c r="AG36" s="627"/>
      <c r="AH36" s="627"/>
      <c r="AI36" s="627"/>
      <c r="AJ36" s="627"/>
      <c r="AK36" s="627"/>
      <c r="AL36" s="628" t="s">
        <v>180</v>
      </c>
      <c r="AM36" s="629"/>
      <c r="AN36" s="629"/>
      <c r="AO36" s="630"/>
      <c r="AP36" s="222"/>
      <c r="AQ36" s="685" t="s">
        <v>332</v>
      </c>
      <c r="AR36" s="686"/>
      <c r="AS36" s="686"/>
      <c r="AT36" s="686"/>
      <c r="AU36" s="686"/>
      <c r="AV36" s="686"/>
      <c r="AW36" s="686"/>
      <c r="AX36" s="686"/>
      <c r="AY36" s="687"/>
      <c r="AZ36" s="612">
        <v>4710133</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51343</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4446053</v>
      </c>
      <c r="CS36" s="624"/>
      <c r="CT36" s="624"/>
      <c r="CU36" s="624"/>
      <c r="CV36" s="624"/>
      <c r="CW36" s="624"/>
      <c r="CX36" s="624"/>
      <c r="CY36" s="625"/>
      <c r="CZ36" s="628">
        <v>15.2</v>
      </c>
      <c r="DA36" s="655"/>
      <c r="DB36" s="655"/>
      <c r="DC36" s="658"/>
      <c r="DD36" s="632">
        <v>3728318</v>
      </c>
      <c r="DE36" s="624"/>
      <c r="DF36" s="624"/>
      <c r="DG36" s="624"/>
      <c r="DH36" s="624"/>
      <c r="DI36" s="624"/>
      <c r="DJ36" s="624"/>
      <c r="DK36" s="625"/>
      <c r="DL36" s="632">
        <v>1964884</v>
      </c>
      <c r="DM36" s="624"/>
      <c r="DN36" s="624"/>
      <c r="DO36" s="624"/>
      <c r="DP36" s="624"/>
      <c r="DQ36" s="624"/>
      <c r="DR36" s="624"/>
      <c r="DS36" s="624"/>
      <c r="DT36" s="624"/>
      <c r="DU36" s="624"/>
      <c r="DV36" s="625"/>
      <c r="DW36" s="628">
        <v>10.8</v>
      </c>
      <c r="DX36" s="655"/>
      <c r="DY36" s="655"/>
      <c r="DZ36" s="655"/>
      <c r="EA36" s="655"/>
      <c r="EB36" s="655"/>
      <c r="EC36" s="656"/>
    </row>
    <row r="37" spans="2:133" ht="11.25" customHeight="1" x14ac:dyDescent="0.15">
      <c r="B37" s="620" t="s">
        <v>335</v>
      </c>
      <c r="C37" s="621"/>
      <c r="D37" s="621"/>
      <c r="E37" s="621"/>
      <c r="F37" s="621"/>
      <c r="G37" s="621"/>
      <c r="H37" s="621"/>
      <c r="I37" s="621"/>
      <c r="J37" s="621"/>
      <c r="K37" s="621"/>
      <c r="L37" s="621"/>
      <c r="M37" s="621"/>
      <c r="N37" s="621"/>
      <c r="O37" s="621"/>
      <c r="P37" s="621"/>
      <c r="Q37" s="622"/>
      <c r="R37" s="623">
        <v>776268</v>
      </c>
      <c r="S37" s="624"/>
      <c r="T37" s="624"/>
      <c r="U37" s="624"/>
      <c r="V37" s="624"/>
      <c r="W37" s="624"/>
      <c r="X37" s="624"/>
      <c r="Y37" s="625"/>
      <c r="Z37" s="626">
        <v>2.5</v>
      </c>
      <c r="AA37" s="626"/>
      <c r="AB37" s="626"/>
      <c r="AC37" s="626"/>
      <c r="AD37" s="627">
        <v>3665</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1335630</v>
      </c>
      <c r="BA37" s="624"/>
      <c r="BB37" s="624"/>
      <c r="BC37" s="624"/>
      <c r="BD37" s="653"/>
      <c r="BE37" s="653"/>
      <c r="BF37" s="669"/>
      <c r="BG37" s="620" t="s">
        <v>337</v>
      </c>
      <c r="BH37" s="621"/>
      <c r="BI37" s="621"/>
      <c r="BJ37" s="621"/>
      <c r="BK37" s="621"/>
      <c r="BL37" s="621"/>
      <c r="BM37" s="621"/>
      <c r="BN37" s="621"/>
      <c r="BO37" s="621"/>
      <c r="BP37" s="621"/>
      <c r="BQ37" s="621"/>
      <c r="BR37" s="621"/>
      <c r="BS37" s="621"/>
      <c r="BT37" s="621"/>
      <c r="BU37" s="622"/>
      <c r="BV37" s="623">
        <v>18022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2971</v>
      </c>
      <c r="CS37" s="653"/>
      <c r="CT37" s="653"/>
      <c r="CU37" s="653"/>
      <c r="CV37" s="653"/>
      <c r="CW37" s="653"/>
      <c r="CX37" s="653"/>
      <c r="CY37" s="654"/>
      <c r="CZ37" s="628">
        <v>0</v>
      </c>
      <c r="DA37" s="655"/>
      <c r="DB37" s="655"/>
      <c r="DC37" s="658"/>
      <c r="DD37" s="632">
        <v>2734</v>
      </c>
      <c r="DE37" s="653"/>
      <c r="DF37" s="653"/>
      <c r="DG37" s="653"/>
      <c r="DH37" s="653"/>
      <c r="DI37" s="653"/>
      <c r="DJ37" s="653"/>
      <c r="DK37" s="654"/>
      <c r="DL37" s="632">
        <v>2734</v>
      </c>
      <c r="DM37" s="653"/>
      <c r="DN37" s="653"/>
      <c r="DO37" s="653"/>
      <c r="DP37" s="653"/>
      <c r="DQ37" s="653"/>
      <c r="DR37" s="653"/>
      <c r="DS37" s="653"/>
      <c r="DT37" s="653"/>
      <c r="DU37" s="653"/>
      <c r="DV37" s="654"/>
      <c r="DW37" s="628">
        <v>0</v>
      </c>
      <c r="DX37" s="655"/>
      <c r="DY37" s="655"/>
      <c r="DZ37" s="655"/>
      <c r="EA37" s="655"/>
      <c r="EB37" s="655"/>
      <c r="EC37" s="656"/>
    </row>
    <row r="38" spans="2:133" ht="11.25" customHeight="1" x14ac:dyDescent="0.15">
      <c r="B38" s="620" t="s">
        <v>339</v>
      </c>
      <c r="C38" s="621"/>
      <c r="D38" s="621"/>
      <c r="E38" s="621"/>
      <c r="F38" s="621"/>
      <c r="G38" s="621"/>
      <c r="H38" s="621"/>
      <c r="I38" s="621"/>
      <c r="J38" s="621"/>
      <c r="K38" s="621"/>
      <c r="L38" s="621"/>
      <c r="M38" s="621"/>
      <c r="N38" s="621"/>
      <c r="O38" s="621"/>
      <c r="P38" s="621"/>
      <c r="Q38" s="622"/>
      <c r="R38" s="623">
        <v>1985700</v>
      </c>
      <c r="S38" s="624"/>
      <c r="T38" s="624"/>
      <c r="U38" s="624"/>
      <c r="V38" s="624"/>
      <c r="W38" s="624"/>
      <c r="X38" s="624"/>
      <c r="Y38" s="625"/>
      <c r="Z38" s="626">
        <v>6.5</v>
      </c>
      <c r="AA38" s="626"/>
      <c r="AB38" s="626"/>
      <c r="AC38" s="626"/>
      <c r="AD38" s="627" t="s">
        <v>179</v>
      </c>
      <c r="AE38" s="627"/>
      <c r="AF38" s="627"/>
      <c r="AG38" s="627"/>
      <c r="AH38" s="627"/>
      <c r="AI38" s="627"/>
      <c r="AJ38" s="627"/>
      <c r="AK38" s="627"/>
      <c r="AL38" s="628" t="s">
        <v>179</v>
      </c>
      <c r="AM38" s="629"/>
      <c r="AN38" s="629"/>
      <c r="AO38" s="630"/>
      <c r="AQ38" s="689" t="s">
        <v>340</v>
      </c>
      <c r="AR38" s="690"/>
      <c r="AS38" s="690"/>
      <c r="AT38" s="690"/>
      <c r="AU38" s="690"/>
      <c r="AV38" s="690"/>
      <c r="AW38" s="690"/>
      <c r="AX38" s="690"/>
      <c r="AY38" s="691"/>
      <c r="AZ38" s="623">
        <v>863682</v>
      </c>
      <c r="BA38" s="624"/>
      <c r="BB38" s="624"/>
      <c r="BC38" s="624"/>
      <c r="BD38" s="653"/>
      <c r="BE38" s="653"/>
      <c r="BF38" s="669"/>
      <c r="BG38" s="620" t="s">
        <v>341</v>
      </c>
      <c r="BH38" s="621"/>
      <c r="BI38" s="621"/>
      <c r="BJ38" s="621"/>
      <c r="BK38" s="621"/>
      <c r="BL38" s="621"/>
      <c r="BM38" s="621"/>
      <c r="BN38" s="621"/>
      <c r="BO38" s="621"/>
      <c r="BP38" s="621"/>
      <c r="BQ38" s="621"/>
      <c r="BR38" s="621"/>
      <c r="BS38" s="621"/>
      <c r="BT38" s="621"/>
      <c r="BU38" s="622"/>
      <c r="BV38" s="623">
        <v>5429</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1956846</v>
      </c>
      <c r="CS38" s="624"/>
      <c r="CT38" s="624"/>
      <c r="CU38" s="624"/>
      <c r="CV38" s="624"/>
      <c r="CW38" s="624"/>
      <c r="CX38" s="624"/>
      <c r="CY38" s="625"/>
      <c r="CZ38" s="628">
        <v>6.7</v>
      </c>
      <c r="DA38" s="655"/>
      <c r="DB38" s="655"/>
      <c r="DC38" s="658"/>
      <c r="DD38" s="632">
        <v>1659281</v>
      </c>
      <c r="DE38" s="624"/>
      <c r="DF38" s="624"/>
      <c r="DG38" s="624"/>
      <c r="DH38" s="624"/>
      <c r="DI38" s="624"/>
      <c r="DJ38" s="624"/>
      <c r="DK38" s="625"/>
      <c r="DL38" s="632">
        <v>1609727</v>
      </c>
      <c r="DM38" s="624"/>
      <c r="DN38" s="624"/>
      <c r="DO38" s="624"/>
      <c r="DP38" s="624"/>
      <c r="DQ38" s="624"/>
      <c r="DR38" s="624"/>
      <c r="DS38" s="624"/>
      <c r="DT38" s="624"/>
      <c r="DU38" s="624"/>
      <c r="DV38" s="625"/>
      <c r="DW38" s="628">
        <v>8.9</v>
      </c>
      <c r="DX38" s="655"/>
      <c r="DY38" s="655"/>
      <c r="DZ38" s="655"/>
      <c r="EA38" s="655"/>
      <c r="EB38" s="655"/>
      <c r="EC38" s="656"/>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232</v>
      </c>
      <c r="S39" s="624"/>
      <c r="T39" s="624"/>
      <c r="U39" s="624"/>
      <c r="V39" s="624"/>
      <c r="W39" s="624"/>
      <c r="X39" s="624"/>
      <c r="Y39" s="625"/>
      <c r="Z39" s="626" t="s">
        <v>180</v>
      </c>
      <c r="AA39" s="626"/>
      <c r="AB39" s="626"/>
      <c r="AC39" s="626"/>
      <c r="AD39" s="627" t="s">
        <v>180</v>
      </c>
      <c r="AE39" s="627"/>
      <c r="AF39" s="627"/>
      <c r="AG39" s="627"/>
      <c r="AH39" s="627"/>
      <c r="AI39" s="627"/>
      <c r="AJ39" s="627"/>
      <c r="AK39" s="627"/>
      <c r="AL39" s="628" t="s">
        <v>180</v>
      </c>
      <c r="AM39" s="629"/>
      <c r="AN39" s="629"/>
      <c r="AO39" s="630"/>
      <c r="AQ39" s="689" t="s">
        <v>344</v>
      </c>
      <c r="AR39" s="690"/>
      <c r="AS39" s="690"/>
      <c r="AT39" s="690"/>
      <c r="AU39" s="690"/>
      <c r="AV39" s="690"/>
      <c r="AW39" s="690"/>
      <c r="AX39" s="690"/>
      <c r="AY39" s="691"/>
      <c r="AZ39" s="623">
        <v>553975</v>
      </c>
      <c r="BA39" s="624"/>
      <c r="BB39" s="624"/>
      <c r="BC39" s="624"/>
      <c r="BD39" s="653"/>
      <c r="BE39" s="653"/>
      <c r="BF39" s="669"/>
      <c r="BG39" s="620" t="s">
        <v>345</v>
      </c>
      <c r="BH39" s="621"/>
      <c r="BI39" s="621"/>
      <c r="BJ39" s="621"/>
      <c r="BK39" s="621"/>
      <c r="BL39" s="621"/>
      <c r="BM39" s="621"/>
      <c r="BN39" s="621"/>
      <c r="BO39" s="621"/>
      <c r="BP39" s="621"/>
      <c r="BQ39" s="621"/>
      <c r="BR39" s="621"/>
      <c r="BS39" s="621"/>
      <c r="BT39" s="621"/>
      <c r="BU39" s="622"/>
      <c r="BV39" s="623">
        <v>8698</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832006</v>
      </c>
      <c r="CS39" s="653"/>
      <c r="CT39" s="653"/>
      <c r="CU39" s="653"/>
      <c r="CV39" s="653"/>
      <c r="CW39" s="653"/>
      <c r="CX39" s="653"/>
      <c r="CY39" s="654"/>
      <c r="CZ39" s="628">
        <v>2.8</v>
      </c>
      <c r="DA39" s="655"/>
      <c r="DB39" s="655"/>
      <c r="DC39" s="658"/>
      <c r="DD39" s="632">
        <v>404510</v>
      </c>
      <c r="DE39" s="653"/>
      <c r="DF39" s="653"/>
      <c r="DG39" s="653"/>
      <c r="DH39" s="653"/>
      <c r="DI39" s="653"/>
      <c r="DJ39" s="653"/>
      <c r="DK39" s="654"/>
      <c r="DL39" s="632" t="s">
        <v>180</v>
      </c>
      <c r="DM39" s="653"/>
      <c r="DN39" s="653"/>
      <c r="DO39" s="653"/>
      <c r="DP39" s="653"/>
      <c r="DQ39" s="653"/>
      <c r="DR39" s="653"/>
      <c r="DS39" s="653"/>
      <c r="DT39" s="653"/>
      <c r="DU39" s="653"/>
      <c r="DV39" s="654"/>
      <c r="DW39" s="628" t="s">
        <v>179</v>
      </c>
      <c r="DX39" s="655"/>
      <c r="DY39" s="655"/>
      <c r="DZ39" s="655"/>
      <c r="EA39" s="655"/>
      <c r="EB39" s="655"/>
      <c r="EC39" s="656"/>
    </row>
    <row r="40" spans="2:133" ht="11.25" customHeight="1" x14ac:dyDescent="0.15">
      <c r="B40" s="620" t="s">
        <v>347</v>
      </c>
      <c r="C40" s="621"/>
      <c r="D40" s="621"/>
      <c r="E40" s="621"/>
      <c r="F40" s="621"/>
      <c r="G40" s="621"/>
      <c r="H40" s="621"/>
      <c r="I40" s="621"/>
      <c r="J40" s="621"/>
      <c r="K40" s="621"/>
      <c r="L40" s="621"/>
      <c r="M40" s="621"/>
      <c r="N40" s="621"/>
      <c r="O40" s="621"/>
      <c r="P40" s="621"/>
      <c r="Q40" s="622"/>
      <c r="R40" s="623">
        <v>186100</v>
      </c>
      <c r="S40" s="624"/>
      <c r="T40" s="624"/>
      <c r="U40" s="624"/>
      <c r="V40" s="624"/>
      <c r="W40" s="624"/>
      <c r="X40" s="624"/>
      <c r="Y40" s="625"/>
      <c r="Z40" s="626">
        <v>0.6</v>
      </c>
      <c r="AA40" s="626"/>
      <c r="AB40" s="626"/>
      <c r="AC40" s="626"/>
      <c r="AD40" s="627" t="s">
        <v>180</v>
      </c>
      <c r="AE40" s="627"/>
      <c r="AF40" s="627"/>
      <c r="AG40" s="627"/>
      <c r="AH40" s="627"/>
      <c r="AI40" s="627"/>
      <c r="AJ40" s="627"/>
      <c r="AK40" s="627"/>
      <c r="AL40" s="628" t="s">
        <v>179</v>
      </c>
      <c r="AM40" s="629"/>
      <c r="AN40" s="629"/>
      <c r="AO40" s="630"/>
      <c r="AQ40" s="689" t="s">
        <v>348</v>
      </c>
      <c r="AR40" s="690"/>
      <c r="AS40" s="690"/>
      <c r="AT40" s="690"/>
      <c r="AU40" s="690"/>
      <c r="AV40" s="690"/>
      <c r="AW40" s="690"/>
      <c r="AX40" s="690"/>
      <c r="AY40" s="691"/>
      <c r="AZ40" s="623">
        <v>124345</v>
      </c>
      <c r="BA40" s="624"/>
      <c r="BB40" s="624"/>
      <c r="BC40" s="624"/>
      <c r="BD40" s="653"/>
      <c r="BE40" s="653"/>
      <c r="BF40" s="669"/>
      <c r="BG40" s="673" t="s">
        <v>349</v>
      </c>
      <c r="BH40" s="674"/>
      <c r="BI40" s="674"/>
      <c r="BJ40" s="674"/>
      <c r="BK40" s="674"/>
      <c r="BL40" s="223"/>
      <c r="BM40" s="621" t="s">
        <v>350</v>
      </c>
      <c r="BN40" s="621"/>
      <c r="BO40" s="621"/>
      <c r="BP40" s="621"/>
      <c r="BQ40" s="621"/>
      <c r="BR40" s="621"/>
      <c r="BS40" s="621"/>
      <c r="BT40" s="621"/>
      <c r="BU40" s="622"/>
      <c r="BV40" s="623">
        <v>104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811986</v>
      </c>
      <c r="CS40" s="624"/>
      <c r="CT40" s="624"/>
      <c r="CU40" s="624"/>
      <c r="CV40" s="624"/>
      <c r="CW40" s="624"/>
      <c r="CX40" s="624"/>
      <c r="CY40" s="625"/>
      <c r="CZ40" s="628">
        <v>2.8</v>
      </c>
      <c r="DA40" s="655"/>
      <c r="DB40" s="655"/>
      <c r="DC40" s="658"/>
      <c r="DD40" s="632">
        <v>725836</v>
      </c>
      <c r="DE40" s="624"/>
      <c r="DF40" s="624"/>
      <c r="DG40" s="624"/>
      <c r="DH40" s="624"/>
      <c r="DI40" s="624"/>
      <c r="DJ40" s="624"/>
      <c r="DK40" s="625"/>
      <c r="DL40" s="632" t="s">
        <v>180</v>
      </c>
      <c r="DM40" s="624"/>
      <c r="DN40" s="624"/>
      <c r="DO40" s="624"/>
      <c r="DP40" s="624"/>
      <c r="DQ40" s="624"/>
      <c r="DR40" s="624"/>
      <c r="DS40" s="624"/>
      <c r="DT40" s="624"/>
      <c r="DU40" s="624"/>
      <c r="DV40" s="625"/>
      <c r="DW40" s="628" t="s">
        <v>179</v>
      </c>
      <c r="DX40" s="655"/>
      <c r="DY40" s="655"/>
      <c r="DZ40" s="655"/>
      <c r="EA40" s="655"/>
      <c r="EB40" s="655"/>
      <c r="EC40" s="656"/>
    </row>
    <row r="41" spans="2:133" ht="11.25" customHeight="1" x14ac:dyDescent="0.15">
      <c r="B41" s="644" t="s">
        <v>352</v>
      </c>
      <c r="C41" s="645"/>
      <c r="D41" s="645"/>
      <c r="E41" s="645"/>
      <c r="F41" s="645"/>
      <c r="G41" s="645"/>
      <c r="H41" s="645"/>
      <c r="I41" s="645"/>
      <c r="J41" s="645"/>
      <c r="K41" s="645"/>
      <c r="L41" s="645"/>
      <c r="M41" s="645"/>
      <c r="N41" s="645"/>
      <c r="O41" s="645"/>
      <c r="P41" s="645"/>
      <c r="Q41" s="646"/>
      <c r="R41" s="698">
        <v>30735282</v>
      </c>
      <c r="S41" s="699"/>
      <c r="T41" s="699"/>
      <c r="U41" s="699"/>
      <c r="V41" s="699"/>
      <c r="W41" s="699"/>
      <c r="X41" s="699"/>
      <c r="Y41" s="700"/>
      <c r="Z41" s="701">
        <v>100</v>
      </c>
      <c r="AA41" s="701"/>
      <c r="AB41" s="701"/>
      <c r="AC41" s="701"/>
      <c r="AD41" s="702">
        <v>17978698</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405538</v>
      </c>
      <c r="BA41" s="624"/>
      <c r="BB41" s="624"/>
      <c r="BC41" s="624"/>
      <c r="BD41" s="653"/>
      <c r="BE41" s="653"/>
      <c r="BF41" s="669"/>
      <c r="BG41" s="673"/>
      <c r="BH41" s="674"/>
      <c r="BI41" s="674"/>
      <c r="BJ41" s="674"/>
      <c r="BK41" s="674"/>
      <c r="BL41" s="223"/>
      <c r="BM41" s="621" t="s">
        <v>354</v>
      </c>
      <c r="BN41" s="621"/>
      <c r="BO41" s="621"/>
      <c r="BP41" s="621"/>
      <c r="BQ41" s="621"/>
      <c r="BR41" s="621"/>
      <c r="BS41" s="621"/>
      <c r="BT41" s="621"/>
      <c r="BU41" s="622"/>
      <c r="BV41" s="623" t="s">
        <v>179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180</v>
      </c>
      <c r="CS41" s="653"/>
      <c r="CT41" s="653"/>
      <c r="CU41" s="653"/>
      <c r="CV41" s="653"/>
      <c r="CW41" s="653"/>
      <c r="CX41" s="653"/>
      <c r="CY41" s="654"/>
      <c r="CZ41" s="628" t="s">
        <v>180</v>
      </c>
      <c r="DA41" s="655"/>
      <c r="DB41" s="655"/>
      <c r="DC41" s="658"/>
      <c r="DD41" s="632" t="s">
        <v>180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1426963</v>
      </c>
      <c r="BA42" s="699"/>
      <c r="BB42" s="699"/>
      <c r="BC42" s="699"/>
      <c r="BD42" s="682"/>
      <c r="BE42" s="682"/>
      <c r="BF42" s="684"/>
      <c r="BG42" s="675"/>
      <c r="BH42" s="676"/>
      <c r="BI42" s="676"/>
      <c r="BJ42" s="676"/>
      <c r="BK42" s="676"/>
      <c r="BL42" s="224"/>
      <c r="BM42" s="645" t="s">
        <v>357</v>
      </c>
      <c r="BN42" s="645"/>
      <c r="BO42" s="645"/>
      <c r="BP42" s="645"/>
      <c r="BQ42" s="645"/>
      <c r="BR42" s="645"/>
      <c r="BS42" s="645"/>
      <c r="BT42" s="645"/>
      <c r="BU42" s="646"/>
      <c r="BV42" s="698">
        <v>375</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4769076</v>
      </c>
      <c r="CS42" s="653"/>
      <c r="CT42" s="653"/>
      <c r="CU42" s="653"/>
      <c r="CV42" s="653"/>
      <c r="CW42" s="653"/>
      <c r="CX42" s="653"/>
      <c r="CY42" s="654"/>
      <c r="CZ42" s="628">
        <v>16.3</v>
      </c>
      <c r="DA42" s="655"/>
      <c r="DB42" s="655"/>
      <c r="DC42" s="658"/>
      <c r="DD42" s="632">
        <v>1341787</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111566</v>
      </c>
      <c r="CS43" s="653"/>
      <c r="CT43" s="653"/>
      <c r="CU43" s="653"/>
      <c r="CV43" s="653"/>
      <c r="CW43" s="653"/>
      <c r="CX43" s="653"/>
      <c r="CY43" s="654"/>
      <c r="CZ43" s="628">
        <v>0.4</v>
      </c>
      <c r="DA43" s="655"/>
      <c r="DB43" s="655"/>
      <c r="DC43" s="658"/>
      <c r="DD43" s="632">
        <v>111566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4407548</v>
      </c>
      <c r="CS44" s="624"/>
      <c r="CT44" s="624"/>
      <c r="CU44" s="624"/>
      <c r="CV44" s="624"/>
      <c r="CW44" s="624"/>
      <c r="CX44" s="624"/>
      <c r="CY44" s="625"/>
      <c r="CZ44" s="628">
        <v>15.1</v>
      </c>
      <c r="DA44" s="629"/>
      <c r="DB44" s="629"/>
      <c r="DC44" s="635"/>
      <c r="DD44" s="632">
        <v>1307014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2113400</v>
      </c>
      <c r="CS45" s="653"/>
      <c r="CT45" s="653"/>
      <c r="CU45" s="653"/>
      <c r="CV45" s="653"/>
      <c r="CW45" s="653"/>
      <c r="CX45" s="653"/>
      <c r="CY45" s="654"/>
      <c r="CZ45" s="628">
        <v>7.2</v>
      </c>
      <c r="DA45" s="655"/>
      <c r="DB45" s="655"/>
      <c r="DC45" s="658"/>
      <c r="DD45" s="632">
        <v>145027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2069118</v>
      </c>
      <c r="CS46" s="624"/>
      <c r="CT46" s="624"/>
      <c r="CU46" s="624"/>
      <c r="CV46" s="624"/>
      <c r="CW46" s="624"/>
      <c r="CX46" s="624"/>
      <c r="CY46" s="625"/>
      <c r="CZ46" s="628">
        <v>7.1</v>
      </c>
      <c r="DA46" s="629"/>
      <c r="DB46" s="629"/>
      <c r="DC46" s="635"/>
      <c r="DD46" s="632">
        <v>1092499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361528</v>
      </c>
      <c r="CS47" s="653"/>
      <c r="CT47" s="653"/>
      <c r="CU47" s="653"/>
      <c r="CV47" s="653"/>
      <c r="CW47" s="653"/>
      <c r="CX47" s="653"/>
      <c r="CY47" s="654"/>
      <c r="CZ47" s="628">
        <v>1.2</v>
      </c>
      <c r="DA47" s="655"/>
      <c r="DB47" s="655"/>
      <c r="DC47" s="658"/>
      <c r="DD47" s="632">
        <v>34773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180</v>
      </c>
      <c r="CS48" s="624"/>
      <c r="CT48" s="624"/>
      <c r="CU48" s="624"/>
      <c r="CV48" s="624"/>
      <c r="CW48" s="624"/>
      <c r="CX48" s="624"/>
      <c r="CY48" s="625"/>
      <c r="CZ48" s="628" t="s">
        <v>180</v>
      </c>
      <c r="DA48" s="629"/>
      <c r="DB48" s="629"/>
      <c r="DC48" s="635"/>
      <c r="DD48" s="632" t="s">
        <v>180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29247711</v>
      </c>
      <c r="CS49" s="682"/>
      <c r="CT49" s="682"/>
      <c r="CU49" s="682"/>
      <c r="CV49" s="682"/>
      <c r="CW49" s="682"/>
      <c r="CX49" s="682"/>
      <c r="CY49" s="711"/>
      <c r="CZ49" s="703">
        <v>100</v>
      </c>
      <c r="DA49" s="712"/>
      <c r="DB49" s="712"/>
      <c r="DC49" s="713"/>
      <c r="DD49" s="714">
        <v>20444594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YqH5EfhxNByS56QywguBPh0lInPUKg6NtZ1fvrmMgSdWATc1gOjmM+A+EsEjlczNh/fBwrjNtLaQB4bqYrACQ==" saltValue="lRxM6MVqx+5H5CdAACjxG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391</v>
      </c>
      <c r="C7" s="750"/>
      <c r="D7" s="750"/>
      <c r="E7" s="750"/>
      <c r="F7" s="750"/>
      <c r="G7" s="750"/>
      <c r="H7" s="750"/>
      <c r="I7" s="750"/>
      <c r="J7" s="750"/>
      <c r="K7" s="750"/>
      <c r="L7" s="750"/>
      <c r="M7" s="750"/>
      <c r="N7" s="750"/>
      <c r="O7" s="750"/>
      <c r="P7" s="751"/>
      <c r="Q7" s="752">
        <v>30691</v>
      </c>
      <c r="R7" s="753"/>
      <c r="S7" s="753"/>
      <c r="T7" s="753"/>
      <c r="U7" s="753"/>
      <c r="V7" s="753">
        <v>29232</v>
      </c>
      <c r="W7" s="753"/>
      <c r="X7" s="753"/>
      <c r="Y7" s="753"/>
      <c r="Z7" s="753"/>
      <c r="AA7" s="753">
        <v>1459</v>
      </c>
      <c r="AB7" s="753"/>
      <c r="AC7" s="753"/>
      <c r="AD7" s="753"/>
      <c r="AE7" s="754"/>
      <c r="AF7" s="755">
        <v>1071</v>
      </c>
      <c r="AG7" s="756"/>
      <c r="AH7" s="756"/>
      <c r="AI7" s="756"/>
      <c r="AJ7" s="757"/>
      <c r="AK7" s="758">
        <v>582</v>
      </c>
      <c r="AL7" s="759"/>
      <c r="AM7" s="759"/>
      <c r="AN7" s="759"/>
      <c r="AO7" s="759"/>
      <c r="AP7" s="759">
        <v>28299</v>
      </c>
      <c r="AQ7" s="759"/>
      <c r="AR7" s="759"/>
      <c r="AS7" s="759"/>
      <c r="AT7" s="759"/>
      <c r="AU7" s="760" t="s">
        <v>603</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613</v>
      </c>
      <c r="BT7" s="747"/>
      <c r="BU7" s="747"/>
      <c r="BV7" s="747"/>
      <c r="BW7" s="747"/>
      <c r="BX7" s="747"/>
      <c r="BY7" s="747"/>
      <c r="BZ7" s="747"/>
      <c r="CA7" s="747"/>
      <c r="CB7" s="747"/>
      <c r="CC7" s="747"/>
      <c r="CD7" s="747"/>
      <c r="CE7" s="747"/>
      <c r="CF7" s="747"/>
      <c r="CG7" s="762"/>
      <c r="CH7" s="743">
        <v>18</v>
      </c>
      <c r="CI7" s="744"/>
      <c r="CJ7" s="744"/>
      <c r="CK7" s="744"/>
      <c r="CL7" s="745"/>
      <c r="CM7" s="743">
        <v>199</v>
      </c>
      <c r="CN7" s="744"/>
      <c r="CO7" s="744"/>
      <c r="CP7" s="744"/>
      <c r="CQ7" s="745"/>
      <c r="CR7" s="743">
        <v>20</v>
      </c>
      <c r="CS7" s="744"/>
      <c r="CT7" s="744"/>
      <c r="CU7" s="744"/>
      <c r="CV7" s="745"/>
      <c r="CW7" s="743" t="s">
        <v>609</v>
      </c>
      <c r="CX7" s="744"/>
      <c r="CY7" s="744"/>
      <c r="CZ7" s="744"/>
      <c r="DA7" s="745"/>
      <c r="DB7" s="743" t="s">
        <v>538</v>
      </c>
      <c r="DC7" s="744"/>
      <c r="DD7" s="744"/>
      <c r="DE7" s="744"/>
      <c r="DF7" s="745"/>
      <c r="DG7" s="743" t="s">
        <v>538</v>
      </c>
      <c r="DH7" s="744"/>
      <c r="DI7" s="744"/>
      <c r="DJ7" s="744"/>
      <c r="DK7" s="745"/>
      <c r="DL7" s="743" t="s">
        <v>538</v>
      </c>
      <c r="DM7" s="744"/>
      <c r="DN7" s="744"/>
      <c r="DO7" s="744"/>
      <c r="DP7" s="745"/>
      <c r="DQ7" s="743" t="s">
        <v>538</v>
      </c>
      <c r="DR7" s="744"/>
      <c r="DS7" s="744"/>
      <c r="DT7" s="744"/>
      <c r="DU7" s="745"/>
      <c r="DV7" s="746"/>
      <c r="DW7" s="747"/>
      <c r="DX7" s="747"/>
      <c r="DY7" s="747"/>
      <c r="DZ7" s="748"/>
      <c r="EA7" s="234"/>
    </row>
    <row r="8" spans="1:131" s="235" customFormat="1" ht="26.25" customHeight="1" x14ac:dyDescent="0.15">
      <c r="A8" s="238">
        <v>2</v>
      </c>
      <c r="B8" s="780" t="s">
        <v>392</v>
      </c>
      <c r="C8" s="781"/>
      <c r="D8" s="781"/>
      <c r="E8" s="781"/>
      <c r="F8" s="781"/>
      <c r="G8" s="781"/>
      <c r="H8" s="781"/>
      <c r="I8" s="781"/>
      <c r="J8" s="781"/>
      <c r="K8" s="781"/>
      <c r="L8" s="781"/>
      <c r="M8" s="781"/>
      <c r="N8" s="781"/>
      <c r="O8" s="781"/>
      <c r="P8" s="782"/>
      <c r="Q8" s="783">
        <v>44</v>
      </c>
      <c r="R8" s="784"/>
      <c r="S8" s="784"/>
      <c r="T8" s="784"/>
      <c r="U8" s="784"/>
      <c r="V8" s="784">
        <v>15</v>
      </c>
      <c r="W8" s="784"/>
      <c r="X8" s="784"/>
      <c r="Y8" s="784"/>
      <c r="Z8" s="784"/>
      <c r="AA8" s="784">
        <v>29</v>
      </c>
      <c r="AB8" s="784"/>
      <c r="AC8" s="784"/>
      <c r="AD8" s="784"/>
      <c r="AE8" s="785"/>
      <c r="AF8" s="786">
        <v>29</v>
      </c>
      <c r="AG8" s="787"/>
      <c r="AH8" s="787"/>
      <c r="AI8" s="787"/>
      <c r="AJ8" s="788"/>
      <c r="AK8" s="769" t="s">
        <v>623</v>
      </c>
      <c r="AL8" s="770"/>
      <c r="AM8" s="770"/>
      <c r="AN8" s="770"/>
      <c r="AO8" s="770"/>
      <c r="AP8" s="770" t="s">
        <v>623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614</v>
      </c>
      <c r="BT8" s="774"/>
      <c r="BU8" s="774"/>
      <c r="BV8" s="774"/>
      <c r="BW8" s="774"/>
      <c r="BX8" s="774"/>
      <c r="BY8" s="774"/>
      <c r="BZ8" s="774"/>
      <c r="CA8" s="774"/>
      <c r="CB8" s="774"/>
      <c r="CC8" s="774"/>
      <c r="CD8" s="774"/>
      <c r="CE8" s="774"/>
      <c r="CF8" s="774"/>
      <c r="CG8" s="775"/>
      <c r="CH8" s="776">
        <v>-16</v>
      </c>
      <c r="CI8" s="777"/>
      <c r="CJ8" s="777"/>
      <c r="CK8" s="777"/>
      <c r="CL8" s="778"/>
      <c r="CM8" s="776">
        <v>113</v>
      </c>
      <c r="CN8" s="777"/>
      <c r="CO8" s="777"/>
      <c r="CP8" s="777"/>
      <c r="CQ8" s="778"/>
      <c r="CR8" s="776">
        <v>293</v>
      </c>
      <c r="CS8" s="777"/>
      <c r="CT8" s="777"/>
      <c r="CU8" s="777"/>
      <c r="CV8" s="778"/>
      <c r="CW8" s="776" t="s">
        <v>538</v>
      </c>
      <c r="CX8" s="777"/>
      <c r="CY8" s="777"/>
      <c r="CZ8" s="777"/>
      <c r="DA8" s="778"/>
      <c r="DB8" s="776" t="s">
        <v>538</v>
      </c>
      <c r="DC8" s="777"/>
      <c r="DD8" s="777"/>
      <c r="DE8" s="777"/>
      <c r="DF8" s="778"/>
      <c r="DG8" s="776" t="s">
        <v>538</v>
      </c>
      <c r="DH8" s="777"/>
      <c r="DI8" s="777"/>
      <c r="DJ8" s="777"/>
      <c r="DK8" s="778"/>
      <c r="DL8" s="776" t="s">
        <v>538</v>
      </c>
      <c r="DM8" s="777"/>
      <c r="DN8" s="777"/>
      <c r="DO8" s="777"/>
      <c r="DP8" s="778"/>
      <c r="DQ8" s="776" t="s">
        <v>538</v>
      </c>
      <c r="DR8" s="777"/>
      <c r="DS8" s="777"/>
      <c r="DT8" s="777"/>
      <c r="DU8" s="778"/>
      <c r="DV8" s="773"/>
      <c r="DW8" s="774"/>
      <c r="DX8" s="774"/>
      <c r="DY8" s="774"/>
      <c r="DZ8" s="779"/>
      <c r="EA8" s="234"/>
    </row>
    <row r="9" spans="1:131" s="235" customFormat="1" ht="26.25" customHeight="1" x14ac:dyDescent="0.15">
      <c r="A9" s="238">
        <v>3</v>
      </c>
      <c r="B9" s="780" t="s">
        <v>393</v>
      </c>
      <c r="C9" s="781"/>
      <c r="D9" s="781"/>
      <c r="E9" s="781"/>
      <c r="F9" s="781"/>
      <c r="G9" s="781"/>
      <c r="H9" s="781"/>
      <c r="I9" s="781"/>
      <c r="J9" s="781"/>
      <c r="K9" s="781"/>
      <c r="L9" s="781"/>
      <c r="M9" s="781"/>
      <c r="N9" s="781"/>
      <c r="O9" s="781"/>
      <c r="P9" s="782"/>
      <c r="Q9" s="783">
        <v>1</v>
      </c>
      <c r="R9" s="784"/>
      <c r="S9" s="784"/>
      <c r="T9" s="784"/>
      <c r="U9" s="784"/>
      <c r="V9" s="784">
        <v>1</v>
      </c>
      <c r="W9" s="784"/>
      <c r="X9" s="784"/>
      <c r="Y9" s="784"/>
      <c r="Z9" s="784"/>
      <c r="AA9" s="784">
        <v>0</v>
      </c>
      <c r="AB9" s="784"/>
      <c r="AC9" s="784"/>
      <c r="AD9" s="784"/>
      <c r="AE9" s="785"/>
      <c r="AF9" s="786" t="s">
        <v>394</v>
      </c>
      <c r="AG9" s="787"/>
      <c r="AH9" s="787"/>
      <c r="AI9" s="787"/>
      <c r="AJ9" s="788"/>
      <c r="AK9" s="769" t="s">
        <v>623</v>
      </c>
      <c r="AL9" s="770"/>
      <c r="AM9" s="770"/>
      <c r="AN9" s="770"/>
      <c r="AO9" s="770"/>
      <c r="AP9" s="770" t="s">
        <v>623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615</v>
      </c>
      <c r="BT9" s="774"/>
      <c r="BU9" s="774"/>
      <c r="BV9" s="774"/>
      <c r="BW9" s="774"/>
      <c r="BX9" s="774"/>
      <c r="BY9" s="774"/>
      <c r="BZ9" s="774"/>
      <c r="CA9" s="774"/>
      <c r="CB9" s="774"/>
      <c r="CC9" s="774"/>
      <c r="CD9" s="774"/>
      <c r="CE9" s="774"/>
      <c r="CF9" s="774"/>
      <c r="CG9" s="775"/>
      <c r="CH9" s="776">
        <v>-1</v>
      </c>
      <c r="CI9" s="777"/>
      <c r="CJ9" s="777"/>
      <c r="CK9" s="777"/>
      <c r="CL9" s="778"/>
      <c r="CM9" s="776">
        <v>-17</v>
      </c>
      <c r="CN9" s="777"/>
      <c r="CO9" s="777"/>
      <c r="CP9" s="777"/>
      <c r="CQ9" s="778"/>
      <c r="CR9" s="776">
        <v>9</v>
      </c>
      <c r="CS9" s="777"/>
      <c r="CT9" s="777"/>
      <c r="CU9" s="777"/>
      <c r="CV9" s="778"/>
      <c r="CW9" s="776" t="s">
        <v>538</v>
      </c>
      <c r="CX9" s="777"/>
      <c r="CY9" s="777"/>
      <c r="CZ9" s="777"/>
      <c r="DA9" s="778"/>
      <c r="DB9" s="776" t="s">
        <v>538</v>
      </c>
      <c r="DC9" s="777"/>
      <c r="DD9" s="777"/>
      <c r="DE9" s="777"/>
      <c r="DF9" s="778"/>
      <c r="DG9" s="776" t="s">
        <v>538</v>
      </c>
      <c r="DH9" s="777"/>
      <c r="DI9" s="777"/>
      <c r="DJ9" s="777"/>
      <c r="DK9" s="778"/>
      <c r="DL9" s="776" t="s">
        <v>538</v>
      </c>
      <c r="DM9" s="777"/>
      <c r="DN9" s="777"/>
      <c r="DO9" s="777"/>
      <c r="DP9" s="778"/>
      <c r="DQ9" s="776" t="s">
        <v>538</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616</v>
      </c>
      <c r="BT10" s="774"/>
      <c r="BU10" s="774"/>
      <c r="BV10" s="774"/>
      <c r="BW10" s="774"/>
      <c r="BX10" s="774"/>
      <c r="BY10" s="774"/>
      <c r="BZ10" s="774"/>
      <c r="CA10" s="774"/>
      <c r="CB10" s="774"/>
      <c r="CC10" s="774"/>
      <c r="CD10" s="774"/>
      <c r="CE10" s="774"/>
      <c r="CF10" s="774"/>
      <c r="CG10" s="775"/>
      <c r="CH10" s="776">
        <v>-1</v>
      </c>
      <c r="CI10" s="777"/>
      <c r="CJ10" s="777"/>
      <c r="CK10" s="777"/>
      <c r="CL10" s="778"/>
      <c r="CM10" s="776">
        <v>30</v>
      </c>
      <c r="CN10" s="777"/>
      <c r="CO10" s="777"/>
      <c r="CP10" s="777"/>
      <c r="CQ10" s="778"/>
      <c r="CR10" s="776">
        <v>10</v>
      </c>
      <c r="CS10" s="777"/>
      <c r="CT10" s="777"/>
      <c r="CU10" s="777"/>
      <c r="CV10" s="778"/>
      <c r="CW10" s="776" t="s">
        <v>538</v>
      </c>
      <c r="CX10" s="777"/>
      <c r="CY10" s="777"/>
      <c r="CZ10" s="777"/>
      <c r="DA10" s="778"/>
      <c r="DB10" s="776" t="s">
        <v>538</v>
      </c>
      <c r="DC10" s="777"/>
      <c r="DD10" s="777"/>
      <c r="DE10" s="777"/>
      <c r="DF10" s="778"/>
      <c r="DG10" s="776" t="s">
        <v>538</v>
      </c>
      <c r="DH10" s="777"/>
      <c r="DI10" s="777"/>
      <c r="DJ10" s="777"/>
      <c r="DK10" s="778"/>
      <c r="DL10" s="776" t="s">
        <v>538</v>
      </c>
      <c r="DM10" s="777"/>
      <c r="DN10" s="777"/>
      <c r="DO10" s="777"/>
      <c r="DP10" s="778"/>
      <c r="DQ10" s="776" t="s">
        <v>538</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617</v>
      </c>
      <c r="BT11" s="774"/>
      <c r="BU11" s="774"/>
      <c r="BV11" s="774"/>
      <c r="BW11" s="774"/>
      <c r="BX11" s="774"/>
      <c r="BY11" s="774"/>
      <c r="BZ11" s="774"/>
      <c r="CA11" s="774"/>
      <c r="CB11" s="774"/>
      <c r="CC11" s="774"/>
      <c r="CD11" s="774"/>
      <c r="CE11" s="774"/>
      <c r="CF11" s="774"/>
      <c r="CG11" s="775"/>
      <c r="CH11" s="776">
        <v>29</v>
      </c>
      <c r="CI11" s="777"/>
      <c r="CJ11" s="777"/>
      <c r="CK11" s="777"/>
      <c r="CL11" s="778"/>
      <c r="CM11" s="776">
        <v>801</v>
      </c>
      <c r="CN11" s="777"/>
      <c r="CO11" s="777"/>
      <c r="CP11" s="777"/>
      <c r="CQ11" s="778"/>
      <c r="CR11" s="776">
        <v>30</v>
      </c>
      <c r="CS11" s="777"/>
      <c r="CT11" s="777"/>
      <c r="CU11" s="777"/>
      <c r="CV11" s="778"/>
      <c r="CW11" s="776" t="s">
        <v>538</v>
      </c>
      <c r="CX11" s="777"/>
      <c r="CY11" s="777"/>
      <c r="CZ11" s="777"/>
      <c r="DA11" s="778"/>
      <c r="DB11" s="776" t="s">
        <v>538</v>
      </c>
      <c r="DC11" s="777"/>
      <c r="DD11" s="777"/>
      <c r="DE11" s="777"/>
      <c r="DF11" s="778"/>
      <c r="DG11" s="776" t="s">
        <v>538</v>
      </c>
      <c r="DH11" s="777"/>
      <c r="DI11" s="777"/>
      <c r="DJ11" s="777"/>
      <c r="DK11" s="778"/>
      <c r="DL11" s="776" t="s">
        <v>538</v>
      </c>
      <c r="DM11" s="777"/>
      <c r="DN11" s="777"/>
      <c r="DO11" s="777"/>
      <c r="DP11" s="778"/>
      <c r="DQ11" s="776" t="s">
        <v>538</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618</v>
      </c>
      <c r="BT12" s="774"/>
      <c r="BU12" s="774"/>
      <c r="BV12" s="774"/>
      <c r="BW12" s="774"/>
      <c r="BX12" s="774"/>
      <c r="BY12" s="774"/>
      <c r="BZ12" s="774"/>
      <c r="CA12" s="774"/>
      <c r="CB12" s="774"/>
      <c r="CC12" s="774"/>
      <c r="CD12" s="774"/>
      <c r="CE12" s="774"/>
      <c r="CF12" s="774"/>
      <c r="CG12" s="775"/>
      <c r="CH12" s="776">
        <v>-7</v>
      </c>
      <c r="CI12" s="777"/>
      <c r="CJ12" s="777"/>
      <c r="CK12" s="777"/>
      <c r="CL12" s="778"/>
      <c r="CM12" s="776">
        <v>97</v>
      </c>
      <c r="CN12" s="777"/>
      <c r="CO12" s="777"/>
      <c r="CP12" s="777"/>
      <c r="CQ12" s="778"/>
      <c r="CR12" s="776">
        <v>38</v>
      </c>
      <c r="CS12" s="777"/>
      <c r="CT12" s="777"/>
      <c r="CU12" s="777"/>
      <c r="CV12" s="778"/>
      <c r="CW12" s="776" t="s">
        <v>609</v>
      </c>
      <c r="CX12" s="777"/>
      <c r="CY12" s="777"/>
      <c r="CZ12" s="777"/>
      <c r="DA12" s="778"/>
      <c r="DB12" s="776" t="s">
        <v>538</v>
      </c>
      <c r="DC12" s="777"/>
      <c r="DD12" s="777"/>
      <c r="DE12" s="777"/>
      <c r="DF12" s="778"/>
      <c r="DG12" s="776" t="s">
        <v>538</v>
      </c>
      <c r="DH12" s="777"/>
      <c r="DI12" s="777"/>
      <c r="DJ12" s="777"/>
      <c r="DK12" s="778"/>
      <c r="DL12" s="776" t="s">
        <v>538</v>
      </c>
      <c r="DM12" s="777"/>
      <c r="DN12" s="777"/>
      <c r="DO12" s="777"/>
      <c r="DP12" s="778"/>
      <c r="DQ12" s="776" t="s">
        <v>538</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619</v>
      </c>
      <c r="BT13" s="774"/>
      <c r="BU13" s="774"/>
      <c r="BV13" s="774"/>
      <c r="BW13" s="774"/>
      <c r="BX13" s="774"/>
      <c r="BY13" s="774"/>
      <c r="BZ13" s="774"/>
      <c r="CA13" s="774"/>
      <c r="CB13" s="774"/>
      <c r="CC13" s="774"/>
      <c r="CD13" s="774"/>
      <c r="CE13" s="774"/>
      <c r="CF13" s="774"/>
      <c r="CG13" s="775"/>
      <c r="CH13" s="776">
        <v>1</v>
      </c>
      <c r="CI13" s="777"/>
      <c r="CJ13" s="777"/>
      <c r="CK13" s="777"/>
      <c r="CL13" s="778"/>
      <c r="CM13" s="776">
        <v>78</v>
      </c>
      <c r="CN13" s="777"/>
      <c r="CO13" s="777"/>
      <c r="CP13" s="777"/>
      <c r="CQ13" s="778"/>
      <c r="CR13" s="776">
        <v>8</v>
      </c>
      <c r="CS13" s="777"/>
      <c r="CT13" s="777"/>
      <c r="CU13" s="777"/>
      <c r="CV13" s="778"/>
      <c r="CW13" s="776">
        <v>0</v>
      </c>
      <c r="CX13" s="777"/>
      <c r="CY13" s="777"/>
      <c r="CZ13" s="777"/>
      <c r="DA13" s="778"/>
      <c r="DB13" s="776" t="s">
        <v>538</v>
      </c>
      <c r="DC13" s="777"/>
      <c r="DD13" s="777"/>
      <c r="DE13" s="777"/>
      <c r="DF13" s="778"/>
      <c r="DG13" s="776" t="s">
        <v>538</v>
      </c>
      <c r="DH13" s="777"/>
      <c r="DI13" s="777"/>
      <c r="DJ13" s="777"/>
      <c r="DK13" s="778"/>
      <c r="DL13" s="776" t="s">
        <v>538</v>
      </c>
      <c r="DM13" s="777"/>
      <c r="DN13" s="777"/>
      <c r="DO13" s="777"/>
      <c r="DP13" s="778"/>
      <c r="DQ13" s="776" t="s">
        <v>538</v>
      </c>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620</v>
      </c>
      <c r="BT14" s="774"/>
      <c r="BU14" s="774"/>
      <c r="BV14" s="774"/>
      <c r="BW14" s="774"/>
      <c r="BX14" s="774"/>
      <c r="BY14" s="774"/>
      <c r="BZ14" s="774"/>
      <c r="CA14" s="774"/>
      <c r="CB14" s="774"/>
      <c r="CC14" s="774"/>
      <c r="CD14" s="774"/>
      <c r="CE14" s="774"/>
      <c r="CF14" s="774"/>
      <c r="CG14" s="775"/>
      <c r="CH14" s="776">
        <v>-2</v>
      </c>
      <c r="CI14" s="777"/>
      <c r="CJ14" s="777"/>
      <c r="CK14" s="777"/>
      <c r="CL14" s="778"/>
      <c r="CM14" s="776">
        <v>-41</v>
      </c>
      <c r="CN14" s="777"/>
      <c r="CO14" s="777"/>
      <c r="CP14" s="777"/>
      <c r="CQ14" s="778"/>
      <c r="CR14" s="776">
        <v>24</v>
      </c>
      <c r="CS14" s="777"/>
      <c r="CT14" s="777"/>
      <c r="CU14" s="777"/>
      <c r="CV14" s="778"/>
      <c r="CW14" s="776" t="s">
        <v>538</v>
      </c>
      <c r="CX14" s="777"/>
      <c r="CY14" s="777"/>
      <c r="CZ14" s="777"/>
      <c r="DA14" s="778"/>
      <c r="DB14" s="776" t="s">
        <v>538</v>
      </c>
      <c r="DC14" s="777"/>
      <c r="DD14" s="777"/>
      <c r="DE14" s="777"/>
      <c r="DF14" s="778"/>
      <c r="DG14" s="776" t="s">
        <v>538</v>
      </c>
      <c r="DH14" s="777"/>
      <c r="DI14" s="777"/>
      <c r="DJ14" s="777"/>
      <c r="DK14" s="778"/>
      <c r="DL14" s="776" t="s">
        <v>538</v>
      </c>
      <c r="DM14" s="777"/>
      <c r="DN14" s="777"/>
      <c r="DO14" s="777"/>
      <c r="DP14" s="778"/>
      <c r="DQ14" s="776" t="s">
        <v>538</v>
      </c>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621</v>
      </c>
      <c r="BT15" s="774"/>
      <c r="BU15" s="774"/>
      <c r="BV15" s="774"/>
      <c r="BW15" s="774"/>
      <c r="BX15" s="774"/>
      <c r="BY15" s="774"/>
      <c r="BZ15" s="774"/>
      <c r="CA15" s="774"/>
      <c r="CB15" s="774"/>
      <c r="CC15" s="774"/>
      <c r="CD15" s="774"/>
      <c r="CE15" s="774"/>
      <c r="CF15" s="774"/>
      <c r="CG15" s="775"/>
      <c r="CH15" s="776">
        <v>8</v>
      </c>
      <c r="CI15" s="777"/>
      <c r="CJ15" s="777"/>
      <c r="CK15" s="777"/>
      <c r="CL15" s="778"/>
      <c r="CM15" s="776">
        <v>98</v>
      </c>
      <c r="CN15" s="777"/>
      <c r="CO15" s="777"/>
      <c r="CP15" s="777"/>
      <c r="CQ15" s="778"/>
      <c r="CR15" s="776">
        <v>5</v>
      </c>
      <c r="CS15" s="777"/>
      <c r="CT15" s="777"/>
      <c r="CU15" s="777"/>
      <c r="CV15" s="778"/>
      <c r="CW15" s="776" t="s">
        <v>538</v>
      </c>
      <c r="CX15" s="777"/>
      <c r="CY15" s="777"/>
      <c r="CZ15" s="777"/>
      <c r="DA15" s="778"/>
      <c r="DB15" s="776" t="s">
        <v>538</v>
      </c>
      <c r="DC15" s="777"/>
      <c r="DD15" s="777"/>
      <c r="DE15" s="777"/>
      <c r="DF15" s="778"/>
      <c r="DG15" s="776" t="s">
        <v>538</v>
      </c>
      <c r="DH15" s="777"/>
      <c r="DI15" s="777"/>
      <c r="DJ15" s="777"/>
      <c r="DK15" s="778"/>
      <c r="DL15" s="776" t="s">
        <v>538</v>
      </c>
      <c r="DM15" s="777"/>
      <c r="DN15" s="777"/>
      <c r="DO15" s="777"/>
      <c r="DP15" s="778"/>
      <c r="DQ15" s="776" t="s">
        <v>538</v>
      </c>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622</v>
      </c>
      <c r="BT16" s="774"/>
      <c r="BU16" s="774"/>
      <c r="BV16" s="774"/>
      <c r="BW16" s="774"/>
      <c r="BX16" s="774"/>
      <c r="BY16" s="774"/>
      <c r="BZ16" s="774"/>
      <c r="CA16" s="774"/>
      <c r="CB16" s="774"/>
      <c r="CC16" s="774"/>
      <c r="CD16" s="774"/>
      <c r="CE16" s="774"/>
      <c r="CF16" s="774"/>
      <c r="CG16" s="775"/>
      <c r="CH16" s="776">
        <v>-383</v>
      </c>
      <c r="CI16" s="777"/>
      <c r="CJ16" s="777"/>
      <c r="CK16" s="777"/>
      <c r="CL16" s="778"/>
      <c r="CM16" s="776">
        <v>292</v>
      </c>
      <c r="CN16" s="777"/>
      <c r="CO16" s="777"/>
      <c r="CP16" s="777"/>
      <c r="CQ16" s="778"/>
      <c r="CR16" s="776">
        <v>57</v>
      </c>
      <c r="CS16" s="777"/>
      <c r="CT16" s="777"/>
      <c r="CU16" s="777"/>
      <c r="CV16" s="778"/>
      <c r="CW16" s="776">
        <v>188</v>
      </c>
      <c r="CX16" s="777"/>
      <c r="CY16" s="777"/>
      <c r="CZ16" s="777"/>
      <c r="DA16" s="778"/>
      <c r="DB16" s="776" t="s">
        <v>538</v>
      </c>
      <c r="DC16" s="777"/>
      <c r="DD16" s="777"/>
      <c r="DE16" s="777"/>
      <c r="DF16" s="778"/>
      <c r="DG16" s="776" t="s">
        <v>538</v>
      </c>
      <c r="DH16" s="777"/>
      <c r="DI16" s="777"/>
      <c r="DJ16" s="777"/>
      <c r="DK16" s="778"/>
      <c r="DL16" s="776" t="s">
        <v>538</v>
      </c>
      <c r="DM16" s="777"/>
      <c r="DN16" s="777"/>
      <c r="DO16" s="777"/>
      <c r="DP16" s="778"/>
      <c r="DQ16" s="776" t="s">
        <v>538</v>
      </c>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802"/>
      <c r="R22" s="803"/>
      <c r="S22" s="803"/>
      <c r="T22" s="803"/>
      <c r="U22" s="803"/>
      <c r="V22" s="803"/>
      <c r="W22" s="803"/>
      <c r="X22" s="803"/>
      <c r="Y22" s="803"/>
      <c r="Z22" s="803"/>
      <c r="AA22" s="803"/>
      <c r="AB22" s="803"/>
      <c r="AC22" s="803"/>
      <c r="AD22" s="803"/>
      <c r="AE22" s="804"/>
      <c r="AF22" s="786"/>
      <c r="AG22" s="787"/>
      <c r="AH22" s="787"/>
      <c r="AI22" s="787"/>
      <c r="AJ22" s="788"/>
      <c r="AK22" s="805"/>
      <c r="AL22" s="806"/>
      <c r="AM22" s="806"/>
      <c r="AN22" s="806"/>
      <c r="AO22" s="806"/>
      <c r="AP22" s="806"/>
      <c r="AQ22" s="806"/>
      <c r="AR22" s="806"/>
      <c r="AS22" s="806"/>
      <c r="AT22" s="806"/>
      <c r="AU22" s="807"/>
      <c r="AV22" s="807"/>
      <c r="AW22" s="807"/>
      <c r="AX22" s="807"/>
      <c r="AY22" s="808"/>
      <c r="AZ22" s="809" t="s">
        <v>395</v>
      </c>
      <c r="BA22" s="809"/>
      <c r="BB22" s="809"/>
      <c r="BC22" s="809"/>
      <c r="BD22" s="810"/>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f>SUM(Q7:U9)</f>
        <v>30736</v>
      </c>
      <c r="R23" s="793"/>
      <c r="S23" s="793"/>
      <c r="T23" s="793"/>
      <c r="U23" s="793"/>
      <c r="V23" s="794">
        <f t="shared" ref="V23" si="0">SUM(V7:Z9)</f>
        <v>29248</v>
      </c>
      <c r="W23" s="795"/>
      <c r="X23" s="795"/>
      <c r="Y23" s="795"/>
      <c r="Z23" s="796"/>
      <c r="AA23" s="794">
        <f t="shared" ref="AA23" si="1">SUM(AA7:AE9)</f>
        <v>1488</v>
      </c>
      <c r="AB23" s="795"/>
      <c r="AC23" s="795"/>
      <c r="AD23" s="795"/>
      <c r="AE23" s="797"/>
      <c r="AF23" s="798">
        <v>1100</v>
      </c>
      <c r="AG23" s="793"/>
      <c r="AH23" s="793"/>
      <c r="AI23" s="793"/>
      <c r="AJ23" s="799"/>
      <c r="AK23" s="800"/>
      <c r="AL23" s="801"/>
      <c r="AM23" s="801"/>
      <c r="AN23" s="801"/>
      <c r="AO23" s="801"/>
      <c r="AP23" s="794">
        <f t="shared" ref="AP23" si="2">SUM(AP7:AT9)</f>
        <v>28299</v>
      </c>
      <c r="AQ23" s="795"/>
      <c r="AR23" s="795"/>
      <c r="AS23" s="795"/>
      <c r="AT23" s="796"/>
      <c r="AU23" s="812"/>
      <c r="AV23" s="812"/>
      <c r="AW23" s="812"/>
      <c r="AX23" s="812"/>
      <c r="AY23" s="813"/>
      <c r="AZ23" s="814" t="s">
        <v>398</v>
      </c>
      <c r="BA23" s="795"/>
      <c r="BB23" s="795"/>
      <c r="BC23" s="795"/>
      <c r="BD23" s="797"/>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11" t="s">
        <v>399</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374</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5" t="s">
        <v>404</v>
      </c>
      <c r="AG26" s="816"/>
      <c r="AH26" s="816"/>
      <c r="AI26" s="816"/>
      <c r="AJ26" s="817"/>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8"/>
      <c r="AG27" s="819"/>
      <c r="AH27" s="819"/>
      <c r="AI27" s="819"/>
      <c r="AJ27" s="820"/>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3">
        <v>4782</v>
      </c>
      <c r="R28" s="824"/>
      <c r="S28" s="824"/>
      <c r="T28" s="824"/>
      <c r="U28" s="824"/>
      <c r="V28" s="824">
        <v>4730</v>
      </c>
      <c r="W28" s="824"/>
      <c r="X28" s="824"/>
      <c r="Y28" s="824"/>
      <c r="Z28" s="824"/>
      <c r="AA28" s="824">
        <v>51</v>
      </c>
      <c r="AB28" s="824"/>
      <c r="AC28" s="824"/>
      <c r="AD28" s="824"/>
      <c r="AE28" s="825"/>
      <c r="AF28" s="826">
        <v>51</v>
      </c>
      <c r="AG28" s="824"/>
      <c r="AH28" s="824"/>
      <c r="AI28" s="824"/>
      <c r="AJ28" s="827"/>
      <c r="AK28" s="828">
        <v>300</v>
      </c>
      <c r="AL28" s="829"/>
      <c r="AM28" s="829"/>
      <c r="AN28" s="829"/>
      <c r="AO28" s="829"/>
      <c r="AP28" s="829" t="s">
        <v>538</v>
      </c>
      <c r="AQ28" s="829"/>
      <c r="AR28" s="829"/>
      <c r="AS28" s="829"/>
      <c r="AT28" s="829"/>
      <c r="AU28" s="829" t="s">
        <v>605</v>
      </c>
      <c r="AV28" s="829"/>
      <c r="AW28" s="829"/>
      <c r="AX28" s="829"/>
      <c r="AY28" s="829"/>
      <c r="AZ28" s="830" t="s">
        <v>538</v>
      </c>
      <c r="BA28" s="830"/>
      <c r="BB28" s="830"/>
      <c r="BC28" s="830"/>
      <c r="BD28" s="830"/>
      <c r="BE28" s="821" t="s">
        <v>606</v>
      </c>
      <c r="BF28" s="821"/>
      <c r="BG28" s="821"/>
      <c r="BH28" s="821"/>
      <c r="BI28" s="822"/>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338</v>
      </c>
      <c r="R29" s="784"/>
      <c r="S29" s="784"/>
      <c r="T29" s="784"/>
      <c r="U29" s="784"/>
      <c r="V29" s="784">
        <v>310</v>
      </c>
      <c r="W29" s="784"/>
      <c r="X29" s="784"/>
      <c r="Y29" s="784"/>
      <c r="Z29" s="784"/>
      <c r="AA29" s="784">
        <v>27</v>
      </c>
      <c r="AB29" s="784"/>
      <c r="AC29" s="784"/>
      <c r="AD29" s="784"/>
      <c r="AE29" s="785"/>
      <c r="AF29" s="786">
        <v>27</v>
      </c>
      <c r="AG29" s="787"/>
      <c r="AH29" s="787"/>
      <c r="AI29" s="787"/>
      <c r="AJ29" s="788"/>
      <c r="AK29" s="833">
        <v>105</v>
      </c>
      <c r="AL29" s="831"/>
      <c r="AM29" s="831"/>
      <c r="AN29" s="831"/>
      <c r="AO29" s="831"/>
      <c r="AP29" s="831">
        <v>220</v>
      </c>
      <c r="AQ29" s="831"/>
      <c r="AR29" s="831"/>
      <c r="AS29" s="831"/>
      <c r="AT29" s="831"/>
      <c r="AU29" s="831">
        <v>76</v>
      </c>
      <c r="AV29" s="831"/>
      <c r="AW29" s="831"/>
      <c r="AX29" s="831"/>
      <c r="AY29" s="831"/>
      <c r="AZ29" s="832" t="s">
        <v>538</v>
      </c>
      <c r="BA29" s="832"/>
      <c r="BB29" s="832"/>
      <c r="BC29" s="832"/>
      <c r="BD29" s="832"/>
      <c r="BE29" s="821"/>
      <c r="BF29" s="821"/>
      <c r="BG29" s="821"/>
      <c r="BH29" s="821"/>
      <c r="BI29" s="822"/>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4746</v>
      </c>
      <c r="R30" s="784"/>
      <c r="S30" s="784"/>
      <c r="T30" s="784"/>
      <c r="U30" s="784"/>
      <c r="V30" s="784">
        <v>4458</v>
      </c>
      <c r="W30" s="784"/>
      <c r="X30" s="784"/>
      <c r="Y30" s="784"/>
      <c r="Z30" s="784"/>
      <c r="AA30" s="784">
        <v>288</v>
      </c>
      <c r="AB30" s="784"/>
      <c r="AC30" s="784"/>
      <c r="AD30" s="784"/>
      <c r="AE30" s="785"/>
      <c r="AF30" s="786">
        <v>288</v>
      </c>
      <c r="AG30" s="787"/>
      <c r="AH30" s="787"/>
      <c r="AI30" s="787"/>
      <c r="AJ30" s="788"/>
      <c r="AK30" s="833">
        <v>657</v>
      </c>
      <c r="AL30" s="831"/>
      <c r="AM30" s="831"/>
      <c r="AN30" s="831"/>
      <c r="AO30" s="831"/>
      <c r="AP30" s="831" t="s">
        <v>538</v>
      </c>
      <c r="AQ30" s="831"/>
      <c r="AR30" s="831"/>
      <c r="AS30" s="831"/>
      <c r="AT30" s="831"/>
      <c r="AU30" s="831" t="s">
        <v>538</v>
      </c>
      <c r="AV30" s="831"/>
      <c r="AW30" s="831"/>
      <c r="AX30" s="831"/>
      <c r="AY30" s="831"/>
      <c r="AZ30" s="832" t="s">
        <v>538</v>
      </c>
      <c r="BA30" s="832"/>
      <c r="BB30" s="832"/>
      <c r="BC30" s="832"/>
      <c r="BD30" s="832"/>
      <c r="BE30" s="821" t="s">
        <v>607</v>
      </c>
      <c r="BF30" s="821"/>
      <c r="BG30" s="821"/>
      <c r="BH30" s="821"/>
      <c r="BI30" s="822"/>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678</v>
      </c>
      <c r="R31" s="784"/>
      <c r="S31" s="784"/>
      <c r="T31" s="784"/>
      <c r="U31" s="784"/>
      <c r="V31" s="784">
        <v>668</v>
      </c>
      <c r="W31" s="784"/>
      <c r="X31" s="784"/>
      <c r="Y31" s="784"/>
      <c r="Z31" s="784"/>
      <c r="AA31" s="784">
        <v>10</v>
      </c>
      <c r="AB31" s="784"/>
      <c r="AC31" s="784"/>
      <c r="AD31" s="784"/>
      <c r="AE31" s="785"/>
      <c r="AF31" s="786">
        <v>10</v>
      </c>
      <c r="AG31" s="787"/>
      <c r="AH31" s="787"/>
      <c r="AI31" s="787"/>
      <c r="AJ31" s="788"/>
      <c r="AK31" s="833">
        <v>165</v>
      </c>
      <c r="AL31" s="831"/>
      <c r="AM31" s="831"/>
      <c r="AN31" s="831"/>
      <c r="AO31" s="831"/>
      <c r="AP31" s="831" t="s">
        <v>538</v>
      </c>
      <c r="AQ31" s="831"/>
      <c r="AR31" s="831"/>
      <c r="AS31" s="831"/>
      <c r="AT31" s="831"/>
      <c r="AU31" s="831" t="s">
        <v>538</v>
      </c>
      <c r="AV31" s="831"/>
      <c r="AW31" s="831"/>
      <c r="AX31" s="831"/>
      <c r="AY31" s="831"/>
      <c r="AZ31" s="832" t="s">
        <v>538</v>
      </c>
      <c r="BA31" s="832"/>
      <c r="BB31" s="832"/>
      <c r="BC31" s="832"/>
      <c r="BD31" s="832"/>
      <c r="BE31" s="821"/>
      <c r="BF31" s="821"/>
      <c r="BG31" s="821"/>
      <c r="BH31" s="821"/>
      <c r="BI31" s="822"/>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413</v>
      </c>
      <c r="C32" s="781"/>
      <c r="D32" s="781"/>
      <c r="E32" s="781"/>
      <c r="F32" s="781"/>
      <c r="G32" s="781"/>
      <c r="H32" s="781"/>
      <c r="I32" s="781"/>
      <c r="J32" s="781"/>
      <c r="K32" s="781"/>
      <c r="L32" s="781"/>
      <c r="M32" s="781"/>
      <c r="N32" s="781"/>
      <c r="O32" s="781"/>
      <c r="P32" s="782"/>
      <c r="Q32" s="783">
        <v>734</v>
      </c>
      <c r="R32" s="784"/>
      <c r="S32" s="784"/>
      <c r="T32" s="784"/>
      <c r="U32" s="784"/>
      <c r="V32" s="784">
        <v>712</v>
      </c>
      <c r="W32" s="784"/>
      <c r="X32" s="784"/>
      <c r="Y32" s="784"/>
      <c r="Z32" s="784"/>
      <c r="AA32" s="784">
        <v>22</v>
      </c>
      <c r="AB32" s="784"/>
      <c r="AC32" s="784"/>
      <c r="AD32" s="784"/>
      <c r="AE32" s="785"/>
      <c r="AF32" s="786">
        <v>22</v>
      </c>
      <c r="AG32" s="787"/>
      <c r="AH32" s="787"/>
      <c r="AI32" s="787"/>
      <c r="AJ32" s="788"/>
      <c r="AK32" s="833">
        <v>124</v>
      </c>
      <c r="AL32" s="831"/>
      <c r="AM32" s="831"/>
      <c r="AN32" s="831"/>
      <c r="AO32" s="831"/>
      <c r="AP32" s="831">
        <v>116</v>
      </c>
      <c r="AQ32" s="831"/>
      <c r="AR32" s="831"/>
      <c r="AS32" s="831"/>
      <c r="AT32" s="831"/>
      <c r="AU32" s="831">
        <v>21</v>
      </c>
      <c r="AV32" s="831"/>
      <c r="AW32" s="831"/>
      <c r="AX32" s="831"/>
      <c r="AY32" s="831"/>
      <c r="AZ32" s="832" t="s">
        <v>538</v>
      </c>
      <c r="BA32" s="832"/>
      <c r="BB32" s="832"/>
      <c r="BC32" s="832"/>
      <c r="BD32" s="832"/>
      <c r="BE32" s="821"/>
      <c r="BF32" s="821"/>
      <c r="BG32" s="821"/>
      <c r="BH32" s="821"/>
      <c r="BI32" s="822"/>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414</v>
      </c>
      <c r="C33" s="781"/>
      <c r="D33" s="781"/>
      <c r="E33" s="781"/>
      <c r="F33" s="781"/>
      <c r="G33" s="781"/>
      <c r="H33" s="781"/>
      <c r="I33" s="781"/>
      <c r="J33" s="781"/>
      <c r="K33" s="781"/>
      <c r="L33" s="781"/>
      <c r="M33" s="781"/>
      <c r="N33" s="781"/>
      <c r="O33" s="781"/>
      <c r="P33" s="782"/>
      <c r="Q33" s="783">
        <v>6</v>
      </c>
      <c r="R33" s="784"/>
      <c r="S33" s="784"/>
      <c r="T33" s="784"/>
      <c r="U33" s="784"/>
      <c r="V33" s="784">
        <v>6</v>
      </c>
      <c r="W33" s="784"/>
      <c r="X33" s="784"/>
      <c r="Y33" s="784"/>
      <c r="Z33" s="784"/>
      <c r="AA33" s="784" t="s">
        <v>605</v>
      </c>
      <c r="AB33" s="784"/>
      <c r="AC33" s="784"/>
      <c r="AD33" s="784"/>
      <c r="AE33" s="785"/>
      <c r="AF33" s="786" t="s">
        <v>604</v>
      </c>
      <c r="AG33" s="787"/>
      <c r="AH33" s="787"/>
      <c r="AI33" s="787"/>
      <c r="AJ33" s="788"/>
      <c r="AK33" s="833">
        <v>2</v>
      </c>
      <c r="AL33" s="831"/>
      <c r="AM33" s="831"/>
      <c r="AN33" s="831"/>
      <c r="AO33" s="831"/>
      <c r="AP33" s="831" t="s">
        <v>538</v>
      </c>
      <c r="AQ33" s="831"/>
      <c r="AR33" s="831"/>
      <c r="AS33" s="831"/>
      <c r="AT33" s="831"/>
      <c r="AU33" s="834" t="s">
        <v>538</v>
      </c>
      <c r="AV33" s="835"/>
      <c r="AW33" s="835"/>
      <c r="AX33" s="835"/>
      <c r="AY33" s="833"/>
      <c r="AZ33" s="832" t="s">
        <v>538</v>
      </c>
      <c r="BA33" s="832"/>
      <c r="BB33" s="832"/>
      <c r="BC33" s="832"/>
      <c r="BD33" s="832"/>
      <c r="BE33" s="821"/>
      <c r="BF33" s="821"/>
      <c r="BG33" s="821"/>
      <c r="BH33" s="821"/>
      <c r="BI33" s="822"/>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783">
        <v>1279</v>
      </c>
      <c r="R34" s="784"/>
      <c r="S34" s="784"/>
      <c r="T34" s="784"/>
      <c r="U34" s="784"/>
      <c r="V34" s="784">
        <v>1236</v>
      </c>
      <c r="W34" s="784"/>
      <c r="X34" s="784"/>
      <c r="Y34" s="784"/>
      <c r="Z34" s="784"/>
      <c r="AA34" s="784">
        <v>43</v>
      </c>
      <c r="AB34" s="784"/>
      <c r="AC34" s="784"/>
      <c r="AD34" s="784"/>
      <c r="AE34" s="785"/>
      <c r="AF34" s="786">
        <v>1337</v>
      </c>
      <c r="AG34" s="787"/>
      <c r="AH34" s="787"/>
      <c r="AI34" s="787"/>
      <c r="AJ34" s="788"/>
      <c r="AK34" s="833">
        <v>864</v>
      </c>
      <c r="AL34" s="831"/>
      <c r="AM34" s="831"/>
      <c r="AN34" s="831"/>
      <c r="AO34" s="831"/>
      <c r="AP34" s="831">
        <v>6085</v>
      </c>
      <c r="AQ34" s="831"/>
      <c r="AR34" s="831"/>
      <c r="AS34" s="831"/>
      <c r="AT34" s="831"/>
      <c r="AU34" s="834">
        <v>4205</v>
      </c>
      <c r="AV34" s="835"/>
      <c r="AW34" s="835"/>
      <c r="AX34" s="835"/>
      <c r="AY34" s="833"/>
      <c r="AZ34" s="832" t="s">
        <v>538</v>
      </c>
      <c r="BA34" s="832"/>
      <c r="BB34" s="832"/>
      <c r="BC34" s="832"/>
      <c r="BD34" s="832"/>
      <c r="BE34" s="821" t="s">
        <v>416</v>
      </c>
      <c r="BF34" s="821"/>
      <c r="BG34" s="821"/>
      <c r="BH34" s="821"/>
      <c r="BI34" s="822"/>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417</v>
      </c>
      <c r="C35" s="781"/>
      <c r="D35" s="781"/>
      <c r="E35" s="781"/>
      <c r="F35" s="781"/>
      <c r="G35" s="781"/>
      <c r="H35" s="781"/>
      <c r="I35" s="781"/>
      <c r="J35" s="781"/>
      <c r="K35" s="781"/>
      <c r="L35" s="781"/>
      <c r="M35" s="781"/>
      <c r="N35" s="781"/>
      <c r="O35" s="781"/>
      <c r="P35" s="782"/>
      <c r="Q35" s="783">
        <v>2376</v>
      </c>
      <c r="R35" s="784"/>
      <c r="S35" s="784"/>
      <c r="T35" s="784"/>
      <c r="U35" s="784"/>
      <c r="V35" s="784">
        <v>2344</v>
      </c>
      <c r="W35" s="784"/>
      <c r="X35" s="784"/>
      <c r="Y35" s="784"/>
      <c r="Z35" s="784"/>
      <c r="AA35" s="784">
        <v>32</v>
      </c>
      <c r="AB35" s="784"/>
      <c r="AC35" s="784"/>
      <c r="AD35" s="784"/>
      <c r="AE35" s="785"/>
      <c r="AF35" s="786">
        <v>194</v>
      </c>
      <c r="AG35" s="787"/>
      <c r="AH35" s="787"/>
      <c r="AI35" s="787"/>
      <c r="AJ35" s="788"/>
      <c r="AK35" s="833">
        <v>1341</v>
      </c>
      <c r="AL35" s="831"/>
      <c r="AM35" s="831"/>
      <c r="AN35" s="831"/>
      <c r="AO35" s="831"/>
      <c r="AP35" s="831">
        <v>12982</v>
      </c>
      <c r="AQ35" s="831"/>
      <c r="AR35" s="831"/>
      <c r="AS35" s="831"/>
      <c r="AT35" s="831"/>
      <c r="AU35" s="834">
        <v>10957</v>
      </c>
      <c r="AV35" s="835"/>
      <c r="AW35" s="835"/>
      <c r="AX35" s="835"/>
      <c r="AY35" s="833"/>
      <c r="AZ35" s="832" t="s">
        <v>538</v>
      </c>
      <c r="BA35" s="832"/>
      <c r="BB35" s="832"/>
      <c r="BC35" s="832"/>
      <c r="BD35" s="832"/>
      <c r="BE35" s="821" t="s">
        <v>416</v>
      </c>
      <c r="BF35" s="821"/>
      <c r="BG35" s="821"/>
      <c r="BH35" s="821"/>
      <c r="BI35" s="822"/>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418</v>
      </c>
      <c r="C36" s="781"/>
      <c r="D36" s="781"/>
      <c r="E36" s="781"/>
      <c r="F36" s="781"/>
      <c r="G36" s="781"/>
      <c r="H36" s="781"/>
      <c r="I36" s="781"/>
      <c r="J36" s="781"/>
      <c r="K36" s="781"/>
      <c r="L36" s="781"/>
      <c r="M36" s="781"/>
      <c r="N36" s="781"/>
      <c r="O36" s="781"/>
      <c r="P36" s="782"/>
      <c r="Q36" s="783">
        <v>4084</v>
      </c>
      <c r="R36" s="784"/>
      <c r="S36" s="784"/>
      <c r="T36" s="784"/>
      <c r="U36" s="784"/>
      <c r="V36" s="784">
        <v>4408</v>
      </c>
      <c r="W36" s="784"/>
      <c r="X36" s="784"/>
      <c r="Y36" s="784"/>
      <c r="Z36" s="784"/>
      <c r="AA36" s="784">
        <v>-324</v>
      </c>
      <c r="AB36" s="784"/>
      <c r="AC36" s="784"/>
      <c r="AD36" s="784"/>
      <c r="AE36" s="785"/>
      <c r="AF36" s="786" t="s">
        <v>419</v>
      </c>
      <c r="AG36" s="787"/>
      <c r="AH36" s="787"/>
      <c r="AI36" s="787"/>
      <c r="AJ36" s="788"/>
      <c r="AK36" s="833">
        <v>554</v>
      </c>
      <c r="AL36" s="831"/>
      <c r="AM36" s="831"/>
      <c r="AN36" s="831"/>
      <c r="AO36" s="831"/>
      <c r="AP36" s="831">
        <v>4545</v>
      </c>
      <c r="AQ36" s="831"/>
      <c r="AR36" s="831"/>
      <c r="AS36" s="831"/>
      <c r="AT36" s="831"/>
      <c r="AU36" s="834">
        <v>2418</v>
      </c>
      <c r="AV36" s="835"/>
      <c r="AW36" s="835"/>
      <c r="AX36" s="835"/>
      <c r="AY36" s="833"/>
      <c r="AZ36" s="832" t="s">
        <v>538</v>
      </c>
      <c r="BA36" s="832"/>
      <c r="BB36" s="832"/>
      <c r="BC36" s="832"/>
      <c r="BD36" s="832"/>
      <c r="BE36" s="821" t="s">
        <v>420</v>
      </c>
      <c r="BF36" s="821"/>
      <c r="BG36" s="821"/>
      <c r="BH36" s="821"/>
      <c r="BI36" s="822"/>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t="s">
        <v>421</v>
      </c>
      <c r="C37" s="781"/>
      <c r="D37" s="781"/>
      <c r="E37" s="781"/>
      <c r="F37" s="781"/>
      <c r="G37" s="781"/>
      <c r="H37" s="781"/>
      <c r="I37" s="781"/>
      <c r="J37" s="781"/>
      <c r="K37" s="781"/>
      <c r="L37" s="781"/>
      <c r="M37" s="781"/>
      <c r="N37" s="781"/>
      <c r="O37" s="781"/>
      <c r="P37" s="782"/>
      <c r="Q37" s="783">
        <v>63</v>
      </c>
      <c r="R37" s="784"/>
      <c r="S37" s="784"/>
      <c r="T37" s="784"/>
      <c r="U37" s="784"/>
      <c r="V37" s="784">
        <v>63</v>
      </c>
      <c r="W37" s="784"/>
      <c r="X37" s="784"/>
      <c r="Y37" s="784"/>
      <c r="Z37" s="784"/>
      <c r="AA37" s="784" t="s">
        <v>605</v>
      </c>
      <c r="AB37" s="784"/>
      <c r="AC37" s="784"/>
      <c r="AD37" s="784"/>
      <c r="AE37" s="785"/>
      <c r="AF37" s="786" t="s">
        <v>419</v>
      </c>
      <c r="AG37" s="787"/>
      <c r="AH37" s="787"/>
      <c r="AI37" s="787"/>
      <c r="AJ37" s="788"/>
      <c r="AK37" s="831" t="s">
        <v>538</v>
      </c>
      <c r="AL37" s="831"/>
      <c r="AM37" s="831"/>
      <c r="AN37" s="831"/>
      <c r="AO37" s="831"/>
      <c r="AP37" s="831" t="s">
        <v>538</v>
      </c>
      <c r="AQ37" s="831"/>
      <c r="AR37" s="831"/>
      <c r="AS37" s="831"/>
      <c r="AT37" s="831"/>
      <c r="AU37" s="831" t="s">
        <v>538</v>
      </c>
      <c r="AV37" s="831"/>
      <c r="AW37" s="831"/>
      <c r="AX37" s="831"/>
      <c r="AY37" s="831"/>
      <c r="AZ37" s="832" t="s">
        <v>538</v>
      </c>
      <c r="BA37" s="832"/>
      <c r="BB37" s="832"/>
      <c r="BC37" s="832"/>
      <c r="BD37" s="832"/>
      <c r="BE37" s="821" t="s">
        <v>422</v>
      </c>
      <c r="BF37" s="821"/>
      <c r="BG37" s="821"/>
      <c r="BH37" s="821"/>
      <c r="BI37" s="822"/>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t="s">
        <v>423</v>
      </c>
      <c r="C38" s="781"/>
      <c r="D38" s="781"/>
      <c r="E38" s="781"/>
      <c r="F38" s="781"/>
      <c r="G38" s="781"/>
      <c r="H38" s="781"/>
      <c r="I38" s="781"/>
      <c r="J38" s="781"/>
      <c r="K38" s="781"/>
      <c r="L38" s="781"/>
      <c r="M38" s="781"/>
      <c r="N38" s="781"/>
      <c r="O38" s="781"/>
      <c r="P38" s="782"/>
      <c r="Q38" s="783">
        <v>5</v>
      </c>
      <c r="R38" s="784"/>
      <c r="S38" s="784"/>
      <c r="T38" s="784"/>
      <c r="U38" s="784"/>
      <c r="V38" s="784">
        <v>5</v>
      </c>
      <c r="W38" s="784"/>
      <c r="X38" s="784"/>
      <c r="Y38" s="784"/>
      <c r="Z38" s="784"/>
      <c r="AA38" s="784" t="s">
        <v>605</v>
      </c>
      <c r="AB38" s="784"/>
      <c r="AC38" s="784"/>
      <c r="AD38" s="784"/>
      <c r="AE38" s="785"/>
      <c r="AF38" s="786">
        <v>0</v>
      </c>
      <c r="AG38" s="787"/>
      <c r="AH38" s="787"/>
      <c r="AI38" s="787"/>
      <c r="AJ38" s="788"/>
      <c r="AK38" s="831" t="s">
        <v>538</v>
      </c>
      <c r="AL38" s="831"/>
      <c r="AM38" s="831"/>
      <c r="AN38" s="831"/>
      <c r="AO38" s="831"/>
      <c r="AP38" s="831" t="s">
        <v>538</v>
      </c>
      <c r="AQ38" s="831"/>
      <c r="AR38" s="831"/>
      <c r="AS38" s="831"/>
      <c r="AT38" s="831"/>
      <c r="AU38" s="831" t="s">
        <v>538</v>
      </c>
      <c r="AV38" s="831"/>
      <c r="AW38" s="831"/>
      <c r="AX38" s="831"/>
      <c r="AY38" s="831"/>
      <c r="AZ38" s="832" t="s">
        <v>538</v>
      </c>
      <c r="BA38" s="832"/>
      <c r="BB38" s="832"/>
      <c r="BC38" s="832"/>
      <c r="BD38" s="832"/>
      <c r="BE38" s="821" t="s">
        <v>424</v>
      </c>
      <c r="BF38" s="821"/>
      <c r="BG38" s="821"/>
      <c r="BH38" s="821"/>
      <c r="BI38" s="822"/>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3"/>
      <c r="AL39" s="831"/>
      <c r="AM39" s="831"/>
      <c r="AN39" s="831"/>
      <c r="AO39" s="831"/>
      <c r="AP39" s="831"/>
      <c r="AQ39" s="831"/>
      <c r="AR39" s="831"/>
      <c r="AS39" s="831"/>
      <c r="AT39" s="831"/>
      <c r="AU39" s="831"/>
      <c r="AV39" s="831"/>
      <c r="AW39" s="831"/>
      <c r="AX39" s="831"/>
      <c r="AY39" s="831"/>
      <c r="AZ39" s="832"/>
      <c r="BA39" s="832"/>
      <c r="BB39" s="832"/>
      <c r="BC39" s="832"/>
      <c r="BD39" s="832"/>
      <c r="BE39" s="821"/>
      <c r="BF39" s="821"/>
      <c r="BG39" s="821"/>
      <c r="BH39" s="821"/>
      <c r="BI39" s="822"/>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3"/>
      <c r="AL40" s="831"/>
      <c r="AM40" s="831"/>
      <c r="AN40" s="831"/>
      <c r="AO40" s="831"/>
      <c r="AP40" s="831"/>
      <c r="AQ40" s="831"/>
      <c r="AR40" s="831"/>
      <c r="AS40" s="831"/>
      <c r="AT40" s="831"/>
      <c r="AU40" s="831"/>
      <c r="AV40" s="831"/>
      <c r="AW40" s="831"/>
      <c r="AX40" s="831"/>
      <c r="AY40" s="831"/>
      <c r="AZ40" s="832"/>
      <c r="BA40" s="832"/>
      <c r="BB40" s="832"/>
      <c r="BC40" s="832"/>
      <c r="BD40" s="832"/>
      <c r="BE40" s="821"/>
      <c r="BF40" s="821"/>
      <c r="BG40" s="821"/>
      <c r="BH40" s="821"/>
      <c r="BI40" s="822"/>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3"/>
      <c r="AL41" s="831"/>
      <c r="AM41" s="831"/>
      <c r="AN41" s="831"/>
      <c r="AO41" s="831"/>
      <c r="AP41" s="831"/>
      <c r="AQ41" s="831"/>
      <c r="AR41" s="831"/>
      <c r="AS41" s="831"/>
      <c r="AT41" s="831"/>
      <c r="AU41" s="831"/>
      <c r="AV41" s="831"/>
      <c r="AW41" s="831"/>
      <c r="AX41" s="831"/>
      <c r="AY41" s="831"/>
      <c r="AZ41" s="832"/>
      <c r="BA41" s="832"/>
      <c r="BB41" s="832"/>
      <c r="BC41" s="832"/>
      <c r="BD41" s="832"/>
      <c r="BE41" s="821"/>
      <c r="BF41" s="821"/>
      <c r="BG41" s="821"/>
      <c r="BH41" s="821"/>
      <c r="BI41" s="822"/>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3"/>
      <c r="AL42" s="831"/>
      <c r="AM42" s="831"/>
      <c r="AN42" s="831"/>
      <c r="AO42" s="831"/>
      <c r="AP42" s="831"/>
      <c r="AQ42" s="831"/>
      <c r="AR42" s="831"/>
      <c r="AS42" s="831"/>
      <c r="AT42" s="831"/>
      <c r="AU42" s="831"/>
      <c r="AV42" s="831"/>
      <c r="AW42" s="831"/>
      <c r="AX42" s="831"/>
      <c r="AY42" s="831"/>
      <c r="AZ42" s="832"/>
      <c r="BA42" s="832"/>
      <c r="BB42" s="832"/>
      <c r="BC42" s="832"/>
      <c r="BD42" s="832"/>
      <c r="BE42" s="821"/>
      <c r="BF42" s="821"/>
      <c r="BG42" s="821"/>
      <c r="BH42" s="821"/>
      <c r="BI42" s="822"/>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3"/>
      <c r="AL43" s="831"/>
      <c r="AM43" s="831"/>
      <c r="AN43" s="831"/>
      <c r="AO43" s="831"/>
      <c r="AP43" s="831"/>
      <c r="AQ43" s="831"/>
      <c r="AR43" s="831"/>
      <c r="AS43" s="831"/>
      <c r="AT43" s="831"/>
      <c r="AU43" s="831"/>
      <c r="AV43" s="831"/>
      <c r="AW43" s="831"/>
      <c r="AX43" s="831"/>
      <c r="AY43" s="831"/>
      <c r="AZ43" s="832"/>
      <c r="BA43" s="832"/>
      <c r="BB43" s="832"/>
      <c r="BC43" s="832"/>
      <c r="BD43" s="832"/>
      <c r="BE43" s="821"/>
      <c r="BF43" s="821"/>
      <c r="BG43" s="821"/>
      <c r="BH43" s="821"/>
      <c r="BI43" s="822"/>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3"/>
      <c r="AL44" s="831"/>
      <c r="AM44" s="831"/>
      <c r="AN44" s="831"/>
      <c r="AO44" s="831"/>
      <c r="AP44" s="831"/>
      <c r="AQ44" s="831"/>
      <c r="AR44" s="831"/>
      <c r="AS44" s="831"/>
      <c r="AT44" s="831"/>
      <c r="AU44" s="831"/>
      <c r="AV44" s="831"/>
      <c r="AW44" s="831"/>
      <c r="AX44" s="831"/>
      <c r="AY44" s="831"/>
      <c r="AZ44" s="832"/>
      <c r="BA44" s="832"/>
      <c r="BB44" s="832"/>
      <c r="BC44" s="832"/>
      <c r="BD44" s="832"/>
      <c r="BE44" s="821"/>
      <c r="BF44" s="821"/>
      <c r="BG44" s="821"/>
      <c r="BH44" s="821"/>
      <c r="BI44" s="822"/>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3"/>
      <c r="AL45" s="831"/>
      <c r="AM45" s="831"/>
      <c r="AN45" s="831"/>
      <c r="AO45" s="831"/>
      <c r="AP45" s="831"/>
      <c r="AQ45" s="831"/>
      <c r="AR45" s="831"/>
      <c r="AS45" s="831"/>
      <c r="AT45" s="831"/>
      <c r="AU45" s="831"/>
      <c r="AV45" s="831"/>
      <c r="AW45" s="831"/>
      <c r="AX45" s="831"/>
      <c r="AY45" s="831"/>
      <c r="AZ45" s="832"/>
      <c r="BA45" s="832"/>
      <c r="BB45" s="832"/>
      <c r="BC45" s="832"/>
      <c r="BD45" s="832"/>
      <c r="BE45" s="821"/>
      <c r="BF45" s="821"/>
      <c r="BG45" s="821"/>
      <c r="BH45" s="821"/>
      <c r="BI45" s="822"/>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3"/>
      <c r="AL46" s="831"/>
      <c r="AM46" s="831"/>
      <c r="AN46" s="831"/>
      <c r="AO46" s="831"/>
      <c r="AP46" s="831"/>
      <c r="AQ46" s="831"/>
      <c r="AR46" s="831"/>
      <c r="AS46" s="831"/>
      <c r="AT46" s="831"/>
      <c r="AU46" s="831"/>
      <c r="AV46" s="831"/>
      <c r="AW46" s="831"/>
      <c r="AX46" s="831"/>
      <c r="AY46" s="831"/>
      <c r="AZ46" s="832"/>
      <c r="BA46" s="832"/>
      <c r="BB46" s="832"/>
      <c r="BC46" s="832"/>
      <c r="BD46" s="832"/>
      <c r="BE46" s="821"/>
      <c r="BF46" s="821"/>
      <c r="BG46" s="821"/>
      <c r="BH46" s="821"/>
      <c r="BI46" s="822"/>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3"/>
      <c r="AL47" s="831"/>
      <c r="AM47" s="831"/>
      <c r="AN47" s="831"/>
      <c r="AO47" s="831"/>
      <c r="AP47" s="831"/>
      <c r="AQ47" s="831"/>
      <c r="AR47" s="831"/>
      <c r="AS47" s="831"/>
      <c r="AT47" s="831"/>
      <c r="AU47" s="831"/>
      <c r="AV47" s="831"/>
      <c r="AW47" s="831"/>
      <c r="AX47" s="831"/>
      <c r="AY47" s="831"/>
      <c r="AZ47" s="832"/>
      <c r="BA47" s="832"/>
      <c r="BB47" s="832"/>
      <c r="BC47" s="832"/>
      <c r="BD47" s="832"/>
      <c r="BE47" s="821"/>
      <c r="BF47" s="821"/>
      <c r="BG47" s="821"/>
      <c r="BH47" s="821"/>
      <c r="BI47" s="822"/>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3"/>
      <c r="AL48" s="831"/>
      <c r="AM48" s="831"/>
      <c r="AN48" s="831"/>
      <c r="AO48" s="831"/>
      <c r="AP48" s="831"/>
      <c r="AQ48" s="831"/>
      <c r="AR48" s="831"/>
      <c r="AS48" s="831"/>
      <c r="AT48" s="831"/>
      <c r="AU48" s="831"/>
      <c r="AV48" s="831"/>
      <c r="AW48" s="831"/>
      <c r="AX48" s="831"/>
      <c r="AY48" s="831"/>
      <c r="AZ48" s="832"/>
      <c r="BA48" s="832"/>
      <c r="BB48" s="832"/>
      <c r="BC48" s="832"/>
      <c r="BD48" s="832"/>
      <c r="BE48" s="821"/>
      <c r="BF48" s="821"/>
      <c r="BG48" s="821"/>
      <c r="BH48" s="821"/>
      <c r="BI48" s="822"/>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3"/>
      <c r="AL49" s="831"/>
      <c r="AM49" s="831"/>
      <c r="AN49" s="831"/>
      <c r="AO49" s="831"/>
      <c r="AP49" s="831"/>
      <c r="AQ49" s="831"/>
      <c r="AR49" s="831"/>
      <c r="AS49" s="831"/>
      <c r="AT49" s="831"/>
      <c r="AU49" s="831"/>
      <c r="AV49" s="831"/>
      <c r="AW49" s="831"/>
      <c r="AX49" s="831"/>
      <c r="AY49" s="831"/>
      <c r="AZ49" s="832"/>
      <c r="BA49" s="832"/>
      <c r="BB49" s="832"/>
      <c r="BC49" s="832"/>
      <c r="BD49" s="832"/>
      <c r="BE49" s="821"/>
      <c r="BF49" s="821"/>
      <c r="BG49" s="821"/>
      <c r="BH49" s="821"/>
      <c r="BI49" s="822"/>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6"/>
      <c r="R50" s="837"/>
      <c r="S50" s="837"/>
      <c r="T50" s="837"/>
      <c r="U50" s="837"/>
      <c r="V50" s="837"/>
      <c r="W50" s="837"/>
      <c r="X50" s="837"/>
      <c r="Y50" s="837"/>
      <c r="Z50" s="837"/>
      <c r="AA50" s="837"/>
      <c r="AB50" s="837"/>
      <c r="AC50" s="837"/>
      <c r="AD50" s="837"/>
      <c r="AE50" s="838"/>
      <c r="AF50" s="786"/>
      <c r="AG50" s="787"/>
      <c r="AH50" s="787"/>
      <c r="AI50" s="787"/>
      <c r="AJ50" s="788"/>
      <c r="AK50" s="840"/>
      <c r="AL50" s="837"/>
      <c r="AM50" s="837"/>
      <c r="AN50" s="837"/>
      <c r="AO50" s="837"/>
      <c r="AP50" s="837"/>
      <c r="AQ50" s="837"/>
      <c r="AR50" s="837"/>
      <c r="AS50" s="837"/>
      <c r="AT50" s="837"/>
      <c r="AU50" s="837"/>
      <c r="AV50" s="837"/>
      <c r="AW50" s="837"/>
      <c r="AX50" s="837"/>
      <c r="AY50" s="837"/>
      <c r="AZ50" s="839"/>
      <c r="BA50" s="839"/>
      <c r="BB50" s="839"/>
      <c r="BC50" s="839"/>
      <c r="BD50" s="839"/>
      <c r="BE50" s="821"/>
      <c r="BF50" s="821"/>
      <c r="BG50" s="821"/>
      <c r="BH50" s="821"/>
      <c r="BI50" s="822"/>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6"/>
      <c r="R51" s="837"/>
      <c r="S51" s="837"/>
      <c r="T51" s="837"/>
      <c r="U51" s="837"/>
      <c r="V51" s="837"/>
      <c r="W51" s="837"/>
      <c r="X51" s="837"/>
      <c r="Y51" s="837"/>
      <c r="Z51" s="837"/>
      <c r="AA51" s="837"/>
      <c r="AB51" s="837"/>
      <c r="AC51" s="837"/>
      <c r="AD51" s="837"/>
      <c r="AE51" s="838"/>
      <c r="AF51" s="786"/>
      <c r="AG51" s="787"/>
      <c r="AH51" s="787"/>
      <c r="AI51" s="787"/>
      <c r="AJ51" s="788"/>
      <c r="AK51" s="840"/>
      <c r="AL51" s="837"/>
      <c r="AM51" s="837"/>
      <c r="AN51" s="837"/>
      <c r="AO51" s="837"/>
      <c r="AP51" s="837"/>
      <c r="AQ51" s="837"/>
      <c r="AR51" s="837"/>
      <c r="AS51" s="837"/>
      <c r="AT51" s="837"/>
      <c r="AU51" s="837"/>
      <c r="AV51" s="837"/>
      <c r="AW51" s="837"/>
      <c r="AX51" s="837"/>
      <c r="AY51" s="837"/>
      <c r="AZ51" s="839"/>
      <c r="BA51" s="839"/>
      <c r="BB51" s="839"/>
      <c r="BC51" s="839"/>
      <c r="BD51" s="839"/>
      <c r="BE51" s="821"/>
      <c r="BF51" s="821"/>
      <c r="BG51" s="821"/>
      <c r="BH51" s="821"/>
      <c r="BI51" s="822"/>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6"/>
      <c r="R52" s="837"/>
      <c r="S52" s="837"/>
      <c r="T52" s="837"/>
      <c r="U52" s="837"/>
      <c r="V52" s="837"/>
      <c r="W52" s="837"/>
      <c r="X52" s="837"/>
      <c r="Y52" s="837"/>
      <c r="Z52" s="837"/>
      <c r="AA52" s="837"/>
      <c r="AB52" s="837"/>
      <c r="AC52" s="837"/>
      <c r="AD52" s="837"/>
      <c r="AE52" s="838"/>
      <c r="AF52" s="786"/>
      <c r="AG52" s="787"/>
      <c r="AH52" s="787"/>
      <c r="AI52" s="787"/>
      <c r="AJ52" s="788"/>
      <c r="AK52" s="840"/>
      <c r="AL52" s="837"/>
      <c r="AM52" s="837"/>
      <c r="AN52" s="837"/>
      <c r="AO52" s="837"/>
      <c r="AP52" s="837"/>
      <c r="AQ52" s="837"/>
      <c r="AR52" s="837"/>
      <c r="AS52" s="837"/>
      <c r="AT52" s="837"/>
      <c r="AU52" s="837"/>
      <c r="AV52" s="837"/>
      <c r="AW52" s="837"/>
      <c r="AX52" s="837"/>
      <c r="AY52" s="837"/>
      <c r="AZ52" s="839"/>
      <c r="BA52" s="839"/>
      <c r="BB52" s="839"/>
      <c r="BC52" s="839"/>
      <c r="BD52" s="839"/>
      <c r="BE52" s="821"/>
      <c r="BF52" s="821"/>
      <c r="BG52" s="821"/>
      <c r="BH52" s="821"/>
      <c r="BI52" s="822"/>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6"/>
      <c r="R53" s="837"/>
      <c r="S53" s="837"/>
      <c r="T53" s="837"/>
      <c r="U53" s="837"/>
      <c r="V53" s="837"/>
      <c r="W53" s="837"/>
      <c r="X53" s="837"/>
      <c r="Y53" s="837"/>
      <c r="Z53" s="837"/>
      <c r="AA53" s="837"/>
      <c r="AB53" s="837"/>
      <c r="AC53" s="837"/>
      <c r="AD53" s="837"/>
      <c r="AE53" s="838"/>
      <c r="AF53" s="786"/>
      <c r="AG53" s="787"/>
      <c r="AH53" s="787"/>
      <c r="AI53" s="787"/>
      <c r="AJ53" s="788"/>
      <c r="AK53" s="840"/>
      <c r="AL53" s="837"/>
      <c r="AM53" s="837"/>
      <c r="AN53" s="837"/>
      <c r="AO53" s="837"/>
      <c r="AP53" s="837"/>
      <c r="AQ53" s="837"/>
      <c r="AR53" s="837"/>
      <c r="AS53" s="837"/>
      <c r="AT53" s="837"/>
      <c r="AU53" s="837"/>
      <c r="AV53" s="837"/>
      <c r="AW53" s="837"/>
      <c r="AX53" s="837"/>
      <c r="AY53" s="837"/>
      <c r="AZ53" s="839"/>
      <c r="BA53" s="839"/>
      <c r="BB53" s="839"/>
      <c r="BC53" s="839"/>
      <c r="BD53" s="839"/>
      <c r="BE53" s="821"/>
      <c r="BF53" s="821"/>
      <c r="BG53" s="821"/>
      <c r="BH53" s="821"/>
      <c r="BI53" s="822"/>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6"/>
      <c r="R54" s="837"/>
      <c r="S54" s="837"/>
      <c r="T54" s="837"/>
      <c r="U54" s="837"/>
      <c r="V54" s="837"/>
      <c r="W54" s="837"/>
      <c r="X54" s="837"/>
      <c r="Y54" s="837"/>
      <c r="Z54" s="837"/>
      <c r="AA54" s="837"/>
      <c r="AB54" s="837"/>
      <c r="AC54" s="837"/>
      <c r="AD54" s="837"/>
      <c r="AE54" s="838"/>
      <c r="AF54" s="786"/>
      <c r="AG54" s="787"/>
      <c r="AH54" s="787"/>
      <c r="AI54" s="787"/>
      <c r="AJ54" s="788"/>
      <c r="AK54" s="840"/>
      <c r="AL54" s="837"/>
      <c r="AM54" s="837"/>
      <c r="AN54" s="837"/>
      <c r="AO54" s="837"/>
      <c r="AP54" s="837"/>
      <c r="AQ54" s="837"/>
      <c r="AR54" s="837"/>
      <c r="AS54" s="837"/>
      <c r="AT54" s="837"/>
      <c r="AU54" s="837"/>
      <c r="AV54" s="837"/>
      <c r="AW54" s="837"/>
      <c r="AX54" s="837"/>
      <c r="AY54" s="837"/>
      <c r="AZ54" s="839"/>
      <c r="BA54" s="839"/>
      <c r="BB54" s="839"/>
      <c r="BC54" s="839"/>
      <c r="BD54" s="839"/>
      <c r="BE54" s="821"/>
      <c r="BF54" s="821"/>
      <c r="BG54" s="821"/>
      <c r="BH54" s="821"/>
      <c r="BI54" s="822"/>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6"/>
      <c r="R55" s="837"/>
      <c r="S55" s="837"/>
      <c r="T55" s="837"/>
      <c r="U55" s="837"/>
      <c r="V55" s="837"/>
      <c r="W55" s="837"/>
      <c r="X55" s="837"/>
      <c r="Y55" s="837"/>
      <c r="Z55" s="837"/>
      <c r="AA55" s="837"/>
      <c r="AB55" s="837"/>
      <c r="AC55" s="837"/>
      <c r="AD55" s="837"/>
      <c r="AE55" s="838"/>
      <c r="AF55" s="786"/>
      <c r="AG55" s="787"/>
      <c r="AH55" s="787"/>
      <c r="AI55" s="787"/>
      <c r="AJ55" s="788"/>
      <c r="AK55" s="840"/>
      <c r="AL55" s="837"/>
      <c r="AM55" s="837"/>
      <c r="AN55" s="837"/>
      <c r="AO55" s="837"/>
      <c r="AP55" s="837"/>
      <c r="AQ55" s="837"/>
      <c r="AR55" s="837"/>
      <c r="AS55" s="837"/>
      <c r="AT55" s="837"/>
      <c r="AU55" s="837"/>
      <c r="AV55" s="837"/>
      <c r="AW55" s="837"/>
      <c r="AX55" s="837"/>
      <c r="AY55" s="837"/>
      <c r="AZ55" s="839"/>
      <c r="BA55" s="839"/>
      <c r="BB55" s="839"/>
      <c r="BC55" s="839"/>
      <c r="BD55" s="839"/>
      <c r="BE55" s="821"/>
      <c r="BF55" s="821"/>
      <c r="BG55" s="821"/>
      <c r="BH55" s="821"/>
      <c r="BI55" s="822"/>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6"/>
      <c r="R56" s="837"/>
      <c r="S56" s="837"/>
      <c r="T56" s="837"/>
      <c r="U56" s="837"/>
      <c r="V56" s="837"/>
      <c r="W56" s="837"/>
      <c r="X56" s="837"/>
      <c r="Y56" s="837"/>
      <c r="Z56" s="837"/>
      <c r="AA56" s="837"/>
      <c r="AB56" s="837"/>
      <c r="AC56" s="837"/>
      <c r="AD56" s="837"/>
      <c r="AE56" s="838"/>
      <c r="AF56" s="786"/>
      <c r="AG56" s="787"/>
      <c r="AH56" s="787"/>
      <c r="AI56" s="787"/>
      <c r="AJ56" s="788"/>
      <c r="AK56" s="840"/>
      <c r="AL56" s="837"/>
      <c r="AM56" s="837"/>
      <c r="AN56" s="837"/>
      <c r="AO56" s="837"/>
      <c r="AP56" s="837"/>
      <c r="AQ56" s="837"/>
      <c r="AR56" s="837"/>
      <c r="AS56" s="837"/>
      <c r="AT56" s="837"/>
      <c r="AU56" s="837"/>
      <c r="AV56" s="837"/>
      <c r="AW56" s="837"/>
      <c r="AX56" s="837"/>
      <c r="AY56" s="837"/>
      <c r="AZ56" s="839"/>
      <c r="BA56" s="839"/>
      <c r="BB56" s="839"/>
      <c r="BC56" s="839"/>
      <c r="BD56" s="839"/>
      <c r="BE56" s="821"/>
      <c r="BF56" s="821"/>
      <c r="BG56" s="821"/>
      <c r="BH56" s="821"/>
      <c r="BI56" s="822"/>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6"/>
      <c r="R57" s="837"/>
      <c r="S57" s="837"/>
      <c r="T57" s="837"/>
      <c r="U57" s="837"/>
      <c r="V57" s="837"/>
      <c r="W57" s="837"/>
      <c r="X57" s="837"/>
      <c r="Y57" s="837"/>
      <c r="Z57" s="837"/>
      <c r="AA57" s="837"/>
      <c r="AB57" s="837"/>
      <c r="AC57" s="837"/>
      <c r="AD57" s="837"/>
      <c r="AE57" s="838"/>
      <c r="AF57" s="786"/>
      <c r="AG57" s="787"/>
      <c r="AH57" s="787"/>
      <c r="AI57" s="787"/>
      <c r="AJ57" s="788"/>
      <c r="AK57" s="840"/>
      <c r="AL57" s="837"/>
      <c r="AM57" s="837"/>
      <c r="AN57" s="837"/>
      <c r="AO57" s="837"/>
      <c r="AP57" s="837"/>
      <c r="AQ57" s="837"/>
      <c r="AR57" s="837"/>
      <c r="AS57" s="837"/>
      <c r="AT57" s="837"/>
      <c r="AU57" s="837"/>
      <c r="AV57" s="837"/>
      <c r="AW57" s="837"/>
      <c r="AX57" s="837"/>
      <c r="AY57" s="837"/>
      <c r="AZ57" s="839"/>
      <c r="BA57" s="839"/>
      <c r="BB57" s="839"/>
      <c r="BC57" s="839"/>
      <c r="BD57" s="839"/>
      <c r="BE57" s="821"/>
      <c r="BF57" s="821"/>
      <c r="BG57" s="821"/>
      <c r="BH57" s="821"/>
      <c r="BI57" s="822"/>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6"/>
      <c r="R58" s="837"/>
      <c r="S58" s="837"/>
      <c r="T58" s="837"/>
      <c r="U58" s="837"/>
      <c r="V58" s="837"/>
      <c r="W58" s="837"/>
      <c r="X58" s="837"/>
      <c r="Y58" s="837"/>
      <c r="Z58" s="837"/>
      <c r="AA58" s="837"/>
      <c r="AB58" s="837"/>
      <c r="AC58" s="837"/>
      <c r="AD58" s="837"/>
      <c r="AE58" s="838"/>
      <c r="AF58" s="786"/>
      <c r="AG58" s="787"/>
      <c r="AH58" s="787"/>
      <c r="AI58" s="787"/>
      <c r="AJ58" s="788"/>
      <c r="AK58" s="840"/>
      <c r="AL58" s="837"/>
      <c r="AM58" s="837"/>
      <c r="AN58" s="837"/>
      <c r="AO58" s="837"/>
      <c r="AP58" s="837"/>
      <c r="AQ58" s="837"/>
      <c r="AR58" s="837"/>
      <c r="AS58" s="837"/>
      <c r="AT58" s="837"/>
      <c r="AU58" s="837"/>
      <c r="AV58" s="837"/>
      <c r="AW58" s="837"/>
      <c r="AX58" s="837"/>
      <c r="AY58" s="837"/>
      <c r="AZ58" s="839"/>
      <c r="BA58" s="839"/>
      <c r="BB58" s="839"/>
      <c r="BC58" s="839"/>
      <c r="BD58" s="839"/>
      <c r="BE58" s="821"/>
      <c r="BF58" s="821"/>
      <c r="BG58" s="821"/>
      <c r="BH58" s="821"/>
      <c r="BI58" s="822"/>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6"/>
      <c r="R59" s="837"/>
      <c r="S59" s="837"/>
      <c r="T59" s="837"/>
      <c r="U59" s="837"/>
      <c r="V59" s="837"/>
      <c r="W59" s="837"/>
      <c r="X59" s="837"/>
      <c r="Y59" s="837"/>
      <c r="Z59" s="837"/>
      <c r="AA59" s="837"/>
      <c r="AB59" s="837"/>
      <c r="AC59" s="837"/>
      <c r="AD59" s="837"/>
      <c r="AE59" s="838"/>
      <c r="AF59" s="786"/>
      <c r="AG59" s="787"/>
      <c r="AH59" s="787"/>
      <c r="AI59" s="787"/>
      <c r="AJ59" s="788"/>
      <c r="AK59" s="840"/>
      <c r="AL59" s="837"/>
      <c r="AM59" s="837"/>
      <c r="AN59" s="837"/>
      <c r="AO59" s="837"/>
      <c r="AP59" s="837"/>
      <c r="AQ59" s="837"/>
      <c r="AR59" s="837"/>
      <c r="AS59" s="837"/>
      <c r="AT59" s="837"/>
      <c r="AU59" s="837"/>
      <c r="AV59" s="837"/>
      <c r="AW59" s="837"/>
      <c r="AX59" s="837"/>
      <c r="AY59" s="837"/>
      <c r="AZ59" s="839"/>
      <c r="BA59" s="839"/>
      <c r="BB59" s="839"/>
      <c r="BC59" s="839"/>
      <c r="BD59" s="839"/>
      <c r="BE59" s="821"/>
      <c r="BF59" s="821"/>
      <c r="BG59" s="821"/>
      <c r="BH59" s="821"/>
      <c r="BI59" s="822"/>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6"/>
      <c r="R60" s="837"/>
      <c r="S60" s="837"/>
      <c r="T60" s="837"/>
      <c r="U60" s="837"/>
      <c r="V60" s="837"/>
      <c r="W60" s="837"/>
      <c r="X60" s="837"/>
      <c r="Y60" s="837"/>
      <c r="Z60" s="837"/>
      <c r="AA60" s="837"/>
      <c r="AB60" s="837"/>
      <c r="AC60" s="837"/>
      <c r="AD60" s="837"/>
      <c r="AE60" s="838"/>
      <c r="AF60" s="786"/>
      <c r="AG60" s="787"/>
      <c r="AH60" s="787"/>
      <c r="AI60" s="787"/>
      <c r="AJ60" s="788"/>
      <c r="AK60" s="840"/>
      <c r="AL60" s="837"/>
      <c r="AM60" s="837"/>
      <c r="AN60" s="837"/>
      <c r="AO60" s="837"/>
      <c r="AP60" s="837"/>
      <c r="AQ60" s="837"/>
      <c r="AR60" s="837"/>
      <c r="AS60" s="837"/>
      <c r="AT60" s="837"/>
      <c r="AU60" s="837"/>
      <c r="AV60" s="837"/>
      <c r="AW60" s="837"/>
      <c r="AX60" s="837"/>
      <c r="AY60" s="837"/>
      <c r="AZ60" s="839"/>
      <c r="BA60" s="839"/>
      <c r="BB60" s="839"/>
      <c r="BC60" s="839"/>
      <c r="BD60" s="839"/>
      <c r="BE60" s="821"/>
      <c r="BF60" s="821"/>
      <c r="BG60" s="821"/>
      <c r="BH60" s="821"/>
      <c r="BI60" s="822"/>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6"/>
      <c r="R61" s="837"/>
      <c r="S61" s="837"/>
      <c r="T61" s="837"/>
      <c r="U61" s="837"/>
      <c r="V61" s="837"/>
      <c r="W61" s="837"/>
      <c r="X61" s="837"/>
      <c r="Y61" s="837"/>
      <c r="Z61" s="837"/>
      <c r="AA61" s="837"/>
      <c r="AB61" s="837"/>
      <c r="AC61" s="837"/>
      <c r="AD61" s="837"/>
      <c r="AE61" s="838"/>
      <c r="AF61" s="786"/>
      <c r="AG61" s="787"/>
      <c r="AH61" s="787"/>
      <c r="AI61" s="787"/>
      <c r="AJ61" s="788"/>
      <c r="AK61" s="840"/>
      <c r="AL61" s="837"/>
      <c r="AM61" s="837"/>
      <c r="AN61" s="837"/>
      <c r="AO61" s="837"/>
      <c r="AP61" s="837"/>
      <c r="AQ61" s="837"/>
      <c r="AR61" s="837"/>
      <c r="AS61" s="837"/>
      <c r="AT61" s="837"/>
      <c r="AU61" s="837"/>
      <c r="AV61" s="837"/>
      <c r="AW61" s="837"/>
      <c r="AX61" s="837"/>
      <c r="AY61" s="837"/>
      <c r="AZ61" s="839"/>
      <c r="BA61" s="839"/>
      <c r="BB61" s="839"/>
      <c r="BC61" s="839"/>
      <c r="BD61" s="839"/>
      <c r="BE61" s="821"/>
      <c r="BF61" s="821"/>
      <c r="BG61" s="821"/>
      <c r="BH61" s="821"/>
      <c r="BI61" s="822"/>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6"/>
      <c r="R62" s="837"/>
      <c r="S62" s="837"/>
      <c r="T62" s="837"/>
      <c r="U62" s="837"/>
      <c r="V62" s="837"/>
      <c r="W62" s="837"/>
      <c r="X62" s="837"/>
      <c r="Y62" s="837"/>
      <c r="Z62" s="837"/>
      <c r="AA62" s="837"/>
      <c r="AB62" s="837"/>
      <c r="AC62" s="837"/>
      <c r="AD62" s="837"/>
      <c r="AE62" s="838"/>
      <c r="AF62" s="786"/>
      <c r="AG62" s="787"/>
      <c r="AH62" s="787"/>
      <c r="AI62" s="787"/>
      <c r="AJ62" s="788"/>
      <c r="AK62" s="840"/>
      <c r="AL62" s="837"/>
      <c r="AM62" s="837"/>
      <c r="AN62" s="837"/>
      <c r="AO62" s="837"/>
      <c r="AP62" s="837"/>
      <c r="AQ62" s="837"/>
      <c r="AR62" s="837"/>
      <c r="AS62" s="837"/>
      <c r="AT62" s="837"/>
      <c r="AU62" s="837"/>
      <c r="AV62" s="837"/>
      <c r="AW62" s="837"/>
      <c r="AX62" s="837"/>
      <c r="AY62" s="837"/>
      <c r="AZ62" s="839"/>
      <c r="BA62" s="839"/>
      <c r="BB62" s="839"/>
      <c r="BC62" s="839"/>
      <c r="BD62" s="839"/>
      <c r="BE62" s="821"/>
      <c r="BF62" s="821"/>
      <c r="BG62" s="821"/>
      <c r="BH62" s="821"/>
      <c r="BI62" s="822"/>
      <c r="BJ62" s="848" t="s">
        <v>425</v>
      </c>
      <c r="BK62" s="809"/>
      <c r="BL62" s="809"/>
      <c r="BM62" s="809"/>
      <c r="BN62" s="810"/>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426</v>
      </c>
      <c r="C63" s="790"/>
      <c r="D63" s="790"/>
      <c r="E63" s="790"/>
      <c r="F63" s="790"/>
      <c r="G63" s="790"/>
      <c r="H63" s="790"/>
      <c r="I63" s="790"/>
      <c r="J63" s="790"/>
      <c r="K63" s="790"/>
      <c r="L63" s="790"/>
      <c r="M63" s="790"/>
      <c r="N63" s="790"/>
      <c r="O63" s="790"/>
      <c r="P63" s="791"/>
      <c r="Q63" s="841"/>
      <c r="R63" s="842"/>
      <c r="S63" s="842"/>
      <c r="T63" s="842"/>
      <c r="U63" s="842"/>
      <c r="V63" s="842"/>
      <c r="W63" s="842"/>
      <c r="X63" s="842"/>
      <c r="Y63" s="842"/>
      <c r="Z63" s="842"/>
      <c r="AA63" s="842"/>
      <c r="AB63" s="842"/>
      <c r="AC63" s="842"/>
      <c r="AD63" s="842"/>
      <c r="AE63" s="843"/>
      <c r="AF63" s="844">
        <v>1930</v>
      </c>
      <c r="AG63" s="845"/>
      <c r="AH63" s="845"/>
      <c r="AI63" s="845"/>
      <c r="AJ63" s="846"/>
      <c r="AK63" s="847"/>
      <c r="AL63" s="842"/>
      <c r="AM63" s="842"/>
      <c r="AN63" s="842"/>
      <c r="AO63" s="842"/>
      <c r="AP63" s="845">
        <f>SUM(AP28:AT38)</f>
        <v>23948</v>
      </c>
      <c r="AQ63" s="845"/>
      <c r="AR63" s="845"/>
      <c r="AS63" s="845"/>
      <c r="AT63" s="845"/>
      <c r="AU63" s="845">
        <f>SUM(AU28:AY38)</f>
        <v>17677</v>
      </c>
      <c r="AV63" s="845"/>
      <c r="AW63" s="845"/>
      <c r="AX63" s="845"/>
      <c r="AY63" s="845"/>
      <c r="AZ63" s="849"/>
      <c r="BA63" s="849"/>
      <c r="BB63" s="849"/>
      <c r="BC63" s="849"/>
      <c r="BD63" s="849"/>
      <c r="BE63" s="850"/>
      <c r="BF63" s="850"/>
      <c r="BG63" s="850"/>
      <c r="BH63" s="850"/>
      <c r="BI63" s="851"/>
      <c r="BJ63" s="852" t="s">
        <v>427</v>
      </c>
      <c r="BK63" s="853"/>
      <c r="BL63" s="853"/>
      <c r="BM63" s="853"/>
      <c r="BN63" s="854"/>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429</v>
      </c>
      <c r="B66" s="728"/>
      <c r="C66" s="728"/>
      <c r="D66" s="728"/>
      <c r="E66" s="728"/>
      <c r="F66" s="728"/>
      <c r="G66" s="728"/>
      <c r="H66" s="728"/>
      <c r="I66" s="728"/>
      <c r="J66" s="728"/>
      <c r="K66" s="728"/>
      <c r="L66" s="728"/>
      <c r="M66" s="728"/>
      <c r="N66" s="728"/>
      <c r="O66" s="728"/>
      <c r="P66" s="729"/>
      <c r="Q66" s="733" t="s">
        <v>430</v>
      </c>
      <c r="R66" s="734"/>
      <c r="S66" s="734"/>
      <c r="T66" s="734"/>
      <c r="U66" s="735"/>
      <c r="V66" s="733" t="s">
        <v>431</v>
      </c>
      <c r="W66" s="734"/>
      <c r="X66" s="734"/>
      <c r="Y66" s="734"/>
      <c r="Z66" s="735"/>
      <c r="AA66" s="733" t="s">
        <v>432</v>
      </c>
      <c r="AB66" s="734"/>
      <c r="AC66" s="734"/>
      <c r="AD66" s="734"/>
      <c r="AE66" s="735"/>
      <c r="AF66" s="855" t="s">
        <v>433</v>
      </c>
      <c r="AG66" s="816"/>
      <c r="AH66" s="816"/>
      <c r="AI66" s="816"/>
      <c r="AJ66" s="856"/>
      <c r="AK66" s="733" t="s">
        <v>434</v>
      </c>
      <c r="AL66" s="728"/>
      <c r="AM66" s="728"/>
      <c r="AN66" s="728"/>
      <c r="AO66" s="729"/>
      <c r="AP66" s="733" t="s">
        <v>435</v>
      </c>
      <c r="AQ66" s="734"/>
      <c r="AR66" s="734"/>
      <c r="AS66" s="734"/>
      <c r="AT66" s="735"/>
      <c r="AU66" s="733" t="s">
        <v>436</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7"/>
      <c r="AG67" s="819"/>
      <c r="AH67" s="819"/>
      <c r="AI67" s="819"/>
      <c r="AJ67" s="858"/>
      <c r="AK67" s="859"/>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15">
      <c r="A68" s="236">
        <v>1</v>
      </c>
      <c r="B68" s="870" t="s">
        <v>608</v>
      </c>
      <c r="C68" s="871"/>
      <c r="D68" s="871"/>
      <c r="E68" s="871"/>
      <c r="F68" s="871"/>
      <c r="G68" s="871"/>
      <c r="H68" s="871"/>
      <c r="I68" s="871"/>
      <c r="J68" s="871"/>
      <c r="K68" s="871"/>
      <c r="L68" s="871"/>
      <c r="M68" s="871"/>
      <c r="N68" s="871"/>
      <c r="O68" s="871"/>
      <c r="P68" s="872"/>
      <c r="Q68" s="873">
        <v>6958</v>
      </c>
      <c r="R68" s="867"/>
      <c r="S68" s="867"/>
      <c r="T68" s="867"/>
      <c r="U68" s="867"/>
      <c r="V68" s="867">
        <v>6929</v>
      </c>
      <c r="W68" s="867"/>
      <c r="X68" s="867"/>
      <c r="Y68" s="867"/>
      <c r="Z68" s="867"/>
      <c r="AA68" s="867">
        <v>29</v>
      </c>
      <c r="AB68" s="867"/>
      <c r="AC68" s="867"/>
      <c r="AD68" s="867"/>
      <c r="AE68" s="867"/>
      <c r="AF68" s="867">
        <v>29</v>
      </c>
      <c r="AG68" s="867"/>
      <c r="AH68" s="867"/>
      <c r="AI68" s="867"/>
      <c r="AJ68" s="867"/>
      <c r="AK68" s="867" t="s">
        <v>609</v>
      </c>
      <c r="AL68" s="867"/>
      <c r="AM68" s="867"/>
      <c r="AN68" s="867"/>
      <c r="AO68" s="867"/>
      <c r="AP68" s="867" t="s">
        <v>538</v>
      </c>
      <c r="AQ68" s="867"/>
      <c r="AR68" s="867"/>
      <c r="AS68" s="867"/>
      <c r="AT68" s="867"/>
      <c r="AU68" s="867" t="s">
        <v>538</v>
      </c>
      <c r="AV68" s="867"/>
      <c r="AW68" s="867"/>
      <c r="AX68" s="867"/>
      <c r="AY68" s="867"/>
      <c r="AZ68" s="868" t="s">
        <v>624</v>
      </c>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15">
      <c r="A69" s="238">
        <v>2</v>
      </c>
      <c r="B69" s="874" t="s">
        <v>610</v>
      </c>
      <c r="C69" s="875"/>
      <c r="D69" s="875"/>
      <c r="E69" s="875"/>
      <c r="F69" s="875"/>
      <c r="G69" s="875"/>
      <c r="H69" s="875"/>
      <c r="I69" s="875"/>
      <c r="J69" s="875"/>
      <c r="K69" s="875"/>
      <c r="L69" s="875"/>
      <c r="M69" s="875"/>
      <c r="N69" s="875"/>
      <c r="O69" s="875"/>
      <c r="P69" s="876"/>
      <c r="Q69" s="877">
        <v>61</v>
      </c>
      <c r="R69" s="831"/>
      <c r="S69" s="831"/>
      <c r="T69" s="831"/>
      <c r="U69" s="831"/>
      <c r="V69" s="831">
        <v>56</v>
      </c>
      <c r="W69" s="831"/>
      <c r="X69" s="831"/>
      <c r="Y69" s="831"/>
      <c r="Z69" s="831"/>
      <c r="AA69" s="831">
        <v>5</v>
      </c>
      <c r="AB69" s="831"/>
      <c r="AC69" s="831"/>
      <c r="AD69" s="831"/>
      <c r="AE69" s="831"/>
      <c r="AF69" s="831">
        <v>5</v>
      </c>
      <c r="AG69" s="831"/>
      <c r="AH69" s="831"/>
      <c r="AI69" s="831"/>
      <c r="AJ69" s="831"/>
      <c r="AK69" s="831" t="s">
        <v>538</v>
      </c>
      <c r="AL69" s="831"/>
      <c r="AM69" s="831"/>
      <c r="AN69" s="831"/>
      <c r="AO69" s="831"/>
      <c r="AP69" s="831" t="s">
        <v>538</v>
      </c>
      <c r="AQ69" s="831"/>
      <c r="AR69" s="831"/>
      <c r="AS69" s="831"/>
      <c r="AT69" s="831"/>
      <c r="AU69" s="831" t="s">
        <v>538</v>
      </c>
      <c r="AV69" s="831"/>
      <c r="AW69" s="831"/>
      <c r="AX69" s="831"/>
      <c r="AY69" s="831"/>
      <c r="AZ69" s="821"/>
      <c r="BA69" s="821"/>
      <c r="BB69" s="821"/>
      <c r="BC69" s="821"/>
      <c r="BD69" s="822"/>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15">
      <c r="A70" s="238">
        <v>3</v>
      </c>
      <c r="B70" s="874" t="s">
        <v>611</v>
      </c>
      <c r="C70" s="875"/>
      <c r="D70" s="875"/>
      <c r="E70" s="875"/>
      <c r="F70" s="875"/>
      <c r="G70" s="875"/>
      <c r="H70" s="875"/>
      <c r="I70" s="875"/>
      <c r="J70" s="875"/>
      <c r="K70" s="875"/>
      <c r="L70" s="875"/>
      <c r="M70" s="875"/>
      <c r="N70" s="875"/>
      <c r="O70" s="875"/>
      <c r="P70" s="876"/>
      <c r="Q70" s="877">
        <v>267</v>
      </c>
      <c r="R70" s="831"/>
      <c r="S70" s="831"/>
      <c r="T70" s="831"/>
      <c r="U70" s="831"/>
      <c r="V70" s="831">
        <v>235</v>
      </c>
      <c r="W70" s="831"/>
      <c r="X70" s="831"/>
      <c r="Y70" s="831"/>
      <c r="Z70" s="831"/>
      <c r="AA70" s="831">
        <v>32</v>
      </c>
      <c r="AB70" s="831"/>
      <c r="AC70" s="831"/>
      <c r="AD70" s="831"/>
      <c r="AE70" s="831"/>
      <c r="AF70" s="831">
        <v>32</v>
      </c>
      <c r="AG70" s="831"/>
      <c r="AH70" s="831"/>
      <c r="AI70" s="831"/>
      <c r="AJ70" s="831"/>
      <c r="AK70" s="831" t="s">
        <v>538</v>
      </c>
      <c r="AL70" s="831"/>
      <c r="AM70" s="831"/>
      <c r="AN70" s="831"/>
      <c r="AO70" s="831"/>
      <c r="AP70" s="831" t="s">
        <v>538</v>
      </c>
      <c r="AQ70" s="831"/>
      <c r="AR70" s="831"/>
      <c r="AS70" s="831"/>
      <c r="AT70" s="831"/>
      <c r="AU70" s="831" t="s">
        <v>538</v>
      </c>
      <c r="AV70" s="831"/>
      <c r="AW70" s="831"/>
      <c r="AX70" s="831"/>
      <c r="AY70" s="831"/>
      <c r="AZ70" s="821"/>
      <c r="BA70" s="821"/>
      <c r="BB70" s="821"/>
      <c r="BC70" s="821"/>
      <c r="BD70" s="822"/>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15">
      <c r="A71" s="238">
        <v>4</v>
      </c>
      <c r="B71" s="874" t="s">
        <v>612</v>
      </c>
      <c r="C71" s="875"/>
      <c r="D71" s="875"/>
      <c r="E71" s="875"/>
      <c r="F71" s="875"/>
      <c r="G71" s="875"/>
      <c r="H71" s="875"/>
      <c r="I71" s="875"/>
      <c r="J71" s="875"/>
      <c r="K71" s="875"/>
      <c r="L71" s="875"/>
      <c r="M71" s="875"/>
      <c r="N71" s="875"/>
      <c r="O71" s="875"/>
      <c r="P71" s="876"/>
      <c r="Q71" s="877">
        <v>279696</v>
      </c>
      <c r="R71" s="831"/>
      <c r="S71" s="831"/>
      <c r="T71" s="831"/>
      <c r="U71" s="831"/>
      <c r="V71" s="831">
        <v>267445</v>
      </c>
      <c r="W71" s="831"/>
      <c r="X71" s="831"/>
      <c r="Y71" s="831"/>
      <c r="Z71" s="831"/>
      <c r="AA71" s="831">
        <v>12251</v>
      </c>
      <c r="AB71" s="831"/>
      <c r="AC71" s="831"/>
      <c r="AD71" s="831"/>
      <c r="AE71" s="831"/>
      <c r="AF71" s="831">
        <v>12251</v>
      </c>
      <c r="AG71" s="831"/>
      <c r="AH71" s="831"/>
      <c r="AI71" s="831"/>
      <c r="AJ71" s="831"/>
      <c r="AK71" s="831" t="s">
        <v>538</v>
      </c>
      <c r="AL71" s="831"/>
      <c r="AM71" s="831"/>
      <c r="AN71" s="831"/>
      <c r="AO71" s="831"/>
      <c r="AP71" s="831" t="s">
        <v>538</v>
      </c>
      <c r="AQ71" s="831"/>
      <c r="AR71" s="831"/>
      <c r="AS71" s="831"/>
      <c r="AT71" s="831"/>
      <c r="AU71" s="831" t="s">
        <v>538</v>
      </c>
      <c r="AV71" s="831"/>
      <c r="AW71" s="831"/>
      <c r="AX71" s="831"/>
      <c r="AY71" s="831"/>
      <c r="AZ71" s="821"/>
      <c r="BA71" s="821"/>
      <c r="BB71" s="821"/>
      <c r="BC71" s="821"/>
      <c r="BD71" s="822"/>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15">
      <c r="A72" s="238">
        <v>5</v>
      </c>
      <c r="B72" s="874"/>
      <c r="C72" s="875"/>
      <c r="D72" s="875"/>
      <c r="E72" s="875"/>
      <c r="F72" s="875"/>
      <c r="G72" s="875"/>
      <c r="H72" s="875"/>
      <c r="I72" s="875"/>
      <c r="J72" s="875"/>
      <c r="K72" s="875"/>
      <c r="L72" s="875"/>
      <c r="M72" s="875"/>
      <c r="N72" s="875"/>
      <c r="O72" s="875"/>
      <c r="P72" s="876"/>
      <c r="Q72" s="877"/>
      <c r="R72" s="831"/>
      <c r="S72" s="831"/>
      <c r="T72" s="831"/>
      <c r="U72" s="831"/>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1"/>
      <c r="AR72" s="831"/>
      <c r="AS72" s="831"/>
      <c r="AT72" s="831"/>
      <c r="AU72" s="831"/>
      <c r="AV72" s="831"/>
      <c r="AW72" s="831"/>
      <c r="AX72" s="831"/>
      <c r="AY72" s="831"/>
      <c r="AZ72" s="821"/>
      <c r="BA72" s="821"/>
      <c r="BB72" s="821"/>
      <c r="BC72" s="821"/>
      <c r="BD72" s="822"/>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15">
      <c r="A73" s="238">
        <v>6</v>
      </c>
      <c r="B73" s="874"/>
      <c r="C73" s="875"/>
      <c r="D73" s="875"/>
      <c r="E73" s="875"/>
      <c r="F73" s="875"/>
      <c r="G73" s="875"/>
      <c r="H73" s="875"/>
      <c r="I73" s="875"/>
      <c r="J73" s="875"/>
      <c r="K73" s="875"/>
      <c r="L73" s="875"/>
      <c r="M73" s="875"/>
      <c r="N73" s="875"/>
      <c r="O73" s="875"/>
      <c r="P73" s="876"/>
      <c r="Q73" s="877"/>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821"/>
      <c r="BA73" s="821"/>
      <c r="BB73" s="821"/>
      <c r="BC73" s="821"/>
      <c r="BD73" s="822"/>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15">
      <c r="A74" s="238">
        <v>7</v>
      </c>
      <c r="B74" s="874"/>
      <c r="C74" s="875"/>
      <c r="D74" s="875"/>
      <c r="E74" s="875"/>
      <c r="F74" s="875"/>
      <c r="G74" s="875"/>
      <c r="H74" s="875"/>
      <c r="I74" s="875"/>
      <c r="J74" s="875"/>
      <c r="K74" s="875"/>
      <c r="L74" s="875"/>
      <c r="M74" s="875"/>
      <c r="N74" s="875"/>
      <c r="O74" s="875"/>
      <c r="P74" s="876"/>
      <c r="Q74" s="877"/>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821"/>
      <c r="BA74" s="821"/>
      <c r="BB74" s="821"/>
      <c r="BC74" s="821"/>
      <c r="BD74" s="822"/>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15">
      <c r="A75" s="238">
        <v>8</v>
      </c>
      <c r="B75" s="874"/>
      <c r="C75" s="875"/>
      <c r="D75" s="875"/>
      <c r="E75" s="875"/>
      <c r="F75" s="875"/>
      <c r="G75" s="875"/>
      <c r="H75" s="875"/>
      <c r="I75" s="875"/>
      <c r="J75" s="875"/>
      <c r="K75" s="875"/>
      <c r="L75" s="875"/>
      <c r="M75" s="875"/>
      <c r="N75" s="875"/>
      <c r="O75" s="875"/>
      <c r="P75" s="876"/>
      <c r="Q75" s="878"/>
      <c r="R75" s="835"/>
      <c r="S75" s="835"/>
      <c r="T75" s="835"/>
      <c r="U75" s="833"/>
      <c r="V75" s="834"/>
      <c r="W75" s="835"/>
      <c r="X75" s="835"/>
      <c r="Y75" s="835"/>
      <c r="Z75" s="833"/>
      <c r="AA75" s="834"/>
      <c r="AB75" s="835"/>
      <c r="AC75" s="835"/>
      <c r="AD75" s="835"/>
      <c r="AE75" s="833"/>
      <c r="AF75" s="834"/>
      <c r="AG75" s="835"/>
      <c r="AH75" s="835"/>
      <c r="AI75" s="835"/>
      <c r="AJ75" s="833"/>
      <c r="AK75" s="834"/>
      <c r="AL75" s="835"/>
      <c r="AM75" s="835"/>
      <c r="AN75" s="835"/>
      <c r="AO75" s="833"/>
      <c r="AP75" s="834"/>
      <c r="AQ75" s="835"/>
      <c r="AR75" s="835"/>
      <c r="AS75" s="835"/>
      <c r="AT75" s="833"/>
      <c r="AU75" s="834"/>
      <c r="AV75" s="835"/>
      <c r="AW75" s="835"/>
      <c r="AX75" s="835"/>
      <c r="AY75" s="833"/>
      <c r="AZ75" s="821"/>
      <c r="BA75" s="821"/>
      <c r="BB75" s="821"/>
      <c r="BC75" s="821"/>
      <c r="BD75" s="822"/>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15">
      <c r="A76" s="238">
        <v>9</v>
      </c>
      <c r="B76" s="874"/>
      <c r="C76" s="875"/>
      <c r="D76" s="875"/>
      <c r="E76" s="875"/>
      <c r="F76" s="875"/>
      <c r="G76" s="875"/>
      <c r="H76" s="875"/>
      <c r="I76" s="875"/>
      <c r="J76" s="875"/>
      <c r="K76" s="875"/>
      <c r="L76" s="875"/>
      <c r="M76" s="875"/>
      <c r="N76" s="875"/>
      <c r="O76" s="875"/>
      <c r="P76" s="876"/>
      <c r="Q76" s="878"/>
      <c r="R76" s="835"/>
      <c r="S76" s="835"/>
      <c r="T76" s="835"/>
      <c r="U76" s="833"/>
      <c r="V76" s="834"/>
      <c r="W76" s="835"/>
      <c r="X76" s="835"/>
      <c r="Y76" s="835"/>
      <c r="Z76" s="833"/>
      <c r="AA76" s="834"/>
      <c r="AB76" s="835"/>
      <c r="AC76" s="835"/>
      <c r="AD76" s="835"/>
      <c r="AE76" s="833"/>
      <c r="AF76" s="834"/>
      <c r="AG76" s="835"/>
      <c r="AH76" s="835"/>
      <c r="AI76" s="835"/>
      <c r="AJ76" s="833"/>
      <c r="AK76" s="834"/>
      <c r="AL76" s="835"/>
      <c r="AM76" s="835"/>
      <c r="AN76" s="835"/>
      <c r="AO76" s="833"/>
      <c r="AP76" s="834"/>
      <c r="AQ76" s="835"/>
      <c r="AR76" s="835"/>
      <c r="AS76" s="835"/>
      <c r="AT76" s="833"/>
      <c r="AU76" s="834"/>
      <c r="AV76" s="835"/>
      <c r="AW76" s="835"/>
      <c r="AX76" s="835"/>
      <c r="AY76" s="833"/>
      <c r="AZ76" s="821"/>
      <c r="BA76" s="821"/>
      <c r="BB76" s="821"/>
      <c r="BC76" s="821"/>
      <c r="BD76" s="822"/>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15">
      <c r="A77" s="238">
        <v>10</v>
      </c>
      <c r="B77" s="874"/>
      <c r="C77" s="875"/>
      <c r="D77" s="875"/>
      <c r="E77" s="875"/>
      <c r="F77" s="875"/>
      <c r="G77" s="875"/>
      <c r="H77" s="875"/>
      <c r="I77" s="875"/>
      <c r="J77" s="875"/>
      <c r="K77" s="875"/>
      <c r="L77" s="875"/>
      <c r="M77" s="875"/>
      <c r="N77" s="875"/>
      <c r="O77" s="875"/>
      <c r="P77" s="876"/>
      <c r="Q77" s="878"/>
      <c r="R77" s="835"/>
      <c r="S77" s="835"/>
      <c r="T77" s="835"/>
      <c r="U77" s="833"/>
      <c r="V77" s="834"/>
      <c r="W77" s="835"/>
      <c r="X77" s="835"/>
      <c r="Y77" s="835"/>
      <c r="Z77" s="833"/>
      <c r="AA77" s="834"/>
      <c r="AB77" s="835"/>
      <c r="AC77" s="835"/>
      <c r="AD77" s="835"/>
      <c r="AE77" s="833"/>
      <c r="AF77" s="834"/>
      <c r="AG77" s="835"/>
      <c r="AH77" s="835"/>
      <c r="AI77" s="835"/>
      <c r="AJ77" s="833"/>
      <c r="AK77" s="834"/>
      <c r="AL77" s="835"/>
      <c r="AM77" s="835"/>
      <c r="AN77" s="835"/>
      <c r="AO77" s="833"/>
      <c r="AP77" s="834"/>
      <c r="AQ77" s="835"/>
      <c r="AR77" s="835"/>
      <c r="AS77" s="835"/>
      <c r="AT77" s="833"/>
      <c r="AU77" s="834"/>
      <c r="AV77" s="835"/>
      <c r="AW77" s="835"/>
      <c r="AX77" s="835"/>
      <c r="AY77" s="833"/>
      <c r="AZ77" s="821"/>
      <c r="BA77" s="821"/>
      <c r="BB77" s="821"/>
      <c r="BC77" s="821"/>
      <c r="BD77" s="822"/>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15">
      <c r="A78" s="238">
        <v>11</v>
      </c>
      <c r="B78" s="874"/>
      <c r="C78" s="875"/>
      <c r="D78" s="875"/>
      <c r="E78" s="875"/>
      <c r="F78" s="875"/>
      <c r="G78" s="875"/>
      <c r="H78" s="875"/>
      <c r="I78" s="875"/>
      <c r="J78" s="875"/>
      <c r="K78" s="875"/>
      <c r="L78" s="875"/>
      <c r="M78" s="875"/>
      <c r="N78" s="875"/>
      <c r="O78" s="875"/>
      <c r="P78" s="876"/>
      <c r="Q78" s="877"/>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821"/>
      <c r="BA78" s="821"/>
      <c r="BB78" s="821"/>
      <c r="BC78" s="821"/>
      <c r="BD78" s="822"/>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15">
      <c r="A79" s="238">
        <v>12</v>
      </c>
      <c r="B79" s="874"/>
      <c r="C79" s="875"/>
      <c r="D79" s="875"/>
      <c r="E79" s="875"/>
      <c r="F79" s="875"/>
      <c r="G79" s="875"/>
      <c r="H79" s="875"/>
      <c r="I79" s="875"/>
      <c r="J79" s="875"/>
      <c r="K79" s="875"/>
      <c r="L79" s="875"/>
      <c r="M79" s="875"/>
      <c r="N79" s="875"/>
      <c r="O79" s="875"/>
      <c r="P79" s="876"/>
      <c r="Q79" s="877"/>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821"/>
      <c r="BA79" s="821"/>
      <c r="BB79" s="821"/>
      <c r="BC79" s="821"/>
      <c r="BD79" s="822"/>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15">
      <c r="A80" s="238">
        <v>13</v>
      </c>
      <c r="B80" s="874"/>
      <c r="C80" s="875"/>
      <c r="D80" s="875"/>
      <c r="E80" s="875"/>
      <c r="F80" s="875"/>
      <c r="G80" s="875"/>
      <c r="H80" s="875"/>
      <c r="I80" s="875"/>
      <c r="J80" s="875"/>
      <c r="K80" s="875"/>
      <c r="L80" s="875"/>
      <c r="M80" s="875"/>
      <c r="N80" s="875"/>
      <c r="O80" s="875"/>
      <c r="P80" s="876"/>
      <c r="Q80" s="877"/>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821"/>
      <c r="BA80" s="821"/>
      <c r="BB80" s="821"/>
      <c r="BC80" s="821"/>
      <c r="BD80" s="822"/>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15">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21"/>
      <c r="BA81" s="821"/>
      <c r="BB81" s="821"/>
      <c r="BC81" s="821"/>
      <c r="BD81" s="822"/>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15">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21"/>
      <c r="BA82" s="821"/>
      <c r="BB82" s="821"/>
      <c r="BC82" s="821"/>
      <c r="BD82" s="822"/>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15">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21"/>
      <c r="BA83" s="821"/>
      <c r="BB83" s="821"/>
      <c r="BC83" s="821"/>
      <c r="BD83" s="822"/>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15">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21"/>
      <c r="BA84" s="821"/>
      <c r="BB84" s="821"/>
      <c r="BC84" s="821"/>
      <c r="BD84" s="822"/>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15">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21"/>
      <c r="BA85" s="821"/>
      <c r="BB85" s="821"/>
      <c r="BC85" s="821"/>
      <c r="BD85" s="822"/>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15">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21"/>
      <c r="BA86" s="821"/>
      <c r="BB86" s="821"/>
      <c r="BC86" s="821"/>
      <c r="BD86" s="822"/>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
      <c r="A88" s="240" t="s">
        <v>396</v>
      </c>
      <c r="B88" s="789" t="s">
        <v>437</v>
      </c>
      <c r="C88" s="790"/>
      <c r="D88" s="790"/>
      <c r="E88" s="790"/>
      <c r="F88" s="790"/>
      <c r="G88" s="790"/>
      <c r="H88" s="790"/>
      <c r="I88" s="790"/>
      <c r="J88" s="790"/>
      <c r="K88" s="790"/>
      <c r="L88" s="790"/>
      <c r="M88" s="790"/>
      <c r="N88" s="790"/>
      <c r="O88" s="790"/>
      <c r="P88" s="791"/>
      <c r="Q88" s="841"/>
      <c r="R88" s="842"/>
      <c r="S88" s="842"/>
      <c r="T88" s="842"/>
      <c r="U88" s="842"/>
      <c r="V88" s="842"/>
      <c r="W88" s="842"/>
      <c r="X88" s="842"/>
      <c r="Y88" s="842"/>
      <c r="Z88" s="842"/>
      <c r="AA88" s="842"/>
      <c r="AB88" s="842"/>
      <c r="AC88" s="842"/>
      <c r="AD88" s="842"/>
      <c r="AE88" s="842"/>
      <c r="AF88" s="845">
        <f>SUM(AF68:AJ71)</f>
        <v>12317</v>
      </c>
      <c r="AG88" s="845"/>
      <c r="AH88" s="845"/>
      <c r="AI88" s="845"/>
      <c r="AJ88" s="845"/>
      <c r="AK88" s="842"/>
      <c r="AL88" s="842"/>
      <c r="AM88" s="842"/>
      <c r="AN88" s="842"/>
      <c r="AO88" s="842"/>
      <c r="AP88" s="845" t="s">
        <v>538</v>
      </c>
      <c r="AQ88" s="845"/>
      <c r="AR88" s="845"/>
      <c r="AS88" s="845"/>
      <c r="AT88" s="845"/>
      <c r="AU88" s="845" t="s">
        <v>538</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438</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f>SUM(CR7:CV16)</f>
        <v>494</v>
      </c>
      <c r="CS102" s="853"/>
      <c r="CT102" s="853"/>
      <c r="CU102" s="853"/>
      <c r="CV102" s="890"/>
      <c r="CW102" s="889">
        <f>SUM(CW7:DA16)</f>
        <v>188</v>
      </c>
      <c r="CX102" s="853"/>
      <c r="CY102" s="853"/>
      <c r="CZ102" s="853"/>
      <c r="DA102" s="890"/>
      <c r="DB102" s="889" t="s">
        <v>538</v>
      </c>
      <c r="DC102" s="853"/>
      <c r="DD102" s="853"/>
      <c r="DE102" s="853"/>
      <c r="DF102" s="890"/>
      <c r="DG102" s="889" t="s">
        <v>538</v>
      </c>
      <c r="DH102" s="853"/>
      <c r="DI102" s="853"/>
      <c r="DJ102" s="853"/>
      <c r="DK102" s="890"/>
      <c r="DL102" s="889" t="s">
        <v>538</v>
      </c>
      <c r="DM102" s="853"/>
      <c r="DN102" s="853"/>
      <c r="DO102" s="853"/>
      <c r="DP102" s="890"/>
      <c r="DQ102" s="889" t="s">
        <v>538</v>
      </c>
      <c r="DR102" s="853"/>
      <c r="DS102" s="853"/>
      <c r="DT102" s="853"/>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439</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440</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443</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444</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445</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446</v>
      </c>
      <c r="AB109" s="892"/>
      <c r="AC109" s="892"/>
      <c r="AD109" s="892"/>
      <c r="AE109" s="893"/>
      <c r="AF109" s="891" t="s">
        <v>447</v>
      </c>
      <c r="AG109" s="892"/>
      <c r="AH109" s="892"/>
      <c r="AI109" s="892"/>
      <c r="AJ109" s="893"/>
      <c r="AK109" s="891" t="s">
        <v>311</v>
      </c>
      <c r="AL109" s="892"/>
      <c r="AM109" s="892"/>
      <c r="AN109" s="892"/>
      <c r="AO109" s="893"/>
      <c r="AP109" s="891" t="s">
        <v>448</v>
      </c>
      <c r="AQ109" s="892"/>
      <c r="AR109" s="892"/>
      <c r="AS109" s="892"/>
      <c r="AT109" s="894"/>
      <c r="AU109" s="911" t="s">
        <v>445</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446</v>
      </c>
      <c r="BR109" s="892"/>
      <c r="BS109" s="892"/>
      <c r="BT109" s="892"/>
      <c r="BU109" s="893"/>
      <c r="BV109" s="891" t="s">
        <v>447</v>
      </c>
      <c r="BW109" s="892"/>
      <c r="BX109" s="892"/>
      <c r="BY109" s="892"/>
      <c r="BZ109" s="893"/>
      <c r="CA109" s="891" t="s">
        <v>311</v>
      </c>
      <c r="CB109" s="892"/>
      <c r="CC109" s="892"/>
      <c r="CD109" s="892"/>
      <c r="CE109" s="893"/>
      <c r="CF109" s="912" t="s">
        <v>448</v>
      </c>
      <c r="CG109" s="912"/>
      <c r="CH109" s="912"/>
      <c r="CI109" s="912"/>
      <c r="CJ109" s="912"/>
      <c r="CK109" s="891" t="s">
        <v>449</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446</v>
      </c>
      <c r="DH109" s="892"/>
      <c r="DI109" s="892"/>
      <c r="DJ109" s="892"/>
      <c r="DK109" s="893"/>
      <c r="DL109" s="891" t="s">
        <v>447</v>
      </c>
      <c r="DM109" s="892"/>
      <c r="DN109" s="892"/>
      <c r="DO109" s="892"/>
      <c r="DP109" s="893"/>
      <c r="DQ109" s="891" t="s">
        <v>311</v>
      </c>
      <c r="DR109" s="892"/>
      <c r="DS109" s="892"/>
      <c r="DT109" s="892"/>
      <c r="DU109" s="893"/>
      <c r="DV109" s="891" t="s">
        <v>448</v>
      </c>
      <c r="DW109" s="892"/>
      <c r="DX109" s="892"/>
      <c r="DY109" s="892"/>
      <c r="DZ109" s="894"/>
    </row>
    <row r="110" spans="1:131" s="230" customFormat="1" ht="26.25" customHeight="1" x14ac:dyDescent="0.15">
      <c r="A110" s="895" t="s">
        <v>450</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3811401</v>
      </c>
      <c r="AB110" s="899"/>
      <c r="AC110" s="899"/>
      <c r="AD110" s="899"/>
      <c r="AE110" s="900"/>
      <c r="AF110" s="901">
        <v>3689216</v>
      </c>
      <c r="AG110" s="899"/>
      <c r="AH110" s="899"/>
      <c r="AI110" s="899"/>
      <c r="AJ110" s="900"/>
      <c r="AK110" s="901">
        <v>3598839</v>
      </c>
      <c r="AL110" s="899"/>
      <c r="AM110" s="899"/>
      <c r="AN110" s="899"/>
      <c r="AO110" s="900"/>
      <c r="AP110" s="902">
        <v>25.5</v>
      </c>
      <c r="AQ110" s="903"/>
      <c r="AR110" s="903"/>
      <c r="AS110" s="903"/>
      <c r="AT110" s="904"/>
      <c r="AU110" s="905" t="s">
        <v>74</v>
      </c>
      <c r="AV110" s="906"/>
      <c r="AW110" s="906"/>
      <c r="AX110" s="906"/>
      <c r="AY110" s="906"/>
      <c r="AZ110" s="928" t="s">
        <v>451</v>
      </c>
      <c r="BA110" s="896"/>
      <c r="BB110" s="896"/>
      <c r="BC110" s="896"/>
      <c r="BD110" s="896"/>
      <c r="BE110" s="896"/>
      <c r="BF110" s="896"/>
      <c r="BG110" s="896"/>
      <c r="BH110" s="896"/>
      <c r="BI110" s="896"/>
      <c r="BJ110" s="896"/>
      <c r="BK110" s="896"/>
      <c r="BL110" s="896"/>
      <c r="BM110" s="896"/>
      <c r="BN110" s="896"/>
      <c r="BO110" s="896"/>
      <c r="BP110" s="897"/>
      <c r="BQ110" s="929">
        <v>31311940</v>
      </c>
      <c r="BR110" s="930"/>
      <c r="BS110" s="930"/>
      <c r="BT110" s="930"/>
      <c r="BU110" s="930"/>
      <c r="BV110" s="930">
        <v>29813022</v>
      </c>
      <c r="BW110" s="930"/>
      <c r="BX110" s="930"/>
      <c r="BY110" s="930"/>
      <c r="BZ110" s="930"/>
      <c r="CA110" s="930">
        <v>28299483</v>
      </c>
      <c r="CB110" s="930"/>
      <c r="CC110" s="930"/>
      <c r="CD110" s="930"/>
      <c r="CE110" s="930"/>
      <c r="CF110" s="943">
        <v>200.5</v>
      </c>
      <c r="CG110" s="944"/>
      <c r="CH110" s="944"/>
      <c r="CI110" s="944"/>
      <c r="CJ110" s="944"/>
      <c r="CK110" s="945" t="s">
        <v>452</v>
      </c>
      <c r="CL110" s="946"/>
      <c r="CM110" s="928" t="s">
        <v>453</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454</v>
      </c>
      <c r="DH110" s="930"/>
      <c r="DI110" s="930"/>
      <c r="DJ110" s="930"/>
      <c r="DK110" s="930"/>
      <c r="DL110" s="930" t="s">
        <v>454</v>
      </c>
      <c r="DM110" s="930"/>
      <c r="DN110" s="930"/>
      <c r="DO110" s="930"/>
      <c r="DP110" s="930"/>
      <c r="DQ110" s="930" t="s">
        <v>454</v>
      </c>
      <c r="DR110" s="930"/>
      <c r="DS110" s="930"/>
      <c r="DT110" s="930"/>
      <c r="DU110" s="930"/>
      <c r="DV110" s="931" t="s">
        <v>454</v>
      </c>
      <c r="DW110" s="931"/>
      <c r="DX110" s="931"/>
      <c r="DY110" s="931"/>
      <c r="DZ110" s="932"/>
    </row>
    <row r="111" spans="1:131" s="230" customFormat="1" ht="26.25" customHeight="1" x14ac:dyDescent="0.15">
      <c r="A111" s="933" t="s">
        <v>455</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456</v>
      </c>
      <c r="AB111" s="937"/>
      <c r="AC111" s="937"/>
      <c r="AD111" s="937"/>
      <c r="AE111" s="938"/>
      <c r="AF111" s="939" t="s">
        <v>454</v>
      </c>
      <c r="AG111" s="937"/>
      <c r="AH111" s="937"/>
      <c r="AI111" s="937"/>
      <c r="AJ111" s="938"/>
      <c r="AK111" s="939" t="s">
        <v>454</v>
      </c>
      <c r="AL111" s="937"/>
      <c r="AM111" s="937"/>
      <c r="AN111" s="937"/>
      <c r="AO111" s="938"/>
      <c r="AP111" s="940" t="s">
        <v>180</v>
      </c>
      <c r="AQ111" s="941"/>
      <c r="AR111" s="941"/>
      <c r="AS111" s="941"/>
      <c r="AT111" s="942"/>
      <c r="AU111" s="907"/>
      <c r="AV111" s="908"/>
      <c r="AW111" s="908"/>
      <c r="AX111" s="908"/>
      <c r="AY111" s="908"/>
      <c r="AZ111" s="921" t="s">
        <v>457</v>
      </c>
      <c r="BA111" s="922"/>
      <c r="BB111" s="922"/>
      <c r="BC111" s="922"/>
      <c r="BD111" s="922"/>
      <c r="BE111" s="922"/>
      <c r="BF111" s="922"/>
      <c r="BG111" s="922"/>
      <c r="BH111" s="922"/>
      <c r="BI111" s="922"/>
      <c r="BJ111" s="922"/>
      <c r="BK111" s="922"/>
      <c r="BL111" s="922"/>
      <c r="BM111" s="922"/>
      <c r="BN111" s="922"/>
      <c r="BO111" s="922"/>
      <c r="BP111" s="923"/>
      <c r="BQ111" s="924">
        <v>10920</v>
      </c>
      <c r="BR111" s="925"/>
      <c r="BS111" s="925"/>
      <c r="BT111" s="925"/>
      <c r="BU111" s="925"/>
      <c r="BV111" s="925">
        <v>9360</v>
      </c>
      <c r="BW111" s="925"/>
      <c r="BX111" s="925"/>
      <c r="BY111" s="925"/>
      <c r="BZ111" s="925"/>
      <c r="CA111" s="925">
        <v>7800</v>
      </c>
      <c r="CB111" s="925"/>
      <c r="CC111" s="925"/>
      <c r="CD111" s="925"/>
      <c r="CE111" s="925"/>
      <c r="CF111" s="919">
        <v>0.1</v>
      </c>
      <c r="CG111" s="920"/>
      <c r="CH111" s="920"/>
      <c r="CI111" s="920"/>
      <c r="CJ111" s="920"/>
      <c r="CK111" s="947"/>
      <c r="CL111" s="948"/>
      <c r="CM111" s="921" t="s">
        <v>458</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459</v>
      </c>
      <c r="DH111" s="925"/>
      <c r="DI111" s="925"/>
      <c r="DJ111" s="925"/>
      <c r="DK111" s="925"/>
      <c r="DL111" s="925" t="s">
        <v>454</v>
      </c>
      <c r="DM111" s="925"/>
      <c r="DN111" s="925"/>
      <c r="DO111" s="925"/>
      <c r="DP111" s="925"/>
      <c r="DQ111" s="925" t="s">
        <v>456</v>
      </c>
      <c r="DR111" s="925"/>
      <c r="DS111" s="925"/>
      <c r="DT111" s="925"/>
      <c r="DU111" s="925"/>
      <c r="DV111" s="926" t="s">
        <v>460</v>
      </c>
      <c r="DW111" s="926"/>
      <c r="DX111" s="926"/>
      <c r="DY111" s="926"/>
      <c r="DZ111" s="927"/>
    </row>
    <row r="112" spans="1:131" s="230" customFormat="1" ht="26.25" customHeight="1" x14ac:dyDescent="0.15">
      <c r="A112" s="951" t="s">
        <v>461</v>
      </c>
      <c r="B112" s="952"/>
      <c r="C112" s="922" t="s">
        <v>462</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463</v>
      </c>
      <c r="AB112" s="958"/>
      <c r="AC112" s="958"/>
      <c r="AD112" s="958"/>
      <c r="AE112" s="959"/>
      <c r="AF112" s="960" t="s">
        <v>464</v>
      </c>
      <c r="AG112" s="958"/>
      <c r="AH112" s="958"/>
      <c r="AI112" s="958"/>
      <c r="AJ112" s="959"/>
      <c r="AK112" s="960" t="s">
        <v>454</v>
      </c>
      <c r="AL112" s="958"/>
      <c r="AM112" s="958"/>
      <c r="AN112" s="958"/>
      <c r="AO112" s="959"/>
      <c r="AP112" s="961" t="s">
        <v>463</v>
      </c>
      <c r="AQ112" s="962"/>
      <c r="AR112" s="962"/>
      <c r="AS112" s="962"/>
      <c r="AT112" s="963"/>
      <c r="AU112" s="907"/>
      <c r="AV112" s="908"/>
      <c r="AW112" s="908"/>
      <c r="AX112" s="908"/>
      <c r="AY112" s="908"/>
      <c r="AZ112" s="921" t="s">
        <v>465</v>
      </c>
      <c r="BA112" s="922"/>
      <c r="BB112" s="922"/>
      <c r="BC112" s="922"/>
      <c r="BD112" s="922"/>
      <c r="BE112" s="922"/>
      <c r="BF112" s="922"/>
      <c r="BG112" s="922"/>
      <c r="BH112" s="922"/>
      <c r="BI112" s="922"/>
      <c r="BJ112" s="922"/>
      <c r="BK112" s="922"/>
      <c r="BL112" s="922"/>
      <c r="BM112" s="922"/>
      <c r="BN112" s="922"/>
      <c r="BO112" s="922"/>
      <c r="BP112" s="923"/>
      <c r="BQ112" s="924">
        <v>20089635</v>
      </c>
      <c r="BR112" s="925"/>
      <c r="BS112" s="925"/>
      <c r="BT112" s="925"/>
      <c r="BU112" s="925"/>
      <c r="BV112" s="925">
        <v>18983994</v>
      </c>
      <c r="BW112" s="925"/>
      <c r="BX112" s="925"/>
      <c r="BY112" s="925"/>
      <c r="BZ112" s="925"/>
      <c r="CA112" s="925">
        <v>17676437</v>
      </c>
      <c r="CB112" s="925"/>
      <c r="CC112" s="925"/>
      <c r="CD112" s="925"/>
      <c r="CE112" s="925"/>
      <c r="CF112" s="919">
        <v>125.3</v>
      </c>
      <c r="CG112" s="920"/>
      <c r="CH112" s="920"/>
      <c r="CI112" s="920"/>
      <c r="CJ112" s="920"/>
      <c r="CK112" s="947"/>
      <c r="CL112" s="948"/>
      <c r="CM112" s="921" t="s">
        <v>466</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463</v>
      </c>
      <c r="DH112" s="925"/>
      <c r="DI112" s="925"/>
      <c r="DJ112" s="925"/>
      <c r="DK112" s="925"/>
      <c r="DL112" s="925" t="s">
        <v>454</v>
      </c>
      <c r="DM112" s="925"/>
      <c r="DN112" s="925"/>
      <c r="DO112" s="925"/>
      <c r="DP112" s="925"/>
      <c r="DQ112" s="925" t="s">
        <v>460</v>
      </c>
      <c r="DR112" s="925"/>
      <c r="DS112" s="925"/>
      <c r="DT112" s="925"/>
      <c r="DU112" s="925"/>
      <c r="DV112" s="926" t="s">
        <v>467</v>
      </c>
      <c r="DW112" s="926"/>
      <c r="DX112" s="926"/>
      <c r="DY112" s="926"/>
      <c r="DZ112" s="927"/>
    </row>
    <row r="113" spans="1:130" s="230" customFormat="1" ht="26.25" customHeight="1" x14ac:dyDescent="0.15">
      <c r="A113" s="953"/>
      <c r="B113" s="954"/>
      <c r="C113" s="922" t="s">
        <v>468</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2056076</v>
      </c>
      <c r="AB113" s="937"/>
      <c r="AC113" s="937"/>
      <c r="AD113" s="937"/>
      <c r="AE113" s="938"/>
      <c r="AF113" s="939">
        <v>1884930</v>
      </c>
      <c r="AG113" s="937"/>
      <c r="AH113" s="937"/>
      <c r="AI113" s="937"/>
      <c r="AJ113" s="938"/>
      <c r="AK113" s="939">
        <v>1839036</v>
      </c>
      <c r="AL113" s="937"/>
      <c r="AM113" s="937"/>
      <c r="AN113" s="937"/>
      <c r="AO113" s="938"/>
      <c r="AP113" s="940">
        <v>13</v>
      </c>
      <c r="AQ113" s="941"/>
      <c r="AR113" s="941"/>
      <c r="AS113" s="941"/>
      <c r="AT113" s="942"/>
      <c r="AU113" s="907"/>
      <c r="AV113" s="908"/>
      <c r="AW113" s="908"/>
      <c r="AX113" s="908"/>
      <c r="AY113" s="908"/>
      <c r="AZ113" s="921" t="s">
        <v>469</v>
      </c>
      <c r="BA113" s="922"/>
      <c r="BB113" s="922"/>
      <c r="BC113" s="922"/>
      <c r="BD113" s="922"/>
      <c r="BE113" s="922"/>
      <c r="BF113" s="922"/>
      <c r="BG113" s="922"/>
      <c r="BH113" s="922"/>
      <c r="BI113" s="922"/>
      <c r="BJ113" s="922"/>
      <c r="BK113" s="922"/>
      <c r="BL113" s="922"/>
      <c r="BM113" s="922"/>
      <c r="BN113" s="922"/>
      <c r="BO113" s="922"/>
      <c r="BP113" s="923"/>
      <c r="BQ113" s="924" t="s">
        <v>459</v>
      </c>
      <c r="BR113" s="925"/>
      <c r="BS113" s="925"/>
      <c r="BT113" s="925"/>
      <c r="BU113" s="925"/>
      <c r="BV113" s="925" t="s">
        <v>470</v>
      </c>
      <c r="BW113" s="925"/>
      <c r="BX113" s="925"/>
      <c r="BY113" s="925"/>
      <c r="BZ113" s="925"/>
      <c r="CA113" s="925" t="s">
        <v>180</v>
      </c>
      <c r="CB113" s="925"/>
      <c r="CC113" s="925"/>
      <c r="CD113" s="925"/>
      <c r="CE113" s="925"/>
      <c r="CF113" s="919" t="s">
        <v>463</v>
      </c>
      <c r="CG113" s="920"/>
      <c r="CH113" s="920"/>
      <c r="CI113" s="920"/>
      <c r="CJ113" s="920"/>
      <c r="CK113" s="947"/>
      <c r="CL113" s="948"/>
      <c r="CM113" s="921" t="s">
        <v>471</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464</v>
      </c>
      <c r="DH113" s="958"/>
      <c r="DI113" s="958"/>
      <c r="DJ113" s="958"/>
      <c r="DK113" s="959"/>
      <c r="DL113" s="960" t="s">
        <v>454</v>
      </c>
      <c r="DM113" s="958"/>
      <c r="DN113" s="958"/>
      <c r="DO113" s="958"/>
      <c r="DP113" s="959"/>
      <c r="DQ113" s="960" t="s">
        <v>454</v>
      </c>
      <c r="DR113" s="958"/>
      <c r="DS113" s="958"/>
      <c r="DT113" s="958"/>
      <c r="DU113" s="959"/>
      <c r="DV113" s="961" t="s">
        <v>454</v>
      </c>
      <c r="DW113" s="962"/>
      <c r="DX113" s="962"/>
      <c r="DY113" s="962"/>
      <c r="DZ113" s="963"/>
    </row>
    <row r="114" spans="1:130" s="230" customFormat="1" ht="26.25" customHeight="1" x14ac:dyDescent="0.15">
      <c r="A114" s="953"/>
      <c r="B114" s="954"/>
      <c r="C114" s="922" t="s">
        <v>472</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t="s">
        <v>180</v>
      </c>
      <c r="AB114" s="958"/>
      <c r="AC114" s="958"/>
      <c r="AD114" s="958"/>
      <c r="AE114" s="959"/>
      <c r="AF114" s="960" t="s">
        <v>467</v>
      </c>
      <c r="AG114" s="958"/>
      <c r="AH114" s="958"/>
      <c r="AI114" s="958"/>
      <c r="AJ114" s="959"/>
      <c r="AK114" s="960" t="s">
        <v>456</v>
      </c>
      <c r="AL114" s="958"/>
      <c r="AM114" s="958"/>
      <c r="AN114" s="958"/>
      <c r="AO114" s="959"/>
      <c r="AP114" s="961" t="s">
        <v>180</v>
      </c>
      <c r="AQ114" s="962"/>
      <c r="AR114" s="962"/>
      <c r="AS114" s="962"/>
      <c r="AT114" s="963"/>
      <c r="AU114" s="907"/>
      <c r="AV114" s="908"/>
      <c r="AW114" s="908"/>
      <c r="AX114" s="908"/>
      <c r="AY114" s="908"/>
      <c r="AZ114" s="921" t="s">
        <v>473</v>
      </c>
      <c r="BA114" s="922"/>
      <c r="BB114" s="922"/>
      <c r="BC114" s="922"/>
      <c r="BD114" s="922"/>
      <c r="BE114" s="922"/>
      <c r="BF114" s="922"/>
      <c r="BG114" s="922"/>
      <c r="BH114" s="922"/>
      <c r="BI114" s="922"/>
      <c r="BJ114" s="922"/>
      <c r="BK114" s="922"/>
      <c r="BL114" s="922"/>
      <c r="BM114" s="922"/>
      <c r="BN114" s="922"/>
      <c r="BO114" s="922"/>
      <c r="BP114" s="923"/>
      <c r="BQ114" s="924">
        <v>1226522</v>
      </c>
      <c r="BR114" s="925"/>
      <c r="BS114" s="925"/>
      <c r="BT114" s="925"/>
      <c r="BU114" s="925"/>
      <c r="BV114" s="925">
        <v>1192582</v>
      </c>
      <c r="BW114" s="925"/>
      <c r="BX114" s="925"/>
      <c r="BY114" s="925"/>
      <c r="BZ114" s="925"/>
      <c r="CA114" s="925">
        <v>1195567</v>
      </c>
      <c r="CB114" s="925"/>
      <c r="CC114" s="925"/>
      <c r="CD114" s="925"/>
      <c r="CE114" s="925"/>
      <c r="CF114" s="919">
        <v>8.5</v>
      </c>
      <c r="CG114" s="920"/>
      <c r="CH114" s="920"/>
      <c r="CI114" s="920"/>
      <c r="CJ114" s="920"/>
      <c r="CK114" s="947"/>
      <c r="CL114" s="948"/>
      <c r="CM114" s="921" t="s">
        <v>474</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463</v>
      </c>
      <c r="DH114" s="958"/>
      <c r="DI114" s="958"/>
      <c r="DJ114" s="958"/>
      <c r="DK114" s="959"/>
      <c r="DL114" s="960" t="s">
        <v>454</v>
      </c>
      <c r="DM114" s="958"/>
      <c r="DN114" s="958"/>
      <c r="DO114" s="958"/>
      <c r="DP114" s="959"/>
      <c r="DQ114" s="960" t="s">
        <v>467</v>
      </c>
      <c r="DR114" s="958"/>
      <c r="DS114" s="958"/>
      <c r="DT114" s="958"/>
      <c r="DU114" s="959"/>
      <c r="DV114" s="961" t="s">
        <v>467</v>
      </c>
      <c r="DW114" s="962"/>
      <c r="DX114" s="962"/>
      <c r="DY114" s="962"/>
      <c r="DZ114" s="963"/>
    </row>
    <row r="115" spans="1:130" s="230" customFormat="1" ht="26.25" customHeight="1" x14ac:dyDescent="0.15">
      <c r="A115" s="953"/>
      <c r="B115" s="954"/>
      <c r="C115" s="922" t="s">
        <v>475</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v>1560</v>
      </c>
      <c r="AB115" s="937"/>
      <c r="AC115" s="937"/>
      <c r="AD115" s="937"/>
      <c r="AE115" s="938"/>
      <c r="AF115" s="939">
        <v>1560</v>
      </c>
      <c r="AG115" s="937"/>
      <c r="AH115" s="937"/>
      <c r="AI115" s="937"/>
      <c r="AJ115" s="938"/>
      <c r="AK115" s="939">
        <v>1560</v>
      </c>
      <c r="AL115" s="937"/>
      <c r="AM115" s="937"/>
      <c r="AN115" s="937"/>
      <c r="AO115" s="938"/>
      <c r="AP115" s="940">
        <v>0</v>
      </c>
      <c r="AQ115" s="941"/>
      <c r="AR115" s="941"/>
      <c r="AS115" s="941"/>
      <c r="AT115" s="942"/>
      <c r="AU115" s="907"/>
      <c r="AV115" s="908"/>
      <c r="AW115" s="908"/>
      <c r="AX115" s="908"/>
      <c r="AY115" s="908"/>
      <c r="AZ115" s="921" t="s">
        <v>476</v>
      </c>
      <c r="BA115" s="922"/>
      <c r="BB115" s="922"/>
      <c r="BC115" s="922"/>
      <c r="BD115" s="922"/>
      <c r="BE115" s="922"/>
      <c r="BF115" s="922"/>
      <c r="BG115" s="922"/>
      <c r="BH115" s="922"/>
      <c r="BI115" s="922"/>
      <c r="BJ115" s="922"/>
      <c r="BK115" s="922"/>
      <c r="BL115" s="922"/>
      <c r="BM115" s="922"/>
      <c r="BN115" s="922"/>
      <c r="BO115" s="922"/>
      <c r="BP115" s="923"/>
      <c r="BQ115" s="924" t="s">
        <v>456</v>
      </c>
      <c r="BR115" s="925"/>
      <c r="BS115" s="925"/>
      <c r="BT115" s="925"/>
      <c r="BU115" s="925"/>
      <c r="BV115" s="925" t="s">
        <v>477</v>
      </c>
      <c r="BW115" s="925"/>
      <c r="BX115" s="925"/>
      <c r="BY115" s="925"/>
      <c r="BZ115" s="925"/>
      <c r="CA115" s="925" t="s">
        <v>180</v>
      </c>
      <c r="CB115" s="925"/>
      <c r="CC115" s="925"/>
      <c r="CD115" s="925"/>
      <c r="CE115" s="925"/>
      <c r="CF115" s="919" t="s">
        <v>180</v>
      </c>
      <c r="CG115" s="920"/>
      <c r="CH115" s="920"/>
      <c r="CI115" s="920"/>
      <c r="CJ115" s="920"/>
      <c r="CK115" s="947"/>
      <c r="CL115" s="948"/>
      <c r="CM115" s="921" t="s">
        <v>478</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479</v>
      </c>
      <c r="DH115" s="958"/>
      <c r="DI115" s="958"/>
      <c r="DJ115" s="958"/>
      <c r="DK115" s="959"/>
      <c r="DL115" s="960" t="s">
        <v>180</v>
      </c>
      <c r="DM115" s="958"/>
      <c r="DN115" s="958"/>
      <c r="DO115" s="958"/>
      <c r="DP115" s="959"/>
      <c r="DQ115" s="960" t="s">
        <v>477</v>
      </c>
      <c r="DR115" s="958"/>
      <c r="DS115" s="958"/>
      <c r="DT115" s="958"/>
      <c r="DU115" s="959"/>
      <c r="DV115" s="961" t="s">
        <v>454</v>
      </c>
      <c r="DW115" s="962"/>
      <c r="DX115" s="962"/>
      <c r="DY115" s="962"/>
      <c r="DZ115" s="963"/>
    </row>
    <row r="116" spans="1:130" s="230" customFormat="1" ht="26.25" customHeight="1" x14ac:dyDescent="0.15">
      <c r="A116" s="955"/>
      <c r="B116" s="956"/>
      <c r="C116" s="964" t="s">
        <v>480</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v>140</v>
      </c>
      <c r="AB116" s="958"/>
      <c r="AC116" s="958"/>
      <c r="AD116" s="958"/>
      <c r="AE116" s="959"/>
      <c r="AF116" s="960">
        <v>210</v>
      </c>
      <c r="AG116" s="958"/>
      <c r="AH116" s="958"/>
      <c r="AI116" s="958"/>
      <c r="AJ116" s="959"/>
      <c r="AK116" s="960">
        <v>929</v>
      </c>
      <c r="AL116" s="958"/>
      <c r="AM116" s="958"/>
      <c r="AN116" s="958"/>
      <c r="AO116" s="959"/>
      <c r="AP116" s="961">
        <v>0</v>
      </c>
      <c r="AQ116" s="962"/>
      <c r="AR116" s="962"/>
      <c r="AS116" s="962"/>
      <c r="AT116" s="963"/>
      <c r="AU116" s="907"/>
      <c r="AV116" s="908"/>
      <c r="AW116" s="908"/>
      <c r="AX116" s="908"/>
      <c r="AY116" s="908"/>
      <c r="AZ116" s="966" t="s">
        <v>481</v>
      </c>
      <c r="BA116" s="967"/>
      <c r="BB116" s="967"/>
      <c r="BC116" s="967"/>
      <c r="BD116" s="967"/>
      <c r="BE116" s="967"/>
      <c r="BF116" s="967"/>
      <c r="BG116" s="967"/>
      <c r="BH116" s="967"/>
      <c r="BI116" s="967"/>
      <c r="BJ116" s="967"/>
      <c r="BK116" s="967"/>
      <c r="BL116" s="967"/>
      <c r="BM116" s="967"/>
      <c r="BN116" s="967"/>
      <c r="BO116" s="967"/>
      <c r="BP116" s="968"/>
      <c r="BQ116" s="924" t="s">
        <v>454</v>
      </c>
      <c r="BR116" s="925"/>
      <c r="BS116" s="925"/>
      <c r="BT116" s="925"/>
      <c r="BU116" s="925"/>
      <c r="BV116" s="925" t="s">
        <v>180</v>
      </c>
      <c r="BW116" s="925"/>
      <c r="BX116" s="925"/>
      <c r="BY116" s="925"/>
      <c r="BZ116" s="925"/>
      <c r="CA116" s="925" t="s">
        <v>454</v>
      </c>
      <c r="CB116" s="925"/>
      <c r="CC116" s="925"/>
      <c r="CD116" s="925"/>
      <c r="CE116" s="925"/>
      <c r="CF116" s="919" t="s">
        <v>460</v>
      </c>
      <c r="CG116" s="920"/>
      <c r="CH116" s="920"/>
      <c r="CI116" s="920"/>
      <c r="CJ116" s="920"/>
      <c r="CK116" s="947"/>
      <c r="CL116" s="948"/>
      <c r="CM116" s="921" t="s">
        <v>482</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470</v>
      </c>
      <c r="DH116" s="958"/>
      <c r="DI116" s="958"/>
      <c r="DJ116" s="958"/>
      <c r="DK116" s="959"/>
      <c r="DL116" s="960" t="s">
        <v>467</v>
      </c>
      <c r="DM116" s="958"/>
      <c r="DN116" s="958"/>
      <c r="DO116" s="958"/>
      <c r="DP116" s="959"/>
      <c r="DQ116" s="960" t="s">
        <v>454</v>
      </c>
      <c r="DR116" s="958"/>
      <c r="DS116" s="958"/>
      <c r="DT116" s="958"/>
      <c r="DU116" s="959"/>
      <c r="DV116" s="961" t="s">
        <v>456</v>
      </c>
      <c r="DW116" s="962"/>
      <c r="DX116" s="962"/>
      <c r="DY116" s="962"/>
      <c r="DZ116" s="963"/>
    </row>
    <row r="117" spans="1:130" s="230" customFormat="1" ht="26.25" customHeight="1" x14ac:dyDescent="0.15">
      <c r="A117" s="911" t="s">
        <v>188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483</v>
      </c>
      <c r="Z117" s="893"/>
      <c r="AA117" s="977">
        <v>5869177</v>
      </c>
      <c r="AB117" s="978"/>
      <c r="AC117" s="978"/>
      <c r="AD117" s="978"/>
      <c r="AE117" s="979"/>
      <c r="AF117" s="980">
        <v>5575916</v>
      </c>
      <c r="AG117" s="978"/>
      <c r="AH117" s="978"/>
      <c r="AI117" s="978"/>
      <c r="AJ117" s="979"/>
      <c r="AK117" s="980">
        <v>5440364</v>
      </c>
      <c r="AL117" s="978"/>
      <c r="AM117" s="978"/>
      <c r="AN117" s="978"/>
      <c r="AO117" s="979"/>
      <c r="AP117" s="981"/>
      <c r="AQ117" s="982"/>
      <c r="AR117" s="982"/>
      <c r="AS117" s="982"/>
      <c r="AT117" s="983"/>
      <c r="AU117" s="907"/>
      <c r="AV117" s="908"/>
      <c r="AW117" s="908"/>
      <c r="AX117" s="908"/>
      <c r="AY117" s="908"/>
      <c r="AZ117" s="973" t="s">
        <v>484</v>
      </c>
      <c r="BA117" s="974"/>
      <c r="BB117" s="974"/>
      <c r="BC117" s="974"/>
      <c r="BD117" s="974"/>
      <c r="BE117" s="974"/>
      <c r="BF117" s="974"/>
      <c r="BG117" s="974"/>
      <c r="BH117" s="974"/>
      <c r="BI117" s="974"/>
      <c r="BJ117" s="974"/>
      <c r="BK117" s="974"/>
      <c r="BL117" s="974"/>
      <c r="BM117" s="974"/>
      <c r="BN117" s="974"/>
      <c r="BO117" s="974"/>
      <c r="BP117" s="975"/>
      <c r="BQ117" s="924" t="s">
        <v>454</v>
      </c>
      <c r="BR117" s="925"/>
      <c r="BS117" s="925"/>
      <c r="BT117" s="925"/>
      <c r="BU117" s="925"/>
      <c r="BV117" s="925" t="s">
        <v>454</v>
      </c>
      <c r="BW117" s="925"/>
      <c r="BX117" s="925"/>
      <c r="BY117" s="925"/>
      <c r="BZ117" s="925"/>
      <c r="CA117" s="925" t="s">
        <v>456</v>
      </c>
      <c r="CB117" s="925"/>
      <c r="CC117" s="925"/>
      <c r="CD117" s="925"/>
      <c r="CE117" s="925"/>
      <c r="CF117" s="919" t="s">
        <v>479</v>
      </c>
      <c r="CG117" s="920"/>
      <c r="CH117" s="920"/>
      <c r="CI117" s="920"/>
      <c r="CJ117" s="920"/>
      <c r="CK117" s="947"/>
      <c r="CL117" s="948"/>
      <c r="CM117" s="921" t="s">
        <v>485</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460</v>
      </c>
      <c r="DH117" s="958"/>
      <c r="DI117" s="958"/>
      <c r="DJ117" s="958"/>
      <c r="DK117" s="959"/>
      <c r="DL117" s="960" t="s">
        <v>454</v>
      </c>
      <c r="DM117" s="958"/>
      <c r="DN117" s="958"/>
      <c r="DO117" s="958"/>
      <c r="DP117" s="959"/>
      <c r="DQ117" s="960" t="s">
        <v>470</v>
      </c>
      <c r="DR117" s="958"/>
      <c r="DS117" s="958"/>
      <c r="DT117" s="958"/>
      <c r="DU117" s="959"/>
      <c r="DV117" s="961" t="s">
        <v>454</v>
      </c>
      <c r="DW117" s="962"/>
      <c r="DX117" s="962"/>
      <c r="DY117" s="962"/>
      <c r="DZ117" s="963"/>
    </row>
    <row r="118" spans="1:130" s="230" customFormat="1" ht="26.25" customHeight="1" x14ac:dyDescent="0.15">
      <c r="A118" s="911" t="s">
        <v>449</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446</v>
      </c>
      <c r="AB118" s="892"/>
      <c r="AC118" s="892"/>
      <c r="AD118" s="892"/>
      <c r="AE118" s="893"/>
      <c r="AF118" s="891" t="s">
        <v>447</v>
      </c>
      <c r="AG118" s="892"/>
      <c r="AH118" s="892"/>
      <c r="AI118" s="892"/>
      <c r="AJ118" s="893"/>
      <c r="AK118" s="891" t="s">
        <v>311</v>
      </c>
      <c r="AL118" s="892"/>
      <c r="AM118" s="892"/>
      <c r="AN118" s="892"/>
      <c r="AO118" s="893"/>
      <c r="AP118" s="969" t="s">
        <v>448</v>
      </c>
      <c r="AQ118" s="970"/>
      <c r="AR118" s="970"/>
      <c r="AS118" s="970"/>
      <c r="AT118" s="971"/>
      <c r="AU118" s="907"/>
      <c r="AV118" s="908"/>
      <c r="AW118" s="908"/>
      <c r="AX118" s="908"/>
      <c r="AY118" s="908"/>
      <c r="AZ118" s="972" t="s">
        <v>486</v>
      </c>
      <c r="BA118" s="964"/>
      <c r="BB118" s="964"/>
      <c r="BC118" s="964"/>
      <c r="BD118" s="964"/>
      <c r="BE118" s="964"/>
      <c r="BF118" s="964"/>
      <c r="BG118" s="964"/>
      <c r="BH118" s="964"/>
      <c r="BI118" s="964"/>
      <c r="BJ118" s="964"/>
      <c r="BK118" s="964"/>
      <c r="BL118" s="964"/>
      <c r="BM118" s="964"/>
      <c r="BN118" s="964"/>
      <c r="BO118" s="964"/>
      <c r="BP118" s="965"/>
      <c r="BQ118" s="998" t="s">
        <v>460</v>
      </c>
      <c r="BR118" s="999"/>
      <c r="BS118" s="999"/>
      <c r="BT118" s="999"/>
      <c r="BU118" s="999"/>
      <c r="BV118" s="999" t="s">
        <v>454</v>
      </c>
      <c r="BW118" s="999"/>
      <c r="BX118" s="999"/>
      <c r="BY118" s="999"/>
      <c r="BZ118" s="999"/>
      <c r="CA118" s="999" t="s">
        <v>454</v>
      </c>
      <c r="CB118" s="999"/>
      <c r="CC118" s="999"/>
      <c r="CD118" s="999"/>
      <c r="CE118" s="999"/>
      <c r="CF118" s="919" t="s">
        <v>454</v>
      </c>
      <c r="CG118" s="920"/>
      <c r="CH118" s="920"/>
      <c r="CI118" s="920"/>
      <c r="CJ118" s="920"/>
      <c r="CK118" s="947"/>
      <c r="CL118" s="948"/>
      <c r="CM118" s="921" t="s">
        <v>487</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456</v>
      </c>
      <c r="DH118" s="958"/>
      <c r="DI118" s="958"/>
      <c r="DJ118" s="958"/>
      <c r="DK118" s="959"/>
      <c r="DL118" s="960" t="s">
        <v>456</v>
      </c>
      <c r="DM118" s="958"/>
      <c r="DN118" s="958"/>
      <c r="DO118" s="958"/>
      <c r="DP118" s="959"/>
      <c r="DQ118" s="960" t="s">
        <v>460</v>
      </c>
      <c r="DR118" s="958"/>
      <c r="DS118" s="958"/>
      <c r="DT118" s="958"/>
      <c r="DU118" s="959"/>
      <c r="DV118" s="961" t="s">
        <v>454</v>
      </c>
      <c r="DW118" s="962"/>
      <c r="DX118" s="962"/>
      <c r="DY118" s="962"/>
      <c r="DZ118" s="963"/>
    </row>
    <row r="119" spans="1:130" s="230" customFormat="1" ht="26.25" customHeight="1" x14ac:dyDescent="0.15">
      <c r="A119" s="1056" t="s">
        <v>452</v>
      </c>
      <c r="B119" s="946"/>
      <c r="C119" s="928" t="s">
        <v>453</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454</v>
      </c>
      <c r="AB119" s="899"/>
      <c r="AC119" s="899"/>
      <c r="AD119" s="899"/>
      <c r="AE119" s="900"/>
      <c r="AF119" s="901" t="s">
        <v>456</v>
      </c>
      <c r="AG119" s="899"/>
      <c r="AH119" s="899"/>
      <c r="AI119" s="899"/>
      <c r="AJ119" s="900"/>
      <c r="AK119" s="901" t="s">
        <v>454</v>
      </c>
      <c r="AL119" s="899"/>
      <c r="AM119" s="899"/>
      <c r="AN119" s="899"/>
      <c r="AO119" s="900"/>
      <c r="AP119" s="902" t="s">
        <v>180</v>
      </c>
      <c r="AQ119" s="903"/>
      <c r="AR119" s="903"/>
      <c r="AS119" s="903"/>
      <c r="AT119" s="904"/>
      <c r="AU119" s="909"/>
      <c r="AV119" s="910"/>
      <c r="AW119" s="910"/>
      <c r="AX119" s="910"/>
      <c r="AY119" s="910"/>
      <c r="AZ119" s="251" t="s">
        <v>188</v>
      </c>
      <c r="BA119" s="251"/>
      <c r="BB119" s="251"/>
      <c r="BC119" s="251"/>
      <c r="BD119" s="251"/>
      <c r="BE119" s="251"/>
      <c r="BF119" s="251"/>
      <c r="BG119" s="251"/>
      <c r="BH119" s="251"/>
      <c r="BI119" s="251"/>
      <c r="BJ119" s="251"/>
      <c r="BK119" s="251"/>
      <c r="BL119" s="251"/>
      <c r="BM119" s="251"/>
      <c r="BN119" s="251"/>
      <c r="BO119" s="976" t="s">
        <v>488</v>
      </c>
      <c r="BP119" s="1004"/>
      <c r="BQ119" s="998">
        <v>52639017</v>
      </c>
      <c r="BR119" s="999"/>
      <c r="BS119" s="999"/>
      <c r="BT119" s="999"/>
      <c r="BU119" s="999"/>
      <c r="BV119" s="999">
        <v>49998958</v>
      </c>
      <c r="BW119" s="999"/>
      <c r="BX119" s="999"/>
      <c r="BY119" s="999"/>
      <c r="BZ119" s="999"/>
      <c r="CA119" s="999">
        <v>47179287</v>
      </c>
      <c r="CB119" s="999"/>
      <c r="CC119" s="999"/>
      <c r="CD119" s="999"/>
      <c r="CE119" s="999"/>
      <c r="CF119" s="1000"/>
      <c r="CG119" s="1001"/>
      <c r="CH119" s="1001"/>
      <c r="CI119" s="1001"/>
      <c r="CJ119" s="1002"/>
      <c r="CK119" s="949"/>
      <c r="CL119" s="950"/>
      <c r="CM119" s="972" t="s">
        <v>489</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v>10920</v>
      </c>
      <c r="DH119" s="985"/>
      <c r="DI119" s="985"/>
      <c r="DJ119" s="985"/>
      <c r="DK119" s="986"/>
      <c r="DL119" s="984">
        <v>9360</v>
      </c>
      <c r="DM119" s="985"/>
      <c r="DN119" s="985"/>
      <c r="DO119" s="985"/>
      <c r="DP119" s="986"/>
      <c r="DQ119" s="984">
        <v>7800</v>
      </c>
      <c r="DR119" s="985"/>
      <c r="DS119" s="985"/>
      <c r="DT119" s="985"/>
      <c r="DU119" s="986"/>
      <c r="DV119" s="987">
        <v>0.1</v>
      </c>
      <c r="DW119" s="988"/>
      <c r="DX119" s="988"/>
      <c r="DY119" s="988"/>
      <c r="DZ119" s="989"/>
    </row>
    <row r="120" spans="1:130" s="230" customFormat="1" ht="26.25" customHeight="1" x14ac:dyDescent="0.15">
      <c r="A120" s="1057"/>
      <c r="B120" s="948"/>
      <c r="C120" s="921" t="s">
        <v>458</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454</v>
      </c>
      <c r="AB120" s="958"/>
      <c r="AC120" s="958"/>
      <c r="AD120" s="958"/>
      <c r="AE120" s="959"/>
      <c r="AF120" s="960" t="s">
        <v>459</v>
      </c>
      <c r="AG120" s="958"/>
      <c r="AH120" s="958"/>
      <c r="AI120" s="958"/>
      <c r="AJ120" s="959"/>
      <c r="AK120" s="960" t="s">
        <v>180</v>
      </c>
      <c r="AL120" s="958"/>
      <c r="AM120" s="958"/>
      <c r="AN120" s="958"/>
      <c r="AO120" s="959"/>
      <c r="AP120" s="961" t="s">
        <v>454</v>
      </c>
      <c r="AQ120" s="962"/>
      <c r="AR120" s="962"/>
      <c r="AS120" s="962"/>
      <c r="AT120" s="963"/>
      <c r="AU120" s="990" t="s">
        <v>490</v>
      </c>
      <c r="AV120" s="991"/>
      <c r="AW120" s="991"/>
      <c r="AX120" s="991"/>
      <c r="AY120" s="992"/>
      <c r="AZ120" s="928" t="s">
        <v>491</v>
      </c>
      <c r="BA120" s="896"/>
      <c r="BB120" s="896"/>
      <c r="BC120" s="896"/>
      <c r="BD120" s="896"/>
      <c r="BE120" s="896"/>
      <c r="BF120" s="896"/>
      <c r="BG120" s="896"/>
      <c r="BH120" s="896"/>
      <c r="BI120" s="896"/>
      <c r="BJ120" s="896"/>
      <c r="BK120" s="896"/>
      <c r="BL120" s="896"/>
      <c r="BM120" s="896"/>
      <c r="BN120" s="896"/>
      <c r="BO120" s="896"/>
      <c r="BP120" s="897"/>
      <c r="BQ120" s="929">
        <v>5699375</v>
      </c>
      <c r="BR120" s="930"/>
      <c r="BS120" s="930"/>
      <c r="BT120" s="930"/>
      <c r="BU120" s="930"/>
      <c r="BV120" s="930">
        <v>6304577</v>
      </c>
      <c r="BW120" s="930"/>
      <c r="BX120" s="930"/>
      <c r="BY120" s="930"/>
      <c r="BZ120" s="930"/>
      <c r="CA120" s="930">
        <v>6609274</v>
      </c>
      <c r="CB120" s="930"/>
      <c r="CC120" s="930"/>
      <c r="CD120" s="930"/>
      <c r="CE120" s="930"/>
      <c r="CF120" s="943">
        <v>46.8</v>
      </c>
      <c r="CG120" s="944"/>
      <c r="CH120" s="944"/>
      <c r="CI120" s="944"/>
      <c r="CJ120" s="944"/>
      <c r="CK120" s="1005" t="s">
        <v>492</v>
      </c>
      <c r="CL120" s="1006"/>
      <c r="CM120" s="1006"/>
      <c r="CN120" s="1006"/>
      <c r="CO120" s="1007"/>
      <c r="CP120" s="1013" t="s">
        <v>493</v>
      </c>
      <c r="CQ120" s="1014"/>
      <c r="CR120" s="1014"/>
      <c r="CS120" s="1014"/>
      <c r="CT120" s="1014"/>
      <c r="CU120" s="1014"/>
      <c r="CV120" s="1014"/>
      <c r="CW120" s="1014"/>
      <c r="CX120" s="1014"/>
      <c r="CY120" s="1014"/>
      <c r="CZ120" s="1014"/>
      <c r="DA120" s="1014"/>
      <c r="DB120" s="1014"/>
      <c r="DC120" s="1014"/>
      <c r="DD120" s="1014"/>
      <c r="DE120" s="1014"/>
      <c r="DF120" s="1015"/>
      <c r="DG120" s="929">
        <v>13109810</v>
      </c>
      <c r="DH120" s="930"/>
      <c r="DI120" s="930"/>
      <c r="DJ120" s="930"/>
      <c r="DK120" s="930"/>
      <c r="DL120" s="930">
        <v>12112751</v>
      </c>
      <c r="DM120" s="930"/>
      <c r="DN120" s="930"/>
      <c r="DO120" s="930"/>
      <c r="DP120" s="930"/>
      <c r="DQ120" s="930">
        <v>10957022</v>
      </c>
      <c r="DR120" s="930"/>
      <c r="DS120" s="930"/>
      <c r="DT120" s="930"/>
      <c r="DU120" s="930"/>
      <c r="DV120" s="931">
        <v>77.599999999999994</v>
      </c>
      <c r="DW120" s="931"/>
      <c r="DX120" s="931"/>
      <c r="DY120" s="931"/>
      <c r="DZ120" s="932"/>
    </row>
    <row r="121" spans="1:130" s="230" customFormat="1" ht="26.25" customHeight="1" x14ac:dyDescent="0.15">
      <c r="A121" s="1057"/>
      <c r="B121" s="948"/>
      <c r="C121" s="973" t="s">
        <v>494</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456</v>
      </c>
      <c r="AB121" s="958"/>
      <c r="AC121" s="958"/>
      <c r="AD121" s="958"/>
      <c r="AE121" s="959"/>
      <c r="AF121" s="960" t="s">
        <v>479</v>
      </c>
      <c r="AG121" s="958"/>
      <c r="AH121" s="958"/>
      <c r="AI121" s="958"/>
      <c r="AJ121" s="959"/>
      <c r="AK121" s="960" t="s">
        <v>470</v>
      </c>
      <c r="AL121" s="958"/>
      <c r="AM121" s="958"/>
      <c r="AN121" s="958"/>
      <c r="AO121" s="959"/>
      <c r="AP121" s="961" t="s">
        <v>477</v>
      </c>
      <c r="AQ121" s="962"/>
      <c r="AR121" s="962"/>
      <c r="AS121" s="962"/>
      <c r="AT121" s="963"/>
      <c r="AU121" s="993"/>
      <c r="AV121" s="994"/>
      <c r="AW121" s="994"/>
      <c r="AX121" s="994"/>
      <c r="AY121" s="995"/>
      <c r="AZ121" s="921" t="s">
        <v>495</v>
      </c>
      <c r="BA121" s="922"/>
      <c r="BB121" s="922"/>
      <c r="BC121" s="922"/>
      <c r="BD121" s="922"/>
      <c r="BE121" s="922"/>
      <c r="BF121" s="922"/>
      <c r="BG121" s="922"/>
      <c r="BH121" s="922"/>
      <c r="BI121" s="922"/>
      <c r="BJ121" s="922"/>
      <c r="BK121" s="922"/>
      <c r="BL121" s="922"/>
      <c r="BM121" s="922"/>
      <c r="BN121" s="922"/>
      <c r="BO121" s="922"/>
      <c r="BP121" s="923"/>
      <c r="BQ121" s="924">
        <v>243247</v>
      </c>
      <c r="BR121" s="925"/>
      <c r="BS121" s="925"/>
      <c r="BT121" s="925"/>
      <c r="BU121" s="925"/>
      <c r="BV121" s="925">
        <v>193227</v>
      </c>
      <c r="BW121" s="925"/>
      <c r="BX121" s="925"/>
      <c r="BY121" s="925"/>
      <c r="BZ121" s="925"/>
      <c r="CA121" s="925">
        <v>153634</v>
      </c>
      <c r="CB121" s="925"/>
      <c r="CC121" s="925"/>
      <c r="CD121" s="925"/>
      <c r="CE121" s="925"/>
      <c r="CF121" s="919">
        <v>1.1000000000000001</v>
      </c>
      <c r="CG121" s="920"/>
      <c r="CH121" s="920"/>
      <c r="CI121" s="920"/>
      <c r="CJ121" s="920"/>
      <c r="CK121" s="1008"/>
      <c r="CL121" s="1009"/>
      <c r="CM121" s="1009"/>
      <c r="CN121" s="1009"/>
      <c r="CO121" s="1010"/>
      <c r="CP121" s="1018" t="s">
        <v>415</v>
      </c>
      <c r="CQ121" s="1019"/>
      <c r="CR121" s="1019"/>
      <c r="CS121" s="1019"/>
      <c r="CT121" s="1019"/>
      <c r="CU121" s="1019"/>
      <c r="CV121" s="1019"/>
      <c r="CW121" s="1019"/>
      <c r="CX121" s="1019"/>
      <c r="CY121" s="1019"/>
      <c r="CZ121" s="1019"/>
      <c r="DA121" s="1019"/>
      <c r="DB121" s="1019"/>
      <c r="DC121" s="1019"/>
      <c r="DD121" s="1019"/>
      <c r="DE121" s="1019"/>
      <c r="DF121" s="1020"/>
      <c r="DG121" s="924">
        <v>4356768</v>
      </c>
      <c r="DH121" s="925"/>
      <c r="DI121" s="925"/>
      <c r="DJ121" s="925"/>
      <c r="DK121" s="925"/>
      <c r="DL121" s="925">
        <v>4144015</v>
      </c>
      <c r="DM121" s="925"/>
      <c r="DN121" s="925"/>
      <c r="DO121" s="925"/>
      <c r="DP121" s="925"/>
      <c r="DQ121" s="925">
        <v>4205022</v>
      </c>
      <c r="DR121" s="925"/>
      <c r="DS121" s="925"/>
      <c r="DT121" s="925"/>
      <c r="DU121" s="925"/>
      <c r="DV121" s="926">
        <v>29.8</v>
      </c>
      <c r="DW121" s="926"/>
      <c r="DX121" s="926"/>
      <c r="DY121" s="926"/>
      <c r="DZ121" s="927"/>
    </row>
    <row r="122" spans="1:130" s="230" customFormat="1" ht="26.25" customHeight="1" x14ac:dyDescent="0.15">
      <c r="A122" s="1057"/>
      <c r="B122" s="948"/>
      <c r="C122" s="921" t="s">
        <v>474</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470</v>
      </c>
      <c r="AB122" s="958"/>
      <c r="AC122" s="958"/>
      <c r="AD122" s="958"/>
      <c r="AE122" s="959"/>
      <c r="AF122" s="960" t="s">
        <v>454</v>
      </c>
      <c r="AG122" s="958"/>
      <c r="AH122" s="958"/>
      <c r="AI122" s="958"/>
      <c r="AJ122" s="959"/>
      <c r="AK122" s="960" t="s">
        <v>454</v>
      </c>
      <c r="AL122" s="958"/>
      <c r="AM122" s="958"/>
      <c r="AN122" s="958"/>
      <c r="AO122" s="959"/>
      <c r="AP122" s="961" t="s">
        <v>454</v>
      </c>
      <c r="AQ122" s="962"/>
      <c r="AR122" s="962"/>
      <c r="AS122" s="962"/>
      <c r="AT122" s="963"/>
      <c r="AU122" s="993"/>
      <c r="AV122" s="994"/>
      <c r="AW122" s="994"/>
      <c r="AX122" s="994"/>
      <c r="AY122" s="995"/>
      <c r="AZ122" s="972" t="s">
        <v>496</v>
      </c>
      <c r="BA122" s="964"/>
      <c r="BB122" s="964"/>
      <c r="BC122" s="964"/>
      <c r="BD122" s="964"/>
      <c r="BE122" s="964"/>
      <c r="BF122" s="964"/>
      <c r="BG122" s="964"/>
      <c r="BH122" s="964"/>
      <c r="BI122" s="964"/>
      <c r="BJ122" s="964"/>
      <c r="BK122" s="964"/>
      <c r="BL122" s="964"/>
      <c r="BM122" s="964"/>
      <c r="BN122" s="964"/>
      <c r="BO122" s="964"/>
      <c r="BP122" s="965"/>
      <c r="BQ122" s="998">
        <v>35100236</v>
      </c>
      <c r="BR122" s="999"/>
      <c r="BS122" s="999"/>
      <c r="BT122" s="999"/>
      <c r="BU122" s="999"/>
      <c r="BV122" s="999">
        <v>33043737</v>
      </c>
      <c r="BW122" s="999"/>
      <c r="BX122" s="999"/>
      <c r="BY122" s="999"/>
      <c r="BZ122" s="999"/>
      <c r="CA122" s="999">
        <v>30519022</v>
      </c>
      <c r="CB122" s="999"/>
      <c r="CC122" s="999"/>
      <c r="CD122" s="999"/>
      <c r="CE122" s="999"/>
      <c r="CF122" s="1016">
        <v>216.3</v>
      </c>
      <c r="CG122" s="1017"/>
      <c r="CH122" s="1017"/>
      <c r="CI122" s="1017"/>
      <c r="CJ122" s="1017"/>
      <c r="CK122" s="1008"/>
      <c r="CL122" s="1009"/>
      <c r="CM122" s="1009"/>
      <c r="CN122" s="1009"/>
      <c r="CO122" s="1010"/>
      <c r="CP122" s="1018" t="s">
        <v>497</v>
      </c>
      <c r="CQ122" s="1019"/>
      <c r="CR122" s="1019"/>
      <c r="CS122" s="1019"/>
      <c r="CT122" s="1019"/>
      <c r="CU122" s="1019"/>
      <c r="CV122" s="1019"/>
      <c r="CW122" s="1019"/>
      <c r="CX122" s="1019"/>
      <c r="CY122" s="1019"/>
      <c r="CZ122" s="1019"/>
      <c r="DA122" s="1019"/>
      <c r="DB122" s="1019"/>
      <c r="DC122" s="1019"/>
      <c r="DD122" s="1019"/>
      <c r="DE122" s="1019"/>
      <c r="DF122" s="1020"/>
      <c r="DG122" s="924">
        <v>2501815</v>
      </c>
      <c r="DH122" s="925"/>
      <c r="DI122" s="925"/>
      <c r="DJ122" s="925"/>
      <c r="DK122" s="925"/>
      <c r="DL122" s="925">
        <v>2615508</v>
      </c>
      <c r="DM122" s="925"/>
      <c r="DN122" s="925"/>
      <c r="DO122" s="925"/>
      <c r="DP122" s="925"/>
      <c r="DQ122" s="925">
        <v>2417836</v>
      </c>
      <c r="DR122" s="925"/>
      <c r="DS122" s="925"/>
      <c r="DT122" s="925"/>
      <c r="DU122" s="925"/>
      <c r="DV122" s="926">
        <v>17.100000000000001</v>
      </c>
      <c r="DW122" s="926"/>
      <c r="DX122" s="926"/>
      <c r="DY122" s="926"/>
      <c r="DZ122" s="927"/>
    </row>
    <row r="123" spans="1:130" s="230" customFormat="1" ht="26.25" customHeight="1" x14ac:dyDescent="0.15">
      <c r="A123" s="1057"/>
      <c r="B123" s="948"/>
      <c r="C123" s="921" t="s">
        <v>482</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454</v>
      </c>
      <c r="AB123" s="958"/>
      <c r="AC123" s="958"/>
      <c r="AD123" s="958"/>
      <c r="AE123" s="959"/>
      <c r="AF123" s="960" t="s">
        <v>470</v>
      </c>
      <c r="AG123" s="958"/>
      <c r="AH123" s="958"/>
      <c r="AI123" s="958"/>
      <c r="AJ123" s="959"/>
      <c r="AK123" s="960" t="s">
        <v>477</v>
      </c>
      <c r="AL123" s="958"/>
      <c r="AM123" s="958"/>
      <c r="AN123" s="958"/>
      <c r="AO123" s="959"/>
      <c r="AP123" s="961" t="s">
        <v>454</v>
      </c>
      <c r="AQ123" s="962"/>
      <c r="AR123" s="962"/>
      <c r="AS123" s="962"/>
      <c r="AT123" s="963"/>
      <c r="AU123" s="996"/>
      <c r="AV123" s="997"/>
      <c r="AW123" s="997"/>
      <c r="AX123" s="997"/>
      <c r="AY123" s="997"/>
      <c r="AZ123" s="251" t="s">
        <v>188</v>
      </c>
      <c r="BA123" s="251"/>
      <c r="BB123" s="251"/>
      <c r="BC123" s="251"/>
      <c r="BD123" s="251"/>
      <c r="BE123" s="251"/>
      <c r="BF123" s="251"/>
      <c r="BG123" s="251"/>
      <c r="BH123" s="251"/>
      <c r="BI123" s="251"/>
      <c r="BJ123" s="251"/>
      <c r="BK123" s="251"/>
      <c r="BL123" s="251"/>
      <c r="BM123" s="251"/>
      <c r="BN123" s="251"/>
      <c r="BO123" s="976" t="s">
        <v>498</v>
      </c>
      <c r="BP123" s="1004"/>
      <c r="BQ123" s="1063">
        <v>41042858</v>
      </c>
      <c r="BR123" s="1030"/>
      <c r="BS123" s="1030"/>
      <c r="BT123" s="1030"/>
      <c r="BU123" s="1030"/>
      <c r="BV123" s="1030">
        <v>39541541</v>
      </c>
      <c r="BW123" s="1030"/>
      <c r="BX123" s="1030"/>
      <c r="BY123" s="1030"/>
      <c r="BZ123" s="1030"/>
      <c r="CA123" s="1030">
        <v>37281930</v>
      </c>
      <c r="CB123" s="1030"/>
      <c r="CC123" s="1030"/>
      <c r="CD123" s="1030"/>
      <c r="CE123" s="1030"/>
      <c r="CF123" s="1000"/>
      <c r="CG123" s="1001"/>
      <c r="CH123" s="1001"/>
      <c r="CI123" s="1001"/>
      <c r="CJ123" s="1002"/>
      <c r="CK123" s="1008"/>
      <c r="CL123" s="1009"/>
      <c r="CM123" s="1009"/>
      <c r="CN123" s="1009"/>
      <c r="CO123" s="1010"/>
      <c r="CP123" s="1018" t="s">
        <v>499</v>
      </c>
      <c r="CQ123" s="1019"/>
      <c r="CR123" s="1019"/>
      <c r="CS123" s="1019"/>
      <c r="CT123" s="1019"/>
      <c r="CU123" s="1019"/>
      <c r="CV123" s="1019"/>
      <c r="CW123" s="1019"/>
      <c r="CX123" s="1019"/>
      <c r="CY123" s="1019"/>
      <c r="CZ123" s="1019"/>
      <c r="DA123" s="1019"/>
      <c r="DB123" s="1019"/>
      <c r="DC123" s="1019"/>
      <c r="DD123" s="1019"/>
      <c r="DE123" s="1019"/>
      <c r="DF123" s="1020"/>
      <c r="DG123" s="957">
        <v>96215</v>
      </c>
      <c r="DH123" s="958"/>
      <c r="DI123" s="958"/>
      <c r="DJ123" s="958"/>
      <c r="DK123" s="959"/>
      <c r="DL123" s="960">
        <v>88752</v>
      </c>
      <c r="DM123" s="958"/>
      <c r="DN123" s="958"/>
      <c r="DO123" s="958"/>
      <c r="DP123" s="959"/>
      <c r="DQ123" s="960">
        <v>75848</v>
      </c>
      <c r="DR123" s="958"/>
      <c r="DS123" s="958"/>
      <c r="DT123" s="958"/>
      <c r="DU123" s="959"/>
      <c r="DV123" s="961">
        <v>0.5</v>
      </c>
      <c r="DW123" s="962"/>
      <c r="DX123" s="962"/>
      <c r="DY123" s="962"/>
      <c r="DZ123" s="963"/>
    </row>
    <row r="124" spans="1:130" s="230" customFormat="1" ht="26.25" customHeight="1" thickBot="1" x14ac:dyDescent="0.2">
      <c r="A124" s="1057"/>
      <c r="B124" s="948"/>
      <c r="C124" s="921" t="s">
        <v>485</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454</v>
      </c>
      <c r="AB124" s="958"/>
      <c r="AC124" s="958"/>
      <c r="AD124" s="958"/>
      <c r="AE124" s="959"/>
      <c r="AF124" s="960" t="s">
        <v>454</v>
      </c>
      <c r="AG124" s="958"/>
      <c r="AH124" s="958"/>
      <c r="AI124" s="958"/>
      <c r="AJ124" s="959"/>
      <c r="AK124" s="960" t="s">
        <v>454</v>
      </c>
      <c r="AL124" s="958"/>
      <c r="AM124" s="958"/>
      <c r="AN124" s="958"/>
      <c r="AO124" s="959"/>
      <c r="AP124" s="961" t="s">
        <v>456</v>
      </c>
      <c r="AQ124" s="962"/>
      <c r="AR124" s="962"/>
      <c r="AS124" s="962"/>
      <c r="AT124" s="963"/>
      <c r="AU124" s="1059" t="s">
        <v>500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83.3</v>
      </c>
      <c r="BR124" s="1026"/>
      <c r="BS124" s="1026"/>
      <c r="BT124" s="1026"/>
      <c r="BU124" s="1026"/>
      <c r="BV124" s="1026">
        <v>72.099999999999994</v>
      </c>
      <c r="BW124" s="1026"/>
      <c r="BX124" s="1026"/>
      <c r="BY124" s="1026"/>
      <c r="BZ124" s="1026"/>
      <c r="CA124" s="1026">
        <v>70.099999999999994</v>
      </c>
      <c r="CB124" s="1026"/>
      <c r="CC124" s="1026"/>
      <c r="CD124" s="1026"/>
      <c r="CE124" s="1026"/>
      <c r="CF124" s="1027"/>
      <c r="CG124" s="1028"/>
      <c r="CH124" s="1028"/>
      <c r="CI124" s="1028"/>
      <c r="CJ124" s="1029"/>
      <c r="CK124" s="1011"/>
      <c r="CL124" s="1011"/>
      <c r="CM124" s="1011"/>
      <c r="CN124" s="1011"/>
      <c r="CO124" s="1012"/>
      <c r="CP124" s="1018" t="s">
        <v>501</v>
      </c>
      <c r="CQ124" s="1019"/>
      <c r="CR124" s="1019"/>
      <c r="CS124" s="1019"/>
      <c r="CT124" s="1019"/>
      <c r="CU124" s="1019"/>
      <c r="CV124" s="1019"/>
      <c r="CW124" s="1019"/>
      <c r="CX124" s="1019"/>
      <c r="CY124" s="1019"/>
      <c r="CZ124" s="1019"/>
      <c r="DA124" s="1019"/>
      <c r="DB124" s="1019"/>
      <c r="DC124" s="1019"/>
      <c r="DD124" s="1019"/>
      <c r="DE124" s="1019"/>
      <c r="DF124" s="1020"/>
      <c r="DG124" s="1003">
        <v>25027</v>
      </c>
      <c r="DH124" s="985"/>
      <c r="DI124" s="985"/>
      <c r="DJ124" s="985"/>
      <c r="DK124" s="986"/>
      <c r="DL124" s="984">
        <v>22968</v>
      </c>
      <c r="DM124" s="985"/>
      <c r="DN124" s="985"/>
      <c r="DO124" s="985"/>
      <c r="DP124" s="986"/>
      <c r="DQ124" s="984">
        <v>20709</v>
      </c>
      <c r="DR124" s="985"/>
      <c r="DS124" s="985"/>
      <c r="DT124" s="985"/>
      <c r="DU124" s="986"/>
      <c r="DV124" s="987">
        <v>0.1</v>
      </c>
      <c r="DW124" s="988"/>
      <c r="DX124" s="988"/>
      <c r="DY124" s="988"/>
      <c r="DZ124" s="989"/>
    </row>
    <row r="125" spans="1:130" s="230" customFormat="1" ht="26.25" customHeight="1" x14ac:dyDescent="0.15">
      <c r="A125" s="1057"/>
      <c r="B125" s="948"/>
      <c r="C125" s="921" t="s">
        <v>487</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454</v>
      </c>
      <c r="AB125" s="958"/>
      <c r="AC125" s="958"/>
      <c r="AD125" s="958"/>
      <c r="AE125" s="959"/>
      <c r="AF125" s="960" t="s">
        <v>460</v>
      </c>
      <c r="AG125" s="958"/>
      <c r="AH125" s="958"/>
      <c r="AI125" s="958"/>
      <c r="AJ125" s="959"/>
      <c r="AK125" s="960" t="s">
        <v>460</v>
      </c>
      <c r="AL125" s="958"/>
      <c r="AM125" s="958"/>
      <c r="AN125" s="958"/>
      <c r="AO125" s="959"/>
      <c r="AP125" s="961" t="s">
        <v>460</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502</v>
      </c>
      <c r="CL125" s="1006"/>
      <c r="CM125" s="1006"/>
      <c r="CN125" s="1006"/>
      <c r="CO125" s="1007"/>
      <c r="CP125" s="928" t="s">
        <v>503</v>
      </c>
      <c r="CQ125" s="896"/>
      <c r="CR125" s="896"/>
      <c r="CS125" s="896"/>
      <c r="CT125" s="896"/>
      <c r="CU125" s="896"/>
      <c r="CV125" s="896"/>
      <c r="CW125" s="896"/>
      <c r="CX125" s="896"/>
      <c r="CY125" s="896"/>
      <c r="CZ125" s="896"/>
      <c r="DA125" s="896"/>
      <c r="DB125" s="896"/>
      <c r="DC125" s="896"/>
      <c r="DD125" s="896"/>
      <c r="DE125" s="896"/>
      <c r="DF125" s="897"/>
      <c r="DG125" s="929" t="s">
        <v>460</v>
      </c>
      <c r="DH125" s="930"/>
      <c r="DI125" s="930"/>
      <c r="DJ125" s="930"/>
      <c r="DK125" s="930"/>
      <c r="DL125" s="930" t="s">
        <v>454</v>
      </c>
      <c r="DM125" s="930"/>
      <c r="DN125" s="930"/>
      <c r="DO125" s="930"/>
      <c r="DP125" s="930"/>
      <c r="DQ125" s="930" t="s">
        <v>454</v>
      </c>
      <c r="DR125" s="930"/>
      <c r="DS125" s="930"/>
      <c r="DT125" s="930"/>
      <c r="DU125" s="930"/>
      <c r="DV125" s="931" t="s">
        <v>456</v>
      </c>
      <c r="DW125" s="931"/>
      <c r="DX125" s="931"/>
      <c r="DY125" s="931"/>
      <c r="DZ125" s="932"/>
    </row>
    <row r="126" spans="1:130" s="230" customFormat="1" ht="26.25" customHeight="1" thickBot="1" x14ac:dyDescent="0.2">
      <c r="A126" s="1057"/>
      <c r="B126" s="948"/>
      <c r="C126" s="921" t="s">
        <v>489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v>1560</v>
      </c>
      <c r="AB126" s="958"/>
      <c r="AC126" s="958"/>
      <c r="AD126" s="958"/>
      <c r="AE126" s="959"/>
      <c r="AF126" s="960">
        <v>1560</v>
      </c>
      <c r="AG126" s="958"/>
      <c r="AH126" s="958"/>
      <c r="AI126" s="958"/>
      <c r="AJ126" s="959"/>
      <c r="AK126" s="960">
        <v>1560</v>
      </c>
      <c r="AL126" s="958"/>
      <c r="AM126" s="958"/>
      <c r="AN126" s="958"/>
      <c r="AO126" s="959"/>
      <c r="AP126" s="961">
        <v>0</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504</v>
      </c>
      <c r="CQ126" s="922"/>
      <c r="CR126" s="922"/>
      <c r="CS126" s="922"/>
      <c r="CT126" s="922"/>
      <c r="CU126" s="922"/>
      <c r="CV126" s="922"/>
      <c r="CW126" s="922"/>
      <c r="CX126" s="922"/>
      <c r="CY126" s="922"/>
      <c r="CZ126" s="922"/>
      <c r="DA126" s="922"/>
      <c r="DB126" s="922"/>
      <c r="DC126" s="922"/>
      <c r="DD126" s="922"/>
      <c r="DE126" s="922"/>
      <c r="DF126" s="923"/>
      <c r="DG126" s="924" t="s">
        <v>454</v>
      </c>
      <c r="DH126" s="925"/>
      <c r="DI126" s="925"/>
      <c r="DJ126" s="925"/>
      <c r="DK126" s="925"/>
      <c r="DL126" s="925" t="s">
        <v>454</v>
      </c>
      <c r="DM126" s="925"/>
      <c r="DN126" s="925"/>
      <c r="DO126" s="925"/>
      <c r="DP126" s="925"/>
      <c r="DQ126" s="925" t="s">
        <v>454</v>
      </c>
      <c r="DR126" s="925"/>
      <c r="DS126" s="925"/>
      <c r="DT126" s="925"/>
      <c r="DU126" s="925"/>
      <c r="DV126" s="926" t="s">
        <v>454</v>
      </c>
      <c r="DW126" s="926"/>
      <c r="DX126" s="926"/>
      <c r="DY126" s="926"/>
      <c r="DZ126" s="927"/>
    </row>
    <row r="127" spans="1:130" s="230" customFormat="1" ht="26.25" customHeight="1" x14ac:dyDescent="0.15">
      <c r="A127" s="1058"/>
      <c r="B127" s="950"/>
      <c r="C127" s="972" t="s">
        <v>505</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456</v>
      </c>
      <c r="AB127" s="958"/>
      <c r="AC127" s="958"/>
      <c r="AD127" s="958"/>
      <c r="AE127" s="959"/>
      <c r="AF127" s="960" t="s">
        <v>454</v>
      </c>
      <c r="AG127" s="958"/>
      <c r="AH127" s="958"/>
      <c r="AI127" s="958"/>
      <c r="AJ127" s="959"/>
      <c r="AK127" s="960" t="s">
        <v>477</v>
      </c>
      <c r="AL127" s="958"/>
      <c r="AM127" s="958"/>
      <c r="AN127" s="958"/>
      <c r="AO127" s="959"/>
      <c r="AP127" s="961" t="s">
        <v>454</v>
      </c>
      <c r="AQ127" s="962"/>
      <c r="AR127" s="962"/>
      <c r="AS127" s="962"/>
      <c r="AT127" s="963"/>
      <c r="AU127" s="232"/>
      <c r="AV127" s="232"/>
      <c r="AW127" s="232"/>
      <c r="AX127" s="1031" t="s">
        <v>506</v>
      </c>
      <c r="AY127" s="1032"/>
      <c r="AZ127" s="1032"/>
      <c r="BA127" s="1032"/>
      <c r="BB127" s="1032"/>
      <c r="BC127" s="1032"/>
      <c r="BD127" s="1032"/>
      <c r="BE127" s="1033"/>
      <c r="BF127" s="1034" t="s">
        <v>507</v>
      </c>
      <c r="BG127" s="1032"/>
      <c r="BH127" s="1032"/>
      <c r="BI127" s="1032"/>
      <c r="BJ127" s="1032"/>
      <c r="BK127" s="1032"/>
      <c r="BL127" s="1033"/>
      <c r="BM127" s="1034" t="s">
        <v>508</v>
      </c>
      <c r="BN127" s="1032"/>
      <c r="BO127" s="1032"/>
      <c r="BP127" s="1032"/>
      <c r="BQ127" s="1032"/>
      <c r="BR127" s="1032"/>
      <c r="BS127" s="1033"/>
      <c r="BT127" s="1034" t="s">
        <v>509</v>
      </c>
      <c r="BU127" s="1032"/>
      <c r="BV127" s="1032"/>
      <c r="BW127" s="1032"/>
      <c r="BX127" s="1032"/>
      <c r="BY127" s="1032"/>
      <c r="BZ127" s="1055"/>
      <c r="CA127" s="232"/>
      <c r="CB127" s="232"/>
      <c r="CC127" s="232"/>
      <c r="CD127" s="255"/>
      <c r="CE127" s="255"/>
      <c r="CF127" s="255"/>
      <c r="CG127" s="232"/>
      <c r="CH127" s="232"/>
      <c r="CI127" s="232"/>
      <c r="CJ127" s="254"/>
      <c r="CK127" s="1022"/>
      <c r="CL127" s="1009"/>
      <c r="CM127" s="1009"/>
      <c r="CN127" s="1009"/>
      <c r="CO127" s="1010"/>
      <c r="CP127" s="921" t="s">
        <v>510</v>
      </c>
      <c r="CQ127" s="922"/>
      <c r="CR127" s="922"/>
      <c r="CS127" s="922"/>
      <c r="CT127" s="922"/>
      <c r="CU127" s="922"/>
      <c r="CV127" s="922"/>
      <c r="CW127" s="922"/>
      <c r="CX127" s="922"/>
      <c r="CY127" s="922"/>
      <c r="CZ127" s="922"/>
      <c r="DA127" s="922"/>
      <c r="DB127" s="922"/>
      <c r="DC127" s="922"/>
      <c r="DD127" s="922"/>
      <c r="DE127" s="922"/>
      <c r="DF127" s="923"/>
      <c r="DG127" s="924" t="s">
        <v>460</v>
      </c>
      <c r="DH127" s="925"/>
      <c r="DI127" s="925"/>
      <c r="DJ127" s="925"/>
      <c r="DK127" s="925"/>
      <c r="DL127" s="925" t="s">
        <v>470</v>
      </c>
      <c r="DM127" s="925"/>
      <c r="DN127" s="925"/>
      <c r="DO127" s="925"/>
      <c r="DP127" s="925"/>
      <c r="DQ127" s="925" t="s">
        <v>477</v>
      </c>
      <c r="DR127" s="925"/>
      <c r="DS127" s="925"/>
      <c r="DT127" s="925"/>
      <c r="DU127" s="925"/>
      <c r="DV127" s="926" t="s">
        <v>460</v>
      </c>
      <c r="DW127" s="926"/>
      <c r="DX127" s="926"/>
      <c r="DY127" s="926"/>
      <c r="DZ127" s="927"/>
    </row>
    <row r="128" spans="1:130" s="230" customFormat="1" ht="26.25" customHeight="1" thickBot="1" x14ac:dyDescent="0.2">
      <c r="A128" s="1041" t="s">
        <v>511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512</v>
      </c>
      <c r="X128" s="1043"/>
      <c r="Y128" s="1043"/>
      <c r="Z128" s="1044"/>
      <c r="AA128" s="1045">
        <v>53923</v>
      </c>
      <c r="AB128" s="1046"/>
      <c r="AC128" s="1046"/>
      <c r="AD128" s="1046"/>
      <c r="AE128" s="1047"/>
      <c r="AF128" s="1048">
        <v>53923</v>
      </c>
      <c r="AG128" s="1046"/>
      <c r="AH128" s="1046"/>
      <c r="AI128" s="1046"/>
      <c r="AJ128" s="1047"/>
      <c r="AK128" s="1048">
        <v>42797</v>
      </c>
      <c r="AL128" s="1046"/>
      <c r="AM128" s="1046"/>
      <c r="AN128" s="1046"/>
      <c r="AO128" s="1047"/>
      <c r="AP128" s="1049"/>
      <c r="AQ128" s="1050"/>
      <c r="AR128" s="1050"/>
      <c r="AS128" s="1050"/>
      <c r="AT128" s="1051"/>
      <c r="AU128" s="232"/>
      <c r="AV128" s="232"/>
      <c r="AW128" s="232"/>
      <c r="AX128" s="895" t="s">
        <v>513</v>
      </c>
      <c r="AY128" s="896"/>
      <c r="AZ128" s="896"/>
      <c r="BA128" s="896"/>
      <c r="BB128" s="896"/>
      <c r="BC128" s="896"/>
      <c r="BD128" s="896"/>
      <c r="BE128" s="897"/>
      <c r="BF128" s="1052" t="s">
        <v>456</v>
      </c>
      <c r="BG128" s="1053"/>
      <c r="BH128" s="1053"/>
      <c r="BI128" s="1053"/>
      <c r="BJ128" s="1053"/>
      <c r="BK128" s="1053"/>
      <c r="BL128" s="1054"/>
      <c r="BM128" s="1052">
        <v>12.6</v>
      </c>
      <c r="BN128" s="1053"/>
      <c r="BO128" s="1053"/>
      <c r="BP128" s="1053"/>
      <c r="BQ128" s="1053"/>
      <c r="BR128" s="1053"/>
      <c r="BS128" s="1054"/>
      <c r="BT128" s="1052">
        <v>20</v>
      </c>
      <c r="BU128" s="1053"/>
      <c r="BV128" s="1053"/>
      <c r="BW128" s="1053"/>
      <c r="BX128" s="1053"/>
      <c r="BY128" s="1053"/>
      <c r="BZ128" s="1075"/>
      <c r="CA128" s="255"/>
      <c r="CB128" s="255"/>
      <c r="CC128" s="255"/>
      <c r="CD128" s="255"/>
      <c r="CE128" s="255"/>
      <c r="CF128" s="255"/>
      <c r="CG128" s="232"/>
      <c r="CH128" s="232"/>
      <c r="CI128" s="232"/>
      <c r="CJ128" s="254"/>
      <c r="CK128" s="1023"/>
      <c r="CL128" s="1024"/>
      <c r="CM128" s="1024"/>
      <c r="CN128" s="1024"/>
      <c r="CO128" s="1025"/>
      <c r="CP128" s="1035" t="s">
        <v>514</v>
      </c>
      <c r="CQ128" s="726"/>
      <c r="CR128" s="726"/>
      <c r="CS128" s="726"/>
      <c r="CT128" s="726"/>
      <c r="CU128" s="726"/>
      <c r="CV128" s="726"/>
      <c r="CW128" s="726"/>
      <c r="CX128" s="726"/>
      <c r="CY128" s="726"/>
      <c r="CZ128" s="726"/>
      <c r="DA128" s="726"/>
      <c r="DB128" s="726"/>
      <c r="DC128" s="726"/>
      <c r="DD128" s="726"/>
      <c r="DE128" s="726"/>
      <c r="DF128" s="1036"/>
      <c r="DG128" s="1037" t="s">
        <v>477</v>
      </c>
      <c r="DH128" s="1038"/>
      <c r="DI128" s="1038"/>
      <c r="DJ128" s="1038"/>
      <c r="DK128" s="1038"/>
      <c r="DL128" s="1038" t="s">
        <v>456</v>
      </c>
      <c r="DM128" s="1038"/>
      <c r="DN128" s="1038"/>
      <c r="DO128" s="1038"/>
      <c r="DP128" s="1038"/>
      <c r="DQ128" s="1038" t="s">
        <v>456</v>
      </c>
      <c r="DR128" s="1038"/>
      <c r="DS128" s="1038"/>
      <c r="DT128" s="1038"/>
      <c r="DU128" s="1038"/>
      <c r="DV128" s="1039" t="s">
        <v>477</v>
      </c>
      <c r="DW128" s="1039"/>
      <c r="DX128" s="1039"/>
      <c r="DY128" s="1039"/>
      <c r="DZ128" s="1040"/>
    </row>
    <row r="129" spans="1:131" s="230" customFormat="1" ht="26.25" customHeight="1" x14ac:dyDescent="0.15">
      <c r="A129" s="933" t="s">
        <v>108</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515</v>
      </c>
      <c r="X129" s="1070"/>
      <c r="Y129" s="1070"/>
      <c r="Z129" s="1071"/>
      <c r="AA129" s="957">
        <v>18008234</v>
      </c>
      <c r="AB129" s="958"/>
      <c r="AC129" s="958"/>
      <c r="AD129" s="958"/>
      <c r="AE129" s="959"/>
      <c r="AF129" s="960">
        <v>18438308</v>
      </c>
      <c r="AG129" s="958"/>
      <c r="AH129" s="958"/>
      <c r="AI129" s="958"/>
      <c r="AJ129" s="959"/>
      <c r="AK129" s="960">
        <v>17941813</v>
      </c>
      <c r="AL129" s="958"/>
      <c r="AM129" s="958"/>
      <c r="AN129" s="958"/>
      <c r="AO129" s="959"/>
      <c r="AP129" s="1072"/>
      <c r="AQ129" s="1073"/>
      <c r="AR129" s="1073"/>
      <c r="AS129" s="1073"/>
      <c r="AT129" s="1074"/>
      <c r="AU129" s="233"/>
      <c r="AV129" s="233"/>
      <c r="AW129" s="233"/>
      <c r="AX129" s="1064" t="s">
        <v>516</v>
      </c>
      <c r="AY129" s="922"/>
      <c r="AZ129" s="922"/>
      <c r="BA129" s="922"/>
      <c r="BB129" s="922"/>
      <c r="BC129" s="922"/>
      <c r="BD129" s="922"/>
      <c r="BE129" s="923"/>
      <c r="BF129" s="1065" t="s">
        <v>517</v>
      </c>
      <c r="BG129" s="1066"/>
      <c r="BH129" s="1066"/>
      <c r="BI129" s="1066"/>
      <c r="BJ129" s="1066"/>
      <c r="BK129" s="1066"/>
      <c r="BL129" s="1067"/>
      <c r="BM129" s="1065">
        <v>17.600000000000001</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518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519</v>
      </c>
      <c r="X130" s="1070"/>
      <c r="Y130" s="1070"/>
      <c r="Z130" s="1071"/>
      <c r="AA130" s="957">
        <v>4100061</v>
      </c>
      <c r="AB130" s="958"/>
      <c r="AC130" s="958"/>
      <c r="AD130" s="958"/>
      <c r="AE130" s="959"/>
      <c r="AF130" s="960">
        <v>3950755</v>
      </c>
      <c r="AG130" s="958"/>
      <c r="AH130" s="958"/>
      <c r="AI130" s="958"/>
      <c r="AJ130" s="959"/>
      <c r="AK130" s="960">
        <v>3830018</v>
      </c>
      <c r="AL130" s="958"/>
      <c r="AM130" s="958"/>
      <c r="AN130" s="958"/>
      <c r="AO130" s="959"/>
      <c r="AP130" s="1072"/>
      <c r="AQ130" s="1073"/>
      <c r="AR130" s="1073"/>
      <c r="AS130" s="1073"/>
      <c r="AT130" s="1074"/>
      <c r="AU130" s="233"/>
      <c r="AV130" s="233"/>
      <c r="AW130" s="233"/>
      <c r="AX130" s="1064" t="s">
        <v>520</v>
      </c>
      <c r="AY130" s="922"/>
      <c r="AZ130" s="922"/>
      <c r="BA130" s="922"/>
      <c r="BB130" s="922"/>
      <c r="BC130" s="922"/>
      <c r="BD130" s="922"/>
      <c r="BE130" s="923"/>
      <c r="BF130" s="1100">
        <v>11.4</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521</v>
      </c>
      <c r="X131" s="1107"/>
      <c r="Y131" s="1107"/>
      <c r="Z131" s="1108"/>
      <c r="AA131" s="1003">
        <v>13908173</v>
      </c>
      <c r="AB131" s="985"/>
      <c r="AC131" s="985"/>
      <c r="AD131" s="985"/>
      <c r="AE131" s="986"/>
      <c r="AF131" s="984">
        <v>14487553</v>
      </c>
      <c r="AG131" s="985"/>
      <c r="AH131" s="985"/>
      <c r="AI131" s="985"/>
      <c r="AJ131" s="986"/>
      <c r="AK131" s="984">
        <v>14111795</v>
      </c>
      <c r="AL131" s="985"/>
      <c r="AM131" s="985"/>
      <c r="AN131" s="985"/>
      <c r="AO131" s="986"/>
      <c r="AP131" s="1109"/>
      <c r="AQ131" s="1110"/>
      <c r="AR131" s="1110"/>
      <c r="AS131" s="1110"/>
      <c r="AT131" s="1111"/>
      <c r="AU131" s="233"/>
      <c r="AV131" s="233"/>
      <c r="AW131" s="233"/>
      <c r="AX131" s="1082" t="s">
        <v>522</v>
      </c>
      <c r="AY131" s="726"/>
      <c r="AZ131" s="726"/>
      <c r="BA131" s="726"/>
      <c r="BB131" s="726"/>
      <c r="BC131" s="726"/>
      <c r="BD131" s="726"/>
      <c r="BE131" s="1036"/>
      <c r="BF131" s="1083">
        <v>70.099999999999994</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523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524</v>
      </c>
      <c r="W132" s="1093"/>
      <c r="X132" s="1093"/>
      <c r="Y132" s="1093"/>
      <c r="Z132" s="1094"/>
      <c r="AA132" s="1095">
        <v>12.33226679</v>
      </c>
      <c r="AB132" s="1096"/>
      <c r="AC132" s="1096"/>
      <c r="AD132" s="1096"/>
      <c r="AE132" s="1097"/>
      <c r="AF132" s="1098">
        <v>10.84543401</v>
      </c>
      <c r="AG132" s="1096"/>
      <c r="AH132" s="1096"/>
      <c r="AI132" s="1096"/>
      <c r="AJ132" s="1097"/>
      <c r="AK132" s="1098">
        <v>11.108076609999999</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525</v>
      </c>
      <c r="W133" s="1076"/>
      <c r="X133" s="1076"/>
      <c r="Y133" s="1076"/>
      <c r="Z133" s="1077"/>
      <c r="AA133" s="1078">
        <v>12.4</v>
      </c>
      <c r="AB133" s="1079"/>
      <c r="AC133" s="1079"/>
      <c r="AD133" s="1079"/>
      <c r="AE133" s="1080"/>
      <c r="AF133" s="1078">
        <v>11.8</v>
      </c>
      <c r="AG133" s="1079"/>
      <c r="AH133" s="1079"/>
      <c r="AI133" s="1079"/>
      <c r="AJ133" s="1080"/>
      <c r="AK133" s="1078">
        <v>11.4</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MUvY7e41SFD89W5r7egEm/Q70nLsR3N1j1Y4+BEkqlVweNHJaRQzo70q1nBw84Q4Ziv+HSUngwZ7lLVo/Pb5Q==" saltValue="rv373sYZCG/MlsMNKgZd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0" zoomScaleNormal="85" zoomScaleSheetLayoutView="4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kl5t4TgdVz5MDrY59Qp2+/qPA/feaTL4ub3Xg69/48G+0KcLIinUl0GLnA/tjcG51d6ZYOD3QSxddhYPl40CA==" saltValue="P3ipcmola3Gk4di6LMGL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M/PVjVeQXLi7puDHHZMxW1cN4nvrkMSCJAdh46pnFBrFtaQaCqgolybhXdvYn1FMwbsfWHbyjW0xEap3D4zZw==" saltValue="MO3PYdjCCly2vjZD+Vuf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election activeCell="AK24" sqref="AK2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529</v>
      </c>
      <c r="AP7" s="272"/>
      <c r="AQ7" s="273" t="s">
        <v>530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531</v>
      </c>
      <c r="AQ8" s="279" t="s">
        <v>532</v>
      </c>
      <c r="AR8" s="280" t="s">
        <v>533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534</v>
      </c>
      <c r="AL9" s="1116"/>
      <c r="AM9" s="1116"/>
      <c r="AN9" s="1117"/>
      <c r="AO9" s="281">
        <v>4449091</v>
      </c>
      <c r="AP9" s="281">
        <v>113744</v>
      </c>
      <c r="AQ9" s="282">
        <v>88339</v>
      </c>
      <c r="AR9" s="283">
        <v>28.8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535</v>
      </c>
      <c r="AL10" s="1116"/>
      <c r="AM10" s="1116"/>
      <c r="AN10" s="1117"/>
      <c r="AO10" s="284">
        <v>250</v>
      </c>
      <c r="AP10" s="284">
        <v>6</v>
      </c>
      <c r="AQ10" s="285">
        <v>7842</v>
      </c>
      <c r="AR10" s="286">
        <v>-99.9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536</v>
      </c>
      <c r="AL11" s="1116"/>
      <c r="AM11" s="1116"/>
      <c r="AN11" s="1117"/>
      <c r="AO11" s="284">
        <v>682975</v>
      </c>
      <c r="AP11" s="284">
        <v>17461</v>
      </c>
      <c r="AQ11" s="285">
        <v>2321</v>
      </c>
      <c r="AR11" s="286">
        <v>652.29999999999995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537</v>
      </c>
      <c r="AL12" s="1116"/>
      <c r="AM12" s="1116"/>
      <c r="AN12" s="1117"/>
      <c r="AO12" s="284" t="s">
        <v>538</v>
      </c>
      <c r="AP12" s="284" t="s">
        <v>538</v>
      </c>
      <c r="AQ12" s="285">
        <v>10</v>
      </c>
      <c r="AR12" s="286" t="s">
        <v>538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539</v>
      </c>
      <c r="AL13" s="1116"/>
      <c r="AM13" s="1116"/>
      <c r="AN13" s="1117"/>
      <c r="AO13" s="284">
        <v>125769</v>
      </c>
      <c r="AP13" s="284">
        <v>3215</v>
      </c>
      <c r="AQ13" s="285">
        <v>2936</v>
      </c>
      <c r="AR13" s="286">
        <v>9.5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540</v>
      </c>
      <c r="AL14" s="1116"/>
      <c r="AM14" s="1116"/>
      <c r="AN14" s="1117"/>
      <c r="AO14" s="284">
        <v>111566</v>
      </c>
      <c r="AP14" s="284">
        <v>2852</v>
      </c>
      <c r="AQ14" s="285">
        <v>1649</v>
      </c>
      <c r="AR14" s="286">
        <v>73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541</v>
      </c>
      <c r="AL15" s="1119"/>
      <c r="AM15" s="1119"/>
      <c r="AN15" s="1120"/>
      <c r="AO15" s="284">
        <v>-269970</v>
      </c>
      <c r="AP15" s="284">
        <v>-6902</v>
      </c>
      <c r="AQ15" s="285">
        <v>-5997</v>
      </c>
      <c r="AR15" s="286">
        <v>15.1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188</v>
      </c>
      <c r="AL16" s="1119"/>
      <c r="AM16" s="1119"/>
      <c r="AN16" s="1120"/>
      <c r="AO16" s="284">
        <v>5099681</v>
      </c>
      <c r="AP16" s="284">
        <v>130377</v>
      </c>
      <c r="AQ16" s="285">
        <v>97102</v>
      </c>
      <c r="AR16" s="286">
        <v>34.299999999999997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543</v>
      </c>
      <c r="AP20" s="293" t="s">
        <v>544</v>
      </c>
      <c r="AQ20" s="294" t="s">
        <v>545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546</v>
      </c>
      <c r="AL21" s="1122"/>
      <c r="AM21" s="1122"/>
      <c r="AN21" s="1123"/>
      <c r="AO21" s="297">
        <v>12.4</v>
      </c>
      <c r="AP21" s="298">
        <v>8.91</v>
      </c>
      <c r="AQ21" s="299">
        <v>3.49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547</v>
      </c>
      <c r="AL22" s="1122"/>
      <c r="AM22" s="1122"/>
      <c r="AN22" s="1123"/>
      <c r="AO22" s="302">
        <v>93.7</v>
      </c>
      <c r="AP22" s="303">
        <v>97.5</v>
      </c>
      <c r="AQ22" s="304">
        <v>-3.8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548</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549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529</v>
      </c>
      <c r="AP30" s="272"/>
      <c r="AQ30" s="273" t="s">
        <v>530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531</v>
      </c>
      <c r="AQ31" s="279" t="s">
        <v>532</v>
      </c>
      <c r="AR31" s="280" t="s">
        <v>533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551</v>
      </c>
      <c r="AL32" s="1130"/>
      <c r="AM32" s="1130"/>
      <c r="AN32" s="1131"/>
      <c r="AO32" s="312">
        <v>3598839</v>
      </c>
      <c r="AP32" s="312">
        <v>92007</v>
      </c>
      <c r="AQ32" s="313">
        <v>55264</v>
      </c>
      <c r="AR32" s="314">
        <v>66.5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552</v>
      </c>
      <c r="AL33" s="1130"/>
      <c r="AM33" s="1130"/>
      <c r="AN33" s="1131"/>
      <c r="AO33" s="312" t="s">
        <v>538</v>
      </c>
      <c r="AP33" s="312" t="s">
        <v>538</v>
      </c>
      <c r="AQ33" s="313" t="s">
        <v>538</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553</v>
      </c>
      <c r="AL34" s="1130"/>
      <c r="AM34" s="1130"/>
      <c r="AN34" s="1131"/>
      <c r="AO34" s="312" t="s">
        <v>538</v>
      </c>
      <c r="AP34" s="312" t="s">
        <v>538</v>
      </c>
      <c r="AQ34" s="313">
        <v>19</v>
      </c>
      <c r="AR34" s="314" t="s">
        <v>538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554</v>
      </c>
      <c r="AL35" s="1130"/>
      <c r="AM35" s="1130"/>
      <c r="AN35" s="1131"/>
      <c r="AO35" s="312">
        <v>1839036</v>
      </c>
      <c r="AP35" s="312">
        <v>47016</v>
      </c>
      <c r="AQ35" s="313">
        <v>18522</v>
      </c>
      <c r="AR35" s="314">
        <v>153.80000000000001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555</v>
      </c>
      <c r="AL36" s="1130"/>
      <c r="AM36" s="1130"/>
      <c r="AN36" s="1131"/>
      <c r="AO36" s="312" t="s">
        <v>538</v>
      </c>
      <c r="AP36" s="312" t="s">
        <v>538</v>
      </c>
      <c r="AQ36" s="313">
        <v>2744</v>
      </c>
      <c r="AR36" s="314" t="s">
        <v>538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556</v>
      </c>
      <c r="AL37" s="1130"/>
      <c r="AM37" s="1130"/>
      <c r="AN37" s="1131"/>
      <c r="AO37" s="312">
        <v>1560</v>
      </c>
      <c r="AP37" s="312">
        <v>40</v>
      </c>
      <c r="AQ37" s="313">
        <v>519</v>
      </c>
      <c r="AR37" s="314">
        <v>-92.3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557</v>
      </c>
      <c r="AL38" s="1133"/>
      <c r="AM38" s="1133"/>
      <c r="AN38" s="1134"/>
      <c r="AO38" s="315">
        <v>929</v>
      </c>
      <c r="AP38" s="315">
        <v>24</v>
      </c>
      <c r="AQ38" s="316">
        <v>4</v>
      </c>
      <c r="AR38" s="304">
        <v>500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558</v>
      </c>
      <c r="AL39" s="1133"/>
      <c r="AM39" s="1133"/>
      <c r="AN39" s="1134"/>
      <c r="AO39" s="312">
        <v>-42797</v>
      </c>
      <c r="AP39" s="312">
        <v>-1094</v>
      </c>
      <c r="AQ39" s="313">
        <v>-3996</v>
      </c>
      <c r="AR39" s="314">
        <v>-72.599999999999994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559</v>
      </c>
      <c r="AL40" s="1130"/>
      <c r="AM40" s="1130"/>
      <c r="AN40" s="1131"/>
      <c r="AO40" s="312">
        <v>-3830018</v>
      </c>
      <c r="AP40" s="312">
        <v>-97917</v>
      </c>
      <c r="AQ40" s="313">
        <v>-50182</v>
      </c>
      <c r="AR40" s="314">
        <v>95.1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303</v>
      </c>
      <c r="AL41" s="1136"/>
      <c r="AM41" s="1136"/>
      <c r="AN41" s="1137"/>
      <c r="AO41" s="312">
        <v>1567549</v>
      </c>
      <c r="AP41" s="312">
        <v>40075</v>
      </c>
      <c r="AQ41" s="313">
        <v>22892</v>
      </c>
      <c r="AR41" s="314">
        <v>75.099999999999994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529</v>
      </c>
      <c r="AN49" s="1126" t="s">
        <v>563</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564</v>
      </c>
      <c r="AO50" s="329" t="s">
        <v>565</v>
      </c>
      <c r="AP50" s="330" t="s">
        <v>566</v>
      </c>
      <c r="AQ50" s="331" t="s">
        <v>567</v>
      </c>
      <c r="AR50" s="332" t="s">
        <v>568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569</v>
      </c>
      <c r="AL51" s="325"/>
      <c r="AM51" s="333">
        <v>5310285</v>
      </c>
      <c r="AN51" s="334">
        <v>126637</v>
      </c>
      <c r="AO51" s="335">
        <v>-32.1</v>
      </c>
      <c r="AP51" s="336">
        <v>69729</v>
      </c>
      <c r="AQ51" s="337">
        <v>1.8</v>
      </c>
      <c r="AR51" s="338">
        <v>-33.9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570</v>
      </c>
      <c r="AM52" s="341">
        <v>3818169</v>
      </c>
      <c r="AN52" s="342">
        <v>91054</v>
      </c>
      <c r="AO52" s="343">
        <v>-32.700000000000003</v>
      </c>
      <c r="AP52" s="344">
        <v>38908</v>
      </c>
      <c r="AQ52" s="345">
        <v>14</v>
      </c>
      <c r="AR52" s="346">
        <v>-46.7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571</v>
      </c>
      <c r="AL53" s="325"/>
      <c r="AM53" s="333">
        <v>6450102</v>
      </c>
      <c r="AN53" s="334">
        <v>156313</v>
      </c>
      <c r="AO53" s="335">
        <v>23.4</v>
      </c>
      <c r="AP53" s="336">
        <v>74581</v>
      </c>
      <c r="AQ53" s="337">
        <v>7</v>
      </c>
      <c r="AR53" s="338">
        <v>16.399999999999999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570</v>
      </c>
      <c r="AM54" s="341">
        <v>4400703</v>
      </c>
      <c r="AN54" s="342">
        <v>106648</v>
      </c>
      <c r="AO54" s="343">
        <v>17.100000000000001</v>
      </c>
      <c r="AP54" s="344">
        <v>41563</v>
      </c>
      <c r="AQ54" s="345">
        <v>6.8</v>
      </c>
      <c r="AR54" s="346">
        <v>10.3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572</v>
      </c>
      <c r="AL55" s="325"/>
      <c r="AM55" s="333">
        <v>4651280</v>
      </c>
      <c r="AN55" s="334">
        <v>114640</v>
      </c>
      <c r="AO55" s="335">
        <v>-26.7</v>
      </c>
      <c r="AP55" s="336">
        <v>76347</v>
      </c>
      <c r="AQ55" s="337">
        <v>2.4</v>
      </c>
      <c r="AR55" s="338">
        <v>-29.1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570</v>
      </c>
      <c r="AM56" s="341">
        <v>3206270</v>
      </c>
      <c r="AN56" s="342">
        <v>79025</v>
      </c>
      <c r="AO56" s="343">
        <v>-25.9</v>
      </c>
      <c r="AP56" s="344">
        <v>41762</v>
      </c>
      <c r="AQ56" s="345">
        <v>0.5</v>
      </c>
      <c r="AR56" s="346">
        <v>-26.4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573</v>
      </c>
      <c r="AL57" s="325"/>
      <c r="AM57" s="333">
        <v>3673380</v>
      </c>
      <c r="AN57" s="334">
        <v>92387</v>
      </c>
      <c r="AO57" s="335">
        <v>-19.399999999999999</v>
      </c>
      <c r="AP57" s="336">
        <v>69604</v>
      </c>
      <c r="AQ57" s="337">
        <v>-8.8000000000000007</v>
      </c>
      <c r="AR57" s="338">
        <v>-10.6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570</v>
      </c>
      <c r="AM58" s="341">
        <v>2460662</v>
      </c>
      <c r="AN58" s="342">
        <v>61886</v>
      </c>
      <c r="AO58" s="343">
        <v>-21.7</v>
      </c>
      <c r="AP58" s="344">
        <v>36247</v>
      </c>
      <c r="AQ58" s="345">
        <v>-13.2</v>
      </c>
      <c r="AR58" s="346">
        <v>-8.5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574</v>
      </c>
      <c r="AL59" s="325"/>
      <c r="AM59" s="333">
        <v>4407548</v>
      </c>
      <c r="AN59" s="334">
        <v>112682</v>
      </c>
      <c r="AO59" s="335">
        <v>22</v>
      </c>
      <c r="AP59" s="336">
        <v>68410</v>
      </c>
      <c r="AQ59" s="337">
        <v>-1.7</v>
      </c>
      <c r="AR59" s="338">
        <v>23.7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570</v>
      </c>
      <c r="AM60" s="341">
        <v>2069118</v>
      </c>
      <c r="AN60" s="342">
        <v>52898</v>
      </c>
      <c r="AO60" s="343">
        <v>-14.5</v>
      </c>
      <c r="AP60" s="344">
        <v>35086</v>
      </c>
      <c r="AQ60" s="345">
        <v>-3.2</v>
      </c>
      <c r="AR60" s="346">
        <v>-11.3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575</v>
      </c>
      <c r="AL61" s="347"/>
      <c r="AM61" s="348">
        <v>4898519</v>
      </c>
      <c r="AN61" s="349">
        <v>120532</v>
      </c>
      <c r="AO61" s="350">
        <v>-6.6</v>
      </c>
      <c r="AP61" s="351">
        <v>71734</v>
      </c>
      <c r="AQ61" s="352">
        <v>0.1</v>
      </c>
      <c r="AR61" s="338">
        <v>-6.7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570</v>
      </c>
      <c r="AM62" s="341">
        <v>3190984</v>
      </c>
      <c r="AN62" s="342">
        <v>78302</v>
      </c>
      <c r="AO62" s="343">
        <v>-15.5</v>
      </c>
      <c r="AP62" s="344">
        <v>38713</v>
      </c>
      <c r="AQ62" s="345">
        <v>1</v>
      </c>
      <c r="AR62" s="346">
        <v>-16.5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gk4W10hNq7/Hy3rMRJFaGvwJuvNmI4EXXTx3PVX3nBSCbpam+lD5vymf53FliximRtUrKBma5Ma8w8uh4Irww==" saltValue="o4QLO71DFnmw5EtoR/eh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577</v>
      </c>
    </row>
    <row r="120" spans="125:125" ht="13.5" hidden="1" customHeight="1" x14ac:dyDescent="0.15"/>
    <row r="121" spans="125:125" ht="13.5" hidden="1" customHeight="1" x14ac:dyDescent="0.15">
      <c r="DU121" s="259"/>
    </row>
  </sheetData>
  <sheetProtection algorithmName="SHA-512" hashValue="8dbDC/cIlgu9+sXiBcVR3a6DzVMj8WDPjQdGsNFEHfr+sZG8FhU2/JnNOwh5LcqD44LjIV9zsARmCQ5y9ZADAA==" saltValue="DXJvlMgQBfYfHppA5Pd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578</v>
      </c>
    </row>
  </sheetData>
  <sheetProtection algorithmName="SHA-512" hashValue="ssYrjeI6936NiJD9wSUq0M55GKGQ0ciYIhQDrSmc46xpFOQDR/LZHra2UKxWS5/HHHrX2BgRU0i3tqSoA6dZhw==" saltValue="DaQiT32+OlrvKYho6XV9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M50" sqref="M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38" t="s">
        <v>3</v>
      </c>
      <c r="D47" s="1138"/>
      <c r="E47" s="1139"/>
      <c r="F47" s="11">
        <v>12.86</v>
      </c>
      <c r="G47" s="12">
        <v>11.04</v>
      </c>
      <c r="H47" s="12">
        <v>9.1300000000000008</v>
      </c>
      <c r="I47" s="12">
        <v>10.58</v>
      </c>
      <c r="J47" s="13">
        <v>12.85</v>
      </c>
    </row>
    <row r="48" spans="2:10" ht="57.75" customHeight="1" x14ac:dyDescent="0.15">
      <c r="B48" s="14"/>
      <c r="C48" s="1140" t="s">
        <v>4</v>
      </c>
      <c r="D48" s="1140"/>
      <c r="E48" s="1141"/>
      <c r="F48" s="15">
        <v>4.46</v>
      </c>
      <c r="G48" s="16">
        <v>5.73</v>
      </c>
      <c r="H48" s="16">
        <v>6.87</v>
      </c>
      <c r="I48" s="16">
        <v>7.21</v>
      </c>
      <c r="J48" s="17">
        <v>6.13</v>
      </c>
    </row>
    <row r="49" spans="2:10" ht="57.75" customHeight="1" thickBot="1" x14ac:dyDescent="0.2">
      <c r="B49" s="18"/>
      <c r="C49" s="1142" t="s">
        <v>5</v>
      </c>
      <c r="D49" s="1142"/>
      <c r="E49" s="1143"/>
      <c r="F49" s="19" t="s">
        <v>584</v>
      </c>
      <c r="G49" s="20" t="s">
        <v>585</v>
      </c>
      <c r="H49" s="20" t="s">
        <v>586</v>
      </c>
      <c r="I49" s="20">
        <v>2.16</v>
      </c>
      <c r="J49" s="21">
        <v>0.7</v>
      </c>
    </row>
    <row r="50" spans="2:10" x14ac:dyDescent="0.15"/>
  </sheetData>
  <sheetProtection algorithmName="SHA-512" hashValue="r41rzIyky/PlLONm7uOoqzKzXowYHMB3Cv93yu/cPYM4dEdamUgd5Z1Ww0VBx/81a+sSayyKYuOzeNl5L9x/Iw==" saltValue="WFneR3gI4qMr7TutTRof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2024-03-18T03:33:35Z</cp:lastPrinted>
  <dcterms:created xsi:type="dcterms:W3CDTF">2024-02-05T01:36:46Z</dcterms:created>
  <dcterms:modified xsi:type="dcterms:W3CDTF">2024-03-18T03:33:40Z</dcterms:modified>
  <cp:category/>
</cp:coreProperties>
</file>