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0\共有\03総務課\02 財政係\財政状況資料集\R5\【岐阜県　市町村課：311〆】　R４財政状況資料集の作成について（正式依頼）\R4財政状況資料集　作成依頼一式\提出\修正\"/>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<sst xmlns="http://schemas.openxmlformats.org/spreadsheetml/2006/main" count="1204" uniqueCount="608">
  <si>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</si>
  <si>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</si>
  <si>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</si>
  <si>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</si>
  <si>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</si>
  <si>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</si>
  <si>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</si>
  <si>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</si>
  <si>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</si>
  <si>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</si>
  <si>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</si>
  <si>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</si>
  <si>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</si>
  <si>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</si>
  <si>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</si>
  <si>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</si>
  <si>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</si>
  <si>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</si>
  <si>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</si>
  <si>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</si>
  <si>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</si>
  <si>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</si>
  <si>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</si>
  <si>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</si>
  <si>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</si>
  <si>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</si>
  <si>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</si>
  <si>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</si>
  <si>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</si>
  <si>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</si>
  <si>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</si>
  <si>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</si>
  <si>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</si>
  <si>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</si>
  <si>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</si>
  <si>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</si>
  <si>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</si>
  <si>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</si>
  <si>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</si>
  <si>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</si>
  <si>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</si>
  <si>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</si>
  <si>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</si>
  <si>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</si>
  <si>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</si>
  <si>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</si>
  <si>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</si>
  <si>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</si>
  <si>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</si>
  <si>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</si>
  <si>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</si>
  <si>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</si>
  <si>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</si>
  <si>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</si>
  <si>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</si>
  <si>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</si>
  <si>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</si>
  <si>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</si>
  <si>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</si>
  <si>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</si>
  <si>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</si>
  <si>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</si>
  <si>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</si>
  <si>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</si>
  <si>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</si>
  <si>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</si>
  <si>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</si>
  <si>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</si>
  <si>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</si>
  <si>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</si>
  <si>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</si>
  <si>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</si>
  <si>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</si>
  <si>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</si>
  <si>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</si>
  <si>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</si>
  <si>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</si>
  <si>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</si>
  <si>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</si>
  <si>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</si>
  <si>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</si>
  <si>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</si>
  <si>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</si>
  <si>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</si>
  <si>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</si>
  <si>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</si>
  <si>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</si>
  <si>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</si>
  <si>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</si>
  <si>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</si>
  <si>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</si>
  <si>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</si>
  <si>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</si>
  <si>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</si>
  <si>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</si>
  <si>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</si>
  <si>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</si>
  <si>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</si>
  <si>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</si>
  <si>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</si>
  <si>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</si>
  <si>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</si>
  <si>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</si>
  <si>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</si>
  <si>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</si>
  <si>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</si>
  <si>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</si>
  <si>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</si>
  <si>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</si>
  <si>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</si>
  <si>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</si>
  <si>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</si>
  <si>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</si>
  <si>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</si>
  <si>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</si>
  <si>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</si>
  <si>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</si>
  <si>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</si>
  <si>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</si>
  <si>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</si>
  <si>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</si>
  <si>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</si>
  <si>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</si>
  <si>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</si>
  <si>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</si>
  <si>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</si>
  <si>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</si>
  <si>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</si>
  <si>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</si>
  <si>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</si>
  <si>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</si>
  <si>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</si>
  <si>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</si>
  <si>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</si>
  <si>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</si>
  <si>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</si>
  <si>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</si>
  <si>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</si>
  <si>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</si>
  <si>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</si>
  <si>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</si>
  <si>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</si>
  <si>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</si>
  <si>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</si>
  <si>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</si>
  <si>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</si>
  <si>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</si>
  <si>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</si>
  <si>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</si>
  <si>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</si>
  <si>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</si>
  <si>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</si>
  <si>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</si>
  <si>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</si>
  <si>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</si>
  <si>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</si>
  <si>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</si>
  <si>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</si>
  <si>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</si>
  <si>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</si>
  <si>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</si>
  <si>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</si>
  <si>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</si>
  <si>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</si>
  <si>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</si>
  <si>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</si>
  <si>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</si>
  <si>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</si>
  <si>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</si>
  <si>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</si>
  <si>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</si>
  <si>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</si>
  <si>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</si>
  <si>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</si>
  <si>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</si>
  <si>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</si>
  <si>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</si>
  <si>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</si>
  <si>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</si>
  <si>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</si>
  <si>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</si>
  <si>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</si>
  <si>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</si>
  <si>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</si>
  <si>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</si>
  <si>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</si>
  <si>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</si>
  <si>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</si>
  <si>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</si>
  <si>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</si>
  <si>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</si>
  <si>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</si>
  <si>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</si>
  <si>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</si>
  <si>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</si>
  <si>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</si>
  <si>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</si>
  <si>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</si>
  <si>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</si>
  <si>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</si>
  <si>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</si>
  <si>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</si>
  <si>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</si>
  <si>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</si>
  <si>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</si>
  <si>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</si>
  <si>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</si>
  <si>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</si>
  <si>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</si>
  <si>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</si>
  <si>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</si>
  <si>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</si>
  <si>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</si>
  <si>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</si>
  <si>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</si>
  <si>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</si>
  <si>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岐阜県神戸町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</si>
  <si>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</si>
  <si>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</si>
  <si>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</si>
  <si>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</si>
  <si>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</si>
  <si>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</si>
  <si>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</si>
  <si>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</si>
  <si>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</si>
  <si>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</si>
  <si>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</si>
  <si>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</si>
  <si>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</si>
  <si>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</si>
  <si>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</si>
  <si>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</si>
  <si>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</si>
  <si>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</si>
  <si>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</si>
  <si>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</si>
  <si>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</si>
  <si>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</si>
  <si>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</si>
  <si>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</si>
  <si>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</si>
  <si>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</si>
  <si>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</si>
  <si>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</si>
  <si>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</si>
  <si>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</si>
  <si>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</si>
  <si>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</si>
  <si>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</si>
  <si>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</si>
  <si>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</si>
  <si>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</si>
  <si>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</si>
  <si>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</si>
  <si>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</si>
  <si>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</si>
  <si>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</si>
  <si>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</si>
  <si>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</si>
  <si>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</si>
  <si>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</si>
  <si>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</si>
  <si>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</si>
  <si>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</si>
  <si>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</si>
  <si>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</si>
  <si>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</si>
  <si>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</si>
  <si>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</si>
  <si>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</si>
  <si>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</si>
  <si>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</si>
  <si>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</si>
  <si>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</si>
  <si>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</si>
  <si>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</si>
  <si>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</si>
  <si>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</si>
  <si>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</si>
  <si>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</si>
  <si>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</si>
  <si>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</si>
  <si>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</si>
  <si>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</si>
  <si>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</si>
  <si>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</si>
  <si>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</si>
  <si>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</si>
  <si>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</si>
  <si>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</si>
  <si>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</si>
  <si>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</si>
  <si>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</si>
  <si>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</si>
  <si>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</si>
  <si>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</si>
  <si>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</si>
  <si>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</si>
  <si>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</si>
  <si>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</si>
  <si>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</si>
  <si>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</si>
  <si>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</si>
  <si>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</si>
  <si>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</si>
  <si>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</si>
  <si>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</si>
  <si>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</si>
  <si>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</si>
  <si>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</si>
  <si>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</si>
  <si>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</si>
  <si>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</si>
  <si>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</si>
  <si>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</si>
  <si>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</si>
  <si>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</si>
  <si>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</si>
  <si>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</si>
  <si>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</si>
  <si>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</si>
  <si>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</si>
  <si>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</si>
  <si>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</si>
  <si>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</si>
  <si>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</si>
  <si>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</si>
  <si>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</si>
  <si>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</si>
  <si>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</si>
  <si>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</si>
  <si>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</si>
  <si>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</si>
  <si>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</si>
  <si>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</si>
  <si>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</si>
  <si>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</si>
  <si>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</si>
  <si>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</si>
  <si>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</si>
  <si>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</si>
  <si>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</si>
  <si>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</si>
  <si>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</si>
  <si>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</si>
  <si>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</si>
  <si>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</si>
  <si>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</si>
  <si>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</si>
  <si>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</si>
  <si>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</si>
  <si>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</si>
  <si>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</si>
  <si>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</si>
  <si>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</si>
  <si>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</si>
  <si>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</si>
  <si>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</si>
  <si>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</si>
  <si>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</si>
  <si>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</si>
  <si>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</si>
  <si>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</si>
  <si>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</si>
  <si>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</si>
  <si>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</si>
  <si>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</si>
  <si>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</si>
  <si>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岐阜県神戸町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</si>
  <si>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</si>
  <si>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</si>
  <si>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</si>
  <si>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</si>
  <si>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</si>
  <si>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</si>
  <si>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</si>
  <si>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</si>
  <si>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</si>
  <si>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</si>
  <si>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</si>
  <si>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</si>
  <si>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</si>
  <si>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</si>
  <si>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</si>
  <si>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</si>
  <si>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</si>
  <si>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</si>
  <si>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</si>
  <si>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</si>
  <si>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</si>
  <si>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</si>
  <si>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</si>
  <si>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</si>
  <si>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</si>
  <si>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</si>
  <si>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</si>
  <si>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</si>
  <si>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</si>
  <si>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</si>
  <si>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</si>
  <si>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</si>
  <si>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</si>
  <si>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</si>
  <si>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</si>
  <si>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</si>
  <si>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</si>
  <si>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</si>
  <si>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</si>
  <si>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</si>
  <si>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</si>
  <si>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</si>
  <si>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</si>
  <si>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</si>
  <si>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</si>
  <si>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</si>
  <si>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</si>
  <si>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</si>
  <si>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</si>
  <si>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</si>
  <si>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</si>
  <si>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</si>
  <si>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</si>
  <si>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</si>
  <si>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</si>
  <si>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</si>
  <si>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</si>
  <si>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</si>
  <si>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</si>
  <si>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</si>
  <si>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</si>
  <si>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</si>
  <si>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</si>
  <si>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</si>
  <si>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</si>
  <si>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</si>
  <si>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</si>
  <si>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</si>
  <si>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</si>
  <si>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</si>
  <si>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</si>
  <si>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</si>
  <si>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</si>
  <si>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</si>
  <si>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</si>
  <si>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</si>
  <si>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</si>
  <si>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</si>
  <si>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</si>
  <si>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</si>
  <si>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</si>
  <si>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</si>
  <si>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</si>
  <si>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</si>
  <si>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</si>
  <si>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</si>
  <si>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</si>
  <si>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</si>
  <si>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</si>
  <si>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</si>
  <si>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</si>
  <si>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</si>
  <si>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</si>
  <si>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</si>
  <si>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</si>
  <si>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</si>
  <si>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</si>
  <si>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</si>
  <si>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</si>
  <si>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</si>
  <si>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</si>
  <si>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</si>
  <si>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</si>
  <si>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</si>
  <si>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</si>
  <si>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</si>
  <si>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</si>
  <si>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</si>
  <si>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神戸町公共下水道事業特別会計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</si>
  <si>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</si>
  <si>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</si>
  <si>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神戸町後期高齢者医療特別会計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</si>
  <si>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</si>
  <si>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神戸町国民健康保険特別会計</t>
    <phoneticPr fontId="5"/>
  </si>
  <si>
    <t>(Ｆ)</t>
    <phoneticPr fontId="5"/>
  </si>
  <si>
    <t>神戸町水道事業会計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</si>
  <si>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</si>
  <si>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</si>
  <si>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</si>
  <si>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</si>
  <si>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</si>
  <si>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</si>
  <si>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</si>
  <si>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</si>
  <si>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</si>
  <si>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</si>
  <si>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</si>
  <si>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</si>
  <si>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</si>
  <si>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</si>
  <si>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</si>
  <si>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</si>
  <si>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</si>
  <si>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</si>
  <si>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</si>
  <si>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</si>
  <si>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</si>
  <si>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</si>
  <si>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</si>
  <si>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</si>
  <si>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</si>
  <si>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</si>
  <si>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</si>
  <si>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</si>
  <si>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</si>
  <si>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</si>
  <si>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</si>
  <si>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</si>
  <si>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</si>
  <si>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</si>
  <si>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</si>
  <si>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</si>
  <si>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</si>
  <si>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</si>
  <si>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</si>
  <si>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</si>
  <si>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</si>
  <si>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</si>
  <si>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</si>
  <si>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</si>
  <si>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</si>
  <si>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</si>
  <si>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</si>
  <si>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</si>
  <si>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</si>
  <si>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</si>
  <si>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</si>
  <si>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</si>
  <si>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</si>
  <si>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</si>
  <si>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</si>
  <si>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</si>
  <si>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</si>
  <si>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</si>
  <si>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</si>
  <si>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</si>
  <si>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</si>
  <si>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</si>
  <si>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</si>
  <si>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</si>
  <si>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</si>
  <si>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</si>
  <si>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</si>
  <si>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</si>
  <si>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</si>
  <si>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</si>
  <si>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</si>
  <si>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</si>
  <si>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</si>
  <si>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</si>
  <si>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</si>
  <si>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</si>
  <si>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</si>
  <si>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</si>
  <si>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</si>
  <si>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</si>
  <si>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</si>
  <si>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</si>
  <si>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</si>
  <si>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神戸町水道事業会計</t>
  </si>
  <si>
    <t>一般会計</t>
  </si>
  <si>
    <t>神戸町国民健康保険特別会計</t>
  </si>
  <si>
    <t>神戸町公共下水道事業特別会計</t>
  </si>
  <si>
    <t>神戸町後期高齢者医療特別会計</t>
  </si>
  <si>
    <t>障がい福祉サービス事業特別会計</t>
  </si>
  <si>
    <t>学校給食事業特別会計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</si>
  <si>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</si>
  <si>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</si>
  <si>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</si>
  <si>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</si>
  <si>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</si>
  <si>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</si>
  <si>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</si>
  <si>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</si>
  <si>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基金から287百万円繰入</t>
    <phoneticPr fontId="2"/>
  </si>
  <si>
    <t>-</t>
    <phoneticPr fontId="2"/>
  </si>
  <si>
    <t>大垣衛生施設組合</t>
    <rPh sb="0" eb="4">
      <t>オオガキエイセイ</t>
    </rPh>
    <rPh sb="4" eb="6">
      <t>シセツ</t>
    </rPh>
    <rPh sb="6" eb="8">
      <t>クミアイ</t>
    </rPh>
    <phoneticPr fontId="2"/>
  </si>
  <si>
    <t>大垣輪中水防事務組合</t>
    <rPh sb="0" eb="4">
      <t>オオガキワジュウ</t>
    </rPh>
    <rPh sb="4" eb="6">
      <t>スイボウ</t>
    </rPh>
    <rPh sb="6" eb="10">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</si>
  <si>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</si>
  <si>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</si>
  <si>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6">
      <t>ショウボウクミアイ</t>
    </rPh>
    <phoneticPr fontId="2"/>
  </si>
  <si>
    <t>基金から233億19百万円繰入</t>
    <rPh sb="7" eb="8">
      <t>オク</t>
    </rPh>
    <phoneticPr fontId="2"/>
  </si>
  <si>
    <t>揖斐川水防事務組合</t>
    <rPh sb="0" eb="3">
      <t>イビガワ</t>
    </rPh>
    <rPh sb="3" eb="5">
      <t>スイボウ</t>
    </rPh>
    <rPh sb="5" eb="9">
      <t>ジムクミアイ</t>
    </rPh>
    <phoneticPr fontId="2"/>
  </si>
  <si>
    <t>西濃環境整備組合</t>
    <rPh sb="0" eb="2">
      <t>セイノウ</t>
    </rPh>
    <rPh sb="2" eb="4">
      <t>カンキョウ</t>
    </rPh>
    <rPh sb="4" eb="8">
      <t>セイビクミアイ</t>
    </rPh>
    <phoneticPr fontId="2"/>
  </si>
  <si>
    <t>基金から1,154億87百万円繰入</t>
    <rPh sb="9" eb="10">
      <t>オク</t>
    </rPh>
    <phoneticPr fontId="2"/>
  </si>
  <si>
    <t>西南濃粗大廃棄物処理組合</t>
    <rPh sb="0" eb="3">
      <t>セイナンノウ</t>
    </rPh>
    <rPh sb="3" eb="5">
      <t>ソダイ</t>
    </rPh>
    <rPh sb="5" eb="8">
      <t>ハイキブツ</t>
    </rPh>
    <rPh sb="8" eb="12">
      <t>ショリクミアイ</t>
    </rPh>
    <phoneticPr fontId="2"/>
  </si>
  <si>
    <t>安八郡広域連合（特別会計）</t>
    <rPh sb="0" eb="3">
      <t>アンパチグン</t>
    </rPh>
    <rPh sb="3" eb="7">
      <t>コウイキレンゴウ</t>
    </rPh>
    <rPh sb="8" eb="12">
      <t>トクベツカイケイ</t>
    </rPh>
    <phoneticPr fontId="2"/>
  </si>
  <si>
    <t>後期高齢者医療広域連合（一般会計分）</t>
    <rPh sb="0" eb="5">
      <t>コウキコウレイシャ</t>
    </rPh>
    <rPh sb="5" eb="11">
      <t>イリョウコウイキレンゴウ</t>
    </rPh>
    <rPh sb="12" eb="17">
      <t>イッパンカイケイブン</t>
    </rPh>
    <phoneticPr fontId="2"/>
  </si>
  <si>
    <t>後期高齢者医療広域連合（特別会計分）</t>
    <rPh sb="0" eb="5">
      <t>コウキコウレイシャ</t>
    </rPh>
    <rPh sb="5" eb="11">
      <t>イリョウコウイキレンゴウ</t>
    </rPh>
    <rPh sb="12" eb="14">
      <t>トクベツ</t>
    </rPh>
    <rPh sb="14" eb="16">
      <t>カイケイ</t>
    </rPh>
    <rPh sb="16" eb="17">
      <t>ブン</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</si>
  <si>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</si>
  <si>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神戸町土地開発公社</t>
    <rPh sb="0" eb="3">
      <t>ゴウドチョウ</t>
    </rPh>
    <rPh sb="3" eb="7">
      <t>トチカイハツ</t>
    </rPh>
    <rPh sb="7" eb="9">
      <t>コウシャ</t>
    </rPh>
    <phoneticPr fontId="2"/>
  </si>
  <si>
    <t>-</t>
    <phoneticPr fontId="2"/>
  </si>
  <si>
    <t>-</t>
    <phoneticPr fontId="2"/>
  </si>
  <si>
    <t>ふるさと納税基金</t>
    <rPh sb="4" eb="6">
      <t>ノウゼイ</t>
    </rPh>
    <rPh sb="6" eb="8">
      <t>キキン</t>
    </rPh>
    <phoneticPr fontId="5"/>
  </si>
  <si>
    <t>公共施設整備基金</t>
    <rPh sb="0" eb="2">
      <t>コウキョウ</t>
    </rPh>
    <rPh sb="2" eb="4">
      <t>シセツ</t>
    </rPh>
    <rPh sb="4" eb="6">
      <t>セイビ</t>
    </rPh>
    <rPh sb="6" eb="8">
      <t>キキン</t>
    </rPh>
    <phoneticPr fontId="2"/>
  </si>
  <si>
    <t>ふるさと振興地域福祉基金</t>
    <rPh sb="4" eb="6">
      <t>シンコウ</t>
    </rPh>
    <rPh sb="6" eb="8">
      <t>チイキ</t>
    </rPh>
    <rPh sb="8" eb="10">
      <t>フクシ</t>
    </rPh>
    <rPh sb="10" eb="12">
      <t>キキン</t>
    </rPh>
    <phoneticPr fontId="2"/>
  </si>
  <si>
    <t>社会福祉活動基金</t>
    <rPh sb="0" eb="4">
      <t>シャカイフクシ</t>
    </rPh>
    <rPh sb="4" eb="6">
      <t>カツドウ</t>
    </rPh>
    <rPh sb="6" eb="8">
      <t>キキン</t>
    </rPh>
    <phoneticPr fontId="2"/>
  </si>
  <si>
    <t>育英資金助成基金</t>
    <rPh sb="0" eb="2">
      <t>イクエイ</t>
    </rPh>
    <rPh sb="2" eb="4">
      <t>シキン</t>
    </rPh>
    <rPh sb="4" eb="6">
      <t>ジョセイ</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</si>
</sst>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98D9-4C53-953C-86183A349F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48166</c:v>
                </c:pt>
                <c:pt idx="1">
                  <c:v>28619</c:v>
                </c:pt>
                <c:pt idx="2">
                  <c:v>33797</c:v>
                </c:pt>
                <c:pt idx="3">
                  <c:v>16567</c:v>
                </c:pt>
                <c:pt idx="4">
                  <c:v>22626</c:v>
                </c:pt>
              </c:numCache>
            </c:numRef>
          </c:val>
          <c:smooth val="0"/>
          <c:extLst>
            <c:ext xmlns:c16="http://schemas.microsoft.com/office/drawing/2014/chart" uri="{C3380CC4-5D6E-409C-BE32-E72D297353CC}">
              <c16:uniqueId val="{00000001-98D9-4C53-953C-86183A349F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9.77</c:v>
                </c:pt>
                <c:pt idx="1">
                  <c:v>9.48</c:v>
                </c:pt>
                <c:pt idx="2">
                  <c:v>9.84</c:v>
                </c:pt>
                <c:pt idx="3">
                  <c:v>11.69</c:v>
                </c:pt>
                <c:pt idx="4">
                  <c:v>5.0599999999999996</c:v>
                </c:pt>
              </c:numCache>
            </c:numRef>
          </c:val>
          <c:extLst>
            <c:ext xmlns:c16="http://schemas.microsoft.com/office/drawing/2014/chart" uri="{C3380CC4-5D6E-409C-BE32-E72D297353CC}">
              <c16:uniqueId val="{00000000-C3FF-4C64-B5D9-21F5E1237E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16.54</c:v>
                </c:pt>
                <c:pt idx="1">
                  <c:v>19.86</c:v>
                </c:pt>
                <c:pt idx="2">
                  <c:v>22.3</c:v>
                </c:pt>
                <c:pt idx="3">
                  <c:v>31.84</c:v>
                </c:pt>
                <c:pt idx="4">
                  <c:v>41.11</c:v>
                </c:pt>
              </c:numCache>
            </c:numRef>
          </c:val>
          <c:extLst>
            <c:ext xmlns:c16="http://schemas.microsoft.com/office/drawing/2014/chart" uri="{C3380CC4-5D6E-409C-BE32-E72D297353CC}">
              <c16:uniqueId val="{00000001-C3FF-4C64-B5D9-21F5E1237E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2.96</c:v>
                </c:pt>
                <c:pt idx="2">
                  <c:v>4.3099999999999996</c:v>
                </c:pt>
                <c:pt idx="3">
                  <c:v>13.06</c:v>
                </c:pt>
                <c:pt idx="4">
                  <c:v>1.6</c:v>
                </c:pt>
              </c:numCache>
            </c:numRef>
          </c:val>
          <c:smooth val="0"/>
          <c:extLst>
            <c:ext xmlns:c16="http://schemas.microsoft.com/office/drawing/2014/chart" uri="{C3380CC4-5D6E-409C-BE32-E72D297353CC}">
              <c16:uniqueId val="{00000002-C3FF-4C64-B5D9-21F5E1237E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ED-4BB5-80E1-BAA176D32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ED-4BB5-80E1-BAA176D325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ED-4BB5-80E1-BAA176D3259F}"/>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3-D7ED-4BB5-80E1-BAA176D3259F}"/>
            </c:ext>
          </c:extLst>
        </c:ser>
        <c:ser>
          <c:idx val="4"/>
          <c:order val="4"/>
          <c:tx>
            <c:strRef>
              <c:f>データシート!$A$31</c:f>
              <c:strCache>
                <c:ptCount val="1"/>
                <c:pt idx="0">
                  <c:v>障がい福祉サービス事業特別会計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7.0000000000000007E-2</c:v>
                </c:pt>
                <c:pt idx="8">
                  <c:v>#N/A</c:v>
                </c:pt>
                <c:pt idx="9">
                  <c:v>7.0000000000000007E-2</c:v>
                </c:pt>
              </c:numCache>
            </c:numRef>
          </c:val>
          <c:extLst>
            <c:ext xmlns:c16="http://schemas.microsoft.com/office/drawing/2014/chart" uri="{C3380CC4-5D6E-409C-BE32-E72D297353CC}">
              <c16:uniqueId val="{00000004-D7ED-4BB5-80E1-BAA176D3259F}"/>
            </c:ext>
          </c:extLst>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0.13</c:v>
                </c:pt>
                <c:pt idx="4">
                  <c:v>#N/A</c:v>
                </c:pt>
                <c:pt idx="5">
                  <c:v>0.12</c:v>
                </c:pt>
                <c:pt idx="6">
                  <c:v>#N/A</c:v>
                </c:pt>
                <c:pt idx="7">
                  <c:v>0.14000000000000001</c:v>
                </c:pt>
                <c:pt idx="8">
                  <c:v>#N/A</c:v>
                </c:pt>
                <c:pt idx="9">
                  <c:v>0.2</c:v>
                </c:pt>
              </c:numCache>
            </c:numRef>
          </c:val>
          <c:extLst>
            <c:ext xmlns:c16="http://schemas.microsoft.com/office/drawing/2014/chart" uri="{C3380CC4-5D6E-409C-BE32-E72D297353CC}">
              <c16:uniqueId val="{00000005-D7ED-4BB5-80E1-BAA176D3259F}"/>
            </c:ext>
          </c:extLst>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0.99</c:v>
                </c:pt>
                <c:pt idx="2">
                  <c:v>#N/A</c:v>
                </c:pt>
                <c:pt idx="3">
                  <c:v>0.73</c:v>
                </c:pt>
                <c:pt idx="4">
                  <c:v>#N/A</c:v>
                </c:pt>
                <c:pt idx="5">
                  <c:v>0.8</c:v>
                </c:pt>
                <c:pt idx="6">
                  <c:v>#N/A</c:v>
                </c:pt>
                <c:pt idx="7">
                  <c:v>0.34</c:v>
                </c:pt>
                <c:pt idx="8">
                  <c:v>#N/A</c:v>
                </c:pt>
                <c:pt idx="9">
                  <c:v>0.54</c:v>
                </c:pt>
              </c:numCache>
            </c:numRef>
          </c:val>
          <c:extLst>
            <c:ext xmlns:c16="http://schemas.microsoft.com/office/drawing/2014/chart" uri="{C3380CC4-5D6E-409C-BE32-E72D297353CC}">
              <c16:uniqueId val="{00000006-D7ED-4BB5-80E1-BAA176D3259F}"/>
            </c:ext>
          </c:extLst>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c:v>
                </c:pt>
                <c:pt idx="2">
                  <c:v>#N/A</c:v>
                </c:pt>
                <c:pt idx="3">
                  <c:v>1.33</c:v>
                </c:pt>
                <c:pt idx="4">
                  <c:v>#N/A</c:v>
                </c:pt>
                <c:pt idx="5">
                  <c:v>1.33</c:v>
                </c:pt>
                <c:pt idx="6">
                  <c:v>#N/A</c:v>
                </c:pt>
                <c:pt idx="7">
                  <c:v>0.88</c:v>
                </c:pt>
                <c:pt idx="8">
                  <c:v>#N/A</c:v>
                </c:pt>
                <c:pt idx="9">
                  <c:v>0.78</c:v>
                </c:pt>
              </c:numCache>
            </c:numRef>
          </c:val>
          <c:extLst>
            <c:ext xmlns:c16="http://schemas.microsoft.com/office/drawing/2014/chart" uri="{C3380CC4-5D6E-409C-BE32-E72D297353CC}">
              <c16:uniqueId val="{00000007-D7ED-4BB5-80E1-BAA176D325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9.6999999999999993</c:v>
                </c:pt>
                <c:pt idx="2">
                  <c:v>#N/A</c:v>
                </c:pt>
                <c:pt idx="3">
                  <c:v>9.4</c:v>
                </c:pt>
                <c:pt idx="4">
                  <c:v>#N/A</c:v>
                </c:pt>
                <c:pt idx="5">
                  <c:v>9.76</c:v>
                </c:pt>
                <c:pt idx="6">
                  <c:v>#N/A</c:v>
                </c:pt>
                <c:pt idx="7">
                  <c:v>11.6</c:v>
                </c:pt>
                <c:pt idx="8">
                  <c:v>#N/A</c:v>
                </c:pt>
                <c:pt idx="9">
                  <c:v>4.97</c:v>
                </c:pt>
              </c:numCache>
            </c:numRef>
          </c:val>
          <c:extLst>
            <c:ext xmlns:c16="http://schemas.microsoft.com/office/drawing/2014/chart" uri="{C3380CC4-5D6E-409C-BE32-E72D297353CC}">
              <c16:uniqueId val="{00000008-D7ED-4BB5-80E1-BAA176D3259F}"/>
            </c:ext>
          </c:extLst>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14.35</c:v>
                </c:pt>
                <c:pt idx="2">
                  <c:v>#N/A</c:v>
                </c:pt>
                <c:pt idx="3">
                  <c:v>14.04</c:v>
                </c:pt>
                <c:pt idx="4">
                  <c:v>#N/A</c:v>
                </c:pt>
                <c:pt idx="5">
                  <c:v>9.84</c:v>
                </c:pt>
                <c:pt idx="6">
                  <c:v>#N/A</c:v>
                </c:pt>
                <c:pt idx="7">
                  <c:v>6.74</c:v>
                </c:pt>
                <c:pt idx="8">
                  <c:v>#N/A</c:v>
                </c:pt>
                <c:pt idx="9">
                  <c:v>6.14</c:v>
                </c:pt>
              </c:numCache>
            </c:numRef>
          </c:val>
          <c:extLst>
            <c:ext xmlns:c16="http://schemas.microsoft.com/office/drawing/2014/chart" uri="{C3380CC4-5D6E-409C-BE32-E72D297353CC}">
              <c16:uniqueId val="{00000009-D7ED-4BB5-80E1-BAA176D325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534</c:v>
                </c:pt>
                <c:pt idx="5">
                  <c:v>542</c:v>
                </c:pt>
                <c:pt idx="8">
                  <c:v>550</c:v>
                </c:pt>
                <c:pt idx="11">
                  <c:v>555</c:v>
                </c:pt>
                <c:pt idx="14">
                  <c:v>558</c:v>
                </c:pt>
              </c:numCache>
            </c:numRef>
          </c:val>
          <c:extLst>
            <c:ext xmlns:c16="http://schemas.microsoft.com/office/drawing/2014/chart" uri="{C3380CC4-5D6E-409C-BE32-E72D297353CC}">
              <c16:uniqueId val="{00000000-E482-4A41-A35A-6A04CA262E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82-4A41-A35A-6A04CA262E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82-4A41-A35A-6A04CA262E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0</c:v>
                </c:pt>
                <c:pt idx="6">
                  <c:v>0</c:v>
                </c:pt>
                <c:pt idx="9">
                  <c:v>0</c:v>
                </c:pt>
                <c:pt idx="12">
                  <c:v>0</c:v>
                </c:pt>
              </c:numCache>
            </c:numRef>
          </c:val>
          <c:extLst>
            <c:ext xmlns:c16="http://schemas.microsoft.com/office/drawing/2014/chart" uri="{C3380CC4-5D6E-409C-BE32-E72D297353CC}">
              <c16:uniqueId val="{00000003-E482-4A41-A35A-6A04CA262E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217</c:v>
                </c:pt>
                <c:pt idx="3">
                  <c:v>227</c:v>
                </c:pt>
                <c:pt idx="6">
                  <c:v>224</c:v>
                </c:pt>
                <c:pt idx="9">
                  <c:v>237</c:v>
                </c:pt>
                <c:pt idx="12">
                  <c:v>261</c:v>
                </c:pt>
              </c:numCache>
            </c:numRef>
          </c:val>
          <c:extLst>
            <c:ext xmlns:c16="http://schemas.microsoft.com/office/drawing/2014/chart" uri="{C3380CC4-5D6E-409C-BE32-E72D297353CC}">
              <c16:uniqueId val="{00000004-E482-4A41-A35A-6A04CA262E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82-4A41-A35A-6A04CA262E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82-4A41-A35A-6A04CA262E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439</c:v>
                </c:pt>
                <c:pt idx="3">
                  <c:v>447</c:v>
                </c:pt>
                <c:pt idx="6">
                  <c:v>467</c:v>
                </c:pt>
                <c:pt idx="9">
                  <c:v>506</c:v>
                </c:pt>
                <c:pt idx="12">
                  <c:v>511</c:v>
                </c:pt>
              </c:numCache>
            </c:numRef>
          </c:val>
          <c:extLst>
            <c:ext xmlns:c16="http://schemas.microsoft.com/office/drawing/2014/chart" uri="{C3380CC4-5D6E-409C-BE32-E72D297353CC}">
              <c16:uniqueId val="{00000007-E482-4A41-A35A-6A04CA262E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157</c:v>
                </c:pt>
                <c:pt idx="2">
                  <c:v>#N/A</c:v>
                </c:pt>
                <c:pt idx="3">
                  <c:v>#N/A</c:v>
                </c:pt>
                <c:pt idx="4">
                  <c:v>132</c:v>
                </c:pt>
                <c:pt idx="5">
                  <c:v>#N/A</c:v>
                </c:pt>
                <c:pt idx="6">
                  <c:v>#N/A</c:v>
                </c:pt>
                <c:pt idx="7">
                  <c:v>141</c:v>
                </c:pt>
                <c:pt idx="8">
                  <c:v>#N/A</c:v>
                </c:pt>
                <c:pt idx="9">
                  <c:v>#N/A</c:v>
                </c:pt>
                <c:pt idx="10">
                  <c:v>188</c:v>
                </c:pt>
                <c:pt idx="11">
                  <c:v>#N/A</c:v>
                </c:pt>
                <c:pt idx="12">
                  <c:v>#N/A</c:v>
                </c:pt>
                <c:pt idx="13">
                  <c:v>214</c:v>
                </c:pt>
                <c:pt idx="14">
                  <c:v>#N/A</c:v>
                </c:pt>
              </c:numCache>
            </c:numRef>
          </c:val>
          <c:smooth val="0"/>
          <c:extLst>
            <c:ext xmlns:c16="http://schemas.microsoft.com/office/drawing/2014/chart" uri="{C3380CC4-5D6E-409C-BE32-E72D297353CC}">
              <c16:uniqueId val="{00000008-E482-4A41-A35A-6A04CA262E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7078</c:v>
                </c:pt>
                <c:pt idx="5">
                  <c:v>6991</c:v>
                </c:pt>
                <c:pt idx="8">
                  <c:v>6756</c:v>
                </c:pt>
                <c:pt idx="11">
                  <c:v>6897</c:v>
                </c:pt>
                <c:pt idx="14">
                  <c:v>6727</c:v>
                </c:pt>
              </c:numCache>
            </c:numRef>
          </c:val>
          <c:extLst>
            <c:ext xmlns:c16="http://schemas.microsoft.com/office/drawing/2014/chart" uri="{C3380CC4-5D6E-409C-BE32-E72D297353CC}">
              <c16:uniqueId val="{00000000-0549-48AA-B867-F320E7FB36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549-48AA-B867-F320E7FB36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2540</c:v>
                </c:pt>
                <c:pt idx="5">
                  <c:v>2579</c:v>
                </c:pt>
                <c:pt idx="8">
                  <c:v>2820</c:v>
                </c:pt>
                <c:pt idx="11">
                  <c:v>3526</c:v>
                </c:pt>
                <c:pt idx="14">
                  <c:v>3954</c:v>
                </c:pt>
              </c:numCache>
            </c:numRef>
          </c:val>
          <c:extLst>
            <c:ext xmlns:c16="http://schemas.microsoft.com/office/drawing/2014/chart" uri="{C3380CC4-5D6E-409C-BE32-E72D297353CC}">
              <c16:uniqueId val="{00000002-0549-48AA-B867-F320E7FB36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49-48AA-B867-F320E7FB36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49-48AA-B867-F320E7FB36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49-48AA-B867-F320E7FB36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1055</c:v>
                </c:pt>
                <c:pt idx="3">
                  <c:v>1051</c:v>
                </c:pt>
                <c:pt idx="6">
                  <c:v>1046</c:v>
                </c:pt>
                <c:pt idx="9">
                  <c:v>1033</c:v>
                </c:pt>
                <c:pt idx="12">
                  <c:v>1045</c:v>
                </c:pt>
              </c:numCache>
            </c:numRef>
          </c:val>
          <c:extLst>
            <c:ext xmlns:c16="http://schemas.microsoft.com/office/drawing/2014/chart" uri="{C3380CC4-5D6E-409C-BE32-E72D297353CC}">
              <c16:uniqueId val="{00000006-0549-48AA-B867-F320E7FB36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316</c:v>
                </c:pt>
                <c:pt idx="3">
                  <c:v>313</c:v>
                </c:pt>
                <c:pt idx="6">
                  <c:v>339</c:v>
                </c:pt>
                <c:pt idx="9">
                  <c:v>322</c:v>
                </c:pt>
                <c:pt idx="12">
                  <c:v>353</c:v>
                </c:pt>
              </c:numCache>
            </c:numRef>
          </c:val>
          <c:extLst>
            <c:ext xmlns:c16="http://schemas.microsoft.com/office/drawing/2014/chart" uri="{C3380CC4-5D6E-409C-BE32-E72D297353CC}">
              <c16:uniqueId val="{00000007-0549-48AA-B867-F320E7FB36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5358</c:v>
                </c:pt>
                <c:pt idx="3">
                  <c:v>5621</c:v>
                </c:pt>
                <c:pt idx="6">
                  <c:v>5819</c:v>
                </c:pt>
                <c:pt idx="9">
                  <c:v>5997</c:v>
                </c:pt>
                <c:pt idx="12">
                  <c:v>6158</c:v>
                </c:pt>
              </c:numCache>
            </c:numRef>
          </c:val>
          <c:extLst>
            <c:ext xmlns:c16="http://schemas.microsoft.com/office/drawing/2014/chart" uri="{C3380CC4-5D6E-409C-BE32-E72D297353CC}">
              <c16:uniqueId val="{00000008-0549-48AA-B867-F320E7FB36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49-48AA-B867-F320E7FB36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5312</c:v>
                </c:pt>
                <c:pt idx="3">
                  <c:v>5255</c:v>
                </c:pt>
                <c:pt idx="6">
                  <c:v>5168</c:v>
                </c:pt>
                <c:pt idx="9">
                  <c:v>5076</c:v>
                </c:pt>
                <c:pt idx="12">
                  <c:v>4665</c:v>
                </c:pt>
              </c:numCache>
            </c:numRef>
          </c:val>
          <c:extLst>
            <c:ext xmlns:c16="http://schemas.microsoft.com/office/drawing/2014/chart" uri="{C3380CC4-5D6E-409C-BE32-E72D297353CC}">
              <c16:uniqueId val="{0000000A-0549-48AA-B867-F320E7FB36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2423</c:v>
                </c:pt>
                <c:pt idx="2">
                  <c:v>#N/A</c:v>
                </c:pt>
                <c:pt idx="3">
                  <c:v>#N/A</c:v>
                </c:pt>
                <c:pt idx="4">
                  <c:v>2669</c:v>
                </c:pt>
                <c:pt idx="5">
                  <c:v>#N/A</c:v>
                </c:pt>
                <c:pt idx="6">
                  <c:v>#N/A</c:v>
                </c:pt>
                <c:pt idx="7">
                  <c:v>2797</c:v>
                </c:pt>
                <c:pt idx="8">
                  <c:v>#N/A</c:v>
                </c:pt>
                <c:pt idx="9">
                  <c:v>#N/A</c:v>
                </c:pt>
                <c:pt idx="10">
                  <c:v>2006</c:v>
                </c:pt>
                <c:pt idx="11">
                  <c:v>#N/A</c:v>
                </c:pt>
                <c:pt idx="12">
                  <c:v>#N/A</c:v>
                </c:pt>
                <c:pt idx="13">
                  <c:v>1539</c:v>
                </c:pt>
                <c:pt idx="14">
                  <c:v>#N/A</c:v>
                </c:pt>
              </c:numCache>
            </c:numRef>
          </c:val>
          <c:smooth val="0"/>
          <c:extLst>
            <c:ext xmlns:c16="http://schemas.microsoft.com/office/drawing/2014/chart" uri="{C3380CC4-5D6E-409C-BE32-E72D297353CC}">
              <c16:uniqueId val="{0000000B-0549-48AA-B867-F320E7FB36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1064</c:v>
                </c:pt>
                <c:pt idx="1">
                  <c:v>1603</c:v>
                </c:pt>
                <c:pt idx="2">
                  <c:v>2021</c:v>
                </c:pt>
              </c:numCache>
            </c:numRef>
          </c:val>
          <c:extLst>
            <c:ext xmlns:c16="http://schemas.microsoft.com/office/drawing/2014/chart" uri="{C3380CC4-5D6E-409C-BE32-E72D297353CC}">
              <c16:uniqueId val="{00000000-D5AA-4BAB-9231-502D70DAE6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211</c:v>
                </c:pt>
                <c:pt idx="1">
                  <c:v>328</c:v>
                </c:pt>
                <c:pt idx="2">
                  <c:v>328</c:v>
                </c:pt>
              </c:numCache>
            </c:numRef>
          </c:val>
          <c:extLst>
            <c:ext xmlns:c16="http://schemas.microsoft.com/office/drawing/2014/chart" uri="{C3380CC4-5D6E-409C-BE32-E72D297353CC}">
              <c16:uniqueId val="{00000001-D5AA-4BAB-9231-502D70DAE6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1276</c:v>
                </c:pt>
                <c:pt idx="1">
                  <c:v>1326</c:v>
                </c:pt>
                <c:pt idx="2">
                  <c:v>1357</c:v>
                </c:pt>
              </c:numCache>
            </c:numRef>
          </c:val>
          <c:extLst>
            <c:ext xmlns:c16="http://schemas.microsoft.com/office/drawing/2014/chart" uri="{C3380CC4-5D6E-409C-BE32-E72D297353CC}">
              <c16:uniqueId val="{00000002-D5AA-4BAB-9231-502D70DAE6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元利償還金は増加傾向にあり、また算入公債費等や実質公債費比率の分子も数値が増加傾向にある。今後も大型事業の実施に伴う新規普通債の発行により今後公債費が増加することが予測されることから、節度とメリハリのある財政運営に努める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債の減少額がその他の繰入見込額、負担見込額の増加額を上回っており、将来負担額は減少している。また、充当可能財源等の増加幅が大きいため、将来負担比率の分子は前年度比で大きく低減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しかし、今後も地方債の新規発行等による将来負担額の増加が予測されるため、事業の適正な取捨選択を行い、財政の健全化に努めていく。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岐阜県神戸町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・令和４年度末の基金残高は、普通会計で約３，７０６百万円となっており、前年度から約４４８百万円の増加となっている。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・これは、財政調整基金で約４１８百万円、その他特定目的基金で約３１百万円の積立が増加が主な要因である。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事務事業において評価を実施し、より一層事務の再点検や見直しを進め、費用対効果の小さい事務事業については計画的に廃止・縮小するなど、事業の取捨選択を行い、健全かつ適切な財政運営の堅持に努め、今後も、持続可能なまちづくりをしていくために、計画的な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・ふるさと納税基金：子どもの保育や教育環境の整備、文化及び歴史保存の事業、社会保障に関わる町単独経費、まちづくり事業の振興を図る。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・公共施設整備基金：公共施設の整備等の振興を図る。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・ふるさと振興地域福祉基金：高齢者社会に対応し、地域ぐるみで温かい福祉社会を築いていくための振興を図る。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・ふるさと納税基金：ふるさと納税寄附金約１３２百万円を積立てしたことで増加している（取崩額は１００百万円）。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・ふるさと納税基金：今後もふるさと納税寄付金は継続して積立をしていき、令和４年度からは養老線存続に係る経費に１００百万円ずつ取り崩しをしていく。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・令和４年度末の基金残高は、約２，０２１百万円となっており、前年度から約４１８百万円の増加となっている。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・令和４年度においては、財政調整基金は約１８３万円の取崩しがあったが、約６０１百万円の積立を行うことができたことが要因である。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・景気後退による町税の減収や、大規模災害の発生など不測の事態に備えるため、これまで同様、予算編成や予算執行における効率化の徹底を図っていく。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・財政調整基金の残高が標準財政規模の２０％を数値目標とし、２０％である約９８３百万円の残高を維持していけるよう計画的に積立をしていく。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・令和４年度末の基金残高は、約３２８百万円となっており、対前年度比では増減は見受けられない。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これは減債基金の用途である地方債の償還が進み。地方債残高そのものが令和３年度から令和４年度にかけて４１１百万円減少したためである。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金利変動等の公債費の償還リスクや、町内各施設の長寿命化対策における町債の新規発行による公債費の増加に備えるため、減債基金の残高が標準財政規模の５％である約２４６百万円を維持していけるよう計画的に積立を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18,577
18,163
18.78
7,782,351
7,489,233
248,837
4,916,109
4,665,058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緩やかな景気回復等による固定資産税、軽自動車税、町たばこ税の増収により、全国平均を上回る数値を維持することができた。 しかし、今後も人口減少、特に少子高齢化による生産年齢人口の減少が予想されることや社会保障関連経費の増高も懸念されるため、これらを見据えた自主財源確保の施策の実施や公共施設マネジメントの取組みを進めながら、健全な財政運営に努める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68156</xdr:rowOff>
    </xdr:from>
    <xdr:to>
      <xdr:col>23</xdr:col>
      <xdr:colOff>133350</xdr:colOff>
      <xdr:row>41</xdr:row>
      <xdr:rowOff>100330</xdr:rowOff>
    </xdr:to>
    <xdr:cxnSp macro="">
      <xdr:nvCxnSpPr>
        <xdr:cNvPr id="67" name="直線コネクタ 66"/>
        <xdr:cNvCxnSpPr/>
      </xdr:nvCxnSpPr>
      <xdr:spPr>
        <a:xfrm>
          <a:off x="4114800" y="70976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19896</xdr:rowOff>
    </xdr:from>
    <xdr:to>
      <xdr:col>19</xdr:col>
      <xdr:colOff>133350</xdr:colOff>
      <xdr:row>41</xdr:row>
      <xdr:rowOff>68156</xdr:rowOff>
    </xdr:to>
    <xdr:cxnSp macro="">
      <xdr:nvCxnSpPr>
        <xdr:cNvPr id="70" name="直線コネクタ 69"/>
        <xdr:cNvCxnSpPr/>
      </xdr:nvCxnSpPr>
      <xdr:spPr>
        <a:xfrm>
          <a:off x="3225800" y="704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19896</xdr:rowOff>
    </xdr:to>
    <xdr:cxnSp macro="">
      <xdr:nvCxnSpPr>
        <xdr:cNvPr id="73" name="直線コネクタ 72"/>
        <xdr:cNvCxnSpPr/>
      </xdr:nvCxnSpPr>
      <xdr:spPr>
        <a:xfrm>
          <a:off x="2336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3810</xdr:rowOff>
    </xdr:to>
    <xdr:cxnSp macro="">
      <xdr:nvCxnSpPr>
        <xdr:cNvPr id="76" name="直線コネクタ 75"/>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17356</xdr:rowOff>
    </xdr:from>
    <xdr:to>
      <xdr:col>19</xdr:col>
      <xdr:colOff>184150</xdr:colOff>
      <xdr:row>41</xdr:row>
      <xdr:rowOff>118956</xdr:rowOff>
    </xdr:to>
    <xdr:sp macro="" textlink="">
      <xdr:nvSpPr>
        <xdr:cNvPr id="88" name="楕円 87"/>
        <xdr:cNvSpPr/>
      </xdr:nvSpPr>
      <xdr:spPr>
        <a:xfrm>
          <a:off x="4064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129133</xdr:rowOff>
    </xdr:from>
    <xdr:ext cx="736600" cy="259045"/>
    <xdr:sp macro="" textlink="">
      <xdr:nvSpPr>
        <xdr:cNvPr id="89" name="テキスト ボックス 88"/>
        <xdr:cNvSpPr txBox="1"/>
      </xdr:nvSpPr>
      <xdr:spPr>
        <a:xfrm>
          <a:off x="3733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140546</xdr:rowOff>
    </xdr:from>
    <xdr:to>
      <xdr:col>15</xdr:col>
      <xdr:colOff>133350</xdr:colOff>
      <xdr:row>41</xdr:row>
      <xdr:rowOff>70696</xdr:rowOff>
    </xdr:to>
    <xdr:sp macro="" textlink="">
      <xdr:nvSpPr>
        <xdr:cNvPr id="90" name="楕円 89"/>
        <xdr:cNvSpPr/>
      </xdr:nvSpPr>
      <xdr:spPr>
        <a:xfrm>
          <a:off x="3175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91" name="テキスト ボックス 90"/>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所の集中等により、類似団体平均を上回る税収があることや、過去から義務的経費の削減に努めてきたことにより、経常収支比率を昨年度比で低減させることができた。また、類似団体平均と比較しても良好だが、引き続きすべての事務事業において評価を実施し、より一層事務の再点検や見直しを進め、費用対効果の小さい事務事業については計画的に廃止・縮小するなど、事業の取捨選択を行い、健全かつ適引き続き切な財政運営の堅持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68156</xdr:rowOff>
    </xdr:from>
    <xdr:to>
      <xdr:col>23</xdr:col>
      <xdr:colOff>133350</xdr:colOff>
      <xdr:row>61</xdr:row>
      <xdr:rowOff>87206</xdr:rowOff>
    </xdr:to>
    <xdr:cxnSp macro="">
      <xdr:nvCxnSpPr>
        <xdr:cNvPr id="130" name="直線コネクタ 129"/>
        <xdr:cNvCxnSpPr/>
      </xdr:nvCxnSpPr>
      <xdr:spPr>
        <a:xfrm>
          <a:off x="4114800" y="1018370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68156</xdr:rowOff>
    </xdr:from>
    <xdr:to>
      <xdr:col>19</xdr:col>
      <xdr:colOff>133350</xdr:colOff>
      <xdr:row>61</xdr:row>
      <xdr:rowOff>127423</xdr:rowOff>
    </xdr:to>
    <xdr:cxnSp macro="">
      <xdr:nvCxnSpPr>
        <xdr:cNvPr id="133" name="直線コネクタ 132"/>
        <xdr:cNvCxnSpPr/>
      </xdr:nvCxnSpPr>
      <xdr:spPr>
        <a:xfrm flipV="1">
          <a:off x="3225800" y="10183706"/>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61</xdr:row>
      <xdr:rowOff>127423</xdr:rowOff>
    </xdr:to>
    <xdr:cxnSp macro="">
      <xdr:nvCxnSpPr>
        <xdr:cNvPr id="136" name="直線コネクタ 135"/>
        <xdr:cNvCxnSpPr/>
      </xdr:nvCxnSpPr>
      <xdr:spPr>
        <a:xfrm>
          <a:off x="2336800" y="1053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79163</xdr:rowOff>
    </xdr:to>
    <xdr:cxnSp macro="">
      <xdr:nvCxnSpPr>
        <xdr:cNvPr id="139" name="直線コネクタ 138"/>
        <xdr:cNvCxnSpPr/>
      </xdr:nvCxnSpPr>
      <xdr:spPr>
        <a:xfrm>
          <a:off x="1447800" y="103687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1" name="テキスト ボックス 140"/>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49" name="楕円 148"/>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0"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17356</xdr:rowOff>
    </xdr:from>
    <xdr:to>
      <xdr:col>19</xdr:col>
      <xdr:colOff>184150</xdr:colOff>
      <xdr:row>59</xdr:row>
      <xdr:rowOff>118956</xdr:rowOff>
    </xdr:to>
    <xdr:sp macro="" textlink="">
      <xdr:nvSpPr>
        <xdr:cNvPr id="151" name="楕円 150"/>
        <xdr:cNvSpPr/>
      </xdr:nvSpPr>
      <xdr:spPr>
        <a:xfrm>
          <a:off x="4064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129133</xdr:rowOff>
    </xdr:from>
    <xdr:ext cx="736600" cy="259045"/>
    <xdr:sp macro="" textlink="">
      <xdr:nvSpPr>
        <xdr:cNvPr id="152" name="テキスト ボックス 151"/>
        <xdr:cNvSpPr txBox="1"/>
      </xdr:nvSpPr>
      <xdr:spPr>
        <a:xfrm>
          <a:off x="3733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3" name="楕円 152"/>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4" name="テキスト ボックス 153"/>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5" name="楕円 154"/>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6" name="テキスト ボックス 155"/>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7" name="楕円 156"/>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58" name="テキスト ボックス 157"/>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前年度よりも増加したが、全国平均及び類似団体平均値より低い水準となっている。今後も適正な定員管理、昇給等の実施などを行い、バランスを見極めながら適正な職員規模の維持に努めていく。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20517</xdr:rowOff>
    </xdr:from>
    <xdr:to>
      <xdr:col>23</xdr:col>
      <xdr:colOff>133350</xdr:colOff>
      <xdr:row>82</xdr:row>
      <xdr:rowOff>80922</xdr:rowOff>
    </xdr:to>
    <xdr:cxnSp macro="">
      <xdr:nvCxnSpPr>
        <xdr:cNvPr id="193" name="直線コネクタ 192"/>
        <xdr:cNvCxnSpPr/>
      </xdr:nvCxnSpPr>
      <xdr:spPr>
        <a:xfrm>
          <a:off x="4114800" y="14079417"/>
          <a:ext cx="838200" cy="6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153060</xdr:rowOff>
    </xdr:from>
    <xdr:to>
      <xdr:col>19</xdr:col>
      <xdr:colOff>133350</xdr:colOff>
      <xdr:row>82</xdr:row>
      <xdr:rowOff>20517</xdr:rowOff>
    </xdr:to>
    <xdr:cxnSp macro="">
      <xdr:nvCxnSpPr>
        <xdr:cNvPr id="196" name="直線コネクタ 195"/>
        <xdr:cNvCxnSpPr/>
      </xdr:nvCxnSpPr>
      <xdr:spPr>
        <a:xfrm>
          <a:off x="3225800" y="14040510"/>
          <a:ext cx="8890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36401</xdr:rowOff>
    </xdr:from>
    <xdr:to>
      <xdr:col>15</xdr:col>
      <xdr:colOff>82550</xdr:colOff>
      <xdr:row>81</xdr:row>
      <xdr:rowOff>153060</xdr:rowOff>
    </xdr:to>
    <xdr:cxnSp macro="">
      <xdr:nvCxnSpPr>
        <xdr:cNvPr id="199" name="直線コネクタ 198"/>
        <xdr:cNvCxnSpPr/>
      </xdr:nvCxnSpPr>
      <xdr:spPr>
        <a:xfrm>
          <a:off x="2336800" y="13923851"/>
          <a:ext cx="889000" cy="1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36401</xdr:rowOff>
    </xdr:from>
    <xdr:to>
      <xdr:col>11</xdr:col>
      <xdr:colOff>31750</xdr:colOff>
      <xdr:row>81</xdr:row>
      <xdr:rowOff>38909</xdr:rowOff>
    </xdr:to>
    <xdr:cxnSp macro="">
      <xdr:nvCxnSpPr>
        <xdr:cNvPr id="202" name="直線コネクタ 201"/>
        <xdr:cNvCxnSpPr/>
      </xdr:nvCxnSpPr>
      <xdr:spPr>
        <a:xfrm flipV="1">
          <a:off x="1447800" y="13923851"/>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30122</xdr:rowOff>
    </xdr:from>
    <xdr:to>
      <xdr:col>23</xdr:col>
      <xdr:colOff>184150</xdr:colOff>
      <xdr:row>82</xdr:row>
      <xdr:rowOff>131722</xdr:rowOff>
    </xdr:to>
    <xdr:sp macro="" textlink="">
      <xdr:nvSpPr>
        <xdr:cNvPr id="212" name="楕円 211"/>
        <xdr:cNvSpPr/>
      </xdr:nvSpPr>
      <xdr:spPr>
        <a:xfrm>
          <a:off x="4902200" y="140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122849</xdr:rowOff>
    </xdr:from>
    <xdr:ext cx="762000" cy="259045"/>
    <xdr:sp macro="" textlink="">
      <xdr:nvSpPr>
        <xdr:cNvPr id="213" name="人件費・物件費等の状況該当値テキスト"/>
        <xdr:cNvSpPr txBox="1"/>
      </xdr:nvSpPr>
      <xdr:spPr>
        <a:xfrm>
          <a:off x="5041900" y="1401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141167</xdr:rowOff>
    </xdr:from>
    <xdr:to>
      <xdr:col>19</xdr:col>
      <xdr:colOff>184150</xdr:colOff>
      <xdr:row>82</xdr:row>
      <xdr:rowOff>71317</xdr:rowOff>
    </xdr:to>
    <xdr:sp macro="" textlink="">
      <xdr:nvSpPr>
        <xdr:cNvPr id="214" name="楕円 213"/>
        <xdr:cNvSpPr/>
      </xdr:nvSpPr>
      <xdr:spPr>
        <a:xfrm>
          <a:off x="4064000" y="140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81494</xdr:rowOff>
    </xdr:from>
    <xdr:ext cx="736600" cy="259045"/>
    <xdr:sp macro="" textlink="">
      <xdr:nvSpPr>
        <xdr:cNvPr id="215" name="テキスト ボックス 214"/>
        <xdr:cNvSpPr txBox="1"/>
      </xdr:nvSpPr>
      <xdr:spPr>
        <a:xfrm>
          <a:off x="3733800" y="1379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102260</xdr:rowOff>
    </xdr:from>
    <xdr:to>
      <xdr:col>15</xdr:col>
      <xdr:colOff>133350</xdr:colOff>
      <xdr:row>82</xdr:row>
      <xdr:rowOff>32410</xdr:rowOff>
    </xdr:to>
    <xdr:sp macro="" textlink="">
      <xdr:nvSpPr>
        <xdr:cNvPr id="216" name="楕円 215"/>
        <xdr:cNvSpPr/>
      </xdr:nvSpPr>
      <xdr:spPr>
        <a:xfrm>
          <a:off x="3175000" y="139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42587</xdr:rowOff>
    </xdr:from>
    <xdr:ext cx="762000" cy="259045"/>
    <xdr:sp macro="" textlink="">
      <xdr:nvSpPr>
        <xdr:cNvPr id="217" name="テキスト ボックス 216"/>
        <xdr:cNvSpPr txBox="1"/>
      </xdr:nvSpPr>
      <xdr:spPr>
        <a:xfrm>
          <a:off x="2844800" y="1375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157051</xdr:rowOff>
    </xdr:from>
    <xdr:to>
      <xdr:col>11</xdr:col>
      <xdr:colOff>82550</xdr:colOff>
      <xdr:row>81</xdr:row>
      <xdr:rowOff>87201</xdr:rowOff>
    </xdr:to>
    <xdr:sp macro="" textlink="">
      <xdr:nvSpPr>
        <xdr:cNvPr id="218" name="楕円 217"/>
        <xdr:cNvSpPr/>
      </xdr:nvSpPr>
      <xdr:spPr>
        <a:xfrm>
          <a:off x="2286000" y="138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97378</xdr:rowOff>
    </xdr:from>
    <xdr:ext cx="762000" cy="259045"/>
    <xdr:sp macro="" textlink="">
      <xdr:nvSpPr>
        <xdr:cNvPr id="219" name="テキスト ボックス 218"/>
        <xdr:cNvSpPr txBox="1"/>
      </xdr:nvSpPr>
      <xdr:spPr>
        <a:xfrm>
          <a:off x="1955800" y="136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159559</xdr:rowOff>
    </xdr:from>
    <xdr:to>
      <xdr:col>7</xdr:col>
      <xdr:colOff>31750</xdr:colOff>
      <xdr:row>81</xdr:row>
      <xdr:rowOff>89709</xdr:rowOff>
    </xdr:to>
    <xdr:sp macro="" textlink="">
      <xdr:nvSpPr>
        <xdr:cNvPr id="220" name="楕円 219"/>
        <xdr:cNvSpPr/>
      </xdr:nvSpPr>
      <xdr:spPr>
        <a:xfrm>
          <a:off x="1397000" y="13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99886</xdr:rowOff>
    </xdr:from>
    <xdr:ext cx="762000" cy="259045"/>
    <xdr:sp macro="" textlink="">
      <xdr:nvSpPr>
        <xdr:cNvPr id="221" name="テキスト ボックス 220"/>
        <xdr:cNvSpPr txBox="1"/>
      </xdr:nvSpPr>
      <xdr:spPr>
        <a:xfrm>
          <a:off x="1066800" y="1364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類似平均団体を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％となっている。人件費の増加は財政硬直化の主要因の一つであるため、今後も引き続き適正な給与水準の維持に努めていく。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80736</xdr:rowOff>
    </xdr:to>
    <xdr:cxnSp macro="">
      <xdr:nvCxnSpPr>
        <xdr:cNvPr id="257" name="直線コネクタ 256"/>
        <xdr:cNvCxnSpPr/>
      </xdr:nvCxnSpPr>
      <xdr:spPr>
        <a:xfrm>
          <a:off x="16179800" y="140706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80736</xdr:rowOff>
    </xdr:to>
    <xdr:cxnSp macro="">
      <xdr:nvCxnSpPr>
        <xdr:cNvPr id="260" name="直線コネクタ 259"/>
        <xdr:cNvCxnSpPr/>
      </xdr:nvCxnSpPr>
      <xdr:spPr>
        <a:xfrm flipV="1">
          <a:off x="15290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82</xdr:row>
      <xdr:rowOff>80736</xdr:rowOff>
    </xdr:to>
    <xdr:cxnSp macro="">
      <xdr:nvCxnSpPr>
        <xdr:cNvPr id="263" name="直線コネクタ 262"/>
        <xdr:cNvCxnSpPr/>
      </xdr:nvCxnSpPr>
      <xdr:spPr>
        <a:xfrm>
          <a:off x="14401800" y="139845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114300</xdr:rowOff>
    </xdr:to>
    <xdr:cxnSp macro="">
      <xdr:nvCxnSpPr>
        <xdr:cNvPr id="266" name="直線コネクタ 265"/>
        <xdr:cNvCxnSpPr/>
      </xdr:nvCxnSpPr>
      <xdr:spPr>
        <a:xfrm flipV="1">
          <a:off x="13512800" y="1398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6" name="楕円 275"/>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7"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8" name="楕円 277"/>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9" name="テキスト ボックス 278"/>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0" name="楕円 279"/>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1" name="テキスト ボックス 280"/>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2" name="楕円 281"/>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3" name="テキスト ボックス 282"/>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 今後も、事務事業及び事務処理体制の見直し、公務能力の向上等により定員の適正な管理に努めていく。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109855</xdr:rowOff>
    </xdr:to>
    <xdr:cxnSp macro="">
      <xdr:nvCxnSpPr>
        <xdr:cNvPr id="320" name="直線コネクタ 319"/>
        <xdr:cNvCxnSpPr/>
      </xdr:nvCxnSpPr>
      <xdr:spPr>
        <a:xfrm>
          <a:off x="16179800" y="10322454"/>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35454</xdr:rowOff>
    </xdr:to>
    <xdr:cxnSp macro="">
      <xdr:nvCxnSpPr>
        <xdr:cNvPr id="323" name="直線コネクタ 322"/>
        <xdr:cNvCxnSpPr/>
      </xdr:nvCxnSpPr>
      <xdr:spPr>
        <a:xfrm>
          <a:off x="15290800" y="1030636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60</xdr:row>
      <xdr:rowOff>19368</xdr:rowOff>
    </xdr:to>
    <xdr:cxnSp macro="">
      <xdr:nvCxnSpPr>
        <xdr:cNvPr id="326" name="直線コネクタ 325"/>
        <xdr:cNvCxnSpPr/>
      </xdr:nvCxnSpPr>
      <xdr:spPr>
        <a:xfrm>
          <a:off x="14401800" y="102520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59</xdr:row>
      <xdr:rowOff>144569</xdr:rowOff>
    </xdr:to>
    <xdr:cxnSp macro="">
      <xdr:nvCxnSpPr>
        <xdr:cNvPr id="329" name="直線コネクタ 328"/>
        <xdr:cNvCxnSpPr/>
      </xdr:nvCxnSpPr>
      <xdr:spPr>
        <a:xfrm flipV="1">
          <a:off x="13512800" y="102520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31" name="テキスト ボックス 330"/>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9" name="楕円 338"/>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40"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41" name="楕円 340"/>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42" name="テキスト ボックス 341"/>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3" name="楕円 342"/>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4" name="テキスト ボックス 343"/>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85725</xdr:rowOff>
    </xdr:from>
    <xdr:to>
      <xdr:col>68</xdr:col>
      <xdr:colOff>203200</xdr:colOff>
      <xdr:row>60</xdr:row>
      <xdr:rowOff>15875</xdr:rowOff>
    </xdr:to>
    <xdr:sp macro="" textlink="">
      <xdr:nvSpPr>
        <xdr:cNvPr id="345" name="楕円 344"/>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26052</xdr:rowOff>
    </xdr:from>
    <xdr:ext cx="762000" cy="259045"/>
    <xdr:sp macro="" textlink="">
      <xdr:nvSpPr>
        <xdr:cNvPr id="346" name="テキスト ボックス 345"/>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7" name="楕円 346"/>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48" name="テキスト ボックス 347"/>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全国平均を下回る水準となっている。過去からの起債抑制策により元利償還金の額が減少していること等が主な要因である。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施のごうど中央スポーツ公園再整備事業に係る起債の償還等に伴い、今後上昇が見込まれるが、緊急性や住民ニーズを的確に把握した事業の選択をし、持続可能な財政運営を実現するため、公債費減少に向けた取組み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141732</xdr:rowOff>
    </xdr:to>
    <xdr:cxnSp macro="">
      <xdr:nvCxnSpPr>
        <xdr:cNvPr id="380" name="直線コネクタ 379"/>
        <xdr:cNvCxnSpPr/>
      </xdr:nvCxnSpPr>
      <xdr:spPr>
        <a:xfrm>
          <a:off x="16179800" y="66085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93472</xdr:rowOff>
    </xdr:to>
    <xdr:cxnSp macro="">
      <xdr:nvCxnSpPr>
        <xdr:cNvPr id="383" name="直線コネクタ 382"/>
        <xdr:cNvCxnSpPr/>
      </xdr:nvCxnSpPr>
      <xdr:spPr>
        <a:xfrm>
          <a:off x="15290800" y="65989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83820</xdr:rowOff>
    </xdr:to>
    <xdr:cxnSp macro="">
      <xdr:nvCxnSpPr>
        <xdr:cNvPr id="386" name="直線コネクタ 385"/>
        <xdr:cNvCxnSpPr/>
      </xdr:nvCxnSpPr>
      <xdr:spPr>
        <a:xfrm>
          <a:off x="14401800" y="658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112776</xdr:rowOff>
    </xdr:to>
    <xdr:cxnSp macro="">
      <xdr:nvCxnSpPr>
        <xdr:cNvPr id="389" name="直線コネクタ 388"/>
        <xdr:cNvCxnSpPr/>
      </xdr:nvCxnSpPr>
      <xdr:spPr>
        <a:xfrm flipV="1">
          <a:off x="13512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9" name="楕円 398"/>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400"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1" name="楕円 400"/>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2" name="テキスト ボックス 401"/>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3" name="楕円 402"/>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4" name="テキスト ボックス 40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5" name="楕円 404"/>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6" name="テキスト ボックス 405"/>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7" name="楕円 406"/>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8" name="テキスト ボックス 407"/>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対前年度比で低減したが、全国平均を大きく上回る水準となっている。今後は施設の老朽化に伴う、改修や修繕が見込まれるが公共施設総合管理計画により、財政の健全化に努める。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165841</xdr:rowOff>
    </xdr:from>
    <xdr:to>
      <xdr:col>81</xdr:col>
      <xdr:colOff>44450</xdr:colOff>
      <xdr:row>19</xdr:row>
      <xdr:rowOff>11959</xdr:rowOff>
    </xdr:to>
    <xdr:cxnSp macro="">
      <xdr:nvCxnSpPr>
        <xdr:cNvPr id="442" name="直線コネクタ 441"/>
        <xdr:cNvCxnSpPr/>
      </xdr:nvCxnSpPr>
      <xdr:spPr>
        <a:xfrm flipV="1">
          <a:off x="16179800" y="3080491"/>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11959</xdr:rowOff>
    </xdr:from>
    <xdr:to>
      <xdr:col>77</xdr:col>
      <xdr:colOff>44450</xdr:colOff>
      <xdr:row>21</xdr:row>
      <xdr:rowOff>101388</xdr:rowOff>
    </xdr:to>
    <xdr:cxnSp macro="">
      <xdr:nvCxnSpPr>
        <xdr:cNvPr id="445" name="直線コネクタ 444"/>
        <xdr:cNvCxnSpPr/>
      </xdr:nvCxnSpPr>
      <xdr:spPr>
        <a:xfrm flipV="1">
          <a:off x="15290800" y="3269509"/>
          <a:ext cx="889000" cy="4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101388</xdr:rowOff>
    </xdr:from>
    <xdr:to>
      <xdr:col>72</xdr:col>
      <xdr:colOff>203200</xdr:colOff>
      <xdr:row>21</xdr:row>
      <xdr:rowOff>117475</xdr:rowOff>
    </xdr:to>
    <xdr:cxnSp macro="">
      <xdr:nvCxnSpPr>
        <xdr:cNvPr id="448" name="直線コネクタ 447"/>
        <xdr:cNvCxnSpPr/>
      </xdr:nvCxnSpPr>
      <xdr:spPr>
        <a:xfrm flipV="1">
          <a:off x="14401800" y="37018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158221</xdr:rowOff>
    </xdr:from>
    <xdr:to>
      <xdr:col>68</xdr:col>
      <xdr:colOff>152400</xdr:colOff>
      <xdr:row>21</xdr:row>
      <xdr:rowOff>117475</xdr:rowOff>
    </xdr:to>
    <xdr:cxnSp macro="">
      <xdr:nvCxnSpPr>
        <xdr:cNvPr id="451" name="直線コネクタ 450"/>
        <xdr:cNvCxnSpPr/>
      </xdr:nvCxnSpPr>
      <xdr:spPr>
        <a:xfrm>
          <a:off x="13512800" y="358722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3" name="テキスト ボックス 452"/>
        <xdr:cNvSpPr txBox="1"/>
      </xdr:nvSpPr>
      <xdr:spPr>
        <a:xfrm>
          <a:off x="14020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5" name="テキスト ボックス 454"/>
        <xdr:cNvSpPr txBox="1"/>
      </xdr:nvSpPr>
      <xdr:spPr>
        <a:xfrm>
          <a:off x="13131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115041</xdr:rowOff>
    </xdr:from>
    <xdr:to>
      <xdr:col>81</xdr:col>
      <xdr:colOff>95250</xdr:colOff>
      <xdr:row>18</xdr:row>
      <xdr:rowOff>45191</xdr:rowOff>
    </xdr:to>
    <xdr:sp macro="" textlink="">
      <xdr:nvSpPr>
        <xdr:cNvPr id="461" name="楕円 460"/>
        <xdr:cNvSpPr/>
      </xdr:nvSpPr>
      <xdr:spPr>
        <a:xfrm>
          <a:off x="16967200" y="30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87118</xdr:rowOff>
    </xdr:from>
    <xdr:ext cx="762000" cy="259045"/>
    <xdr:sp macro="" textlink="">
      <xdr:nvSpPr>
        <xdr:cNvPr id="462" name="将来負担の状況該当値テキスト"/>
        <xdr:cNvSpPr txBox="1"/>
      </xdr:nvSpPr>
      <xdr:spPr>
        <a:xfrm>
          <a:off x="17106900" y="300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132609</xdr:rowOff>
    </xdr:from>
    <xdr:to>
      <xdr:col>77</xdr:col>
      <xdr:colOff>95250</xdr:colOff>
      <xdr:row>19</xdr:row>
      <xdr:rowOff>62759</xdr:rowOff>
    </xdr:to>
    <xdr:sp macro="" textlink="">
      <xdr:nvSpPr>
        <xdr:cNvPr id="463" name="楕円 462"/>
        <xdr:cNvSpPr/>
      </xdr:nvSpPr>
      <xdr:spPr>
        <a:xfrm>
          <a:off x="16129000" y="32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47536</xdr:rowOff>
    </xdr:from>
    <xdr:ext cx="736600" cy="259045"/>
    <xdr:sp macro="" textlink="">
      <xdr:nvSpPr>
        <xdr:cNvPr id="464" name="テキスト ボックス 463"/>
        <xdr:cNvSpPr txBox="1"/>
      </xdr:nvSpPr>
      <xdr:spPr>
        <a:xfrm>
          <a:off x="15798800" y="330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50588</xdr:rowOff>
    </xdr:from>
    <xdr:to>
      <xdr:col>73</xdr:col>
      <xdr:colOff>44450</xdr:colOff>
      <xdr:row>21</xdr:row>
      <xdr:rowOff>152188</xdr:rowOff>
    </xdr:to>
    <xdr:sp macro="" textlink="">
      <xdr:nvSpPr>
        <xdr:cNvPr id="465" name="楕円 464"/>
        <xdr:cNvSpPr/>
      </xdr:nvSpPr>
      <xdr:spPr>
        <a:xfrm>
          <a:off x="15240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136965</xdr:rowOff>
    </xdr:from>
    <xdr:ext cx="762000" cy="259045"/>
    <xdr:sp macro="" textlink="">
      <xdr:nvSpPr>
        <xdr:cNvPr id="466" name="テキスト ボックス 465"/>
        <xdr:cNvSpPr txBox="1"/>
      </xdr:nvSpPr>
      <xdr:spPr>
        <a:xfrm>
          <a:off x="14909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66675</xdr:rowOff>
    </xdr:from>
    <xdr:to>
      <xdr:col>68</xdr:col>
      <xdr:colOff>203200</xdr:colOff>
      <xdr:row>21</xdr:row>
      <xdr:rowOff>168275</xdr:rowOff>
    </xdr:to>
    <xdr:sp macro="" textlink="">
      <xdr:nvSpPr>
        <xdr:cNvPr id="467" name="楕円 466"/>
        <xdr:cNvSpPr/>
      </xdr:nvSpPr>
      <xdr:spPr>
        <a:xfrm>
          <a:off x="14351000" y="3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153052</xdr:rowOff>
    </xdr:from>
    <xdr:ext cx="762000" cy="259045"/>
    <xdr:sp macro="" textlink="">
      <xdr:nvSpPr>
        <xdr:cNvPr id="468" name="テキスト ボックス 467"/>
        <xdr:cNvSpPr txBox="1"/>
      </xdr:nvSpPr>
      <xdr:spPr>
        <a:xfrm>
          <a:off x="14020800" y="375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107421</xdr:rowOff>
    </xdr:from>
    <xdr:to>
      <xdr:col>64</xdr:col>
      <xdr:colOff>152400</xdr:colOff>
      <xdr:row>21</xdr:row>
      <xdr:rowOff>37571</xdr:rowOff>
    </xdr:to>
    <xdr:sp macro="" textlink="">
      <xdr:nvSpPr>
        <xdr:cNvPr id="469" name="楕円 468"/>
        <xdr:cNvSpPr/>
      </xdr:nvSpPr>
      <xdr:spPr>
        <a:xfrm>
          <a:off x="13462000" y="35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22348</xdr:rowOff>
    </xdr:from>
    <xdr:ext cx="762000" cy="259045"/>
    <xdr:sp macro="" textlink="">
      <xdr:nvSpPr>
        <xdr:cNvPr id="470" name="テキスト ボックス 469"/>
        <xdr:cNvSpPr txBox="1"/>
      </xdr:nvSpPr>
      <xdr:spPr>
        <a:xfrm>
          <a:off x="13131800" y="362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18,577
18,163
18.78
7,782,351
7,489,233
248,837
4,916,109
4,665,058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類似団体と比較すると、人件費に係る経常収支比率は低くなっている。 これは、ゴミ処理業務や消防業務を一部事務組合で行っていることが要因の一つである。人件費は前年度比で増加したが、適正な定員管理、昇給等の実施によりバランスを見極めながら今後も適正な職員規模の維持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163576</xdr:rowOff>
    </xdr:to>
    <xdr:cxnSp macro="">
      <xdr:nvCxnSpPr>
        <xdr:cNvPr id="64" name="直線コネクタ 63"/>
        <xdr:cNvCxnSpPr/>
      </xdr:nvCxnSpPr>
      <xdr:spPr>
        <a:xfrm>
          <a:off x="3987800" y="6258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28702</xdr:rowOff>
    </xdr:to>
    <xdr:cxnSp macro="">
      <xdr:nvCxnSpPr>
        <xdr:cNvPr id="67" name="直線コネクタ 66"/>
        <xdr:cNvCxnSpPr/>
      </xdr:nvCxnSpPr>
      <xdr:spPr>
        <a:xfrm flipV="1">
          <a:off x="3098800" y="6258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37</xdr:row>
      <xdr:rowOff>28702</xdr:rowOff>
    </xdr:to>
    <xdr:cxnSp macro="">
      <xdr:nvCxnSpPr>
        <xdr:cNvPr id="70" name="直線コネクタ 69"/>
        <xdr:cNvCxnSpPr/>
      </xdr:nvCxnSpPr>
      <xdr:spPr>
        <a:xfrm>
          <a:off x="2209800" y="616661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165862</xdr:rowOff>
    </xdr:to>
    <xdr:cxnSp macro="">
      <xdr:nvCxnSpPr>
        <xdr:cNvPr id="73" name="直線コネクタ 72"/>
        <xdr:cNvCxnSpPr/>
      </xdr:nvCxnSpPr>
      <xdr:spPr>
        <a:xfrm>
          <a:off x="1320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全国平均・類似団体平均と比較すると僅かに下回ってはいるが、経年で見ると直近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ヵ年で最も高くなっている。これは社会保障関係の委託料等の増加が原因であり、今後もこの傾向が続いていくと考えられる。 一般的経費については、前年度水準の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％削減を目標にして抑制に努めており、今後とも積極的な経費の削減を行う必要がある。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129721</xdr:rowOff>
    </xdr:to>
    <xdr:cxnSp macro="">
      <xdr:nvCxnSpPr>
        <xdr:cNvPr id="127" name="直線コネクタ 126"/>
        <xdr:cNvCxnSpPr/>
      </xdr:nvCxnSpPr>
      <xdr:spPr>
        <a:xfrm>
          <a:off x="15671800" y="2592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53521</xdr:rowOff>
    </xdr:to>
    <xdr:cxnSp macro="">
      <xdr:nvCxnSpPr>
        <xdr:cNvPr id="130" name="直線コネクタ 129"/>
        <xdr:cNvCxnSpPr/>
      </xdr:nvCxnSpPr>
      <xdr:spPr>
        <a:xfrm flipV="1">
          <a:off x="14782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86179</xdr:rowOff>
    </xdr:to>
    <xdr:cxnSp macro="">
      <xdr:nvCxnSpPr>
        <xdr:cNvPr id="133" name="直線コネクタ 132"/>
        <xdr:cNvCxnSpPr/>
      </xdr:nvCxnSpPr>
      <xdr:spPr>
        <a:xfrm flipV="1">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107950</xdr:rowOff>
    </xdr:to>
    <xdr:cxnSp macro="">
      <xdr:nvCxnSpPr>
        <xdr:cNvPr id="136" name="直線コネクタ 135"/>
        <xdr:cNvCxnSpPr/>
      </xdr:nvCxnSpPr>
      <xdr:spPr>
        <a:xfrm flipV="1">
          <a:off x="13004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8" name="テキスト ボックス 137"/>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6" name="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48" name="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扶助費に係る経常収支比率は対前年度比で増加したが、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年度以降は緩やかに減少傾向にある。しかし類似団体平均と比較すると依然として高い状態である。この要因としては、児童福祉費関連など、独自に助成しているものの額が大きいこと等が挙げられる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社会情勢の変化の中、扶助費の増加も予測されるが、事業内容の見直し等を進めながら、引き続き支出を低減させるよう努める。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167822</xdr:rowOff>
    </xdr:to>
    <xdr:cxnSp macro="">
      <xdr:nvCxnSpPr>
        <xdr:cNvPr id="190" name="直線コネクタ 189"/>
        <xdr:cNvCxnSpPr/>
      </xdr:nvCxnSpPr>
      <xdr:spPr>
        <a:xfrm>
          <a:off x="3987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151493</xdr:rowOff>
    </xdr:to>
    <xdr:cxnSp macro="">
      <xdr:nvCxnSpPr>
        <xdr:cNvPr id="193" name="直線コネクタ 192"/>
        <xdr:cNvCxnSpPr/>
      </xdr:nvCxnSpPr>
      <xdr:spPr>
        <a:xfrm flipV="1">
          <a:off x="3098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59</xdr:row>
      <xdr:rowOff>135165</xdr:rowOff>
    </xdr:to>
    <xdr:cxnSp macro="">
      <xdr:nvCxnSpPr>
        <xdr:cNvPr id="196" name="直線コネクタ 195"/>
        <xdr:cNvCxnSpPr/>
      </xdr:nvCxnSpPr>
      <xdr:spPr>
        <a:xfrm flipV="1">
          <a:off x="2209800" y="99241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45357</xdr:rowOff>
    </xdr:to>
    <xdr:cxnSp macro="">
      <xdr:nvCxnSpPr>
        <xdr:cNvPr id="199" name="直線コネクタ 198"/>
        <xdr:cNvCxnSpPr/>
      </xdr:nvCxnSpPr>
      <xdr:spPr>
        <a:xfrm flipV="1">
          <a:off x="1320800" y="10250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9" name="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1" name="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5" name="楕円 214"/>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6" name="テキスト ボックス 215"/>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7" name="楕円 216"/>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8" name="テキスト ボックス 217"/>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や介護保険事業、下水道事業への繰出金は増加傾向にある。今後も、高齢化の進展等による社会保障関連事業への繰出しはさらに増加することが見込まれる。経費削減への取組みを進め、税収を主な財源とする普通会計の負担額をできるだけ減らしていくよう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57</xdr:row>
      <xdr:rowOff>135165</xdr:rowOff>
    </xdr:to>
    <xdr:cxnSp macro="">
      <xdr:nvCxnSpPr>
        <xdr:cNvPr id="253" name="直線コネクタ 252"/>
        <xdr:cNvCxnSpPr/>
      </xdr:nvCxnSpPr>
      <xdr:spPr>
        <a:xfrm>
          <a:off x="15671800" y="97009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165100</xdr:rowOff>
    </xdr:to>
    <xdr:cxnSp macro="">
      <xdr:nvCxnSpPr>
        <xdr:cNvPr id="256" name="直線コネクタ 255"/>
        <xdr:cNvCxnSpPr/>
      </xdr:nvCxnSpPr>
      <xdr:spPr>
        <a:xfrm flipV="1">
          <a:off x="14782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58965</xdr:rowOff>
    </xdr:to>
    <xdr:cxnSp macro="">
      <xdr:nvCxnSpPr>
        <xdr:cNvPr id="259" name="直線コネクタ 258"/>
        <xdr:cNvCxnSpPr/>
      </xdr:nvCxnSpPr>
      <xdr:spPr>
        <a:xfrm flipV="1">
          <a:off x="13893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58965</xdr:rowOff>
    </xdr:to>
    <xdr:cxnSp macro="">
      <xdr:nvCxnSpPr>
        <xdr:cNvPr id="262" name="直線コネクタ 261"/>
        <xdr:cNvCxnSpPr/>
      </xdr:nvCxnSpPr>
      <xdr:spPr>
        <a:xfrm>
          <a:off x="13004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2" name="楕円 271"/>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3"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4" name="楕円 273"/>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135362</xdr:rowOff>
    </xdr:from>
    <xdr:ext cx="736600" cy="259045"/>
    <xdr:sp macro="" textlink="">
      <xdr:nvSpPr>
        <xdr:cNvPr id="275" name="テキスト ボックス 274"/>
        <xdr:cNvSpPr txBox="1"/>
      </xdr:nvSpPr>
      <xdr:spPr>
        <a:xfrm>
          <a:off x="15290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7" name="テキスト ボックス 27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8" name="楕円 277"/>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79" name="テキスト ボックス 278"/>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1" name="テキスト ボックス 280"/>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減しており、全国平均、類似団体平均を下回っている。現在はゴミ処理業務や消防業務に対する一部事務組合、養老鉄道への負担金等があるが、今後とも社会情勢の変化などを勘案しながら、各種団体等への補助事業の精査及び見直しを実施し、引き続き経費の縮減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138430</xdr:rowOff>
    </xdr:to>
    <xdr:cxnSp macro="">
      <xdr:nvCxnSpPr>
        <xdr:cNvPr id="314" name="直線コネクタ 313"/>
        <xdr:cNvCxnSpPr/>
      </xdr:nvCxnSpPr>
      <xdr:spPr>
        <a:xfrm flipV="1">
          <a:off x="15671800" y="5994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5080</xdr:rowOff>
    </xdr:to>
    <xdr:cxnSp macro="">
      <xdr:nvCxnSpPr>
        <xdr:cNvPr id="317" name="直線コネクタ 316"/>
        <xdr:cNvCxnSpPr/>
      </xdr:nvCxnSpPr>
      <xdr:spPr>
        <a:xfrm flipV="1">
          <a:off x="14782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88900</xdr:rowOff>
    </xdr:to>
    <xdr:cxnSp macro="">
      <xdr:nvCxnSpPr>
        <xdr:cNvPr id="320" name="直線コネクタ 319"/>
        <xdr:cNvCxnSpPr/>
      </xdr:nvCxnSpPr>
      <xdr:spPr>
        <a:xfrm flipV="1">
          <a:off x="13893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88900</xdr:rowOff>
    </xdr:to>
    <xdr:cxnSp macro="">
      <xdr:nvCxnSpPr>
        <xdr:cNvPr id="323" name="直線コネクタ 322"/>
        <xdr:cNvCxnSpPr/>
      </xdr:nvCxnSpPr>
      <xdr:spPr>
        <a:xfrm>
          <a:off x="13004800" y="614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4"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5" name="楕円 33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6" name="テキスト ボックス 335"/>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7" name="楕円 336"/>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8" name="テキスト ボックス 337"/>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40" name="テキスト ボックス 33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償還の終了、過去からの起債抑制策により類似団体平均を大きく下回る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大型の施設等整備事業の集中による地方債の元利償還金の増加が今後見込まれる。緊急性の高いものや住民ニーズを的確に把握した事業の取捨選択を行い、地方債の新規発行の抑制に努める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35561</xdr:rowOff>
    </xdr:to>
    <xdr:cxnSp macro="">
      <xdr:nvCxnSpPr>
        <xdr:cNvPr id="372" name="直線コネクタ 371"/>
        <xdr:cNvCxnSpPr/>
      </xdr:nvCxnSpPr>
      <xdr:spPr>
        <a:xfrm>
          <a:off x="3987800" y="13020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8128</xdr:rowOff>
    </xdr:to>
    <xdr:cxnSp macro="">
      <xdr:nvCxnSpPr>
        <xdr:cNvPr id="375" name="直線コネクタ 374"/>
        <xdr:cNvCxnSpPr/>
      </xdr:nvCxnSpPr>
      <xdr:spPr>
        <a:xfrm flipV="1">
          <a:off x="3098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8128</xdr:rowOff>
    </xdr:to>
    <xdr:cxnSp macro="">
      <xdr:nvCxnSpPr>
        <xdr:cNvPr id="378" name="直線コネクタ 377"/>
        <xdr:cNvCxnSpPr/>
      </xdr:nvCxnSpPr>
      <xdr:spPr>
        <a:xfrm>
          <a:off x="2209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3556</xdr:rowOff>
    </xdr:to>
    <xdr:cxnSp macro="">
      <xdr:nvCxnSpPr>
        <xdr:cNvPr id="381" name="直線コネクタ 380"/>
        <xdr:cNvCxnSpPr/>
      </xdr:nvCxnSpPr>
      <xdr:spPr>
        <a:xfrm>
          <a:off x="1320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1" name="楕円 390"/>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2"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3" name="楕円 392"/>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4" name="テキスト ボックス 393"/>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95" name="楕円 394"/>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96" name="テキスト ボックス 395"/>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7" name="楕円 396"/>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8" name="テキスト ボックス 397"/>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9" name="楕円 398"/>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400" name="テキスト ボックス 399"/>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すると、人件費は比較的少なく、扶助費がかなり高い数値を示していることから、少ない人件費において、住民への福祉を厚くしている施策を展開していることが分かる。新規に事業を実施する際は、各性質別経費の推移を注視しながら総点検を図り、無理のない範囲で実行するよう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75</xdr:row>
      <xdr:rowOff>138430</xdr:rowOff>
    </xdr:to>
    <xdr:cxnSp macro="">
      <xdr:nvCxnSpPr>
        <xdr:cNvPr id="433" name="直線コネクタ 432"/>
        <xdr:cNvCxnSpPr/>
      </xdr:nvCxnSpPr>
      <xdr:spPr>
        <a:xfrm>
          <a:off x="15671800" y="127304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76</xdr:row>
      <xdr:rowOff>50800</xdr:rowOff>
    </xdr:to>
    <xdr:cxnSp macro="">
      <xdr:nvCxnSpPr>
        <xdr:cNvPr id="436" name="直線コネクタ 435"/>
        <xdr:cNvCxnSpPr/>
      </xdr:nvCxnSpPr>
      <xdr:spPr>
        <a:xfrm flipV="1">
          <a:off x="14782800" y="127304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38" name="テキスト ボックス 437"/>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50800</xdr:rowOff>
    </xdr:to>
    <xdr:cxnSp macro="">
      <xdr:nvCxnSpPr>
        <xdr:cNvPr id="439" name="直線コネクタ 438"/>
        <xdr:cNvCxnSpPr/>
      </xdr:nvCxnSpPr>
      <xdr:spPr>
        <a:xfrm>
          <a:off x="13893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12700</xdr:rowOff>
    </xdr:to>
    <xdr:cxnSp macro="">
      <xdr:nvCxnSpPr>
        <xdr:cNvPr id="442" name="直線コネクタ 441"/>
        <xdr:cNvCxnSpPr/>
      </xdr:nvCxnSpPr>
      <xdr:spPr>
        <a:xfrm>
          <a:off x="13004800" y="12898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6" name="テキスト ボックス 445"/>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2" name="楕円 451"/>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3"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54" name="楕円 453"/>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55" name="テキスト ボックス 454"/>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56" name="楕円 455"/>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86377</xdr:rowOff>
    </xdr:from>
    <xdr:ext cx="762000" cy="259045"/>
    <xdr:sp macro="" textlink="">
      <xdr:nvSpPr>
        <xdr:cNvPr id="457" name="テキスト ボックス 456"/>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8" name="楕円 45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59" name="テキスト ボックス 45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60" name="楕円 459"/>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61" name="テキスト ボックス 460"/>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50414</xdr:rowOff>
    </xdr:from>
    <xdr:to>
      <xdr:col>29</xdr:col>
      <xdr:colOff>127000</xdr:colOff>
      <xdr:row>18</xdr:row>
      <xdr:rowOff>69061</xdr:rowOff>
    </xdr:to>
    <xdr:cxnSp macro="">
      <xdr:nvCxnSpPr>
        <xdr:cNvPr id="52" name="直線コネクタ 51"/>
        <xdr:cNvCxnSpPr/>
      </xdr:nvCxnSpPr>
      <xdr:spPr bwMode="auto">
        <a:xfrm flipV="1">
          <a:off x="5003800" y="3184139"/>
          <a:ext cx="647700" cy="18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69061</xdr:rowOff>
    </xdr:from>
    <xdr:to>
      <xdr:col>26</xdr:col>
      <xdr:colOff>50800</xdr:colOff>
      <xdr:row>18</xdr:row>
      <xdr:rowOff>89259</xdr:rowOff>
    </xdr:to>
    <xdr:cxnSp macro="">
      <xdr:nvCxnSpPr>
        <xdr:cNvPr id="55" name="直線コネクタ 54"/>
        <xdr:cNvCxnSpPr/>
      </xdr:nvCxnSpPr>
      <xdr:spPr bwMode="auto">
        <a:xfrm flipV="1">
          <a:off x="4305300" y="3202786"/>
          <a:ext cx="698500" cy="20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89259</xdr:rowOff>
    </xdr:from>
    <xdr:to>
      <xdr:col>22</xdr:col>
      <xdr:colOff>114300</xdr:colOff>
      <xdr:row>19</xdr:row>
      <xdr:rowOff>8808</xdr:rowOff>
    </xdr:to>
    <xdr:cxnSp macro="">
      <xdr:nvCxnSpPr>
        <xdr:cNvPr id="58" name="直線コネクタ 57"/>
        <xdr:cNvCxnSpPr/>
      </xdr:nvCxnSpPr>
      <xdr:spPr bwMode="auto">
        <a:xfrm flipV="1">
          <a:off x="3606800" y="3222984"/>
          <a:ext cx="698500" cy="9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32795</xdr:rowOff>
    </xdr:from>
    <xdr:to>
      <xdr:col>18</xdr:col>
      <xdr:colOff>177800</xdr:colOff>
      <xdr:row>19</xdr:row>
      <xdr:rowOff>8808</xdr:rowOff>
    </xdr:to>
    <xdr:cxnSp macro="">
      <xdr:nvCxnSpPr>
        <xdr:cNvPr id="61" name="直線コネクタ 60"/>
        <xdr:cNvCxnSpPr/>
      </xdr:nvCxnSpPr>
      <xdr:spPr bwMode="auto">
        <a:xfrm>
          <a:off x="2908300" y="3166520"/>
          <a:ext cx="698500" cy="14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171064</xdr:rowOff>
    </xdr:from>
    <xdr:to>
      <xdr:col>29</xdr:col>
      <xdr:colOff>177800</xdr:colOff>
      <xdr:row>18</xdr:row>
      <xdr:rowOff>101214</xdr:rowOff>
    </xdr:to>
    <xdr:sp macro="" textlink="">
      <xdr:nvSpPr>
        <xdr:cNvPr id="71" name="楕円 70"/>
        <xdr:cNvSpPr/>
      </xdr:nvSpPr>
      <xdr:spPr bwMode="auto">
        <a:xfrm>
          <a:off x="5600700" y="313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143141</xdr:rowOff>
    </xdr:from>
    <xdr:ext cx="762000" cy="259045"/>
    <xdr:sp macro="" textlink="">
      <xdr:nvSpPr>
        <xdr:cNvPr id="72" name="人口1人当たり決算額の推移該当値テキスト130"/>
        <xdr:cNvSpPr txBox="1"/>
      </xdr:nvSpPr>
      <xdr:spPr>
        <a:xfrm>
          <a:off x="5740400" y="310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18261</xdr:rowOff>
    </xdr:from>
    <xdr:to>
      <xdr:col>26</xdr:col>
      <xdr:colOff>101600</xdr:colOff>
      <xdr:row>18</xdr:row>
      <xdr:rowOff>119861</xdr:rowOff>
    </xdr:to>
    <xdr:sp macro="" textlink="">
      <xdr:nvSpPr>
        <xdr:cNvPr id="73" name="楕円 72"/>
        <xdr:cNvSpPr/>
      </xdr:nvSpPr>
      <xdr:spPr bwMode="auto">
        <a:xfrm>
          <a:off x="4953000" y="315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104638</xdr:rowOff>
    </xdr:from>
    <xdr:ext cx="736600" cy="259045"/>
    <xdr:sp macro="" textlink="">
      <xdr:nvSpPr>
        <xdr:cNvPr id="74" name="テキスト ボックス 73"/>
        <xdr:cNvSpPr txBox="1"/>
      </xdr:nvSpPr>
      <xdr:spPr>
        <a:xfrm>
          <a:off x="4622800" y="323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38459</xdr:rowOff>
    </xdr:from>
    <xdr:to>
      <xdr:col>22</xdr:col>
      <xdr:colOff>165100</xdr:colOff>
      <xdr:row>18</xdr:row>
      <xdr:rowOff>140059</xdr:rowOff>
    </xdr:to>
    <xdr:sp macro="" textlink="">
      <xdr:nvSpPr>
        <xdr:cNvPr id="75" name="楕円 74"/>
        <xdr:cNvSpPr/>
      </xdr:nvSpPr>
      <xdr:spPr bwMode="auto">
        <a:xfrm>
          <a:off x="4254500" y="317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124836</xdr:rowOff>
    </xdr:from>
    <xdr:ext cx="762000" cy="259045"/>
    <xdr:sp macro="" textlink="">
      <xdr:nvSpPr>
        <xdr:cNvPr id="76" name="テキスト ボックス 75"/>
        <xdr:cNvSpPr txBox="1"/>
      </xdr:nvSpPr>
      <xdr:spPr>
        <a:xfrm>
          <a:off x="3924300" y="325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129458</xdr:rowOff>
    </xdr:from>
    <xdr:to>
      <xdr:col>19</xdr:col>
      <xdr:colOff>38100</xdr:colOff>
      <xdr:row>19</xdr:row>
      <xdr:rowOff>59608</xdr:rowOff>
    </xdr:to>
    <xdr:sp macro="" textlink="">
      <xdr:nvSpPr>
        <xdr:cNvPr id="77" name="楕円 76"/>
        <xdr:cNvSpPr/>
      </xdr:nvSpPr>
      <xdr:spPr bwMode="auto">
        <a:xfrm>
          <a:off x="3556000" y="326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44385</xdr:rowOff>
    </xdr:from>
    <xdr:ext cx="762000" cy="259045"/>
    <xdr:sp macro="" textlink="">
      <xdr:nvSpPr>
        <xdr:cNvPr id="78" name="テキスト ボックス 77"/>
        <xdr:cNvSpPr txBox="1"/>
      </xdr:nvSpPr>
      <xdr:spPr>
        <a:xfrm>
          <a:off x="3225800" y="334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153445</xdr:rowOff>
    </xdr:from>
    <xdr:to>
      <xdr:col>15</xdr:col>
      <xdr:colOff>101600</xdr:colOff>
      <xdr:row>18</xdr:row>
      <xdr:rowOff>83595</xdr:rowOff>
    </xdr:to>
    <xdr:sp macro="" textlink="">
      <xdr:nvSpPr>
        <xdr:cNvPr id="79" name="楕円 78"/>
        <xdr:cNvSpPr/>
      </xdr:nvSpPr>
      <xdr:spPr bwMode="auto">
        <a:xfrm>
          <a:off x="2857500" y="311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68372</xdr:rowOff>
    </xdr:from>
    <xdr:ext cx="762000" cy="259045"/>
    <xdr:sp macro="" textlink="">
      <xdr:nvSpPr>
        <xdr:cNvPr id="80" name="テキスト ボックス 79"/>
        <xdr:cNvSpPr txBox="1"/>
      </xdr:nvSpPr>
      <xdr:spPr>
        <a:xfrm>
          <a:off x="2527300" y="320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92710</xdr:rowOff>
    </xdr:from>
    <xdr:to>
      <xdr:col>29</xdr:col>
      <xdr:colOff>127000</xdr:colOff>
      <xdr:row>37</xdr:row>
      <xdr:rowOff>125537</xdr:rowOff>
    </xdr:to>
    <xdr:cxnSp macro="">
      <xdr:nvCxnSpPr>
        <xdr:cNvPr id="112" name="直線コネクタ 111"/>
        <xdr:cNvCxnSpPr/>
      </xdr:nvCxnSpPr>
      <xdr:spPr bwMode="auto">
        <a:xfrm flipV="1">
          <a:off x="5003800" y="7217410"/>
          <a:ext cx="647700" cy="3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125537</xdr:rowOff>
    </xdr:from>
    <xdr:to>
      <xdr:col>26</xdr:col>
      <xdr:colOff>50800</xdr:colOff>
      <xdr:row>37</xdr:row>
      <xdr:rowOff>184379</xdr:rowOff>
    </xdr:to>
    <xdr:cxnSp macro="">
      <xdr:nvCxnSpPr>
        <xdr:cNvPr id="115" name="直線コネクタ 114"/>
        <xdr:cNvCxnSpPr/>
      </xdr:nvCxnSpPr>
      <xdr:spPr bwMode="auto">
        <a:xfrm flipV="1">
          <a:off x="4305300" y="7250237"/>
          <a:ext cx="698500" cy="5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184379</xdr:rowOff>
    </xdr:from>
    <xdr:to>
      <xdr:col>22</xdr:col>
      <xdr:colOff>114300</xdr:colOff>
      <xdr:row>37</xdr:row>
      <xdr:rowOff>197660</xdr:rowOff>
    </xdr:to>
    <xdr:cxnSp macro="">
      <xdr:nvCxnSpPr>
        <xdr:cNvPr id="118" name="直線コネクタ 117"/>
        <xdr:cNvCxnSpPr/>
      </xdr:nvCxnSpPr>
      <xdr:spPr bwMode="auto">
        <a:xfrm flipV="1">
          <a:off x="3606800" y="7309079"/>
          <a:ext cx="698500" cy="1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171097</xdr:rowOff>
    </xdr:from>
    <xdr:to>
      <xdr:col>18</xdr:col>
      <xdr:colOff>177800</xdr:colOff>
      <xdr:row>37</xdr:row>
      <xdr:rowOff>197660</xdr:rowOff>
    </xdr:to>
    <xdr:cxnSp macro="">
      <xdr:nvCxnSpPr>
        <xdr:cNvPr id="121" name="直線コネクタ 120"/>
        <xdr:cNvCxnSpPr/>
      </xdr:nvCxnSpPr>
      <xdr:spPr bwMode="auto">
        <a:xfrm>
          <a:off x="2908300" y="7295797"/>
          <a:ext cx="698500" cy="2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41910</xdr:rowOff>
    </xdr:from>
    <xdr:to>
      <xdr:col>29</xdr:col>
      <xdr:colOff>177800</xdr:colOff>
      <xdr:row>37</xdr:row>
      <xdr:rowOff>143510</xdr:rowOff>
    </xdr:to>
    <xdr:sp macro="" textlink="">
      <xdr:nvSpPr>
        <xdr:cNvPr id="131" name="楕円 130"/>
        <xdr:cNvSpPr/>
      </xdr:nvSpPr>
      <xdr:spPr bwMode="auto">
        <a:xfrm>
          <a:off x="56007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13987</xdr:rowOff>
    </xdr:from>
    <xdr:ext cx="762000" cy="259045"/>
    <xdr:sp macro="" textlink="">
      <xdr:nvSpPr>
        <xdr:cNvPr id="132" name="人口1人当たり決算額の推移該当値テキスト445"/>
        <xdr:cNvSpPr txBox="1"/>
      </xdr:nvSpPr>
      <xdr:spPr>
        <a:xfrm>
          <a:off x="5740400" y="713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74737</xdr:rowOff>
    </xdr:from>
    <xdr:to>
      <xdr:col>26</xdr:col>
      <xdr:colOff>101600</xdr:colOff>
      <xdr:row>37</xdr:row>
      <xdr:rowOff>176337</xdr:rowOff>
    </xdr:to>
    <xdr:sp macro="" textlink="">
      <xdr:nvSpPr>
        <xdr:cNvPr id="133" name="楕円 132"/>
        <xdr:cNvSpPr/>
      </xdr:nvSpPr>
      <xdr:spPr bwMode="auto">
        <a:xfrm>
          <a:off x="4953000" y="719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161114</xdr:rowOff>
    </xdr:from>
    <xdr:ext cx="736600" cy="259045"/>
    <xdr:sp macro="" textlink="">
      <xdr:nvSpPr>
        <xdr:cNvPr id="134" name="テキスト ボックス 133"/>
        <xdr:cNvSpPr txBox="1"/>
      </xdr:nvSpPr>
      <xdr:spPr>
        <a:xfrm>
          <a:off x="4622800" y="728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133579</xdr:rowOff>
    </xdr:from>
    <xdr:to>
      <xdr:col>22</xdr:col>
      <xdr:colOff>165100</xdr:colOff>
      <xdr:row>37</xdr:row>
      <xdr:rowOff>235179</xdr:rowOff>
    </xdr:to>
    <xdr:sp macro="" textlink="">
      <xdr:nvSpPr>
        <xdr:cNvPr id="135" name="楕円 134"/>
        <xdr:cNvSpPr/>
      </xdr:nvSpPr>
      <xdr:spPr bwMode="auto">
        <a:xfrm>
          <a:off x="4254500" y="7258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219956</xdr:rowOff>
    </xdr:from>
    <xdr:ext cx="762000" cy="259045"/>
    <xdr:sp macro="" textlink="">
      <xdr:nvSpPr>
        <xdr:cNvPr id="136" name="テキスト ボックス 135"/>
        <xdr:cNvSpPr txBox="1"/>
      </xdr:nvSpPr>
      <xdr:spPr>
        <a:xfrm>
          <a:off x="3924300" y="734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146860</xdr:rowOff>
    </xdr:from>
    <xdr:to>
      <xdr:col>19</xdr:col>
      <xdr:colOff>38100</xdr:colOff>
      <xdr:row>37</xdr:row>
      <xdr:rowOff>248460</xdr:rowOff>
    </xdr:to>
    <xdr:sp macro="" textlink="">
      <xdr:nvSpPr>
        <xdr:cNvPr id="137" name="楕円 136"/>
        <xdr:cNvSpPr/>
      </xdr:nvSpPr>
      <xdr:spPr bwMode="auto">
        <a:xfrm>
          <a:off x="3556000" y="72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233237</xdr:rowOff>
    </xdr:from>
    <xdr:ext cx="762000" cy="259045"/>
    <xdr:sp macro="" textlink="">
      <xdr:nvSpPr>
        <xdr:cNvPr id="138" name="テキスト ボックス 137"/>
        <xdr:cNvSpPr txBox="1"/>
      </xdr:nvSpPr>
      <xdr:spPr>
        <a:xfrm>
          <a:off x="3225800" y="73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120297</xdr:rowOff>
    </xdr:from>
    <xdr:to>
      <xdr:col>15</xdr:col>
      <xdr:colOff>101600</xdr:colOff>
      <xdr:row>37</xdr:row>
      <xdr:rowOff>221897</xdr:rowOff>
    </xdr:to>
    <xdr:sp macro="" textlink="">
      <xdr:nvSpPr>
        <xdr:cNvPr id="139" name="楕円 138"/>
        <xdr:cNvSpPr/>
      </xdr:nvSpPr>
      <xdr:spPr bwMode="auto">
        <a:xfrm>
          <a:off x="2857500" y="724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206674</xdr:rowOff>
    </xdr:from>
    <xdr:ext cx="762000" cy="259045"/>
    <xdr:sp macro="" textlink="">
      <xdr:nvSpPr>
        <xdr:cNvPr id="140" name="テキスト ボックス 139"/>
        <xdr:cNvSpPr txBox="1"/>
      </xdr:nvSpPr>
      <xdr:spPr>
        <a:xfrm>
          <a:off x="2527300" y="733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18,577
18,163
18.78
7,782,351
7,489,233
248,837
4,916,109
4,665,058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34971</xdr:rowOff>
    </xdr:from>
    <xdr:to>
      <xdr:col>24</xdr:col>
      <xdr:colOff>62865</xdr:colOff>
      <xdr:row>38</xdr:row>
      <xdr:rowOff>20843</xdr:rowOff>
    </xdr:to>
    <xdr:cxnSp macro="">
      <xdr:nvCxnSpPr>
        <xdr:cNvPr id="54" name="直線コネクタ 53"/>
        <xdr:cNvCxnSpPr/>
      </xdr:nvCxnSpPr>
      <xdr:spPr>
        <a:xfrm flipV="1">
          <a:off x="4633595" y="5178471"/>
          <a:ext cx="1270" cy="135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24670</xdr:rowOff>
    </xdr:from>
    <xdr:ext cx="534377" cy="259045"/>
    <xdr:sp macro="" textlink="">
      <xdr:nvSpPr>
        <xdr:cNvPr id="55" name="人件費最小値テキスト"/>
        <xdr:cNvSpPr txBox="1"/>
      </xdr:nvSpPr>
      <xdr:spPr>
        <a:xfrm>
          <a:off x="4686300" y="65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20843</xdr:rowOff>
    </xdr:from>
    <xdr:to>
      <xdr:col>24</xdr:col>
      <xdr:colOff>152400</xdr:colOff>
      <xdr:row>38</xdr:row>
      <xdr:rowOff>20843</xdr:rowOff>
    </xdr:to>
    <xdr:cxnSp macro="">
      <xdr:nvCxnSpPr>
        <xdr:cNvPr id="56" name="直線コネクタ 55"/>
        <xdr:cNvCxnSpPr/>
      </xdr:nvCxnSpPr>
      <xdr:spPr>
        <a:xfrm>
          <a:off x="4546600" y="653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153098</xdr:rowOff>
    </xdr:from>
    <xdr:ext cx="599010" cy="259045"/>
    <xdr:sp macro="" textlink="">
      <xdr:nvSpPr>
        <xdr:cNvPr id="57" name="人件費最大値テキスト"/>
        <xdr:cNvSpPr txBox="1"/>
      </xdr:nvSpPr>
      <xdr:spPr>
        <a:xfrm>
          <a:off x="4686300" y="495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34971</xdr:rowOff>
    </xdr:from>
    <xdr:to>
      <xdr:col>24</xdr:col>
      <xdr:colOff>152400</xdr:colOff>
      <xdr:row>30</xdr:row>
      <xdr:rowOff>34971</xdr:rowOff>
    </xdr:to>
    <xdr:cxnSp macro="">
      <xdr:nvCxnSpPr>
        <xdr:cNvPr id="58" name="直線コネクタ 57"/>
        <xdr:cNvCxnSpPr/>
      </xdr:nvCxnSpPr>
      <xdr:spPr>
        <a:xfrm>
          <a:off x="4546600" y="51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120802</xdr:rowOff>
    </xdr:from>
    <xdr:to>
      <xdr:col>24</xdr:col>
      <xdr:colOff>63500</xdr:colOff>
      <xdr:row>37</xdr:row>
      <xdr:rowOff>136926</xdr:rowOff>
    </xdr:to>
    <xdr:cxnSp macro="">
      <xdr:nvCxnSpPr>
        <xdr:cNvPr id="59" name="直線コネクタ 58"/>
        <xdr:cNvCxnSpPr/>
      </xdr:nvCxnSpPr>
      <xdr:spPr>
        <a:xfrm flipV="1">
          <a:off x="3797300" y="6464452"/>
          <a:ext cx="838200" cy="1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31493</xdr:rowOff>
    </xdr:from>
    <xdr:ext cx="534377" cy="259045"/>
    <xdr:sp macro="" textlink="">
      <xdr:nvSpPr>
        <xdr:cNvPr id="60" name="人件費平均値テキスト"/>
        <xdr:cNvSpPr txBox="1"/>
      </xdr:nvSpPr>
      <xdr:spPr>
        <a:xfrm>
          <a:off x="4686300" y="5860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8616</xdr:rowOff>
    </xdr:from>
    <xdr:to>
      <xdr:col>24</xdr:col>
      <xdr:colOff>114300</xdr:colOff>
      <xdr:row>35</xdr:row>
      <xdr:rowOff>110216</xdr:rowOff>
    </xdr:to>
    <xdr:sp macro="" textlink="">
      <xdr:nvSpPr>
        <xdr:cNvPr id="61" name="フローチャート: 判断 60"/>
        <xdr:cNvSpPr/>
      </xdr:nvSpPr>
      <xdr:spPr>
        <a:xfrm>
          <a:off x="4584700" y="600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136926</xdr:rowOff>
    </xdr:from>
    <xdr:to>
      <xdr:col>19</xdr:col>
      <xdr:colOff>177800</xdr:colOff>
      <xdr:row>37</xdr:row>
      <xdr:rowOff>165349</xdr:rowOff>
    </xdr:to>
    <xdr:cxnSp macro="">
      <xdr:nvCxnSpPr>
        <xdr:cNvPr id="62" name="直線コネクタ 61"/>
        <xdr:cNvCxnSpPr/>
      </xdr:nvCxnSpPr>
      <xdr:spPr>
        <a:xfrm flipV="1">
          <a:off x="2908300" y="6480576"/>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38760</xdr:rowOff>
    </xdr:from>
    <xdr:to>
      <xdr:col>20</xdr:col>
      <xdr:colOff>38100</xdr:colOff>
      <xdr:row>35</xdr:row>
      <xdr:rowOff>140360</xdr:rowOff>
    </xdr:to>
    <xdr:sp macro="" textlink="">
      <xdr:nvSpPr>
        <xdr:cNvPr id="63" name="フローチャート: 判断 62"/>
        <xdr:cNvSpPr/>
      </xdr:nvSpPr>
      <xdr:spPr>
        <a:xfrm>
          <a:off x="3746500" y="60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156887</xdr:rowOff>
    </xdr:from>
    <xdr:ext cx="534377" cy="259045"/>
    <xdr:sp macro="" textlink="">
      <xdr:nvSpPr>
        <xdr:cNvPr id="64" name="テキスト ボックス 63"/>
        <xdr:cNvSpPr txBox="1"/>
      </xdr:nvSpPr>
      <xdr:spPr>
        <a:xfrm>
          <a:off x="3530111" y="58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165349</xdr:rowOff>
    </xdr:from>
    <xdr:to>
      <xdr:col>15</xdr:col>
      <xdr:colOff>50800</xdr:colOff>
      <xdr:row>39</xdr:row>
      <xdr:rowOff>53503</xdr:rowOff>
    </xdr:to>
    <xdr:cxnSp macro="">
      <xdr:nvCxnSpPr>
        <xdr:cNvPr id="65" name="直線コネクタ 64"/>
        <xdr:cNvCxnSpPr/>
      </xdr:nvCxnSpPr>
      <xdr:spPr>
        <a:xfrm flipV="1">
          <a:off x="2019300" y="6508999"/>
          <a:ext cx="889000" cy="2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111166</xdr:rowOff>
    </xdr:from>
    <xdr:to>
      <xdr:col>15</xdr:col>
      <xdr:colOff>101600</xdr:colOff>
      <xdr:row>36</xdr:row>
      <xdr:rowOff>41316</xdr:rowOff>
    </xdr:to>
    <xdr:sp macro="" textlink="">
      <xdr:nvSpPr>
        <xdr:cNvPr id="66" name="フローチャート: 判断 65"/>
        <xdr:cNvSpPr/>
      </xdr:nvSpPr>
      <xdr:spPr>
        <a:xfrm>
          <a:off x="2857500" y="611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57843</xdr:rowOff>
    </xdr:from>
    <xdr:ext cx="534377" cy="259045"/>
    <xdr:sp macro="" textlink="">
      <xdr:nvSpPr>
        <xdr:cNvPr id="67" name="テキスト ボックス 66"/>
        <xdr:cNvSpPr txBox="1"/>
      </xdr:nvSpPr>
      <xdr:spPr>
        <a:xfrm>
          <a:off x="2641111" y="58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53503</xdr:rowOff>
    </xdr:from>
    <xdr:to>
      <xdr:col>10</xdr:col>
      <xdr:colOff>114300</xdr:colOff>
      <xdr:row>39</xdr:row>
      <xdr:rowOff>81193</xdr:rowOff>
    </xdr:to>
    <xdr:cxnSp macro="">
      <xdr:nvCxnSpPr>
        <xdr:cNvPr id="68" name="直線コネクタ 67"/>
        <xdr:cNvCxnSpPr/>
      </xdr:nvCxnSpPr>
      <xdr:spPr>
        <a:xfrm flipV="1">
          <a:off x="1130300" y="6740053"/>
          <a:ext cx="8890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81692</xdr:rowOff>
    </xdr:from>
    <xdr:to>
      <xdr:col>10</xdr:col>
      <xdr:colOff>165100</xdr:colOff>
      <xdr:row>37</xdr:row>
      <xdr:rowOff>11842</xdr:rowOff>
    </xdr:to>
    <xdr:sp macro="" textlink="">
      <xdr:nvSpPr>
        <xdr:cNvPr id="69" name="フローチャート: 判断 68"/>
        <xdr:cNvSpPr/>
      </xdr:nvSpPr>
      <xdr:spPr>
        <a:xfrm>
          <a:off x="1968500" y="625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28369</xdr:rowOff>
    </xdr:from>
    <xdr:ext cx="534377" cy="259045"/>
    <xdr:sp macro="" textlink="">
      <xdr:nvSpPr>
        <xdr:cNvPr id="70" name="テキスト ボックス 69"/>
        <xdr:cNvSpPr txBox="1"/>
      </xdr:nvSpPr>
      <xdr:spPr>
        <a:xfrm>
          <a:off x="1752111" y="60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98562</xdr:rowOff>
    </xdr:from>
    <xdr:to>
      <xdr:col>6</xdr:col>
      <xdr:colOff>38100</xdr:colOff>
      <xdr:row>37</xdr:row>
      <xdr:rowOff>28712</xdr:rowOff>
    </xdr:to>
    <xdr:sp macro="" textlink="">
      <xdr:nvSpPr>
        <xdr:cNvPr id="71" name="フローチャート: 判断 70"/>
        <xdr:cNvSpPr/>
      </xdr:nvSpPr>
      <xdr:spPr>
        <a:xfrm>
          <a:off x="1079500" y="627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45239</xdr:rowOff>
    </xdr:from>
    <xdr:ext cx="534377" cy="259045"/>
    <xdr:sp macro="" textlink="">
      <xdr:nvSpPr>
        <xdr:cNvPr id="72" name="テキスト ボックス 71"/>
        <xdr:cNvSpPr txBox="1"/>
      </xdr:nvSpPr>
      <xdr:spPr>
        <a:xfrm>
          <a:off x="863111" y="60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70002</xdr:rowOff>
    </xdr:from>
    <xdr:to>
      <xdr:col>24</xdr:col>
      <xdr:colOff>114300</xdr:colOff>
      <xdr:row>38</xdr:row>
      <xdr:rowOff>152</xdr:rowOff>
    </xdr:to>
    <xdr:sp macro="" textlink="">
      <xdr:nvSpPr>
        <xdr:cNvPr id="78" name="楕円 77"/>
        <xdr:cNvSpPr/>
      </xdr:nvSpPr>
      <xdr:spPr>
        <a:xfrm>
          <a:off x="4584700" y="64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156379</xdr:rowOff>
    </xdr:from>
    <xdr:ext cx="534377" cy="259045"/>
    <xdr:sp macro="" textlink="">
      <xdr:nvSpPr>
        <xdr:cNvPr id="79" name="人件費該当値テキスト"/>
        <xdr:cNvSpPr txBox="1"/>
      </xdr:nvSpPr>
      <xdr:spPr>
        <a:xfrm>
          <a:off x="4686300" y="63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86126</xdr:rowOff>
    </xdr:from>
    <xdr:to>
      <xdr:col>20</xdr:col>
      <xdr:colOff>38100</xdr:colOff>
      <xdr:row>38</xdr:row>
      <xdr:rowOff>16277</xdr:rowOff>
    </xdr:to>
    <xdr:sp macro="" textlink="">
      <xdr:nvSpPr>
        <xdr:cNvPr id="80" name="楕円 79"/>
        <xdr:cNvSpPr/>
      </xdr:nvSpPr>
      <xdr:spPr>
        <a:xfrm>
          <a:off x="3746500" y="6429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7404</xdr:rowOff>
    </xdr:from>
    <xdr:ext cx="534377" cy="259045"/>
    <xdr:sp macro="" textlink="">
      <xdr:nvSpPr>
        <xdr:cNvPr id="81" name="テキスト ボックス 80"/>
        <xdr:cNvSpPr txBox="1"/>
      </xdr:nvSpPr>
      <xdr:spPr>
        <a:xfrm>
          <a:off x="3530111" y="65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114549</xdr:rowOff>
    </xdr:from>
    <xdr:to>
      <xdr:col>15</xdr:col>
      <xdr:colOff>101600</xdr:colOff>
      <xdr:row>38</xdr:row>
      <xdr:rowOff>44699</xdr:rowOff>
    </xdr:to>
    <xdr:sp macro="" textlink="">
      <xdr:nvSpPr>
        <xdr:cNvPr id="82" name="楕円 81"/>
        <xdr:cNvSpPr/>
      </xdr:nvSpPr>
      <xdr:spPr>
        <a:xfrm>
          <a:off x="2857500" y="64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35826</xdr:rowOff>
    </xdr:from>
    <xdr:ext cx="534377" cy="259045"/>
    <xdr:sp macro="" textlink="">
      <xdr:nvSpPr>
        <xdr:cNvPr id="83" name="テキスト ボックス 82"/>
        <xdr:cNvSpPr txBox="1"/>
      </xdr:nvSpPr>
      <xdr:spPr>
        <a:xfrm>
          <a:off x="2641111" y="65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2703</xdr:rowOff>
    </xdr:from>
    <xdr:to>
      <xdr:col>10</xdr:col>
      <xdr:colOff>165100</xdr:colOff>
      <xdr:row>39</xdr:row>
      <xdr:rowOff>104303</xdr:rowOff>
    </xdr:to>
    <xdr:sp macro="" textlink="">
      <xdr:nvSpPr>
        <xdr:cNvPr id="84" name="楕円 83"/>
        <xdr:cNvSpPr/>
      </xdr:nvSpPr>
      <xdr:spPr>
        <a:xfrm>
          <a:off x="1968500" y="66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95430</xdr:rowOff>
    </xdr:from>
    <xdr:ext cx="534377" cy="259045"/>
    <xdr:sp macro="" textlink="">
      <xdr:nvSpPr>
        <xdr:cNvPr id="85" name="テキスト ボックス 84"/>
        <xdr:cNvSpPr txBox="1"/>
      </xdr:nvSpPr>
      <xdr:spPr>
        <a:xfrm>
          <a:off x="1752111" y="678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30393</xdr:rowOff>
    </xdr:from>
    <xdr:to>
      <xdr:col>6</xdr:col>
      <xdr:colOff>38100</xdr:colOff>
      <xdr:row>39</xdr:row>
      <xdr:rowOff>131993</xdr:rowOff>
    </xdr:to>
    <xdr:sp macro="" textlink="">
      <xdr:nvSpPr>
        <xdr:cNvPr id="86" name="楕円 85"/>
        <xdr:cNvSpPr/>
      </xdr:nvSpPr>
      <xdr:spPr>
        <a:xfrm>
          <a:off x="1079500" y="67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123120</xdr:rowOff>
    </xdr:from>
    <xdr:ext cx="534377" cy="259045"/>
    <xdr:sp macro="" textlink="">
      <xdr:nvSpPr>
        <xdr:cNvPr id="87" name="テキスト ボックス 86"/>
        <xdr:cNvSpPr txBox="1"/>
      </xdr:nvSpPr>
      <xdr:spPr>
        <a:xfrm>
          <a:off x="863111" y="6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4" name="直線コネクタ 113"/>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5" name="物件費最小値テキスト"/>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16" name="直線コネクタ 115"/>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17" name="物件費最大値テキスト"/>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18" name="直線コネクタ 117"/>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71398</xdr:rowOff>
    </xdr:from>
    <xdr:to>
      <xdr:col>24</xdr:col>
      <xdr:colOff>63500</xdr:colOff>
      <xdr:row>59</xdr:row>
      <xdr:rowOff>19930</xdr:rowOff>
    </xdr:to>
    <xdr:cxnSp macro="">
      <xdr:nvCxnSpPr>
        <xdr:cNvPr id="119" name="直線コネクタ 118"/>
        <xdr:cNvCxnSpPr/>
      </xdr:nvCxnSpPr>
      <xdr:spPr>
        <a:xfrm flipV="1">
          <a:off x="3797300" y="10015498"/>
          <a:ext cx="838200" cy="1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0" name="物件費平均値テキスト"/>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1" name="フローチャート: 判断 120"/>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19930</xdr:rowOff>
    </xdr:from>
    <xdr:to>
      <xdr:col>19</xdr:col>
      <xdr:colOff>177800</xdr:colOff>
      <xdr:row>59</xdr:row>
      <xdr:rowOff>56081</xdr:rowOff>
    </xdr:to>
    <xdr:cxnSp macro="">
      <xdr:nvCxnSpPr>
        <xdr:cNvPr id="122" name="直線コネクタ 121"/>
        <xdr:cNvCxnSpPr/>
      </xdr:nvCxnSpPr>
      <xdr:spPr>
        <a:xfrm flipV="1">
          <a:off x="2908300" y="10135480"/>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3" name="フローチャート: 判断 122"/>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4" name="テキスト ボックス 123"/>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51803</xdr:rowOff>
    </xdr:from>
    <xdr:to>
      <xdr:col>15</xdr:col>
      <xdr:colOff>50800</xdr:colOff>
      <xdr:row>59</xdr:row>
      <xdr:rowOff>56081</xdr:rowOff>
    </xdr:to>
    <xdr:cxnSp macro="">
      <xdr:nvCxnSpPr>
        <xdr:cNvPr id="125" name="直線コネクタ 124"/>
        <xdr:cNvCxnSpPr/>
      </xdr:nvCxnSpPr>
      <xdr:spPr>
        <a:xfrm>
          <a:off x="2019300" y="10167353"/>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26" name="フローチャート: 判断 125"/>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27" name="テキスト ボックス 126"/>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13986</xdr:rowOff>
    </xdr:from>
    <xdr:to>
      <xdr:col>10</xdr:col>
      <xdr:colOff>114300</xdr:colOff>
      <xdr:row>59</xdr:row>
      <xdr:rowOff>51803</xdr:rowOff>
    </xdr:to>
    <xdr:cxnSp macro="">
      <xdr:nvCxnSpPr>
        <xdr:cNvPr id="128" name="直線コネクタ 127"/>
        <xdr:cNvCxnSpPr/>
      </xdr:nvCxnSpPr>
      <xdr:spPr>
        <a:xfrm>
          <a:off x="1130300" y="10129536"/>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29" name="フローチャート: 判断 128"/>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71255</xdr:rowOff>
    </xdr:from>
    <xdr:ext cx="534377" cy="259045"/>
    <xdr:sp macro="" textlink="">
      <xdr:nvSpPr>
        <xdr:cNvPr id="130" name="テキスト ボックス 129"/>
        <xdr:cNvSpPr txBox="1"/>
      </xdr:nvSpPr>
      <xdr:spPr>
        <a:xfrm>
          <a:off x="1752111" y="95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1" name="フローチャート: 判断 130"/>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158466</xdr:rowOff>
    </xdr:from>
    <xdr:ext cx="534377" cy="259045"/>
    <xdr:sp macro="" textlink="">
      <xdr:nvSpPr>
        <xdr:cNvPr id="132" name="テキスト ボックス 131"/>
        <xdr:cNvSpPr txBox="1"/>
      </xdr:nvSpPr>
      <xdr:spPr>
        <a:xfrm>
          <a:off x="863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20598</xdr:rowOff>
    </xdr:from>
    <xdr:to>
      <xdr:col>24</xdr:col>
      <xdr:colOff>114300</xdr:colOff>
      <xdr:row>58</xdr:row>
      <xdr:rowOff>122198</xdr:rowOff>
    </xdr:to>
    <xdr:sp macro="" textlink="">
      <xdr:nvSpPr>
        <xdr:cNvPr id="138" name="楕円 137"/>
        <xdr:cNvSpPr/>
      </xdr:nvSpPr>
      <xdr:spPr>
        <a:xfrm>
          <a:off x="4584700" y="99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170475</xdr:rowOff>
    </xdr:from>
    <xdr:ext cx="534377" cy="259045"/>
    <xdr:sp macro="" textlink="">
      <xdr:nvSpPr>
        <xdr:cNvPr id="139" name="物件費該当値テキスト"/>
        <xdr:cNvSpPr txBox="1"/>
      </xdr:nvSpPr>
      <xdr:spPr>
        <a:xfrm>
          <a:off x="4686300" y="99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140580</xdr:rowOff>
    </xdr:from>
    <xdr:to>
      <xdr:col>20</xdr:col>
      <xdr:colOff>38100</xdr:colOff>
      <xdr:row>59</xdr:row>
      <xdr:rowOff>70730</xdr:rowOff>
    </xdr:to>
    <xdr:sp macro="" textlink="">
      <xdr:nvSpPr>
        <xdr:cNvPr id="140" name="楕円 139"/>
        <xdr:cNvSpPr/>
      </xdr:nvSpPr>
      <xdr:spPr>
        <a:xfrm>
          <a:off x="3746500" y="100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61857</xdr:rowOff>
    </xdr:from>
    <xdr:ext cx="534377" cy="259045"/>
    <xdr:sp macro="" textlink="">
      <xdr:nvSpPr>
        <xdr:cNvPr id="141" name="テキスト ボックス 140"/>
        <xdr:cNvSpPr txBox="1"/>
      </xdr:nvSpPr>
      <xdr:spPr>
        <a:xfrm>
          <a:off x="3530111" y="101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5281</xdr:rowOff>
    </xdr:from>
    <xdr:to>
      <xdr:col>15</xdr:col>
      <xdr:colOff>101600</xdr:colOff>
      <xdr:row>59</xdr:row>
      <xdr:rowOff>106881</xdr:rowOff>
    </xdr:to>
    <xdr:sp macro="" textlink="">
      <xdr:nvSpPr>
        <xdr:cNvPr id="142" name="楕円 141"/>
        <xdr:cNvSpPr/>
      </xdr:nvSpPr>
      <xdr:spPr>
        <a:xfrm>
          <a:off x="2857500" y="101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98008</xdr:rowOff>
    </xdr:from>
    <xdr:ext cx="534377" cy="259045"/>
    <xdr:sp macro="" textlink="">
      <xdr:nvSpPr>
        <xdr:cNvPr id="143" name="テキスト ボックス 142"/>
        <xdr:cNvSpPr txBox="1"/>
      </xdr:nvSpPr>
      <xdr:spPr>
        <a:xfrm>
          <a:off x="2641111" y="102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1003</xdr:rowOff>
    </xdr:from>
    <xdr:to>
      <xdr:col>10</xdr:col>
      <xdr:colOff>165100</xdr:colOff>
      <xdr:row>59</xdr:row>
      <xdr:rowOff>102603</xdr:rowOff>
    </xdr:to>
    <xdr:sp macro="" textlink="">
      <xdr:nvSpPr>
        <xdr:cNvPr id="144" name="楕円 143"/>
        <xdr:cNvSpPr/>
      </xdr:nvSpPr>
      <xdr:spPr>
        <a:xfrm>
          <a:off x="1968500" y="10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93730</xdr:rowOff>
    </xdr:from>
    <xdr:ext cx="534377" cy="259045"/>
    <xdr:sp macro="" textlink="">
      <xdr:nvSpPr>
        <xdr:cNvPr id="145" name="テキスト ボックス 144"/>
        <xdr:cNvSpPr txBox="1"/>
      </xdr:nvSpPr>
      <xdr:spPr>
        <a:xfrm>
          <a:off x="1752111" y="102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134636</xdr:rowOff>
    </xdr:from>
    <xdr:to>
      <xdr:col>6</xdr:col>
      <xdr:colOff>38100</xdr:colOff>
      <xdr:row>59</xdr:row>
      <xdr:rowOff>64786</xdr:rowOff>
    </xdr:to>
    <xdr:sp macro="" textlink="">
      <xdr:nvSpPr>
        <xdr:cNvPr id="146" name="楕円 145"/>
        <xdr:cNvSpPr/>
      </xdr:nvSpPr>
      <xdr:spPr>
        <a:xfrm>
          <a:off x="1079500" y="100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55913</xdr:rowOff>
    </xdr:from>
    <xdr:ext cx="534377" cy="259045"/>
    <xdr:sp macro="" textlink="">
      <xdr:nvSpPr>
        <xdr:cNvPr id="147" name="テキスト ボックス 146"/>
        <xdr:cNvSpPr txBox="1"/>
      </xdr:nvSpPr>
      <xdr:spPr>
        <a:xfrm>
          <a:off x="863111" y="101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1" name="直線コネクタ 170"/>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2"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3" name="直線コネクタ 172"/>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4"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5" name="直線コネクタ 174"/>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114554</xdr:rowOff>
    </xdr:from>
    <xdr:to>
      <xdr:col>24</xdr:col>
      <xdr:colOff>63500</xdr:colOff>
      <xdr:row>78</xdr:row>
      <xdr:rowOff>155473</xdr:rowOff>
    </xdr:to>
    <xdr:cxnSp macro="">
      <xdr:nvCxnSpPr>
        <xdr:cNvPr id="176" name="直線コネクタ 175"/>
        <xdr:cNvCxnSpPr/>
      </xdr:nvCxnSpPr>
      <xdr:spPr>
        <a:xfrm>
          <a:off x="3797300" y="13487654"/>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77" name="維持補修費平均値テキスト"/>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78" name="フローチャート: 判断 177"/>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114554</xdr:rowOff>
    </xdr:from>
    <xdr:to>
      <xdr:col>19</xdr:col>
      <xdr:colOff>177800</xdr:colOff>
      <xdr:row>78</xdr:row>
      <xdr:rowOff>149492</xdr:rowOff>
    </xdr:to>
    <xdr:cxnSp macro="">
      <xdr:nvCxnSpPr>
        <xdr:cNvPr id="179" name="直線コネクタ 178"/>
        <xdr:cNvCxnSpPr/>
      </xdr:nvCxnSpPr>
      <xdr:spPr>
        <a:xfrm flipV="1">
          <a:off x="2908300" y="13487654"/>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0" name="フローチャート: 判断 179"/>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1" name="テキスト ボックス 180"/>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143700</xdr:rowOff>
    </xdr:from>
    <xdr:to>
      <xdr:col>15</xdr:col>
      <xdr:colOff>50800</xdr:colOff>
      <xdr:row>78</xdr:row>
      <xdr:rowOff>149492</xdr:rowOff>
    </xdr:to>
    <xdr:cxnSp macro="">
      <xdr:nvCxnSpPr>
        <xdr:cNvPr id="182" name="直線コネクタ 181"/>
        <xdr:cNvCxnSpPr/>
      </xdr:nvCxnSpPr>
      <xdr:spPr>
        <a:xfrm>
          <a:off x="2019300" y="13516800"/>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3" name="フローチャート: 判断 182"/>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4" name="テキスト ボックス 183"/>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143700</xdr:rowOff>
    </xdr:from>
    <xdr:to>
      <xdr:col>10</xdr:col>
      <xdr:colOff>114300</xdr:colOff>
      <xdr:row>78</xdr:row>
      <xdr:rowOff>156045</xdr:rowOff>
    </xdr:to>
    <xdr:cxnSp macro="">
      <xdr:nvCxnSpPr>
        <xdr:cNvPr id="185" name="直線コネクタ 184"/>
        <xdr:cNvCxnSpPr/>
      </xdr:nvCxnSpPr>
      <xdr:spPr>
        <a:xfrm flipV="1">
          <a:off x="1130300" y="1351680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86" name="フローチャート: 判断 185"/>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87" name="テキスト ボックス 186"/>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88" name="フローチャート: 判断 187"/>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89" name="テキスト ボックス 188"/>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104673</xdr:rowOff>
    </xdr:from>
    <xdr:to>
      <xdr:col>24</xdr:col>
      <xdr:colOff>114300</xdr:colOff>
      <xdr:row>79</xdr:row>
      <xdr:rowOff>34823</xdr:rowOff>
    </xdr:to>
    <xdr:sp macro="" textlink="">
      <xdr:nvSpPr>
        <xdr:cNvPr id="195" name="楕円 194"/>
        <xdr:cNvSpPr/>
      </xdr:nvSpPr>
      <xdr:spPr>
        <a:xfrm>
          <a:off x="45847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19600</xdr:rowOff>
    </xdr:from>
    <xdr:ext cx="469744" cy="259045"/>
    <xdr:sp macro="" textlink="">
      <xdr:nvSpPr>
        <xdr:cNvPr id="196" name="維持補修費該当値テキスト"/>
        <xdr:cNvSpPr txBox="1"/>
      </xdr:nvSpPr>
      <xdr:spPr>
        <a:xfrm>
          <a:off x="4686300" y="1339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63754</xdr:rowOff>
    </xdr:from>
    <xdr:to>
      <xdr:col>20</xdr:col>
      <xdr:colOff>38100</xdr:colOff>
      <xdr:row>78</xdr:row>
      <xdr:rowOff>165354</xdr:rowOff>
    </xdr:to>
    <xdr:sp macro="" textlink="">
      <xdr:nvSpPr>
        <xdr:cNvPr id="197" name="楕円 196"/>
        <xdr:cNvSpPr/>
      </xdr:nvSpPr>
      <xdr:spPr>
        <a:xfrm>
          <a:off x="3746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156481</xdr:rowOff>
    </xdr:from>
    <xdr:ext cx="469744" cy="259045"/>
    <xdr:sp macro="" textlink="">
      <xdr:nvSpPr>
        <xdr:cNvPr id="198" name="テキスト ボックス 197"/>
        <xdr:cNvSpPr txBox="1"/>
      </xdr:nvSpPr>
      <xdr:spPr>
        <a:xfrm>
          <a:off x="3562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98692</xdr:rowOff>
    </xdr:from>
    <xdr:to>
      <xdr:col>15</xdr:col>
      <xdr:colOff>101600</xdr:colOff>
      <xdr:row>79</xdr:row>
      <xdr:rowOff>28842</xdr:rowOff>
    </xdr:to>
    <xdr:sp macro="" textlink="">
      <xdr:nvSpPr>
        <xdr:cNvPr id="199" name="楕円 198"/>
        <xdr:cNvSpPr/>
      </xdr:nvSpPr>
      <xdr:spPr>
        <a:xfrm>
          <a:off x="2857500" y="134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19969</xdr:rowOff>
    </xdr:from>
    <xdr:ext cx="469744" cy="259045"/>
    <xdr:sp macro="" textlink="">
      <xdr:nvSpPr>
        <xdr:cNvPr id="200" name="テキスト ボックス 199"/>
        <xdr:cNvSpPr txBox="1"/>
      </xdr:nvSpPr>
      <xdr:spPr>
        <a:xfrm>
          <a:off x="2673428" y="1356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92900</xdr:rowOff>
    </xdr:from>
    <xdr:to>
      <xdr:col>10</xdr:col>
      <xdr:colOff>165100</xdr:colOff>
      <xdr:row>79</xdr:row>
      <xdr:rowOff>23050</xdr:rowOff>
    </xdr:to>
    <xdr:sp macro="" textlink="">
      <xdr:nvSpPr>
        <xdr:cNvPr id="201" name="楕円 200"/>
        <xdr:cNvSpPr/>
      </xdr:nvSpPr>
      <xdr:spPr>
        <a:xfrm>
          <a:off x="1968500" y="134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14177</xdr:rowOff>
    </xdr:from>
    <xdr:ext cx="469744" cy="259045"/>
    <xdr:sp macro="" textlink="">
      <xdr:nvSpPr>
        <xdr:cNvPr id="202" name="テキスト ボックス 201"/>
        <xdr:cNvSpPr txBox="1"/>
      </xdr:nvSpPr>
      <xdr:spPr>
        <a:xfrm>
          <a:off x="1784428" y="1355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105245</xdr:rowOff>
    </xdr:from>
    <xdr:to>
      <xdr:col>6</xdr:col>
      <xdr:colOff>38100</xdr:colOff>
      <xdr:row>79</xdr:row>
      <xdr:rowOff>35395</xdr:rowOff>
    </xdr:to>
    <xdr:sp macro="" textlink="">
      <xdr:nvSpPr>
        <xdr:cNvPr id="203" name="楕円 202"/>
        <xdr:cNvSpPr/>
      </xdr:nvSpPr>
      <xdr:spPr>
        <a:xfrm>
          <a:off x="1079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26522</xdr:rowOff>
    </xdr:from>
    <xdr:ext cx="469744" cy="259045"/>
    <xdr:sp macro="" textlink="">
      <xdr:nvSpPr>
        <xdr:cNvPr id="204" name="テキスト ボックス 203"/>
        <xdr:cNvSpPr txBox="1"/>
      </xdr:nvSpPr>
      <xdr:spPr>
        <a:xfrm>
          <a:off x="895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1" name="直線コネクタ 230"/>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2"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3" name="直線コネクタ 232"/>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4"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5" name="直線コネクタ 234"/>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40340</xdr:rowOff>
    </xdr:from>
    <xdr:to>
      <xdr:col>24</xdr:col>
      <xdr:colOff>63500</xdr:colOff>
      <xdr:row>97</xdr:row>
      <xdr:rowOff>89326</xdr:rowOff>
    </xdr:to>
    <xdr:cxnSp macro="">
      <xdr:nvCxnSpPr>
        <xdr:cNvPr id="236" name="直線コネクタ 235"/>
        <xdr:cNvCxnSpPr/>
      </xdr:nvCxnSpPr>
      <xdr:spPr>
        <a:xfrm>
          <a:off x="3797300" y="16499540"/>
          <a:ext cx="8382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37" name="扶助費平均値テキスト"/>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38" name="フローチャート: 判断 237"/>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40340</xdr:rowOff>
    </xdr:from>
    <xdr:to>
      <xdr:col>19</xdr:col>
      <xdr:colOff>177800</xdr:colOff>
      <xdr:row>98</xdr:row>
      <xdr:rowOff>47819</xdr:rowOff>
    </xdr:to>
    <xdr:cxnSp macro="">
      <xdr:nvCxnSpPr>
        <xdr:cNvPr id="239" name="直線コネクタ 238"/>
        <xdr:cNvCxnSpPr/>
      </xdr:nvCxnSpPr>
      <xdr:spPr>
        <a:xfrm flipV="1">
          <a:off x="2908300" y="16499540"/>
          <a:ext cx="889000" cy="35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0" name="フローチャート: 判断 239"/>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1" name="テキスト ボックス 240"/>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15929</xdr:rowOff>
    </xdr:from>
    <xdr:to>
      <xdr:col>15</xdr:col>
      <xdr:colOff>50800</xdr:colOff>
      <xdr:row>98</xdr:row>
      <xdr:rowOff>47819</xdr:rowOff>
    </xdr:to>
    <xdr:cxnSp macro="">
      <xdr:nvCxnSpPr>
        <xdr:cNvPr id="242" name="直線コネクタ 241"/>
        <xdr:cNvCxnSpPr/>
      </xdr:nvCxnSpPr>
      <xdr:spPr>
        <a:xfrm>
          <a:off x="2019300" y="16818029"/>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3" name="フローチャート: 判断 242"/>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4" name="テキスト ボックス 243"/>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15929</xdr:rowOff>
    </xdr:from>
    <xdr:to>
      <xdr:col>10</xdr:col>
      <xdr:colOff>114300</xdr:colOff>
      <xdr:row>98</xdr:row>
      <xdr:rowOff>42039</xdr:rowOff>
    </xdr:to>
    <xdr:cxnSp macro="">
      <xdr:nvCxnSpPr>
        <xdr:cNvPr id="245" name="直線コネクタ 244"/>
        <xdr:cNvCxnSpPr/>
      </xdr:nvCxnSpPr>
      <xdr:spPr>
        <a:xfrm flipV="1">
          <a:off x="1130300" y="16818029"/>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6" name="フローチャート: 判断 245"/>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47" name="テキスト ボックス 246"/>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8" name="フローチャート: 判断 247"/>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49" name="テキスト ボックス 248"/>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38526</xdr:rowOff>
    </xdr:from>
    <xdr:to>
      <xdr:col>24</xdr:col>
      <xdr:colOff>114300</xdr:colOff>
      <xdr:row>97</xdr:row>
      <xdr:rowOff>140126</xdr:rowOff>
    </xdr:to>
    <xdr:sp macro="" textlink="">
      <xdr:nvSpPr>
        <xdr:cNvPr id="255" name="楕円 254"/>
        <xdr:cNvSpPr/>
      </xdr:nvSpPr>
      <xdr:spPr>
        <a:xfrm>
          <a:off x="4584700" y="166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16953</xdr:rowOff>
    </xdr:from>
    <xdr:ext cx="534377" cy="259045"/>
    <xdr:sp macro="" textlink="">
      <xdr:nvSpPr>
        <xdr:cNvPr id="256" name="扶助費該当値テキスト"/>
        <xdr:cNvSpPr txBox="1"/>
      </xdr:nvSpPr>
      <xdr:spPr>
        <a:xfrm>
          <a:off x="4686300" y="166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160990</xdr:rowOff>
    </xdr:from>
    <xdr:to>
      <xdr:col>20</xdr:col>
      <xdr:colOff>38100</xdr:colOff>
      <xdr:row>96</xdr:row>
      <xdr:rowOff>91140</xdr:rowOff>
    </xdr:to>
    <xdr:sp macro="" textlink="">
      <xdr:nvSpPr>
        <xdr:cNvPr id="257" name="楕円 256"/>
        <xdr:cNvSpPr/>
      </xdr:nvSpPr>
      <xdr:spPr>
        <a:xfrm>
          <a:off x="3746500" y="164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82267</xdr:rowOff>
    </xdr:from>
    <xdr:ext cx="534377" cy="259045"/>
    <xdr:sp macro="" textlink="">
      <xdr:nvSpPr>
        <xdr:cNvPr id="258" name="テキスト ボックス 257"/>
        <xdr:cNvSpPr txBox="1"/>
      </xdr:nvSpPr>
      <xdr:spPr>
        <a:xfrm>
          <a:off x="3530111" y="165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168469</xdr:rowOff>
    </xdr:from>
    <xdr:to>
      <xdr:col>15</xdr:col>
      <xdr:colOff>101600</xdr:colOff>
      <xdr:row>98</xdr:row>
      <xdr:rowOff>98619</xdr:rowOff>
    </xdr:to>
    <xdr:sp macro="" textlink="">
      <xdr:nvSpPr>
        <xdr:cNvPr id="259" name="楕円 258"/>
        <xdr:cNvSpPr/>
      </xdr:nvSpPr>
      <xdr:spPr>
        <a:xfrm>
          <a:off x="2857500" y="167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89746</xdr:rowOff>
    </xdr:from>
    <xdr:ext cx="534377" cy="259045"/>
    <xdr:sp macro="" textlink="">
      <xdr:nvSpPr>
        <xdr:cNvPr id="260" name="テキスト ボックス 259"/>
        <xdr:cNvSpPr txBox="1"/>
      </xdr:nvSpPr>
      <xdr:spPr>
        <a:xfrm>
          <a:off x="2641111" y="168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136579</xdr:rowOff>
    </xdr:from>
    <xdr:to>
      <xdr:col>10</xdr:col>
      <xdr:colOff>165100</xdr:colOff>
      <xdr:row>98</xdr:row>
      <xdr:rowOff>66729</xdr:rowOff>
    </xdr:to>
    <xdr:sp macro="" textlink="">
      <xdr:nvSpPr>
        <xdr:cNvPr id="261" name="楕円 260"/>
        <xdr:cNvSpPr/>
      </xdr:nvSpPr>
      <xdr:spPr>
        <a:xfrm>
          <a:off x="1968500" y="16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57856</xdr:rowOff>
    </xdr:from>
    <xdr:ext cx="534377" cy="259045"/>
    <xdr:sp macro="" textlink="">
      <xdr:nvSpPr>
        <xdr:cNvPr id="262" name="テキスト ボックス 261"/>
        <xdr:cNvSpPr txBox="1"/>
      </xdr:nvSpPr>
      <xdr:spPr>
        <a:xfrm>
          <a:off x="1752111" y="168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162689</xdr:rowOff>
    </xdr:from>
    <xdr:to>
      <xdr:col>6</xdr:col>
      <xdr:colOff>38100</xdr:colOff>
      <xdr:row>98</xdr:row>
      <xdr:rowOff>92839</xdr:rowOff>
    </xdr:to>
    <xdr:sp macro="" textlink="">
      <xdr:nvSpPr>
        <xdr:cNvPr id="263" name="楕円 262"/>
        <xdr:cNvSpPr/>
      </xdr:nvSpPr>
      <xdr:spPr>
        <a:xfrm>
          <a:off x="1079500" y="167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83966</xdr:rowOff>
    </xdr:from>
    <xdr:ext cx="534377" cy="259045"/>
    <xdr:sp macro="" textlink="">
      <xdr:nvSpPr>
        <xdr:cNvPr id="264" name="テキスト ボックス 263"/>
        <xdr:cNvSpPr txBox="1"/>
      </xdr:nvSpPr>
      <xdr:spPr>
        <a:xfrm>
          <a:off x="863111" y="168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87" name="直線コネクタ 286"/>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88" name="補助費等最小値テキスト"/>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89" name="直線コネクタ 288"/>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0" name="補助費等最大値テキスト"/>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1" name="直線コネクタ 290"/>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107248</xdr:rowOff>
    </xdr:from>
    <xdr:to>
      <xdr:col>55</xdr:col>
      <xdr:colOff>0</xdr:colOff>
      <xdr:row>39</xdr:row>
      <xdr:rowOff>20901</xdr:rowOff>
    </xdr:to>
    <xdr:cxnSp macro="">
      <xdr:nvCxnSpPr>
        <xdr:cNvPr id="292" name="直線コネクタ 291"/>
        <xdr:cNvCxnSpPr/>
      </xdr:nvCxnSpPr>
      <xdr:spPr>
        <a:xfrm flipV="1">
          <a:off x="9639300" y="6622348"/>
          <a:ext cx="838200" cy="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3" name="補助費等平均値テキスト"/>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4" name="フローチャート: 判断 293"/>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105492</xdr:rowOff>
    </xdr:from>
    <xdr:to>
      <xdr:col>50</xdr:col>
      <xdr:colOff>114300</xdr:colOff>
      <xdr:row>39</xdr:row>
      <xdr:rowOff>20901</xdr:rowOff>
    </xdr:to>
    <xdr:cxnSp macro="">
      <xdr:nvCxnSpPr>
        <xdr:cNvPr id="295" name="直線コネクタ 294"/>
        <xdr:cNvCxnSpPr/>
      </xdr:nvCxnSpPr>
      <xdr:spPr>
        <a:xfrm>
          <a:off x="8750300" y="5763342"/>
          <a:ext cx="889000" cy="9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296" name="フローチャート: 判断 295"/>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297" name="テキスト ボックス 296"/>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105492</xdr:rowOff>
    </xdr:from>
    <xdr:to>
      <xdr:col>45</xdr:col>
      <xdr:colOff>177800</xdr:colOff>
      <xdr:row>39</xdr:row>
      <xdr:rowOff>22995</xdr:rowOff>
    </xdr:to>
    <xdr:cxnSp macro="">
      <xdr:nvCxnSpPr>
        <xdr:cNvPr id="298" name="直線コネクタ 297"/>
        <xdr:cNvCxnSpPr/>
      </xdr:nvCxnSpPr>
      <xdr:spPr>
        <a:xfrm flipV="1">
          <a:off x="7861300" y="5763342"/>
          <a:ext cx="889000" cy="9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299" name="フローチャート: 判断 298"/>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0" name="テキスト ボックス 299"/>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22995</xdr:rowOff>
    </xdr:from>
    <xdr:to>
      <xdr:col>41</xdr:col>
      <xdr:colOff>50800</xdr:colOff>
      <xdr:row>39</xdr:row>
      <xdr:rowOff>38183</xdr:rowOff>
    </xdr:to>
    <xdr:cxnSp macro="">
      <xdr:nvCxnSpPr>
        <xdr:cNvPr id="301" name="直線コネクタ 300"/>
        <xdr:cNvCxnSpPr/>
      </xdr:nvCxnSpPr>
      <xdr:spPr>
        <a:xfrm flipV="1">
          <a:off x="6972300" y="6709545"/>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2" name="フローチャート: 判断 301"/>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3" name="テキスト ボックス 302"/>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4" name="フローチャート: 判断 303"/>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5" name="テキスト ボックス 304"/>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56448</xdr:rowOff>
    </xdr:from>
    <xdr:to>
      <xdr:col>55</xdr:col>
      <xdr:colOff>50800</xdr:colOff>
      <xdr:row>38</xdr:row>
      <xdr:rowOff>158048</xdr:rowOff>
    </xdr:to>
    <xdr:sp macro="" textlink="">
      <xdr:nvSpPr>
        <xdr:cNvPr id="311" name="楕円 310"/>
        <xdr:cNvSpPr/>
      </xdr:nvSpPr>
      <xdr:spPr>
        <a:xfrm>
          <a:off x="10426700" y="65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142825</xdr:rowOff>
    </xdr:from>
    <xdr:ext cx="534377" cy="259045"/>
    <xdr:sp macro="" textlink="">
      <xdr:nvSpPr>
        <xdr:cNvPr id="312" name="補助費等該当値テキスト"/>
        <xdr:cNvSpPr txBox="1"/>
      </xdr:nvSpPr>
      <xdr:spPr>
        <a:xfrm>
          <a:off x="10528300" y="648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141551</xdr:rowOff>
    </xdr:from>
    <xdr:to>
      <xdr:col>50</xdr:col>
      <xdr:colOff>165100</xdr:colOff>
      <xdr:row>39</xdr:row>
      <xdr:rowOff>71701</xdr:rowOff>
    </xdr:to>
    <xdr:sp macro="" textlink="">
      <xdr:nvSpPr>
        <xdr:cNvPr id="313" name="楕円 312"/>
        <xdr:cNvSpPr/>
      </xdr:nvSpPr>
      <xdr:spPr>
        <a:xfrm>
          <a:off x="9588500" y="66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62828</xdr:rowOff>
    </xdr:from>
    <xdr:ext cx="534377" cy="259045"/>
    <xdr:sp macro="" textlink="">
      <xdr:nvSpPr>
        <xdr:cNvPr id="314" name="テキスト ボックス 313"/>
        <xdr:cNvSpPr txBox="1"/>
      </xdr:nvSpPr>
      <xdr:spPr>
        <a:xfrm>
          <a:off x="9372111" y="67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54692</xdr:rowOff>
    </xdr:from>
    <xdr:to>
      <xdr:col>46</xdr:col>
      <xdr:colOff>38100</xdr:colOff>
      <xdr:row>33</xdr:row>
      <xdr:rowOff>156292</xdr:rowOff>
    </xdr:to>
    <xdr:sp macro="" textlink="">
      <xdr:nvSpPr>
        <xdr:cNvPr id="315" name="楕円 314"/>
        <xdr:cNvSpPr/>
      </xdr:nvSpPr>
      <xdr:spPr>
        <a:xfrm>
          <a:off x="8699500" y="57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147419</xdr:rowOff>
    </xdr:from>
    <xdr:ext cx="599010" cy="259045"/>
    <xdr:sp macro="" textlink="">
      <xdr:nvSpPr>
        <xdr:cNvPr id="316" name="テキスト ボックス 315"/>
        <xdr:cNvSpPr txBox="1"/>
      </xdr:nvSpPr>
      <xdr:spPr>
        <a:xfrm>
          <a:off x="8450795" y="580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143645</xdr:rowOff>
    </xdr:from>
    <xdr:to>
      <xdr:col>41</xdr:col>
      <xdr:colOff>101600</xdr:colOff>
      <xdr:row>39</xdr:row>
      <xdr:rowOff>73795</xdr:rowOff>
    </xdr:to>
    <xdr:sp macro="" textlink="">
      <xdr:nvSpPr>
        <xdr:cNvPr id="317" name="楕円 316"/>
        <xdr:cNvSpPr/>
      </xdr:nvSpPr>
      <xdr:spPr>
        <a:xfrm>
          <a:off x="7810500" y="66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64922</xdr:rowOff>
    </xdr:from>
    <xdr:ext cx="534377" cy="259045"/>
    <xdr:sp macro="" textlink="">
      <xdr:nvSpPr>
        <xdr:cNvPr id="318" name="テキスト ボックス 317"/>
        <xdr:cNvSpPr txBox="1"/>
      </xdr:nvSpPr>
      <xdr:spPr>
        <a:xfrm>
          <a:off x="7594111" y="67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158833</xdr:rowOff>
    </xdr:from>
    <xdr:to>
      <xdr:col>36</xdr:col>
      <xdr:colOff>165100</xdr:colOff>
      <xdr:row>39</xdr:row>
      <xdr:rowOff>88983</xdr:rowOff>
    </xdr:to>
    <xdr:sp macro="" textlink="">
      <xdr:nvSpPr>
        <xdr:cNvPr id="319" name="楕円 318"/>
        <xdr:cNvSpPr/>
      </xdr:nvSpPr>
      <xdr:spPr>
        <a:xfrm>
          <a:off x="6921500" y="66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80110</xdr:rowOff>
    </xdr:from>
    <xdr:ext cx="534377" cy="259045"/>
    <xdr:sp macro="" textlink="">
      <xdr:nvSpPr>
        <xdr:cNvPr id="320" name="テキスト ボックス 319"/>
        <xdr:cNvSpPr txBox="1"/>
      </xdr:nvSpPr>
      <xdr:spPr>
        <a:xfrm>
          <a:off x="6705111" y="67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1" name="直線コネクタ 330"/>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2" name="テキスト ボックス 331"/>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4" name="テキスト ボックス 333"/>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5" name="直線コネクタ 334"/>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6" name="テキスト ボックス 335"/>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39" name="直線コネクタ 338"/>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40" name="テキスト ボックス 339"/>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3" name="直線コネクタ 342"/>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4" name="テキスト ボックス 343"/>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161274</xdr:rowOff>
    </xdr:from>
    <xdr:to>
      <xdr:col>54</xdr:col>
      <xdr:colOff>189865</xdr:colOff>
      <xdr:row>58</xdr:row>
      <xdr:rowOff>95638</xdr:rowOff>
    </xdr:to>
    <xdr:cxnSp macro="">
      <xdr:nvCxnSpPr>
        <xdr:cNvPr id="348" name="直線コネクタ 347"/>
        <xdr:cNvCxnSpPr/>
      </xdr:nvCxnSpPr>
      <xdr:spPr>
        <a:xfrm flipV="1">
          <a:off x="10475595" y="8733774"/>
          <a:ext cx="1270" cy="130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99465</xdr:rowOff>
    </xdr:from>
    <xdr:ext cx="534377" cy="259045"/>
    <xdr:sp macro="" textlink="">
      <xdr:nvSpPr>
        <xdr:cNvPr id="349" name="普通建設事業費最小値テキスト"/>
        <xdr:cNvSpPr txBox="1"/>
      </xdr:nvSpPr>
      <xdr:spPr>
        <a:xfrm>
          <a:off x="10528300" y="100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95638</xdr:rowOff>
    </xdr:from>
    <xdr:to>
      <xdr:col>55</xdr:col>
      <xdr:colOff>88900</xdr:colOff>
      <xdr:row>58</xdr:row>
      <xdr:rowOff>95638</xdr:rowOff>
    </xdr:to>
    <xdr:cxnSp macro="">
      <xdr:nvCxnSpPr>
        <xdr:cNvPr id="350" name="直線コネクタ 349"/>
        <xdr:cNvCxnSpPr/>
      </xdr:nvCxnSpPr>
      <xdr:spPr>
        <a:xfrm>
          <a:off x="10388600" y="100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107951</xdr:rowOff>
    </xdr:from>
    <xdr:ext cx="599010" cy="259045"/>
    <xdr:sp macro="" textlink="">
      <xdr:nvSpPr>
        <xdr:cNvPr id="351" name="普通建設事業費最大値テキスト"/>
        <xdr:cNvSpPr txBox="1"/>
      </xdr:nvSpPr>
      <xdr:spPr>
        <a:xfrm>
          <a:off x="10528300" y="85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161274</xdr:rowOff>
    </xdr:from>
    <xdr:to>
      <xdr:col>55</xdr:col>
      <xdr:colOff>88900</xdr:colOff>
      <xdr:row>50</xdr:row>
      <xdr:rowOff>161274</xdr:rowOff>
    </xdr:to>
    <xdr:cxnSp macro="">
      <xdr:nvCxnSpPr>
        <xdr:cNvPr id="352" name="直線コネクタ 351"/>
        <xdr:cNvCxnSpPr/>
      </xdr:nvCxnSpPr>
      <xdr:spPr>
        <a:xfrm>
          <a:off x="10388600" y="873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95638</xdr:rowOff>
    </xdr:from>
    <xdr:to>
      <xdr:col>55</xdr:col>
      <xdr:colOff>0</xdr:colOff>
      <xdr:row>58</xdr:row>
      <xdr:rowOff>153350</xdr:rowOff>
    </xdr:to>
    <xdr:cxnSp macro="">
      <xdr:nvCxnSpPr>
        <xdr:cNvPr id="353" name="直線コネクタ 352"/>
        <xdr:cNvCxnSpPr/>
      </xdr:nvCxnSpPr>
      <xdr:spPr>
        <a:xfrm flipV="1">
          <a:off x="9639300" y="10039738"/>
          <a:ext cx="838200" cy="5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95651</xdr:rowOff>
    </xdr:from>
    <xdr:ext cx="534377" cy="259045"/>
    <xdr:sp macro="" textlink="">
      <xdr:nvSpPr>
        <xdr:cNvPr id="354" name="普通建設事業費平均値テキスト"/>
        <xdr:cNvSpPr txBox="1"/>
      </xdr:nvSpPr>
      <xdr:spPr>
        <a:xfrm>
          <a:off x="10528300" y="935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72774</xdr:rowOff>
    </xdr:from>
    <xdr:to>
      <xdr:col>55</xdr:col>
      <xdr:colOff>50800</xdr:colOff>
      <xdr:row>56</xdr:row>
      <xdr:rowOff>2924</xdr:rowOff>
    </xdr:to>
    <xdr:sp macro="" textlink="">
      <xdr:nvSpPr>
        <xdr:cNvPr id="355" name="フローチャート: 判断 354"/>
        <xdr:cNvSpPr/>
      </xdr:nvSpPr>
      <xdr:spPr>
        <a:xfrm>
          <a:off x="10426700" y="950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160683</xdr:rowOff>
    </xdr:from>
    <xdr:to>
      <xdr:col>50</xdr:col>
      <xdr:colOff>114300</xdr:colOff>
      <xdr:row>58</xdr:row>
      <xdr:rowOff>153350</xdr:rowOff>
    </xdr:to>
    <xdr:cxnSp macro="">
      <xdr:nvCxnSpPr>
        <xdr:cNvPr id="356" name="直線コネクタ 355"/>
        <xdr:cNvCxnSpPr/>
      </xdr:nvCxnSpPr>
      <xdr:spPr>
        <a:xfrm>
          <a:off x="8750300" y="9933333"/>
          <a:ext cx="889000" cy="1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64439</xdr:rowOff>
    </xdr:from>
    <xdr:to>
      <xdr:col>50</xdr:col>
      <xdr:colOff>165100</xdr:colOff>
      <xdr:row>55</xdr:row>
      <xdr:rowOff>166039</xdr:rowOff>
    </xdr:to>
    <xdr:sp macro="" textlink="">
      <xdr:nvSpPr>
        <xdr:cNvPr id="357" name="フローチャート: 判断 356"/>
        <xdr:cNvSpPr/>
      </xdr:nvSpPr>
      <xdr:spPr>
        <a:xfrm>
          <a:off x="9588500" y="949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11116</xdr:rowOff>
    </xdr:from>
    <xdr:ext cx="534377" cy="259045"/>
    <xdr:sp macro="" textlink="">
      <xdr:nvSpPr>
        <xdr:cNvPr id="358" name="テキスト ボックス 357"/>
        <xdr:cNvSpPr txBox="1"/>
      </xdr:nvSpPr>
      <xdr:spPr>
        <a:xfrm>
          <a:off x="9372111" y="9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160683</xdr:rowOff>
    </xdr:from>
    <xdr:to>
      <xdr:col>45</xdr:col>
      <xdr:colOff>177800</xdr:colOff>
      <xdr:row>58</xdr:row>
      <xdr:rowOff>38554</xdr:rowOff>
    </xdr:to>
    <xdr:cxnSp macro="">
      <xdr:nvCxnSpPr>
        <xdr:cNvPr id="359" name="直線コネクタ 358"/>
        <xdr:cNvCxnSpPr/>
      </xdr:nvCxnSpPr>
      <xdr:spPr>
        <a:xfrm flipV="1">
          <a:off x="7861300" y="9933333"/>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141678</xdr:rowOff>
    </xdr:from>
    <xdr:to>
      <xdr:col>46</xdr:col>
      <xdr:colOff>38100</xdr:colOff>
      <xdr:row>55</xdr:row>
      <xdr:rowOff>71828</xdr:rowOff>
    </xdr:to>
    <xdr:sp macro="" textlink="">
      <xdr:nvSpPr>
        <xdr:cNvPr id="360" name="フローチャート: 判断 359"/>
        <xdr:cNvSpPr/>
      </xdr:nvSpPr>
      <xdr:spPr>
        <a:xfrm>
          <a:off x="8699500" y="93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88355</xdr:rowOff>
    </xdr:from>
    <xdr:ext cx="534377" cy="259045"/>
    <xdr:sp macro="" textlink="">
      <xdr:nvSpPr>
        <xdr:cNvPr id="361" name="テキスト ボックス 360"/>
        <xdr:cNvSpPr txBox="1"/>
      </xdr:nvSpPr>
      <xdr:spPr>
        <a:xfrm>
          <a:off x="8483111" y="91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23819</xdr:rowOff>
    </xdr:from>
    <xdr:to>
      <xdr:col>41</xdr:col>
      <xdr:colOff>50800</xdr:colOff>
      <xdr:row>58</xdr:row>
      <xdr:rowOff>38554</xdr:rowOff>
    </xdr:to>
    <xdr:cxnSp macro="">
      <xdr:nvCxnSpPr>
        <xdr:cNvPr id="362" name="直線コネクタ 361"/>
        <xdr:cNvCxnSpPr/>
      </xdr:nvCxnSpPr>
      <xdr:spPr>
        <a:xfrm>
          <a:off x="6972300" y="9796469"/>
          <a:ext cx="889000" cy="18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154594</xdr:rowOff>
    </xdr:from>
    <xdr:to>
      <xdr:col>41</xdr:col>
      <xdr:colOff>101600</xdr:colOff>
      <xdr:row>55</xdr:row>
      <xdr:rowOff>84744</xdr:rowOff>
    </xdr:to>
    <xdr:sp macro="" textlink="">
      <xdr:nvSpPr>
        <xdr:cNvPr id="363" name="フローチャート: 判断 362"/>
        <xdr:cNvSpPr/>
      </xdr:nvSpPr>
      <xdr:spPr>
        <a:xfrm>
          <a:off x="7810500" y="941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101271</xdr:rowOff>
    </xdr:from>
    <xdr:ext cx="534377" cy="259045"/>
    <xdr:sp macro="" textlink="">
      <xdr:nvSpPr>
        <xdr:cNvPr id="364" name="テキスト ボックス 363"/>
        <xdr:cNvSpPr txBox="1"/>
      </xdr:nvSpPr>
      <xdr:spPr>
        <a:xfrm>
          <a:off x="7594111" y="91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27349</xdr:rowOff>
    </xdr:from>
    <xdr:to>
      <xdr:col>36</xdr:col>
      <xdr:colOff>165100</xdr:colOff>
      <xdr:row>54</xdr:row>
      <xdr:rowOff>128949</xdr:rowOff>
    </xdr:to>
    <xdr:sp macro="" textlink="">
      <xdr:nvSpPr>
        <xdr:cNvPr id="365" name="フローチャート: 判断 364"/>
        <xdr:cNvSpPr/>
      </xdr:nvSpPr>
      <xdr:spPr>
        <a:xfrm>
          <a:off x="6921500" y="928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145476</xdr:rowOff>
    </xdr:from>
    <xdr:ext cx="534377" cy="259045"/>
    <xdr:sp macro="" textlink="">
      <xdr:nvSpPr>
        <xdr:cNvPr id="366" name="テキスト ボックス 365"/>
        <xdr:cNvSpPr txBox="1"/>
      </xdr:nvSpPr>
      <xdr:spPr>
        <a:xfrm>
          <a:off x="6705111" y="90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44838</xdr:rowOff>
    </xdr:from>
    <xdr:to>
      <xdr:col>55</xdr:col>
      <xdr:colOff>50800</xdr:colOff>
      <xdr:row>58</xdr:row>
      <xdr:rowOff>146438</xdr:rowOff>
    </xdr:to>
    <xdr:sp macro="" textlink="">
      <xdr:nvSpPr>
        <xdr:cNvPr id="372" name="楕円 371"/>
        <xdr:cNvSpPr/>
      </xdr:nvSpPr>
      <xdr:spPr>
        <a:xfrm>
          <a:off x="10426700" y="99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131215</xdr:rowOff>
    </xdr:from>
    <xdr:ext cx="534377" cy="259045"/>
    <xdr:sp macro="" textlink="">
      <xdr:nvSpPr>
        <xdr:cNvPr id="373" name="普通建設事業費該当値テキスト"/>
        <xdr:cNvSpPr txBox="1"/>
      </xdr:nvSpPr>
      <xdr:spPr>
        <a:xfrm>
          <a:off x="10528300" y="99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102550</xdr:rowOff>
    </xdr:from>
    <xdr:to>
      <xdr:col>50</xdr:col>
      <xdr:colOff>165100</xdr:colOff>
      <xdr:row>59</xdr:row>
      <xdr:rowOff>32700</xdr:rowOff>
    </xdr:to>
    <xdr:sp macro="" textlink="">
      <xdr:nvSpPr>
        <xdr:cNvPr id="374" name="楕円 373"/>
        <xdr:cNvSpPr/>
      </xdr:nvSpPr>
      <xdr:spPr>
        <a:xfrm>
          <a:off x="9588500" y="100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23827</xdr:rowOff>
    </xdr:from>
    <xdr:ext cx="534377" cy="259045"/>
    <xdr:sp macro="" textlink="">
      <xdr:nvSpPr>
        <xdr:cNvPr id="375" name="テキスト ボックス 374"/>
        <xdr:cNvSpPr txBox="1"/>
      </xdr:nvSpPr>
      <xdr:spPr>
        <a:xfrm>
          <a:off x="9372111" y="101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109883</xdr:rowOff>
    </xdr:from>
    <xdr:to>
      <xdr:col>46</xdr:col>
      <xdr:colOff>38100</xdr:colOff>
      <xdr:row>58</xdr:row>
      <xdr:rowOff>40033</xdr:rowOff>
    </xdr:to>
    <xdr:sp macro="" textlink="">
      <xdr:nvSpPr>
        <xdr:cNvPr id="376" name="楕円 375"/>
        <xdr:cNvSpPr/>
      </xdr:nvSpPr>
      <xdr:spPr>
        <a:xfrm>
          <a:off x="8699500" y="98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31160</xdr:rowOff>
    </xdr:from>
    <xdr:ext cx="534377" cy="259045"/>
    <xdr:sp macro="" textlink="">
      <xdr:nvSpPr>
        <xdr:cNvPr id="377" name="テキスト ボックス 376"/>
        <xdr:cNvSpPr txBox="1"/>
      </xdr:nvSpPr>
      <xdr:spPr>
        <a:xfrm>
          <a:off x="8483111" y="99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159204</xdr:rowOff>
    </xdr:from>
    <xdr:to>
      <xdr:col>41</xdr:col>
      <xdr:colOff>101600</xdr:colOff>
      <xdr:row>58</xdr:row>
      <xdr:rowOff>89354</xdr:rowOff>
    </xdr:to>
    <xdr:sp macro="" textlink="">
      <xdr:nvSpPr>
        <xdr:cNvPr id="378" name="楕円 377"/>
        <xdr:cNvSpPr/>
      </xdr:nvSpPr>
      <xdr:spPr>
        <a:xfrm>
          <a:off x="7810500" y="99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80481</xdr:rowOff>
    </xdr:from>
    <xdr:ext cx="534377" cy="259045"/>
    <xdr:sp macro="" textlink="">
      <xdr:nvSpPr>
        <xdr:cNvPr id="379" name="テキスト ボックス 378"/>
        <xdr:cNvSpPr txBox="1"/>
      </xdr:nvSpPr>
      <xdr:spPr>
        <a:xfrm>
          <a:off x="7594111" y="1002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144469</xdr:rowOff>
    </xdr:from>
    <xdr:to>
      <xdr:col>36</xdr:col>
      <xdr:colOff>165100</xdr:colOff>
      <xdr:row>57</xdr:row>
      <xdr:rowOff>74619</xdr:rowOff>
    </xdr:to>
    <xdr:sp macro="" textlink="">
      <xdr:nvSpPr>
        <xdr:cNvPr id="380" name="楕円 379"/>
        <xdr:cNvSpPr/>
      </xdr:nvSpPr>
      <xdr:spPr>
        <a:xfrm>
          <a:off x="6921500" y="9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65746</xdr:rowOff>
    </xdr:from>
    <xdr:ext cx="534377" cy="259045"/>
    <xdr:sp macro="" textlink="">
      <xdr:nvSpPr>
        <xdr:cNvPr id="381" name="テキスト ボックス 380"/>
        <xdr:cNvSpPr txBox="1"/>
      </xdr:nvSpPr>
      <xdr:spPr>
        <a:xfrm>
          <a:off x="6705111" y="9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5" name="直線コネクタ 404"/>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6"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7" name="直線コネクタ 406"/>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08"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09" name="直線コネクタ 408"/>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142608</xdr:rowOff>
    </xdr:from>
    <xdr:to>
      <xdr:col>55</xdr:col>
      <xdr:colOff>0</xdr:colOff>
      <xdr:row>79</xdr:row>
      <xdr:rowOff>13945</xdr:rowOff>
    </xdr:to>
    <xdr:cxnSp macro="">
      <xdr:nvCxnSpPr>
        <xdr:cNvPr id="410" name="直線コネクタ 409"/>
        <xdr:cNvCxnSpPr/>
      </xdr:nvCxnSpPr>
      <xdr:spPr>
        <a:xfrm flipV="1">
          <a:off x="9639300" y="13515708"/>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1" name="普通建設事業費 （ うち新規整備　）平均値テキスト"/>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2" name="フローチャート: 判断 411"/>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138557</xdr:rowOff>
    </xdr:from>
    <xdr:to>
      <xdr:col>50</xdr:col>
      <xdr:colOff>114300</xdr:colOff>
      <xdr:row>79</xdr:row>
      <xdr:rowOff>13945</xdr:rowOff>
    </xdr:to>
    <xdr:cxnSp macro="">
      <xdr:nvCxnSpPr>
        <xdr:cNvPr id="413" name="直線コネクタ 412"/>
        <xdr:cNvCxnSpPr/>
      </xdr:nvCxnSpPr>
      <xdr:spPr>
        <a:xfrm>
          <a:off x="8750300" y="13511657"/>
          <a:ext cx="889000" cy="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4" name="フローチャート: 判断 413"/>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5" name="テキスト ボックス 414"/>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71462</xdr:rowOff>
    </xdr:from>
    <xdr:to>
      <xdr:col>45</xdr:col>
      <xdr:colOff>177800</xdr:colOff>
      <xdr:row>78</xdr:row>
      <xdr:rowOff>138557</xdr:rowOff>
    </xdr:to>
    <xdr:cxnSp macro="">
      <xdr:nvCxnSpPr>
        <xdr:cNvPr id="416" name="直線コネクタ 415"/>
        <xdr:cNvCxnSpPr/>
      </xdr:nvCxnSpPr>
      <xdr:spPr>
        <a:xfrm>
          <a:off x="7861300" y="13444562"/>
          <a:ext cx="8890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7" name="フローチャート: 判断 416"/>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18" name="テキスト ボックス 417"/>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37058</xdr:rowOff>
    </xdr:from>
    <xdr:to>
      <xdr:col>41</xdr:col>
      <xdr:colOff>50800</xdr:colOff>
      <xdr:row>78</xdr:row>
      <xdr:rowOff>71462</xdr:rowOff>
    </xdr:to>
    <xdr:cxnSp macro="">
      <xdr:nvCxnSpPr>
        <xdr:cNvPr id="419" name="直線コネクタ 418"/>
        <xdr:cNvCxnSpPr/>
      </xdr:nvCxnSpPr>
      <xdr:spPr>
        <a:xfrm>
          <a:off x="6972300" y="13238708"/>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0" name="フローチャート: 判断 419"/>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1" name="テキスト ボックス 420"/>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2" name="フローチャート: 判断 421"/>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3" name="テキスト ボックス 422"/>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91808</xdr:rowOff>
    </xdr:from>
    <xdr:to>
      <xdr:col>55</xdr:col>
      <xdr:colOff>50800</xdr:colOff>
      <xdr:row>79</xdr:row>
      <xdr:rowOff>21958</xdr:rowOff>
    </xdr:to>
    <xdr:sp macro="" textlink="">
      <xdr:nvSpPr>
        <xdr:cNvPr id="429" name="楕円 428"/>
        <xdr:cNvSpPr/>
      </xdr:nvSpPr>
      <xdr:spPr>
        <a:xfrm>
          <a:off x="10426700" y="134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6735</xdr:rowOff>
    </xdr:from>
    <xdr:ext cx="469744" cy="259045"/>
    <xdr:sp macro="" textlink="">
      <xdr:nvSpPr>
        <xdr:cNvPr id="430" name="普通建設事業費 （ うち新規整備　）該当値テキスト"/>
        <xdr:cNvSpPr txBox="1"/>
      </xdr:nvSpPr>
      <xdr:spPr>
        <a:xfrm>
          <a:off x="10528300" y="1337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134595</xdr:rowOff>
    </xdr:from>
    <xdr:to>
      <xdr:col>50</xdr:col>
      <xdr:colOff>165100</xdr:colOff>
      <xdr:row>79</xdr:row>
      <xdr:rowOff>64745</xdr:rowOff>
    </xdr:to>
    <xdr:sp macro="" textlink="">
      <xdr:nvSpPr>
        <xdr:cNvPr id="431" name="楕円 430"/>
        <xdr:cNvSpPr/>
      </xdr:nvSpPr>
      <xdr:spPr>
        <a:xfrm>
          <a:off x="9588500" y="13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55872</xdr:rowOff>
    </xdr:from>
    <xdr:ext cx="469744" cy="259045"/>
    <xdr:sp macro="" textlink="">
      <xdr:nvSpPr>
        <xdr:cNvPr id="432" name="テキスト ボックス 431"/>
        <xdr:cNvSpPr txBox="1"/>
      </xdr:nvSpPr>
      <xdr:spPr>
        <a:xfrm>
          <a:off x="9404428" y="136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87757</xdr:rowOff>
    </xdr:from>
    <xdr:to>
      <xdr:col>46</xdr:col>
      <xdr:colOff>38100</xdr:colOff>
      <xdr:row>79</xdr:row>
      <xdr:rowOff>17907</xdr:rowOff>
    </xdr:to>
    <xdr:sp macro="" textlink="">
      <xdr:nvSpPr>
        <xdr:cNvPr id="433" name="楕円 432"/>
        <xdr:cNvSpPr/>
      </xdr:nvSpPr>
      <xdr:spPr>
        <a:xfrm>
          <a:off x="8699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9034</xdr:rowOff>
    </xdr:from>
    <xdr:ext cx="469744" cy="259045"/>
    <xdr:sp macro="" textlink="">
      <xdr:nvSpPr>
        <xdr:cNvPr id="434" name="テキスト ボックス 433"/>
        <xdr:cNvSpPr txBox="1"/>
      </xdr:nvSpPr>
      <xdr:spPr>
        <a:xfrm>
          <a:off x="8515428"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20662</xdr:rowOff>
    </xdr:from>
    <xdr:to>
      <xdr:col>41</xdr:col>
      <xdr:colOff>101600</xdr:colOff>
      <xdr:row>78</xdr:row>
      <xdr:rowOff>122262</xdr:rowOff>
    </xdr:to>
    <xdr:sp macro="" textlink="">
      <xdr:nvSpPr>
        <xdr:cNvPr id="435" name="楕円 434"/>
        <xdr:cNvSpPr/>
      </xdr:nvSpPr>
      <xdr:spPr>
        <a:xfrm>
          <a:off x="7810500" y="133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113389</xdr:rowOff>
    </xdr:from>
    <xdr:ext cx="534377" cy="259045"/>
    <xdr:sp macro="" textlink="">
      <xdr:nvSpPr>
        <xdr:cNvPr id="436" name="テキスト ボックス 435"/>
        <xdr:cNvSpPr txBox="1"/>
      </xdr:nvSpPr>
      <xdr:spPr>
        <a:xfrm>
          <a:off x="7594111" y="134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157708</xdr:rowOff>
    </xdr:from>
    <xdr:to>
      <xdr:col>36</xdr:col>
      <xdr:colOff>165100</xdr:colOff>
      <xdr:row>77</xdr:row>
      <xdr:rowOff>87858</xdr:rowOff>
    </xdr:to>
    <xdr:sp macro="" textlink="">
      <xdr:nvSpPr>
        <xdr:cNvPr id="437" name="楕円 436"/>
        <xdr:cNvSpPr/>
      </xdr:nvSpPr>
      <xdr:spPr>
        <a:xfrm>
          <a:off x="6921500" y="131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78985</xdr:rowOff>
    </xdr:from>
    <xdr:ext cx="534377" cy="259045"/>
    <xdr:sp macro="" textlink="">
      <xdr:nvSpPr>
        <xdr:cNvPr id="438" name="テキスト ボックス 437"/>
        <xdr:cNvSpPr txBox="1"/>
      </xdr:nvSpPr>
      <xdr:spPr>
        <a:xfrm>
          <a:off x="6705111" y="132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4" name="直線コネクタ 463"/>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5"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6" name="直線コネクタ 465"/>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7"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68" name="直線コネクタ 467"/>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29727</xdr:rowOff>
    </xdr:from>
    <xdr:to>
      <xdr:col>55</xdr:col>
      <xdr:colOff>0</xdr:colOff>
      <xdr:row>98</xdr:row>
      <xdr:rowOff>101769</xdr:rowOff>
    </xdr:to>
    <xdr:cxnSp macro="">
      <xdr:nvCxnSpPr>
        <xdr:cNvPr id="469" name="直線コネクタ 468"/>
        <xdr:cNvCxnSpPr/>
      </xdr:nvCxnSpPr>
      <xdr:spPr>
        <a:xfrm flipV="1">
          <a:off x="9639300" y="16831827"/>
          <a:ext cx="838200" cy="7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0" name="普通建設事業費 （ うち更新整備　）平均値テキスト"/>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1" name="フローチャート: 判断 470"/>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126180</xdr:rowOff>
    </xdr:from>
    <xdr:to>
      <xdr:col>50</xdr:col>
      <xdr:colOff>114300</xdr:colOff>
      <xdr:row>98</xdr:row>
      <xdr:rowOff>101769</xdr:rowOff>
    </xdr:to>
    <xdr:cxnSp macro="">
      <xdr:nvCxnSpPr>
        <xdr:cNvPr id="472" name="直線コネクタ 471"/>
        <xdr:cNvCxnSpPr/>
      </xdr:nvCxnSpPr>
      <xdr:spPr>
        <a:xfrm>
          <a:off x="8750300" y="16756830"/>
          <a:ext cx="889000" cy="1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3" name="フローチャート: 判断 472"/>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4" name="テキスト ボックス 473"/>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126180</xdr:rowOff>
    </xdr:from>
    <xdr:to>
      <xdr:col>45</xdr:col>
      <xdr:colOff>177800</xdr:colOff>
      <xdr:row>98</xdr:row>
      <xdr:rowOff>23358</xdr:rowOff>
    </xdr:to>
    <xdr:cxnSp macro="">
      <xdr:nvCxnSpPr>
        <xdr:cNvPr id="475" name="直線コネクタ 474"/>
        <xdr:cNvCxnSpPr/>
      </xdr:nvCxnSpPr>
      <xdr:spPr>
        <a:xfrm flipV="1">
          <a:off x="7861300" y="16756830"/>
          <a:ext cx="8890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6" name="フローチャート: 判断 475"/>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77" name="テキスト ボックス 476"/>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12142</xdr:rowOff>
    </xdr:from>
    <xdr:to>
      <xdr:col>41</xdr:col>
      <xdr:colOff>50800</xdr:colOff>
      <xdr:row>98</xdr:row>
      <xdr:rowOff>23358</xdr:rowOff>
    </xdr:to>
    <xdr:cxnSp macro="">
      <xdr:nvCxnSpPr>
        <xdr:cNvPr id="478" name="直線コネクタ 477"/>
        <xdr:cNvCxnSpPr/>
      </xdr:nvCxnSpPr>
      <xdr:spPr>
        <a:xfrm>
          <a:off x="6972300" y="16814242"/>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79" name="フローチャート: 判断 478"/>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0" name="テキスト ボックス 479"/>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1" name="フローチャート: 判断 480"/>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2" name="テキスト ボックス 481"/>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150377</xdr:rowOff>
    </xdr:from>
    <xdr:to>
      <xdr:col>55</xdr:col>
      <xdr:colOff>50800</xdr:colOff>
      <xdr:row>98</xdr:row>
      <xdr:rowOff>80527</xdr:rowOff>
    </xdr:to>
    <xdr:sp macro="" textlink="">
      <xdr:nvSpPr>
        <xdr:cNvPr id="488" name="楕円 487"/>
        <xdr:cNvSpPr/>
      </xdr:nvSpPr>
      <xdr:spPr>
        <a:xfrm>
          <a:off x="10426700" y="167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65304</xdr:rowOff>
    </xdr:from>
    <xdr:ext cx="534377" cy="259045"/>
    <xdr:sp macro="" textlink="">
      <xdr:nvSpPr>
        <xdr:cNvPr id="489" name="普通建設事業費 （ うち更新整備　）該当値テキスト"/>
        <xdr:cNvSpPr txBox="1"/>
      </xdr:nvSpPr>
      <xdr:spPr>
        <a:xfrm>
          <a:off x="10528300" y="166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50969</xdr:rowOff>
    </xdr:from>
    <xdr:to>
      <xdr:col>50</xdr:col>
      <xdr:colOff>165100</xdr:colOff>
      <xdr:row>98</xdr:row>
      <xdr:rowOff>152569</xdr:rowOff>
    </xdr:to>
    <xdr:sp macro="" textlink="">
      <xdr:nvSpPr>
        <xdr:cNvPr id="490" name="楕円 489"/>
        <xdr:cNvSpPr/>
      </xdr:nvSpPr>
      <xdr:spPr>
        <a:xfrm>
          <a:off x="95885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143696</xdr:rowOff>
    </xdr:from>
    <xdr:ext cx="534377" cy="259045"/>
    <xdr:sp macro="" textlink="">
      <xdr:nvSpPr>
        <xdr:cNvPr id="491" name="テキスト ボックス 490"/>
        <xdr:cNvSpPr txBox="1"/>
      </xdr:nvSpPr>
      <xdr:spPr>
        <a:xfrm>
          <a:off x="9372111" y="16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75380</xdr:rowOff>
    </xdr:from>
    <xdr:to>
      <xdr:col>46</xdr:col>
      <xdr:colOff>38100</xdr:colOff>
      <xdr:row>98</xdr:row>
      <xdr:rowOff>5530</xdr:rowOff>
    </xdr:to>
    <xdr:sp macro="" textlink="">
      <xdr:nvSpPr>
        <xdr:cNvPr id="492" name="楕円 491"/>
        <xdr:cNvSpPr/>
      </xdr:nvSpPr>
      <xdr:spPr>
        <a:xfrm>
          <a:off x="8699500" y="167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168107</xdr:rowOff>
    </xdr:from>
    <xdr:ext cx="534377" cy="259045"/>
    <xdr:sp macro="" textlink="">
      <xdr:nvSpPr>
        <xdr:cNvPr id="493" name="テキスト ボックス 492"/>
        <xdr:cNvSpPr txBox="1"/>
      </xdr:nvSpPr>
      <xdr:spPr>
        <a:xfrm>
          <a:off x="8483111" y="167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144008</xdr:rowOff>
    </xdr:from>
    <xdr:to>
      <xdr:col>41</xdr:col>
      <xdr:colOff>101600</xdr:colOff>
      <xdr:row>98</xdr:row>
      <xdr:rowOff>74158</xdr:rowOff>
    </xdr:to>
    <xdr:sp macro="" textlink="">
      <xdr:nvSpPr>
        <xdr:cNvPr id="494" name="楕円 493"/>
        <xdr:cNvSpPr/>
      </xdr:nvSpPr>
      <xdr:spPr>
        <a:xfrm>
          <a:off x="7810500" y="167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65285</xdr:rowOff>
    </xdr:from>
    <xdr:ext cx="534377" cy="259045"/>
    <xdr:sp macro="" textlink="">
      <xdr:nvSpPr>
        <xdr:cNvPr id="495" name="テキスト ボックス 494"/>
        <xdr:cNvSpPr txBox="1"/>
      </xdr:nvSpPr>
      <xdr:spPr>
        <a:xfrm>
          <a:off x="7594111" y="168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132792</xdr:rowOff>
    </xdr:from>
    <xdr:to>
      <xdr:col>36</xdr:col>
      <xdr:colOff>165100</xdr:colOff>
      <xdr:row>98</xdr:row>
      <xdr:rowOff>62942</xdr:rowOff>
    </xdr:to>
    <xdr:sp macro="" textlink="">
      <xdr:nvSpPr>
        <xdr:cNvPr id="496" name="楕円 495"/>
        <xdr:cNvSpPr/>
      </xdr:nvSpPr>
      <xdr:spPr>
        <a:xfrm>
          <a:off x="6921500" y="167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54069</xdr:rowOff>
    </xdr:from>
    <xdr:ext cx="534377" cy="259045"/>
    <xdr:sp macro="" textlink="">
      <xdr:nvSpPr>
        <xdr:cNvPr id="497" name="テキスト ボックス 496"/>
        <xdr:cNvSpPr txBox="1"/>
      </xdr:nvSpPr>
      <xdr:spPr>
        <a:xfrm>
          <a:off x="6705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19" name="直線コネクタ 518"/>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2" name="災害復旧事業費最大値テキスト"/>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3" name="直線コネクタ 522"/>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5" name="災害復旧事業費平均値テキスト"/>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6" name="フローチャート: 判断 525"/>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28" name="フローチャート: 判断 527"/>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29" name="テキスト ボックス 528"/>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1" name="フローチャート: 判断 530"/>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2" name="テキスト ボックス 531"/>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4" name="フローチャート: 判断 533"/>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5" name="テキスト ボックス 534"/>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6" name="フローチャート: 判断 535"/>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37" name="テキスト ボックス 536"/>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5" name="直線コネクタ 624"/>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6"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27" name="直線コネクタ 626"/>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28"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29" name="直線コネクタ 628"/>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38188</xdr:rowOff>
    </xdr:from>
    <xdr:to>
      <xdr:col>85</xdr:col>
      <xdr:colOff>127000</xdr:colOff>
      <xdr:row>77</xdr:row>
      <xdr:rowOff>44017</xdr:rowOff>
    </xdr:to>
    <xdr:cxnSp macro="">
      <xdr:nvCxnSpPr>
        <xdr:cNvPr id="630" name="直線コネクタ 629"/>
        <xdr:cNvCxnSpPr/>
      </xdr:nvCxnSpPr>
      <xdr:spPr>
        <a:xfrm flipV="1">
          <a:off x="15481300" y="13239838"/>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1" name="公債費平均値テキスト"/>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2" name="フローチャート: 判断 631"/>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44017</xdr:rowOff>
    </xdr:from>
    <xdr:to>
      <xdr:col>81</xdr:col>
      <xdr:colOff>50800</xdr:colOff>
      <xdr:row>77</xdr:row>
      <xdr:rowOff>73189</xdr:rowOff>
    </xdr:to>
    <xdr:cxnSp macro="">
      <xdr:nvCxnSpPr>
        <xdr:cNvPr id="633" name="直線コネクタ 632"/>
        <xdr:cNvCxnSpPr/>
      </xdr:nvCxnSpPr>
      <xdr:spPr>
        <a:xfrm flipV="1">
          <a:off x="14592300" y="13245667"/>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4" name="フローチャート: 判断 633"/>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5" name="テキスト ボックス 634"/>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73189</xdr:rowOff>
    </xdr:from>
    <xdr:to>
      <xdr:col>76</xdr:col>
      <xdr:colOff>114300</xdr:colOff>
      <xdr:row>77</xdr:row>
      <xdr:rowOff>91123</xdr:rowOff>
    </xdr:to>
    <xdr:cxnSp macro="">
      <xdr:nvCxnSpPr>
        <xdr:cNvPr id="636" name="直線コネクタ 635"/>
        <xdr:cNvCxnSpPr/>
      </xdr:nvCxnSpPr>
      <xdr:spPr>
        <a:xfrm flipV="1">
          <a:off x="13703300" y="13274839"/>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37" name="フローチャート: 判断 636"/>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38" name="テキスト ボックス 637"/>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91123</xdr:rowOff>
    </xdr:from>
    <xdr:to>
      <xdr:col>71</xdr:col>
      <xdr:colOff>177800</xdr:colOff>
      <xdr:row>77</xdr:row>
      <xdr:rowOff>99467</xdr:rowOff>
    </xdr:to>
    <xdr:cxnSp macro="">
      <xdr:nvCxnSpPr>
        <xdr:cNvPr id="639" name="直線コネクタ 638"/>
        <xdr:cNvCxnSpPr/>
      </xdr:nvCxnSpPr>
      <xdr:spPr>
        <a:xfrm flipV="1">
          <a:off x="12814300" y="1329277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0" name="フローチャート: 判断 639"/>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1" name="テキスト ボックス 640"/>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2" name="フローチャート: 判断 641"/>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3" name="テキスト ボックス 642"/>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158838</xdr:rowOff>
    </xdr:from>
    <xdr:to>
      <xdr:col>85</xdr:col>
      <xdr:colOff>177800</xdr:colOff>
      <xdr:row>77</xdr:row>
      <xdr:rowOff>88988</xdr:rowOff>
    </xdr:to>
    <xdr:sp macro="" textlink="">
      <xdr:nvSpPr>
        <xdr:cNvPr id="649" name="楕円 648"/>
        <xdr:cNvSpPr/>
      </xdr:nvSpPr>
      <xdr:spPr>
        <a:xfrm>
          <a:off x="16268700" y="131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137265</xdr:rowOff>
    </xdr:from>
    <xdr:ext cx="534377" cy="259045"/>
    <xdr:sp macro="" textlink="">
      <xdr:nvSpPr>
        <xdr:cNvPr id="650" name="公債費該当値テキスト"/>
        <xdr:cNvSpPr txBox="1"/>
      </xdr:nvSpPr>
      <xdr:spPr>
        <a:xfrm>
          <a:off x="16370300" y="131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164667</xdr:rowOff>
    </xdr:from>
    <xdr:to>
      <xdr:col>81</xdr:col>
      <xdr:colOff>101600</xdr:colOff>
      <xdr:row>77</xdr:row>
      <xdr:rowOff>94817</xdr:rowOff>
    </xdr:to>
    <xdr:sp macro="" textlink="">
      <xdr:nvSpPr>
        <xdr:cNvPr id="651" name="楕円 650"/>
        <xdr:cNvSpPr/>
      </xdr:nvSpPr>
      <xdr:spPr>
        <a:xfrm>
          <a:off x="15430500" y="131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85944</xdr:rowOff>
    </xdr:from>
    <xdr:ext cx="534377" cy="259045"/>
    <xdr:sp macro="" textlink="">
      <xdr:nvSpPr>
        <xdr:cNvPr id="652" name="テキスト ボックス 651"/>
        <xdr:cNvSpPr txBox="1"/>
      </xdr:nvSpPr>
      <xdr:spPr>
        <a:xfrm>
          <a:off x="15214111" y="132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22389</xdr:rowOff>
    </xdr:from>
    <xdr:to>
      <xdr:col>76</xdr:col>
      <xdr:colOff>165100</xdr:colOff>
      <xdr:row>77</xdr:row>
      <xdr:rowOff>123989</xdr:rowOff>
    </xdr:to>
    <xdr:sp macro="" textlink="">
      <xdr:nvSpPr>
        <xdr:cNvPr id="653" name="楕円 652"/>
        <xdr:cNvSpPr/>
      </xdr:nvSpPr>
      <xdr:spPr>
        <a:xfrm>
          <a:off x="14541500" y="132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115116</xdr:rowOff>
    </xdr:from>
    <xdr:ext cx="534377" cy="259045"/>
    <xdr:sp macro="" textlink="">
      <xdr:nvSpPr>
        <xdr:cNvPr id="654" name="テキスト ボックス 653"/>
        <xdr:cNvSpPr txBox="1"/>
      </xdr:nvSpPr>
      <xdr:spPr>
        <a:xfrm>
          <a:off x="14325111" y="133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40323</xdr:rowOff>
    </xdr:from>
    <xdr:to>
      <xdr:col>72</xdr:col>
      <xdr:colOff>38100</xdr:colOff>
      <xdr:row>77</xdr:row>
      <xdr:rowOff>141923</xdr:rowOff>
    </xdr:to>
    <xdr:sp macro="" textlink="">
      <xdr:nvSpPr>
        <xdr:cNvPr id="655" name="楕円 654"/>
        <xdr:cNvSpPr/>
      </xdr:nvSpPr>
      <xdr:spPr>
        <a:xfrm>
          <a:off x="13652500" y="132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133050</xdr:rowOff>
    </xdr:from>
    <xdr:ext cx="534377" cy="259045"/>
    <xdr:sp macro="" textlink="">
      <xdr:nvSpPr>
        <xdr:cNvPr id="656" name="テキスト ボックス 655"/>
        <xdr:cNvSpPr txBox="1"/>
      </xdr:nvSpPr>
      <xdr:spPr>
        <a:xfrm>
          <a:off x="13436111" y="133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48667</xdr:rowOff>
    </xdr:from>
    <xdr:to>
      <xdr:col>67</xdr:col>
      <xdr:colOff>101600</xdr:colOff>
      <xdr:row>77</xdr:row>
      <xdr:rowOff>150267</xdr:rowOff>
    </xdr:to>
    <xdr:sp macro="" textlink="">
      <xdr:nvSpPr>
        <xdr:cNvPr id="657" name="楕円 656"/>
        <xdr:cNvSpPr/>
      </xdr:nvSpPr>
      <xdr:spPr>
        <a:xfrm>
          <a:off x="12763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141394</xdr:rowOff>
    </xdr:from>
    <xdr:ext cx="534377" cy="259045"/>
    <xdr:sp macro="" textlink="">
      <xdr:nvSpPr>
        <xdr:cNvPr id="658" name="テキスト ボックス 657"/>
        <xdr:cNvSpPr txBox="1"/>
      </xdr:nvSpPr>
      <xdr:spPr>
        <a:xfrm>
          <a:off x="12547111" y="133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4" name="直線コネクタ 683"/>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5"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6" name="直線コネクタ 685"/>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87"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88" name="直線コネクタ 687"/>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125347</xdr:rowOff>
    </xdr:from>
    <xdr:to>
      <xdr:col>85</xdr:col>
      <xdr:colOff>127000</xdr:colOff>
      <xdr:row>95</xdr:row>
      <xdr:rowOff>138280</xdr:rowOff>
    </xdr:to>
    <xdr:cxnSp macro="">
      <xdr:nvCxnSpPr>
        <xdr:cNvPr id="689" name="直線コネクタ 688"/>
        <xdr:cNvCxnSpPr/>
      </xdr:nvCxnSpPr>
      <xdr:spPr>
        <a:xfrm>
          <a:off x="15481300" y="16413097"/>
          <a:ext cx="8382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0" name="積立金平均値テキスト"/>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1" name="フローチャート: 判断 690"/>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125347</xdr:rowOff>
    </xdr:from>
    <xdr:to>
      <xdr:col>81</xdr:col>
      <xdr:colOff>50800</xdr:colOff>
      <xdr:row>98</xdr:row>
      <xdr:rowOff>61926</xdr:rowOff>
    </xdr:to>
    <xdr:cxnSp macro="">
      <xdr:nvCxnSpPr>
        <xdr:cNvPr id="692" name="直線コネクタ 691"/>
        <xdr:cNvCxnSpPr/>
      </xdr:nvCxnSpPr>
      <xdr:spPr>
        <a:xfrm flipV="1">
          <a:off x="14592300" y="16413097"/>
          <a:ext cx="889000" cy="45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3" name="フローチャート: 判断 692"/>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4" name="テキスト ボックス 693"/>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28077</xdr:rowOff>
    </xdr:from>
    <xdr:to>
      <xdr:col>76</xdr:col>
      <xdr:colOff>114300</xdr:colOff>
      <xdr:row>98</xdr:row>
      <xdr:rowOff>61926</xdr:rowOff>
    </xdr:to>
    <xdr:cxnSp macro="">
      <xdr:nvCxnSpPr>
        <xdr:cNvPr id="695" name="直線コネクタ 694"/>
        <xdr:cNvCxnSpPr/>
      </xdr:nvCxnSpPr>
      <xdr:spPr>
        <a:xfrm>
          <a:off x="13703300" y="16830177"/>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6" name="フローチャート: 判断 695"/>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697" name="テキスト ボックス 696"/>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28077</xdr:rowOff>
    </xdr:from>
    <xdr:to>
      <xdr:col>71</xdr:col>
      <xdr:colOff>177800</xdr:colOff>
      <xdr:row>98</xdr:row>
      <xdr:rowOff>101082</xdr:rowOff>
    </xdr:to>
    <xdr:cxnSp macro="">
      <xdr:nvCxnSpPr>
        <xdr:cNvPr id="698" name="直線コネクタ 697"/>
        <xdr:cNvCxnSpPr/>
      </xdr:nvCxnSpPr>
      <xdr:spPr>
        <a:xfrm flipV="1">
          <a:off x="12814300" y="16830177"/>
          <a:ext cx="889000" cy="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699" name="フローチャート: 判断 698"/>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0" name="テキスト ボックス 699"/>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1" name="フローチャート: 判断 700"/>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2" name="テキスト ボックス 701"/>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87480</xdr:rowOff>
    </xdr:from>
    <xdr:to>
      <xdr:col>85</xdr:col>
      <xdr:colOff>177800</xdr:colOff>
      <xdr:row>96</xdr:row>
      <xdr:rowOff>17630</xdr:rowOff>
    </xdr:to>
    <xdr:sp macro="" textlink="">
      <xdr:nvSpPr>
        <xdr:cNvPr id="708" name="楕円 707"/>
        <xdr:cNvSpPr/>
      </xdr:nvSpPr>
      <xdr:spPr>
        <a:xfrm>
          <a:off x="16268700" y="163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110357</xdr:rowOff>
    </xdr:from>
    <xdr:ext cx="534377" cy="259045"/>
    <xdr:sp macro="" textlink="">
      <xdr:nvSpPr>
        <xdr:cNvPr id="709" name="積立金該当値テキスト"/>
        <xdr:cNvSpPr txBox="1"/>
      </xdr:nvSpPr>
      <xdr:spPr>
        <a:xfrm>
          <a:off x="16370300" y="162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74547</xdr:rowOff>
    </xdr:from>
    <xdr:to>
      <xdr:col>81</xdr:col>
      <xdr:colOff>101600</xdr:colOff>
      <xdr:row>96</xdr:row>
      <xdr:rowOff>4697</xdr:rowOff>
    </xdr:to>
    <xdr:sp macro="" textlink="">
      <xdr:nvSpPr>
        <xdr:cNvPr id="710" name="楕円 709"/>
        <xdr:cNvSpPr/>
      </xdr:nvSpPr>
      <xdr:spPr>
        <a:xfrm>
          <a:off x="15430500" y="163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21224</xdr:rowOff>
    </xdr:from>
    <xdr:ext cx="534377" cy="259045"/>
    <xdr:sp macro="" textlink="">
      <xdr:nvSpPr>
        <xdr:cNvPr id="711" name="テキスト ボックス 710"/>
        <xdr:cNvSpPr txBox="1"/>
      </xdr:nvSpPr>
      <xdr:spPr>
        <a:xfrm>
          <a:off x="15214111" y="1613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11126</xdr:rowOff>
    </xdr:from>
    <xdr:to>
      <xdr:col>76</xdr:col>
      <xdr:colOff>165100</xdr:colOff>
      <xdr:row>98</xdr:row>
      <xdr:rowOff>112726</xdr:rowOff>
    </xdr:to>
    <xdr:sp macro="" textlink="">
      <xdr:nvSpPr>
        <xdr:cNvPr id="712" name="楕円 711"/>
        <xdr:cNvSpPr/>
      </xdr:nvSpPr>
      <xdr:spPr>
        <a:xfrm>
          <a:off x="14541500" y="168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103853</xdr:rowOff>
    </xdr:from>
    <xdr:ext cx="534377" cy="259045"/>
    <xdr:sp macro="" textlink="">
      <xdr:nvSpPr>
        <xdr:cNvPr id="713" name="テキスト ボックス 712"/>
        <xdr:cNvSpPr txBox="1"/>
      </xdr:nvSpPr>
      <xdr:spPr>
        <a:xfrm>
          <a:off x="14325111" y="169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148727</xdr:rowOff>
    </xdr:from>
    <xdr:to>
      <xdr:col>72</xdr:col>
      <xdr:colOff>38100</xdr:colOff>
      <xdr:row>98</xdr:row>
      <xdr:rowOff>78877</xdr:rowOff>
    </xdr:to>
    <xdr:sp macro="" textlink="">
      <xdr:nvSpPr>
        <xdr:cNvPr id="714" name="楕円 713"/>
        <xdr:cNvSpPr/>
      </xdr:nvSpPr>
      <xdr:spPr>
        <a:xfrm>
          <a:off x="13652500" y="167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70004</xdr:rowOff>
    </xdr:from>
    <xdr:ext cx="534377" cy="259045"/>
    <xdr:sp macro="" textlink="">
      <xdr:nvSpPr>
        <xdr:cNvPr id="715" name="テキスト ボックス 714"/>
        <xdr:cNvSpPr txBox="1"/>
      </xdr:nvSpPr>
      <xdr:spPr>
        <a:xfrm>
          <a:off x="13436111" y="168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50282</xdr:rowOff>
    </xdr:from>
    <xdr:to>
      <xdr:col>67</xdr:col>
      <xdr:colOff>101600</xdr:colOff>
      <xdr:row>98</xdr:row>
      <xdr:rowOff>151882</xdr:rowOff>
    </xdr:to>
    <xdr:sp macro="" textlink="">
      <xdr:nvSpPr>
        <xdr:cNvPr id="716" name="楕円 715"/>
        <xdr:cNvSpPr/>
      </xdr:nvSpPr>
      <xdr:spPr>
        <a:xfrm>
          <a:off x="12763500" y="168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143009</xdr:rowOff>
    </xdr:from>
    <xdr:ext cx="534377" cy="259045"/>
    <xdr:sp macro="" textlink="">
      <xdr:nvSpPr>
        <xdr:cNvPr id="717" name="テキスト ボックス 716"/>
        <xdr:cNvSpPr txBox="1"/>
      </xdr:nvSpPr>
      <xdr:spPr>
        <a:xfrm>
          <a:off x="12547111" y="169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39" name="直線コネクタ 738"/>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2"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3" name="直線コネクタ 742"/>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5" name="投資及び出資金平均値テキスト"/>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6" name="フローチャート: 判断 745"/>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48" name="フローチャート: 判断 747"/>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49" name="テキスト ボックス 748"/>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1" name="フローチャート: 判断 750"/>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2" name="テキスト ボックス 751"/>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4" name="フローチャート: 判断 753"/>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5" name="テキスト ボックス 754"/>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6" name="フローチャート: 判断 755"/>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57" name="テキスト ボックス 756"/>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4" name="直線コネクタ 793"/>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797"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798" name="直線コネクタ 797"/>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137597</xdr:rowOff>
    </xdr:from>
    <xdr:to>
      <xdr:col>116</xdr:col>
      <xdr:colOff>63500</xdr:colOff>
      <xdr:row>58</xdr:row>
      <xdr:rowOff>137826</xdr:rowOff>
    </xdr:to>
    <xdr:cxnSp macro="">
      <xdr:nvCxnSpPr>
        <xdr:cNvPr id="799" name="直線コネクタ 798"/>
        <xdr:cNvCxnSpPr/>
      </xdr:nvCxnSpPr>
      <xdr:spPr>
        <a:xfrm>
          <a:off x="21323300" y="1008169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0"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1" name="フローチャート: 判断 800"/>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136225</xdr:rowOff>
    </xdr:from>
    <xdr:to>
      <xdr:col>111</xdr:col>
      <xdr:colOff>177800</xdr:colOff>
      <xdr:row>58</xdr:row>
      <xdr:rowOff>137597</xdr:rowOff>
    </xdr:to>
    <xdr:cxnSp macro="">
      <xdr:nvCxnSpPr>
        <xdr:cNvPr id="802" name="直線コネクタ 801"/>
        <xdr:cNvCxnSpPr/>
      </xdr:nvCxnSpPr>
      <xdr:spPr>
        <a:xfrm>
          <a:off x="20434300" y="1008032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3" name="フローチャート: 判断 802"/>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4" name="テキスト ボックス 803"/>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136225</xdr:rowOff>
    </xdr:from>
    <xdr:to>
      <xdr:col>107</xdr:col>
      <xdr:colOff>50800</xdr:colOff>
      <xdr:row>58</xdr:row>
      <xdr:rowOff>136499</xdr:rowOff>
    </xdr:to>
    <xdr:cxnSp macro="">
      <xdr:nvCxnSpPr>
        <xdr:cNvPr id="805" name="直線コネクタ 804"/>
        <xdr:cNvCxnSpPr/>
      </xdr:nvCxnSpPr>
      <xdr:spPr>
        <a:xfrm flipV="1">
          <a:off x="19545300" y="1008032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6" name="フローチャート: 判断 805"/>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07" name="テキスト ボックス 806"/>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136499</xdr:rowOff>
    </xdr:from>
    <xdr:to>
      <xdr:col>102</xdr:col>
      <xdr:colOff>114300</xdr:colOff>
      <xdr:row>58</xdr:row>
      <xdr:rowOff>138100</xdr:rowOff>
    </xdr:to>
    <xdr:cxnSp macro="">
      <xdr:nvCxnSpPr>
        <xdr:cNvPr id="808" name="直線コネクタ 807"/>
        <xdr:cNvCxnSpPr/>
      </xdr:nvCxnSpPr>
      <xdr:spPr>
        <a:xfrm flipV="1">
          <a:off x="18656300" y="1008059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09" name="フローチャート: 判断 808"/>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0" name="テキスト ボックス 809"/>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1" name="フローチャート: 判断 810"/>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2" name="テキスト ボックス 811"/>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87026</xdr:rowOff>
    </xdr:from>
    <xdr:to>
      <xdr:col>116</xdr:col>
      <xdr:colOff>114300</xdr:colOff>
      <xdr:row>59</xdr:row>
      <xdr:rowOff>17176</xdr:rowOff>
    </xdr:to>
    <xdr:sp macro="" textlink="">
      <xdr:nvSpPr>
        <xdr:cNvPr id="818" name="楕円 817"/>
        <xdr:cNvSpPr/>
      </xdr:nvSpPr>
      <xdr:spPr>
        <a:xfrm>
          <a:off x="221107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1953</xdr:rowOff>
    </xdr:from>
    <xdr:ext cx="313932" cy="259045"/>
    <xdr:sp macro="" textlink="">
      <xdr:nvSpPr>
        <xdr:cNvPr id="819" name="貸付金該当値テキスト"/>
        <xdr:cNvSpPr txBox="1"/>
      </xdr:nvSpPr>
      <xdr:spPr>
        <a:xfrm>
          <a:off x="22212300" y="9946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86797</xdr:rowOff>
    </xdr:from>
    <xdr:to>
      <xdr:col>112</xdr:col>
      <xdr:colOff>38100</xdr:colOff>
      <xdr:row>59</xdr:row>
      <xdr:rowOff>16947</xdr:rowOff>
    </xdr:to>
    <xdr:sp macro="" textlink="">
      <xdr:nvSpPr>
        <xdr:cNvPr id="820" name="楕円 819"/>
        <xdr:cNvSpPr/>
      </xdr:nvSpPr>
      <xdr:spPr>
        <a:xfrm>
          <a:off x="21272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8074</xdr:rowOff>
    </xdr:from>
    <xdr:ext cx="313932" cy="259045"/>
    <xdr:sp macro="" textlink="">
      <xdr:nvSpPr>
        <xdr:cNvPr id="821" name="テキスト ボックス 820"/>
        <xdr:cNvSpPr txBox="1"/>
      </xdr:nvSpPr>
      <xdr:spPr>
        <a:xfrm>
          <a:off x="21166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85425</xdr:rowOff>
    </xdr:from>
    <xdr:to>
      <xdr:col>107</xdr:col>
      <xdr:colOff>101600</xdr:colOff>
      <xdr:row>59</xdr:row>
      <xdr:rowOff>15575</xdr:rowOff>
    </xdr:to>
    <xdr:sp macro="" textlink="">
      <xdr:nvSpPr>
        <xdr:cNvPr id="822" name="楕円 821"/>
        <xdr:cNvSpPr/>
      </xdr:nvSpPr>
      <xdr:spPr>
        <a:xfrm>
          <a:off x="20383500" y="100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6702</xdr:rowOff>
    </xdr:from>
    <xdr:ext cx="313932" cy="259045"/>
    <xdr:sp macro="" textlink="">
      <xdr:nvSpPr>
        <xdr:cNvPr id="823" name="テキスト ボックス 822"/>
        <xdr:cNvSpPr txBox="1"/>
      </xdr:nvSpPr>
      <xdr:spPr>
        <a:xfrm>
          <a:off x="20277333" y="10122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85699</xdr:rowOff>
    </xdr:from>
    <xdr:to>
      <xdr:col>102</xdr:col>
      <xdr:colOff>165100</xdr:colOff>
      <xdr:row>59</xdr:row>
      <xdr:rowOff>15849</xdr:rowOff>
    </xdr:to>
    <xdr:sp macro="" textlink="">
      <xdr:nvSpPr>
        <xdr:cNvPr id="824" name="楕円 823"/>
        <xdr:cNvSpPr/>
      </xdr:nvSpPr>
      <xdr:spPr>
        <a:xfrm>
          <a:off x="19494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6976</xdr:rowOff>
    </xdr:from>
    <xdr:ext cx="313932" cy="259045"/>
    <xdr:sp macro="" textlink="">
      <xdr:nvSpPr>
        <xdr:cNvPr id="825" name="テキスト ボックス 824"/>
        <xdr:cNvSpPr txBox="1"/>
      </xdr:nvSpPr>
      <xdr:spPr>
        <a:xfrm>
          <a:off x="19388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87300</xdr:rowOff>
    </xdr:from>
    <xdr:to>
      <xdr:col>98</xdr:col>
      <xdr:colOff>38100</xdr:colOff>
      <xdr:row>59</xdr:row>
      <xdr:rowOff>17450</xdr:rowOff>
    </xdr:to>
    <xdr:sp macro="" textlink="">
      <xdr:nvSpPr>
        <xdr:cNvPr id="826" name="楕円 825"/>
        <xdr:cNvSpPr/>
      </xdr:nvSpPr>
      <xdr:spPr>
        <a:xfrm>
          <a:off x="18605500" y="10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8577</xdr:rowOff>
    </xdr:from>
    <xdr:ext cx="313932" cy="259045"/>
    <xdr:sp macro="" textlink="">
      <xdr:nvSpPr>
        <xdr:cNvPr id="827" name="テキスト ボックス 826"/>
        <xdr:cNvSpPr txBox="1"/>
      </xdr:nvSpPr>
      <xdr:spPr>
        <a:xfrm>
          <a:off x="18499333" y="1012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2" name="直線コネクタ 851"/>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3"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4" name="直線コネクタ 853"/>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5"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6" name="直線コネクタ 855"/>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120574</xdr:rowOff>
    </xdr:from>
    <xdr:to>
      <xdr:col>116</xdr:col>
      <xdr:colOff>63500</xdr:colOff>
      <xdr:row>76</xdr:row>
      <xdr:rowOff>2006</xdr:rowOff>
    </xdr:to>
    <xdr:cxnSp macro="">
      <xdr:nvCxnSpPr>
        <xdr:cNvPr id="857" name="直線コネクタ 856"/>
        <xdr:cNvCxnSpPr/>
      </xdr:nvCxnSpPr>
      <xdr:spPr>
        <a:xfrm flipV="1">
          <a:off x="21323300" y="12979324"/>
          <a:ext cx="8382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58" name="繰出金平均値テキスト"/>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59" name="フローチャート: 判断 858"/>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2006</xdr:rowOff>
    </xdr:from>
    <xdr:to>
      <xdr:col>111</xdr:col>
      <xdr:colOff>177800</xdr:colOff>
      <xdr:row>76</xdr:row>
      <xdr:rowOff>27687</xdr:rowOff>
    </xdr:to>
    <xdr:cxnSp macro="">
      <xdr:nvCxnSpPr>
        <xdr:cNvPr id="860" name="直線コネクタ 859"/>
        <xdr:cNvCxnSpPr/>
      </xdr:nvCxnSpPr>
      <xdr:spPr>
        <a:xfrm flipV="1">
          <a:off x="20434300" y="13032206"/>
          <a:ext cx="8890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1" name="フローチャート: 判断 860"/>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2" name="テキスト ボックス 861"/>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27115</xdr:rowOff>
    </xdr:from>
    <xdr:to>
      <xdr:col>107</xdr:col>
      <xdr:colOff>50800</xdr:colOff>
      <xdr:row>76</xdr:row>
      <xdr:rowOff>27687</xdr:rowOff>
    </xdr:to>
    <xdr:cxnSp macro="">
      <xdr:nvCxnSpPr>
        <xdr:cNvPr id="863" name="直線コネクタ 862"/>
        <xdr:cNvCxnSpPr/>
      </xdr:nvCxnSpPr>
      <xdr:spPr>
        <a:xfrm>
          <a:off x="19545300" y="1305731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4" name="フローチャート: 判断 863"/>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5" name="テキスト ボックス 864"/>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27115</xdr:rowOff>
    </xdr:from>
    <xdr:to>
      <xdr:col>102</xdr:col>
      <xdr:colOff>114300</xdr:colOff>
      <xdr:row>76</xdr:row>
      <xdr:rowOff>54908</xdr:rowOff>
    </xdr:to>
    <xdr:cxnSp macro="">
      <xdr:nvCxnSpPr>
        <xdr:cNvPr id="866" name="直線コネクタ 865"/>
        <xdr:cNvCxnSpPr/>
      </xdr:nvCxnSpPr>
      <xdr:spPr>
        <a:xfrm flipV="1">
          <a:off x="18656300" y="13057315"/>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67" name="フローチャート: 判断 866"/>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68" name="テキスト ボックス 867"/>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69" name="フローチャート: 判断 868"/>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0" name="テキスト ボックス 869"/>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69774</xdr:rowOff>
    </xdr:from>
    <xdr:to>
      <xdr:col>116</xdr:col>
      <xdr:colOff>114300</xdr:colOff>
      <xdr:row>75</xdr:row>
      <xdr:rowOff>171374</xdr:rowOff>
    </xdr:to>
    <xdr:sp macro="" textlink="">
      <xdr:nvSpPr>
        <xdr:cNvPr id="876" name="楕円 875"/>
        <xdr:cNvSpPr/>
      </xdr:nvSpPr>
      <xdr:spPr>
        <a:xfrm>
          <a:off x="22110700" y="129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48201</xdr:rowOff>
    </xdr:from>
    <xdr:ext cx="534377" cy="259045"/>
    <xdr:sp macro="" textlink="">
      <xdr:nvSpPr>
        <xdr:cNvPr id="877" name="繰出金該当値テキスト"/>
        <xdr:cNvSpPr txBox="1"/>
      </xdr:nvSpPr>
      <xdr:spPr>
        <a:xfrm>
          <a:off x="22212300" y="129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122657</xdr:rowOff>
    </xdr:from>
    <xdr:to>
      <xdr:col>112</xdr:col>
      <xdr:colOff>38100</xdr:colOff>
      <xdr:row>76</xdr:row>
      <xdr:rowOff>52806</xdr:rowOff>
    </xdr:to>
    <xdr:sp macro="" textlink="">
      <xdr:nvSpPr>
        <xdr:cNvPr id="878" name="楕円 877"/>
        <xdr:cNvSpPr/>
      </xdr:nvSpPr>
      <xdr:spPr>
        <a:xfrm>
          <a:off x="21272500" y="12981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43933</xdr:rowOff>
    </xdr:from>
    <xdr:ext cx="534377" cy="259045"/>
    <xdr:sp macro="" textlink="">
      <xdr:nvSpPr>
        <xdr:cNvPr id="879" name="テキスト ボックス 878"/>
        <xdr:cNvSpPr txBox="1"/>
      </xdr:nvSpPr>
      <xdr:spPr>
        <a:xfrm>
          <a:off x="21056111" y="130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148337</xdr:rowOff>
    </xdr:from>
    <xdr:to>
      <xdr:col>107</xdr:col>
      <xdr:colOff>101600</xdr:colOff>
      <xdr:row>76</xdr:row>
      <xdr:rowOff>78487</xdr:rowOff>
    </xdr:to>
    <xdr:sp macro="" textlink="">
      <xdr:nvSpPr>
        <xdr:cNvPr id="880" name="楕円 879"/>
        <xdr:cNvSpPr/>
      </xdr:nvSpPr>
      <xdr:spPr>
        <a:xfrm>
          <a:off x="20383500" y="130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69614</xdr:rowOff>
    </xdr:from>
    <xdr:ext cx="534377" cy="259045"/>
    <xdr:sp macro="" textlink="">
      <xdr:nvSpPr>
        <xdr:cNvPr id="881" name="テキスト ボックス 880"/>
        <xdr:cNvSpPr txBox="1"/>
      </xdr:nvSpPr>
      <xdr:spPr>
        <a:xfrm>
          <a:off x="20167111" y="130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147765</xdr:rowOff>
    </xdr:from>
    <xdr:to>
      <xdr:col>102</xdr:col>
      <xdr:colOff>165100</xdr:colOff>
      <xdr:row>76</xdr:row>
      <xdr:rowOff>77915</xdr:rowOff>
    </xdr:to>
    <xdr:sp macro="" textlink="">
      <xdr:nvSpPr>
        <xdr:cNvPr id="882" name="楕円 881"/>
        <xdr:cNvSpPr/>
      </xdr:nvSpPr>
      <xdr:spPr>
        <a:xfrm>
          <a:off x="19494500" y="130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69042</xdr:rowOff>
    </xdr:from>
    <xdr:ext cx="534377" cy="259045"/>
    <xdr:sp macro="" textlink="">
      <xdr:nvSpPr>
        <xdr:cNvPr id="883" name="テキスト ボックス 882"/>
        <xdr:cNvSpPr txBox="1"/>
      </xdr:nvSpPr>
      <xdr:spPr>
        <a:xfrm>
          <a:off x="19278111" y="130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4108</xdr:rowOff>
    </xdr:from>
    <xdr:to>
      <xdr:col>98</xdr:col>
      <xdr:colOff>38100</xdr:colOff>
      <xdr:row>76</xdr:row>
      <xdr:rowOff>105708</xdr:rowOff>
    </xdr:to>
    <xdr:sp macro="" textlink="">
      <xdr:nvSpPr>
        <xdr:cNvPr id="884" name="楕円 883"/>
        <xdr:cNvSpPr/>
      </xdr:nvSpPr>
      <xdr:spPr>
        <a:xfrm>
          <a:off x="18605500" y="130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96835</xdr:rowOff>
    </xdr:from>
    <xdr:ext cx="534377" cy="259045"/>
    <xdr:sp macro="" textlink="">
      <xdr:nvSpPr>
        <xdr:cNvPr id="885" name="テキスト ボックス 884"/>
        <xdr:cNvSpPr txBox="1"/>
      </xdr:nvSpPr>
      <xdr:spPr>
        <a:xfrm>
          <a:off x="18389111" y="131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積立金を除くほぼ全ての科目において、類似団体平均を下回っている。その中でも特に人件費、物件費、維持補修費、補助費等、普通建設事業費、公債費については類似団体内の順位が極めて低い。全体的に見て、類似団体内での順位が低くなっており、コストを抑えながらサービスを行っていることが分かる。 今後も住民のニーズに応えながら、節度とメリハリの利いた財政運営に努めていく必要がある。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18,577
18,163
18.78
7,782,351
7,489,233
248,837
4,916,109
4,665,058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121412</xdr:rowOff>
    </xdr:from>
    <xdr:to>
      <xdr:col>24</xdr:col>
      <xdr:colOff>63500</xdr:colOff>
      <xdr:row>39</xdr:row>
      <xdr:rowOff>73406</xdr:rowOff>
    </xdr:to>
    <xdr:cxnSp macro="">
      <xdr:nvCxnSpPr>
        <xdr:cNvPr id="61" name="直線コネクタ 60"/>
        <xdr:cNvCxnSpPr/>
      </xdr:nvCxnSpPr>
      <xdr:spPr>
        <a:xfrm>
          <a:off x="3797300" y="66365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121412</xdr:rowOff>
    </xdr:from>
    <xdr:to>
      <xdr:col>19</xdr:col>
      <xdr:colOff>177800</xdr:colOff>
      <xdr:row>39</xdr:row>
      <xdr:rowOff>4064</xdr:rowOff>
    </xdr:to>
    <xdr:cxnSp macro="">
      <xdr:nvCxnSpPr>
        <xdr:cNvPr id="64" name="直線コネクタ 63"/>
        <xdr:cNvCxnSpPr/>
      </xdr:nvCxnSpPr>
      <xdr:spPr>
        <a:xfrm flipV="1">
          <a:off x="2908300" y="663651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162941</xdr:rowOff>
    </xdr:from>
    <xdr:to>
      <xdr:col>15</xdr:col>
      <xdr:colOff>50800</xdr:colOff>
      <xdr:row>39</xdr:row>
      <xdr:rowOff>4064</xdr:rowOff>
    </xdr:to>
    <xdr:cxnSp macro="">
      <xdr:nvCxnSpPr>
        <xdr:cNvPr id="67" name="直線コネクタ 66"/>
        <xdr:cNvCxnSpPr/>
      </xdr:nvCxnSpPr>
      <xdr:spPr>
        <a:xfrm>
          <a:off x="2019300" y="667804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162941</xdr:rowOff>
    </xdr:from>
    <xdr:to>
      <xdr:col>10</xdr:col>
      <xdr:colOff>114300</xdr:colOff>
      <xdr:row>38</xdr:row>
      <xdr:rowOff>162941</xdr:rowOff>
    </xdr:to>
    <xdr:cxnSp macro="">
      <xdr:nvCxnSpPr>
        <xdr:cNvPr id="70" name="直線コネクタ 69"/>
        <xdr:cNvCxnSpPr/>
      </xdr:nvCxnSpPr>
      <xdr:spPr>
        <a:xfrm>
          <a:off x="1130300" y="6678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22606</xdr:rowOff>
    </xdr:from>
    <xdr:to>
      <xdr:col>24</xdr:col>
      <xdr:colOff>114300</xdr:colOff>
      <xdr:row>39</xdr:row>
      <xdr:rowOff>124206</xdr:rowOff>
    </xdr:to>
    <xdr:sp macro="" textlink="">
      <xdr:nvSpPr>
        <xdr:cNvPr id="80" name="楕円 79"/>
        <xdr:cNvSpPr/>
      </xdr:nvSpPr>
      <xdr:spPr>
        <a:xfrm>
          <a:off x="4584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108983</xdr:rowOff>
    </xdr:from>
    <xdr:ext cx="469744" cy="259045"/>
    <xdr:sp macro="" textlink="">
      <xdr:nvSpPr>
        <xdr:cNvPr id="81" name="議会費該当値テキスト"/>
        <xdr:cNvSpPr txBox="1"/>
      </xdr:nvSpPr>
      <xdr:spPr>
        <a:xfrm>
          <a:off x="4686300"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70612</xdr:rowOff>
    </xdr:from>
    <xdr:to>
      <xdr:col>20</xdr:col>
      <xdr:colOff>38100</xdr:colOff>
      <xdr:row>39</xdr:row>
      <xdr:rowOff>762</xdr:rowOff>
    </xdr:to>
    <xdr:sp macro="" textlink="">
      <xdr:nvSpPr>
        <xdr:cNvPr id="82" name="楕円 81"/>
        <xdr:cNvSpPr/>
      </xdr:nvSpPr>
      <xdr:spPr>
        <a:xfrm>
          <a:off x="3746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163339</xdr:rowOff>
    </xdr:from>
    <xdr:ext cx="469744" cy="259045"/>
    <xdr:sp macro="" textlink="">
      <xdr:nvSpPr>
        <xdr:cNvPr id="83" name="テキスト ボックス 82"/>
        <xdr:cNvSpPr txBox="1"/>
      </xdr:nvSpPr>
      <xdr:spPr>
        <a:xfrm>
          <a:off x="3562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124714</xdr:rowOff>
    </xdr:from>
    <xdr:to>
      <xdr:col>15</xdr:col>
      <xdr:colOff>101600</xdr:colOff>
      <xdr:row>39</xdr:row>
      <xdr:rowOff>54864</xdr:rowOff>
    </xdr:to>
    <xdr:sp macro="" textlink="">
      <xdr:nvSpPr>
        <xdr:cNvPr id="84" name="楕円 83"/>
        <xdr:cNvSpPr/>
      </xdr:nvSpPr>
      <xdr:spPr>
        <a:xfrm>
          <a:off x="2857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45991</xdr:rowOff>
    </xdr:from>
    <xdr:ext cx="469744" cy="259045"/>
    <xdr:sp macro="" textlink="">
      <xdr:nvSpPr>
        <xdr:cNvPr id="85" name="テキスト ボックス 84"/>
        <xdr:cNvSpPr txBox="1"/>
      </xdr:nvSpPr>
      <xdr:spPr>
        <a:xfrm>
          <a:off x="2673428"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112141</xdr:rowOff>
    </xdr:from>
    <xdr:to>
      <xdr:col>10</xdr:col>
      <xdr:colOff>165100</xdr:colOff>
      <xdr:row>39</xdr:row>
      <xdr:rowOff>42291</xdr:rowOff>
    </xdr:to>
    <xdr:sp macro="" textlink="">
      <xdr:nvSpPr>
        <xdr:cNvPr id="86" name="楕円 85"/>
        <xdr:cNvSpPr/>
      </xdr:nvSpPr>
      <xdr:spPr>
        <a:xfrm>
          <a:off x="1968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33418</xdr:rowOff>
    </xdr:from>
    <xdr:ext cx="469744" cy="259045"/>
    <xdr:sp macro="" textlink="">
      <xdr:nvSpPr>
        <xdr:cNvPr id="87" name="テキスト ボックス 86"/>
        <xdr:cNvSpPr txBox="1"/>
      </xdr:nvSpPr>
      <xdr:spPr>
        <a:xfrm>
          <a:off x="1784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112141</xdr:rowOff>
    </xdr:from>
    <xdr:to>
      <xdr:col>6</xdr:col>
      <xdr:colOff>38100</xdr:colOff>
      <xdr:row>39</xdr:row>
      <xdr:rowOff>42291</xdr:rowOff>
    </xdr:to>
    <xdr:sp macro="" textlink="">
      <xdr:nvSpPr>
        <xdr:cNvPr id="88" name="楕円 87"/>
        <xdr:cNvSpPr/>
      </xdr:nvSpPr>
      <xdr:spPr>
        <a:xfrm>
          <a:off x="1079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33418</xdr:rowOff>
    </xdr:from>
    <xdr:ext cx="469744" cy="259045"/>
    <xdr:sp macro="" textlink="">
      <xdr:nvSpPr>
        <xdr:cNvPr id="89" name="テキスト ボックス 88"/>
        <xdr:cNvSpPr txBox="1"/>
      </xdr:nvSpPr>
      <xdr:spPr>
        <a:xfrm>
          <a:off x="895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159067</xdr:rowOff>
    </xdr:from>
    <xdr:to>
      <xdr:col>24</xdr:col>
      <xdr:colOff>63500</xdr:colOff>
      <xdr:row>57</xdr:row>
      <xdr:rowOff>26058</xdr:rowOff>
    </xdr:to>
    <xdr:cxnSp macro="">
      <xdr:nvCxnSpPr>
        <xdr:cNvPr id="117" name="直線コネクタ 116"/>
        <xdr:cNvCxnSpPr/>
      </xdr:nvCxnSpPr>
      <xdr:spPr>
        <a:xfrm flipV="1">
          <a:off x="3797300" y="9760267"/>
          <a:ext cx="838200" cy="3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45471</xdr:rowOff>
    </xdr:from>
    <xdr:to>
      <xdr:col>19</xdr:col>
      <xdr:colOff>177800</xdr:colOff>
      <xdr:row>57</xdr:row>
      <xdr:rowOff>26058</xdr:rowOff>
    </xdr:to>
    <xdr:cxnSp macro="">
      <xdr:nvCxnSpPr>
        <xdr:cNvPr id="120" name="直線コネクタ 119"/>
        <xdr:cNvCxnSpPr/>
      </xdr:nvCxnSpPr>
      <xdr:spPr>
        <a:xfrm>
          <a:off x="2908300" y="9132321"/>
          <a:ext cx="889000" cy="66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45471</xdr:rowOff>
    </xdr:from>
    <xdr:to>
      <xdr:col>15</xdr:col>
      <xdr:colOff>50800</xdr:colOff>
      <xdr:row>58</xdr:row>
      <xdr:rowOff>77694</xdr:rowOff>
    </xdr:to>
    <xdr:cxnSp macro="">
      <xdr:nvCxnSpPr>
        <xdr:cNvPr id="123" name="直線コネクタ 122"/>
        <xdr:cNvCxnSpPr/>
      </xdr:nvCxnSpPr>
      <xdr:spPr>
        <a:xfrm flipV="1">
          <a:off x="2019300" y="9132321"/>
          <a:ext cx="889000" cy="88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77694</xdr:rowOff>
    </xdr:from>
    <xdr:to>
      <xdr:col>10</xdr:col>
      <xdr:colOff>114300</xdr:colOff>
      <xdr:row>58</xdr:row>
      <xdr:rowOff>153032</xdr:rowOff>
    </xdr:to>
    <xdr:cxnSp macro="">
      <xdr:nvCxnSpPr>
        <xdr:cNvPr id="126" name="直線コネクタ 125"/>
        <xdr:cNvCxnSpPr/>
      </xdr:nvCxnSpPr>
      <xdr:spPr>
        <a:xfrm flipV="1">
          <a:off x="1130300" y="10021794"/>
          <a:ext cx="889000" cy="7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108267</xdr:rowOff>
    </xdr:from>
    <xdr:to>
      <xdr:col>24</xdr:col>
      <xdr:colOff>114300</xdr:colOff>
      <xdr:row>57</xdr:row>
      <xdr:rowOff>38417</xdr:rowOff>
    </xdr:to>
    <xdr:sp macro="" textlink="">
      <xdr:nvSpPr>
        <xdr:cNvPr id="136" name="楕円 135"/>
        <xdr:cNvSpPr/>
      </xdr:nvSpPr>
      <xdr:spPr>
        <a:xfrm>
          <a:off x="4584700" y="97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86694</xdr:rowOff>
    </xdr:from>
    <xdr:ext cx="534377" cy="259045"/>
    <xdr:sp macro="" textlink="">
      <xdr:nvSpPr>
        <xdr:cNvPr id="137" name="総務費該当値テキスト"/>
        <xdr:cNvSpPr txBox="1"/>
      </xdr:nvSpPr>
      <xdr:spPr>
        <a:xfrm>
          <a:off x="4686300" y="96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146708</xdr:rowOff>
    </xdr:from>
    <xdr:to>
      <xdr:col>20</xdr:col>
      <xdr:colOff>38100</xdr:colOff>
      <xdr:row>57</xdr:row>
      <xdr:rowOff>76858</xdr:rowOff>
    </xdr:to>
    <xdr:sp macro="" textlink="">
      <xdr:nvSpPr>
        <xdr:cNvPr id="138" name="楕円 137"/>
        <xdr:cNvSpPr/>
      </xdr:nvSpPr>
      <xdr:spPr>
        <a:xfrm>
          <a:off x="3746500" y="97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67985</xdr:rowOff>
    </xdr:from>
    <xdr:ext cx="534377" cy="259045"/>
    <xdr:sp macro="" textlink="">
      <xdr:nvSpPr>
        <xdr:cNvPr id="139" name="テキスト ボックス 138"/>
        <xdr:cNvSpPr txBox="1"/>
      </xdr:nvSpPr>
      <xdr:spPr>
        <a:xfrm>
          <a:off x="3530111" y="98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166121</xdr:rowOff>
    </xdr:from>
    <xdr:to>
      <xdr:col>15</xdr:col>
      <xdr:colOff>101600</xdr:colOff>
      <xdr:row>53</xdr:row>
      <xdr:rowOff>96271</xdr:rowOff>
    </xdr:to>
    <xdr:sp macro="" textlink="">
      <xdr:nvSpPr>
        <xdr:cNvPr id="140" name="楕円 139"/>
        <xdr:cNvSpPr/>
      </xdr:nvSpPr>
      <xdr:spPr>
        <a:xfrm>
          <a:off x="2857500" y="90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87398</xdr:rowOff>
    </xdr:from>
    <xdr:ext cx="599010" cy="259045"/>
    <xdr:sp macro="" textlink="">
      <xdr:nvSpPr>
        <xdr:cNvPr id="141" name="テキスト ボックス 140"/>
        <xdr:cNvSpPr txBox="1"/>
      </xdr:nvSpPr>
      <xdr:spPr>
        <a:xfrm>
          <a:off x="2608795" y="91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26894</xdr:rowOff>
    </xdr:from>
    <xdr:to>
      <xdr:col>10</xdr:col>
      <xdr:colOff>165100</xdr:colOff>
      <xdr:row>58</xdr:row>
      <xdr:rowOff>128494</xdr:rowOff>
    </xdr:to>
    <xdr:sp macro="" textlink="">
      <xdr:nvSpPr>
        <xdr:cNvPr id="142" name="楕円 141"/>
        <xdr:cNvSpPr/>
      </xdr:nvSpPr>
      <xdr:spPr>
        <a:xfrm>
          <a:off x="1968500" y="99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119621</xdr:rowOff>
    </xdr:from>
    <xdr:ext cx="534377" cy="259045"/>
    <xdr:sp macro="" textlink="">
      <xdr:nvSpPr>
        <xdr:cNvPr id="143" name="テキスト ボックス 142"/>
        <xdr:cNvSpPr txBox="1"/>
      </xdr:nvSpPr>
      <xdr:spPr>
        <a:xfrm>
          <a:off x="1752111" y="100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102232</xdr:rowOff>
    </xdr:from>
    <xdr:to>
      <xdr:col>6</xdr:col>
      <xdr:colOff>38100</xdr:colOff>
      <xdr:row>59</xdr:row>
      <xdr:rowOff>32382</xdr:rowOff>
    </xdr:to>
    <xdr:sp macro="" textlink="">
      <xdr:nvSpPr>
        <xdr:cNvPr id="144" name="楕円 143"/>
        <xdr:cNvSpPr/>
      </xdr:nvSpPr>
      <xdr:spPr>
        <a:xfrm>
          <a:off x="1079500" y="100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23509</xdr:rowOff>
    </xdr:from>
    <xdr:ext cx="534377" cy="259045"/>
    <xdr:sp macro="" textlink="">
      <xdr:nvSpPr>
        <xdr:cNvPr id="145" name="テキスト ボックス 144"/>
        <xdr:cNvSpPr txBox="1"/>
      </xdr:nvSpPr>
      <xdr:spPr>
        <a:xfrm>
          <a:off x="863111" y="1013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45732</xdr:rowOff>
    </xdr:from>
    <xdr:to>
      <xdr:col>24</xdr:col>
      <xdr:colOff>63500</xdr:colOff>
      <xdr:row>77</xdr:row>
      <xdr:rowOff>135255</xdr:rowOff>
    </xdr:to>
    <xdr:cxnSp macro="">
      <xdr:nvCxnSpPr>
        <xdr:cNvPr id="175" name="直線コネクタ 174"/>
        <xdr:cNvCxnSpPr/>
      </xdr:nvCxnSpPr>
      <xdr:spPr>
        <a:xfrm>
          <a:off x="3797300" y="13247382"/>
          <a:ext cx="838200" cy="8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6" name="民生費平均値テキスト"/>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45732</xdr:rowOff>
    </xdr:from>
    <xdr:to>
      <xdr:col>19</xdr:col>
      <xdr:colOff>177800</xdr:colOff>
      <xdr:row>79</xdr:row>
      <xdr:rowOff>26454</xdr:rowOff>
    </xdr:to>
    <xdr:cxnSp macro="">
      <xdr:nvCxnSpPr>
        <xdr:cNvPr id="178" name="直線コネクタ 177"/>
        <xdr:cNvCxnSpPr/>
      </xdr:nvCxnSpPr>
      <xdr:spPr>
        <a:xfrm flipV="1">
          <a:off x="2908300" y="13247382"/>
          <a:ext cx="889000" cy="3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0" name="テキスト ボックス 179"/>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26454</xdr:rowOff>
    </xdr:from>
    <xdr:to>
      <xdr:col>15</xdr:col>
      <xdr:colOff>50800</xdr:colOff>
      <xdr:row>79</xdr:row>
      <xdr:rowOff>76912</xdr:rowOff>
    </xdr:to>
    <xdr:cxnSp macro="">
      <xdr:nvCxnSpPr>
        <xdr:cNvPr id="181" name="直線コネクタ 180"/>
        <xdr:cNvCxnSpPr/>
      </xdr:nvCxnSpPr>
      <xdr:spPr>
        <a:xfrm flipV="1">
          <a:off x="2019300" y="13571004"/>
          <a:ext cx="8890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111091</xdr:rowOff>
    </xdr:from>
    <xdr:ext cx="599010" cy="259045"/>
    <xdr:sp macro="" textlink="">
      <xdr:nvSpPr>
        <xdr:cNvPr id="183" name="テキスト ボックス 182"/>
        <xdr:cNvSpPr txBox="1"/>
      </xdr:nvSpPr>
      <xdr:spPr>
        <a:xfrm>
          <a:off x="2608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76912</xdr:rowOff>
    </xdr:from>
    <xdr:to>
      <xdr:col>10</xdr:col>
      <xdr:colOff>114300</xdr:colOff>
      <xdr:row>79</xdr:row>
      <xdr:rowOff>113119</xdr:rowOff>
    </xdr:to>
    <xdr:cxnSp macro="">
      <xdr:nvCxnSpPr>
        <xdr:cNvPr id="184" name="直線コネクタ 183"/>
        <xdr:cNvCxnSpPr/>
      </xdr:nvCxnSpPr>
      <xdr:spPr>
        <a:xfrm flipV="1">
          <a:off x="1130300" y="13621462"/>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5" name="フローチャート: 判断 184"/>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2506</xdr:rowOff>
    </xdr:from>
    <xdr:ext cx="599010" cy="259045"/>
    <xdr:sp macro="" textlink="">
      <xdr:nvSpPr>
        <xdr:cNvPr id="186" name="テキスト ボックス 185"/>
        <xdr:cNvSpPr txBox="1"/>
      </xdr:nvSpPr>
      <xdr:spPr>
        <a:xfrm>
          <a:off x="1719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87" name="フローチャート: 判断 186"/>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88" name="テキスト ボックス 187"/>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84455</xdr:rowOff>
    </xdr:from>
    <xdr:to>
      <xdr:col>24</xdr:col>
      <xdr:colOff>114300</xdr:colOff>
      <xdr:row>78</xdr:row>
      <xdr:rowOff>14605</xdr:rowOff>
    </xdr:to>
    <xdr:sp macro="" textlink="">
      <xdr:nvSpPr>
        <xdr:cNvPr id="194" name="楕円 193"/>
        <xdr:cNvSpPr/>
      </xdr:nvSpPr>
      <xdr:spPr>
        <a:xfrm>
          <a:off x="4584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170832</xdr:rowOff>
    </xdr:from>
    <xdr:ext cx="599010" cy="259045"/>
    <xdr:sp macro="" textlink="">
      <xdr:nvSpPr>
        <xdr:cNvPr id="195" name="民生費該当値テキスト"/>
        <xdr:cNvSpPr txBox="1"/>
      </xdr:nvSpPr>
      <xdr:spPr>
        <a:xfrm>
          <a:off x="4686300" y="1320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166382</xdr:rowOff>
    </xdr:from>
    <xdr:to>
      <xdr:col>20</xdr:col>
      <xdr:colOff>38100</xdr:colOff>
      <xdr:row>77</xdr:row>
      <xdr:rowOff>96532</xdr:rowOff>
    </xdr:to>
    <xdr:sp macro="" textlink="">
      <xdr:nvSpPr>
        <xdr:cNvPr id="196" name="楕円 195"/>
        <xdr:cNvSpPr/>
      </xdr:nvSpPr>
      <xdr:spPr>
        <a:xfrm>
          <a:off x="3746500" y="131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87659</xdr:rowOff>
    </xdr:from>
    <xdr:ext cx="599010" cy="259045"/>
    <xdr:sp macro="" textlink="">
      <xdr:nvSpPr>
        <xdr:cNvPr id="197" name="テキスト ボックス 196"/>
        <xdr:cNvSpPr txBox="1"/>
      </xdr:nvSpPr>
      <xdr:spPr>
        <a:xfrm>
          <a:off x="3497795" y="1328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147104</xdr:rowOff>
    </xdr:from>
    <xdr:to>
      <xdr:col>15</xdr:col>
      <xdr:colOff>101600</xdr:colOff>
      <xdr:row>79</xdr:row>
      <xdr:rowOff>77254</xdr:rowOff>
    </xdr:to>
    <xdr:sp macro="" textlink="">
      <xdr:nvSpPr>
        <xdr:cNvPr id="198" name="楕円 197"/>
        <xdr:cNvSpPr/>
      </xdr:nvSpPr>
      <xdr:spPr>
        <a:xfrm>
          <a:off x="2857500" y="135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68381</xdr:rowOff>
    </xdr:from>
    <xdr:ext cx="599010" cy="259045"/>
    <xdr:sp macro="" textlink="">
      <xdr:nvSpPr>
        <xdr:cNvPr id="199" name="テキスト ボックス 198"/>
        <xdr:cNvSpPr txBox="1"/>
      </xdr:nvSpPr>
      <xdr:spPr>
        <a:xfrm>
          <a:off x="2608795" y="136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26112</xdr:rowOff>
    </xdr:from>
    <xdr:to>
      <xdr:col>10</xdr:col>
      <xdr:colOff>165100</xdr:colOff>
      <xdr:row>79</xdr:row>
      <xdr:rowOff>127712</xdr:rowOff>
    </xdr:to>
    <xdr:sp macro="" textlink="">
      <xdr:nvSpPr>
        <xdr:cNvPr id="200" name="楕円 199"/>
        <xdr:cNvSpPr/>
      </xdr:nvSpPr>
      <xdr:spPr>
        <a:xfrm>
          <a:off x="1968500" y="135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118839</xdr:rowOff>
    </xdr:from>
    <xdr:ext cx="599010" cy="259045"/>
    <xdr:sp macro="" textlink="">
      <xdr:nvSpPr>
        <xdr:cNvPr id="201" name="テキスト ボックス 200"/>
        <xdr:cNvSpPr txBox="1"/>
      </xdr:nvSpPr>
      <xdr:spPr>
        <a:xfrm>
          <a:off x="1719795" y="1366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62319</xdr:rowOff>
    </xdr:from>
    <xdr:to>
      <xdr:col>6</xdr:col>
      <xdr:colOff>38100</xdr:colOff>
      <xdr:row>79</xdr:row>
      <xdr:rowOff>163919</xdr:rowOff>
    </xdr:to>
    <xdr:sp macro="" textlink="">
      <xdr:nvSpPr>
        <xdr:cNvPr id="202" name="楕円 201"/>
        <xdr:cNvSpPr/>
      </xdr:nvSpPr>
      <xdr:spPr>
        <a:xfrm>
          <a:off x="1079500" y="13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155046</xdr:rowOff>
    </xdr:from>
    <xdr:ext cx="599010" cy="259045"/>
    <xdr:sp macro="" textlink="">
      <xdr:nvSpPr>
        <xdr:cNvPr id="203" name="テキスト ボックス 202"/>
        <xdr:cNvSpPr txBox="1"/>
      </xdr:nvSpPr>
      <xdr:spPr>
        <a:xfrm>
          <a:off x="830795" y="136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98712</xdr:rowOff>
    </xdr:from>
    <xdr:to>
      <xdr:col>24</xdr:col>
      <xdr:colOff>63500</xdr:colOff>
      <xdr:row>97</xdr:row>
      <xdr:rowOff>3020</xdr:rowOff>
    </xdr:to>
    <xdr:cxnSp macro="">
      <xdr:nvCxnSpPr>
        <xdr:cNvPr id="231" name="直線コネクタ 230"/>
        <xdr:cNvCxnSpPr/>
      </xdr:nvCxnSpPr>
      <xdr:spPr>
        <a:xfrm flipV="1">
          <a:off x="3797300" y="16557912"/>
          <a:ext cx="8382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2" name="衛生費平均値テキスト"/>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3020</xdr:rowOff>
    </xdr:from>
    <xdr:to>
      <xdr:col>19</xdr:col>
      <xdr:colOff>177800</xdr:colOff>
      <xdr:row>97</xdr:row>
      <xdr:rowOff>146033</xdr:rowOff>
    </xdr:to>
    <xdr:cxnSp macro="">
      <xdr:nvCxnSpPr>
        <xdr:cNvPr id="234" name="直線コネクタ 233"/>
        <xdr:cNvCxnSpPr/>
      </xdr:nvCxnSpPr>
      <xdr:spPr>
        <a:xfrm flipV="1">
          <a:off x="2908300" y="16633670"/>
          <a:ext cx="889000" cy="1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6" name="テキスト ボックス 235"/>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146033</xdr:rowOff>
    </xdr:from>
    <xdr:to>
      <xdr:col>15</xdr:col>
      <xdr:colOff>50800</xdr:colOff>
      <xdr:row>98</xdr:row>
      <xdr:rowOff>41539</xdr:rowOff>
    </xdr:to>
    <xdr:cxnSp macro="">
      <xdr:nvCxnSpPr>
        <xdr:cNvPr id="237" name="直線コネクタ 236"/>
        <xdr:cNvCxnSpPr/>
      </xdr:nvCxnSpPr>
      <xdr:spPr>
        <a:xfrm flipV="1">
          <a:off x="2019300" y="16776683"/>
          <a:ext cx="889000" cy="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39" name="テキスト ボックス 238"/>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41539</xdr:rowOff>
    </xdr:from>
    <xdr:to>
      <xdr:col>10</xdr:col>
      <xdr:colOff>114300</xdr:colOff>
      <xdr:row>98</xdr:row>
      <xdr:rowOff>75874</xdr:rowOff>
    </xdr:to>
    <xdr:cxnSp macro="">
      <xdr:nvCxnSpPr>
        <xdr:cNvPr id="240" name="直線コネクタ 239"/>
        <xdr:cNvCxnSpPr/>
      </xdr:nvCxnSpPr>
      <xdr:spPr>
        <a:xfrm flipV="1">
          <a:off x="1130300" y="16843639"/>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1" name="フローチャート: 判断 240"/>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2" name="テキスト ボックス 241"/>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3" name="フローチャート: 判断 242"/>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4" name="テキスト ボックス 243"/>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47912</xdr:rowOff>
    </xdr:from>
    <xdr:to>
      <xdr:col>24</xdr:col>
      <xdr:colOff>114300</xdr:colOff>
      <xdr:row>96</xdr:row>
      <xdr:rowOff>149512</xdr:rowOff>
    </xdr:to>
    <xdr:sp macro="" textlink="">
      <xdr:nvSpPr>
        <xdr:cNvPr id="250" name="楕円 249"/>
        <xdr:cNvSpPr/>
      </xdr:nvSpPr>
      <xdr:spPr>
        <a:xfrm>
          <a:off x="4584700" y="165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26339</xdr:rowOff>
    </xdr:from>
    <xdr:ext cx="534377" cy="259045"/>
    <xdr:sp macro="" textlink="">
      <xdr:nvSpPr>
        <xdr:cNvPr id="251" name="衛生費該当値テキスト"/>
        <xdr:cNvSpPr txBox="1"/>
      </xdr:nvSpPr>
      <xdr:spPr>
        <a:xfrm>
          <a:off x="4686300" y="16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123670</xdr:rowOff>
    </xdr:from>
    <xdr:to>
      <xdr:col>20</xdr:col>
      <xdr:colOff>38100</xdr:colOff>
      <xdr:row>97</xdr:row>
      <xdr:rowOff>53820</xdr:rowOff>
    </xdr:to>
    <xdr:sp macro="" textlink="">
      <xdr:nvSpPr>
        <xdr:cNvPr id="252" name="楕円 251"/>
        <xdr:cNvSpPr/>
      </xdr:nvSpPr>
      <xdr:spPr>
        <a:xfrm>
          <a:off x="3746500" y="165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44947</xdr:rowOff>
    </xdr:from>
    <xdr:ext cx="534377" cy="259045"/>
    <xdr:sp macro="" textlink="">
      <xdr:nvSpPr>
        <xdr:cNvPr id="253" name="テキスト ボックス 252"/>
        <xdr:cNvSpPr txBox="1"/>
      </xdr:nvSpPr>
      <xdr:spPr>
        <a:xfrm>
          <a:off x="3530111" y="1667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95233</xdr:rowOff>
    </xdr:from>
    <xdr:to>
      <xdr:col>15</xdr:col>
      <xdr:colOff>101600</xdr:colOff>
      <xdr:row>98</xdr:row>
      <xdr:rowOff>25383</xdr:rowOff>
    </xdr:to>
    <xdr:sp macro="" textlink="">
      <xdr:nvSpPr>
        <xdr:cNvPr id="254" name="楕円 253"/>
        <xdr:cNvSpPr/>
      </xdr:nvSpPr>
      <xdr:spPr>
        <a:xfrm>
          <a:off x="2857500" y="167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16510</xdr:rowOff>
    </xdr:from>
    <xdr:ext cx="534377" cy="259045"/>
    <xdr:sp macro="" textlink="">
      <xdr:nvSpPr>
        <xdr:cNvPr id="255" name="テキスト ボックス 254"/>
        <xdr:cNvSpPr txBox="1"/>
      </xdr:nvSpPr>
      <xdr:spPr>
        <a:xfrm>
          <a:off x="2641111" y="168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162189</xdr:rowOff>
    </xdr:from>
    <xdr:to>
      <xdr:col>10</xdr:col>
      <xdr:colOff>165100</xdr:colOff>
      <xdr:row>98</xdr:row>
      <xdr:rowOff>92339</xdr:rowOff>
    </xdr:to>
    <xdr:sp macro="" textlink="">
      <xdr:nvSpPr>
        <xdr:cNvPr id="256" name="楕円 255"/>
        <xdr:cNvSpPr/>
      </xdr:nvSpPr>
      <xdr:spPr>
        <a:xfrm>
          <a:off x="1968500" y="16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83466</xdr:rowOff>
    </xdr:from>
    <xdr:ext cx="534377" cy="259045"/>
    <xdr:sp macro="" textlink="">
      <xdr:nvSpPr>
        <xdr:cNvPr id="257" name="テキスト ボックス 256"/>
        <xdr:cNvSpPr txBox="1"/>
      </xdr:nvSpPr>
      <xdr:spPr>
        <a:xfrm>
          <a:off x="1752111" y="1688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25074</xdr:rowOff>
    </xdr:from>
    <xdr:to>
      <xdr:col>6</xdr:col>
      <xdr:colOff>38100</xdr:colOff>
      <xdr:row>98</xdr:row>
      <xdr:rowOff>126674</xdr:rowOff>
    </xdr:to>
    <xdr:sp macro="" textlink="">
      <xdr:nvSpPr>
        <xdr:cNvPr id="258" name="楕円 257"/>
        <xdr:cNvSpPr/>
      </xdr:nvSpPr>
      <xdr:spPr>
        <a:xfrm>
          <a:off x="1079500" y="168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117801</xdr:rowOff>
    </xdr:from>
    <xdr:ext cx="534377" cy="259045"/>
    <xdr:sp macro="" textlink="">
      <xdr:nvSpPr>
        <xdr:cNvPr id="259" name="テキスト ボックス 258"/>
        <xdr:cNvSpPr txBox="1"/>
      </xdr:nvSpPr>
      <xdr:spPr>
        <a:xfrm>
          <a:off x="863111" y="169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138329</xdr:rowOff>
    </xdr:to>
    <xdr:cxnSp macro="">
      <xdr:nvCxnSpPr>
        <xdr:cNvPr id="286" name="直線コネクタ 285"/>
        <xdr:cNvCxnSpPr/>
      </xdr:nvCxnSpPr>
      <xdr:spPr>
        <a:xfrm>
          <a:off x="9639300" y="665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138329</xdr:rowOff>
    </xdr:from>
    <xdr:to>
      <xdr:col>50</xdr:col>
      <xdr:colOff>114300</xdr:colOff>
      <xdr:row>38</xdr:row>
      <xdr:rowOff>138785</xdr:rowOff>
    </xdr:to>
    <xdr:cxnSp macro="">
      <xdr:nvCxnSpPr>
        <xdr:cNvPr id="289" name="直線コネクタ 288"/>
        <xdr:cNvCxnSpPr/>
      </xdr:nvCxnSpPr>
      <xdr:spPr>
        <a:xfrm flipV="1">
          <a:off x="8750300" y="66534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1" name="テキスト ボックス 290"/>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137871</xdr:rowOff>
    </xdr:from>
    <xdr:to>
      <xdr:col>45</xdr:col>
      <xdr:colOff>177800</xdr:colOff>
      <xdr:row>38</xdr:row>
      <xdr:rowOff>138785</xdr:rowOff>
    </xdr:to>
    <xdr:cxnSp macro="">
      <xdr:nvCxnSpPr>
        <xdr:cNvPr id="292" name="直線コネクタ 291"/>
        <xdr:cNvCxnSpPr/>
      </xdr:nvCxnSpPr>
      <xdr:spPr>
        <a:xfrm>
          <a:off x="7861300" y="66529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4" name="テキスト ボックス 293"/>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137871</xdr:rowOff>
    </xdr:from>
    <xdr:to>
      <xdr:col>41</xdr:col>
      <xdr:colOff>50800</xdr:colOff>
      <xdr:row>38</xdr:row>
      <xdr:rowOff>137871</xdr:rowOff>
    </xdr:to>
    <xdr:cxnSp macro="">
      <xdr:nvCxnSpPr>
        <xdr:cNvPr id="295" name="直線コネクタ 294"/>
        <xdr:cNvCxnSpPr/>
      </xdr:nvCxnSpPr>
      <xdr:spPr>
        <a:xfrm>
          <a:off x="6972300" y="6652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6" name="フローチャート: 判断 295"/>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297" name="テキスト ボックス 296"/>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8" name="フローチャート: 判断 297"/>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299" name="テキスト ボックス 298"/>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5" name="楕円 304"/>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06"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07" name="楕円 306"/>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08" name="テキスト ボックス 307"/>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09" name="楕円 308"/>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0" name="テキスト ボックス 309"/>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87071</xdr:rowOff>
    </xdr:from>
    <xdr:to>
      <xdr:col>41</xdr:col>
      <xdr:colOff>101600</xdr:colOff>
      <xdr:row>39</xdr:row>
      <xdr:rowOff>17221</xdr:rowOff>
    </xdr:to>
    <xdr:sp macro="" textlink="">
      <xdr:nvSpPr>
        <xdr:cNvPr id="311" name="楕円 310"/>
        <xdr:cNvSpPr/>
      </xdr:nvSpPr>
      <xdr:spPr>
        <a:xfrm>
          <a:off x="781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8348</xdr:rowOff>
    </xdr:from>
    <xdr:ext cx="249299" cy="259045"/>
    <xdr:sp macro="" textlink="">
      <xdr:nvSpPr>
        <xdr:cNvPr id="312" name="テキスト ボックス 311"/>
        <xdr:cNvSpPr txBox="1"/>
      </xdr:nvSpPr>
      <xdr:spPr>
        <a:xfrm>
          <a:off x="7736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87071</xdr:rowOff>
    </xdr:from>
    <xdr:to>
      <xdr:col>36</xdr:col>
      <xdr:colOff>165100</xdr:colOff>
      <xdr:row>39</xdr:row>
      <xdr:rowOff>17221</xdr:rowOff>
    </xdr:to>
    <xdr:sp macro="" textlink="">
      <xdr:nvSpPr>
        <xdr:cNvPr id="313" name="楕円 312"/>
        <xdr:cNvSpPr/>
      </xdr:nvSpPr>
      <xdr:spPr>
        <a:xfrm>
          <a:off x="692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8348</xdr:rowOff>
    </xdr:from>
    <xdr:ext cx="249299" cy="259045"/>
    <xdr:sp macro="" textlink="">
      <xdr:nvSpPr>
        <xdr:cNvPr id="314" name="テキスト ボックス 313"/>
        <xdr:cNvSpPr txBox="1"/>
      </xdr:nvSpPr>
      <xdr:spPr>
        <a:xfrm>
          <a:off x="6847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143625</xdr:rowOff>
    </xdr:from>
    <xdr:to>
      <xdr:col>55</xdr:col>
      <xdr:colOff>0</xdr:colOff>
      <xdr:row>58</xdr:row>
      <xdr:rowOff>149327</xdr:rowOff>
    </xdr:to>
    <xdr:cxnSp macro="">
      <xdr:nvCxnSpPr>
        <xdr:cNvPr id="343" name="直線コネクタ 342"/>
        <xdr:cNvCxnSpPr/>
      </xdr:nvCxnSpPr>
      <xdr:spPr>
        <a:xfrm flipV="1">
          <a:off x="9639300" y="10087725"/>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146965</xdr:rowOff>
    </xdr:from>
    <xdr:to>
      <xdr:col>50</xdr:col>
      <xdr:colOff>114300</xdr:colOff>
      <xdr:row>58</xdr:row>
      <xdr:rowOff>149327</xdr:rowOff>
    </xdr:to>
    <xdr:cxnSp macro="">
      <xdr:nvCxnSpPr>
        <xdr:cNvPr id="346" name="直線コネクタ 345"/>
        <xdr:cNvCxnSpPr/>
      </xdr:nvCxnSpPr>
      <xdr:spPr>
        <a:xfrm>
          <a:off x="8750300" y="1009106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48" name="テキスト ボックス 347"/>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107620</xdr:rowOff>
    </xdr:from>
    <xdr:to>
      <xdr:col>45</xdr:col>
      <xdr:colOff>177800</xdr:colOff>
      <xdr:row>58</xdr:row>
      <xdr:rowOff>146965</xdr:rowOff>
    </xdr:to>
    <xdr:cxnSp macro="">
      <xdr:nvCxnSpPr>
        <xdr:cNvPr id="349" name="直線コネクタ 348"/>
        <xdr:cNvCxnSpPr/>
      </xdr:nvCxnSpPr>
      <xdr:spPr>
        <a:xfrm>
          <a:off x="7861300" y="10051720"/>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1" name="テキスト ボックス 350"/>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107620</xdr:rowOff>
    </xdr:from>
    <xdr:to>
      <xdr:col>41</xdr:col>
      <xdr:colOff>50800</xdr:colOff>
      <xdr:row>58</xdr:row>
      <xdr:rowOff>118580</xdr:rowOff>
    </xdr:to>
    <xdr:cxnSp macro="">
      <xdr:nvCxnSpPr>
        <xdr:cNvPr id="352" name="直線コネクタ 351"/>
        <xdr:cNvCxnSpPr/>
      </xdr:nvCxnSpPr>
      <xdr:spPr>
        <a:xfrm flipV="1">
          <a:off x="6972300" y="10051720"/>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3" name="フローチャート: 判断 352"/>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4" name="テキスト ボックス 353"/>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5" name="フローチャート: 判断 354"/>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56" name="テキスト ボックス 355"/>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92825</xdr:rowOff>
    </xdr:from>
    <xdr:to>
      <xdr:col>55</xdr:col>
      <xdr:colOff>50800</xdr:colOff>
      <xdr:row>59</xdr:row>
      <xdr:rowOff>22975</xdr:rowOff>
    </xdr:to>
    <xdr:sp macro="" textlink="">
      <xdr:nvSpPr>
        <xdr:cNvPr id="362" name="楕円 361"/>
        <xdr:cNvSpPr/>
      </xdr:nvSpPr>
      <xdr:spPr>
        <a:xfrm>
          <a:off x="10426700" y="10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7752</xdr:rowOff>
    </xdr:from>
    <xdr:ext cx="469744" cy="259045"/>
    <xdr:sp macro="" textlink="">
      <xdr:nvSpPr>
        <xdr:cNvPr id="363" name="農林水産業費該当値テキスト"/>
        <xdr:cNvSpPr txBox="1"/>
      </xdr:nvSpPr>
      <xdr:spPr>
        <a:xfrm>
          <a:off x="10528300" y="9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98527</xdr:rowOff>
    </xdr:from>
    <xdr:to>
      <xdr:col>50</xdr:col>
      <xdr:colOff>165100</xdr:colOff>
      <xdr:row>59</xdr:row>
      <xdr:rowOff>28677</xdr:rowOff>
    </xdr:to>
    <xdr:sp macro="" textlink="">
      <xdr:nvSpPr>
        <xdr:cNvPr id="364" name="楕円 363"/>
        <xdr:cNvSpPr/>
      </xdr:nvSpPr>
      <xdr:spPr>
        <a:xfrm>
          <a:off x="9588500" y="100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19804</xdr:rowOff>
    </xdr:from>
    <xdr:ext cx="469744" cy="259045"/>
    <xdr:sp macro="" textlink="">
      <xdr:nvSpPr>
        <xdr:cNvPr id="365" name="テキスト ボックス 364"/>
        <xdr:cNvSpPr txBox="1"/>
      </xdr:nvSpPr>
      <xdr:spPr>
        <a:xfrm>
          <a:off x="9404428" y="101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96165</xdr:rowOff>
    </xdr:from>
    <xdr:to>
      <xdr:col>46</xdr:col>
      <xdr:colOff>38100</xdr:colOff>
      <xdr:row>59</xdr:row>
      <xdr:rowOff>26315</xdr:rowOff>
    </xdr:to>
    <xdr:sp macro="" textlink="">
      <xdr:nvSpPr>
        <xdr:cNvPr id="366" name="楕円 365"/>
        <xdr:cNvSpPr/>
      </xdr:nvSpPr>
      <xdr:spPr>
        <a:xfrm>
          <a:off x="8699500" y="100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17442</xdr:rowOff>
    </xdr:from>
    <xdr:ext cx="469744" cy="259045"/>
    <xdr:sp macro="" textlink="">
      <xdr:nvSpPr>
        <xdr:cNvPr id="367" name="テキスト ボックス 366"/>
        <xdr:cNvSpPr txBox="1"/>
      </xdr:nvSpPr>
      <xdr:spPr>
        <a:xfrm>
          <a:off x="8515428" y="1013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56820</xdr:rowOff>
    </xdr:from>
    <xdr:to>
      <xdr:col>41</xdr:col>
      <xdr:colOff>101600</xdr:colOff>
      <xdr:row>58</xdr:row>
      <xdr:rowOff>158420</xdr:rowOff>
    </xdr:to>
    <xdr:sp macro="" textlink="">
      <xdr:nvSpPr>
        <xdr:cNvPr id="368" name="楕円 367"/>
        <xdr:cNvSpPr/>
      </xdr:nvSpPr>
      <xdr:spPr>
        <a:xfrm>
          <a:off x="7810500" y="100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149547</xdr:rowOff>
    </xdr:from>
    <xdr:ext cx="469744" cy="259045"/>
    <xdr:sp macro="" textlink="">
      <xdr:nvSpPr>
        <xdr:cNvPr id="369" name="テキスト ボックス 368"/>
        <xdr:cNvSpPr txBox="1"/>
      </xdr:nvSpPr>
      <xdr:spPr>
        <a:xfrm>
          <a:off x="7626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67780</xdr:rowOff>
    </xdr:from>
    <xdr:to>
      <xdr:col>36</xdr:col>
      <xdr:colOff>165100</xdr:colOff>
      <xdr:row>58</xdr:row>
      <xdr:rowOff>169380</xdr:rowOff>
    </xdr:to>
    <xdr:sp macro="" textlink="">
      <xdr:nvSpPr>
        <xdr:cNvPr id="370" name="楕円 369"/>
        <xdr:cNvSpPr/>
      </xdr:nvSpPr>
      <xdr:spPr>
        <a:xfrm>
          <a:off x="6921500" y="100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160507</xdr:rowOff>
    </xdr:from>
    <xdr:ext cx="469744" cy="259045"/>
    <xdr:sp macro="" textlink="">
      <xdr:nvSpPr>
        <xdr:cNvPr id="371" name="テキスト ボックス 370"/>
        <xdr:cNvSpPr txBox="1"/>
      </xdr:nvSpPr>
      <xdr:spPr>
        <a:xfrm>
          <a:off x="6737428" y="10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146427</xdr:rowOff>
    </xdr:from>
    <xdr:to>
      <xdr:col>55</xdr:col>
      <xdr:colOff>0</xdr:colOff>
      <xdr:row>78</xdr:row>
      <xdr:rowOff>154167</xdr:rowOff>
    </xdr:to>
    <xdr:cxnSp macro="">
      <xdr:nvCxnSpPr>
        <xdr:cNvPr id="402" name="直線コネクタ 401"/>
        <xdr:cNvCxnSpPr/>
      </xdr:nvCxnSpPr>
      <xdr:spPr>
        <a:xfrm>
          <a:off x="9639300" y="13519527"/>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3" name="商工費平均値テキスト"/>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68932</xdr:rowOff>
    </xdr:from>
    <xdr:to>
      <xdr:col>50</xdr:col>
      <xdr:colOff>114300</xdr:colOff>
      <xdr:row>78</xdr:row>
      <xdr:rowOff>146427</xdr:rowOff>
    </xdr:to>
    <xdr:cxnSp macro="">
      <xdr:nvCxnSpPr>
        <xdr:cNvPr id="405" name="直線コネクタ 404"/>
        <xdr:cNvCxnSpPr/>
      </xdr:nvCxnSpPr>
      <xdr:spPr>
        <a:xfrm>
          <a:off x="8750300" y="13442032"/>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7" name="テキスト ボックス 406"/>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68932</xdr:rowOff>
    </xdr:from>
    <xdr:to>
      <xdr:col>45</xdr:col>
      <xdr:colOff>177800</xdr:colOff>
      <xdr:row>78</xdr:row>
      <xdr:rowOff>134899</xdr:rowOff>
    </xdr:to>
    <xdr:cxnSp macro="">
      <xdr:nvCxnSpPr>
        <xdr:cNvPr id="408" name="直線コネクタ 407"/>
        <xdr:cNvCxnSpPr/>
      </xdr:nvCxnSpPr>
      <xdr:spPr>
        <a:xfrm flipV="1">
          <a:off x="7861300" y="13442032"/>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134899</xdr:rowOff>
    </xdr:from>
    <xdr:to>
      <xdr:col>41</xdr:col>
      <xdr:colOff>50800</xdr:colOff>
      <xdr:row>78</xdr:row>
      <xdr:rowOff>159719</xdr:rowOff>
    </xdr:to>
    <xdr:cxnSp macro="">
      <xdr:nvCxnSpPr>
        <xdr:cNvPr id="411" name="直線コネクタ 410"/>
        <xdr:cNvCxnSpPr/>
      </xdr:nvCxnSpPr>
      <xdr:spPr>
        <a:xfrm flipV="1">
          <a:off x="6972300" y="1350799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2" name="フローチャート: 判断 411"/>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3" name="テキスト ボックス 412"/>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4" name="フローチャート: 判断 413"/>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5" name="テキスト ボックス 414"/>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103367</xdr:rowOff>
    </xdr:from>
    <xdr:to>
      <xdr:col>55</xdr:col>
      <xdr:colOff>50800</xdr:colOff>
      <xdr:row>79</xdr:row>
      <xdr:rowOff>33517</xdr:rowOff>
    </xdr:to>
    <xdr:sp macro="" textlink="">
      <xdr:nvSpPr>
        <xdr:cNvPr id="421" name="楕円 420"/>
        <xdr:cNvSpPr/>
      </xdr:nvSpPr>
      <xdr:spPr>
        <a:xfrm>
          <a:off x="10426700" y="134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18294</xdr:rowOff>
    </xdr:from>
    <xdr:ext cx="469744" cy="259045"/>
    <xdr:sp macro="" textlink="">
      <xdr:nvSpPr>
        <xdr:cNvPr id="422" name="商工費該当値テキスト"/>
        <xdr:cNvSpPr txBox="1"/>
      </xdr:nvSpPr>
      <xdr:spPr>
        <a:xfrm>
          <a:off x="10528300" y="133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95627</xdr:rowOff>
    </xdr:from>
    <xdr:to>
      <xdr:col>50</xdr:col>
      <xdr:colOff>165100</xdr:colOff>
      <xdr:row>79</xdr:row>
      <xdr:rowOff>25777</xdr:rowOff>
    </xdr:to>
    <xdr:sp macro="" textlink="">
      <xdr:nvSpPr>
        <xdr:cNvPr id="423" name="楕円 422"/>
        <xdr:cNvSpPr/>
      </xdr:nvSpPr>
      <xdr:spPr>
        <a:xfrm>
          <a:off x="9588500" y="134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16904</xdr:rowOff>
    </xdr:from>
    <xdr:ext cx="469744" cy="259045"/>
    <xdr:sp macro="" textlink="">
      <xdr:nvSpPr>
        <xdr:cNvPr id="424" name="テキスト ボックス 423"/>
        <xdr:cNvSpPr txBox="1"/>
      </xdr:nvSpPr>
      <xdr:spPr>
        <a:xfrm>
          <a:off x="9404428" y="1356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18132</xdr:rowOff>
    </xdr:from>
    <xdr:to>
      <xdr:col>46</xdr:col>
      <xdr:colOff>38100</xdr:colOff>
      <xdr:row>78</xdr:row>
      <xdr:rowOff>119732</xdr:rowOff>
    </xdr:to>
    <xdr:sp macro="" textlink="">
      <xdr:nvSpPr>
        <xdr:cNvPr id="425" name="楕円 424"/>
        <xdr:cNvSpPr/>
      </xdr:nvSpPr>
      <xdr:spPr>
        <a:xfrm>
          <a:off x="86995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110859</xdr:rowOff>
    </xdr:from>
    <xdr:ext cx="469744" cy="259045"/>
    <xdr:sp macro="" textlink="">
      <xdr:nvSpPr>
        <xdr:cNvPr id="426" name="テキスト ボックス 425"/>
        <xdr:cNvSpPr txBox="1"/>
      </xdr:nvSpPr>
      <xdr:spPr>
        <a:xfrm>
          <a:off x="8515428" y="1348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84099</xdr:rowOff>
    </xdr:from>
    <xdr:to>
      <xdr:col>41</xdr:col>
      <xdr:colOff>101600</xdr:colOff>
      <xdr:row>79</xdr:row>
      <xdr:rowOff>14249</xdr:rowOff>
    </xdr:to>
    <xdr:sp macro="" textlink="">
      <xdr:nvSpPr>
        <xdr:cNvPr id="427" name="楕円 426"/>
        <xdr:cNvSpPr/>
      </xdr:nvSpPr>
      <xdr:spPr>
        <a:xfrm>
          <a:off x="7810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5376</xdr:rowOff>
    </xdr:from>
    <xdr:ext cx="469744" cy="259045"/>
    <xdr:sp macro="" textlink="">
      <xdr:nvSpPr>
        <xdr:cNvPr id="428" name="テキスト ボックス 427"/>
        <xdr:cNvSpPr txBox="1"/>
      </xdr:nvSpPr>
      <xdr:spPr>
        <a:xfrm>
          <a:off x="7626428" y="13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108919</xdr:rowOff>
    </xdr:from>
    <xdr:to>
      <xdr:col>36</xdr:col>
      <xdr:colOff>165100</xdr:colOff>
      <xdr:row>79</xdr:row>
      <xdr:rowOff>39069</xdr:rowOff>
    </xdr:to>
    <xdr:sp macro="" textlink="">
      <xdr:nvSpPr>
        <xdr:cNvPr id="429" name="楕円 428"/>
        <xdr:cNvSpPr/>
      </xdr:nvSpPr>
      <xdr:spPr>
        <a:xfrm>
          <a:off x="6921500" y="13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30196</xdr:rowOff>
    </xdr:from>
    <xdr:ext cx="469744" cy="259045"/>
    <xdr:sp macro="" textlink="">
      <xdr:nvSpPr>
        <xdr:cNvPr id="430" name="テキスト ボックス 429"/>
        <xdr:cNvSpPr txBox="1"/>
      </xdr:nvSpPr>
      <xdr:spPr>
        <a:xfrm>
          <a:off x="6737428" y="1357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135813</xdr:rowOff>
    </xdr:from>
    <xdr:to>
      <xdr:col>55</xdr:col>
      <xdr:colOff>0</xdr:colOff>
      <xdr:row>97</xdr:row>
      <xdr:rowOff>153149</xdr:rowOff>
    </xdr:to>
    <xdr:cxnSp macro="">
      <xdr:nvCxnSpPr>
        <xdr:cNvPr id="460" name="直線コネクタ 459"/>
        <xdr:cNvCxnSpPr/>
      </xdr:nvCxnSpPr>
      <xdr:spPr>
        <a:xfrm flipV="1">
          <a:off x="9639300" y="16595013"/>
          <a:ext cx="838200" cy="18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1" name="土木費平均値テキスト"/>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75806</xdr:rowOff>
    </xdr:from>
    <xdr:to>
      <xdr:col>50</xdr:col>
      <xdr:colOff>114300</xdr:colOff>
      <xdr:row>97</xdr:row>
      <xdr:rowOff>153149</xdr:rowOff>
    </xdr:to>
    <xdr:cxnSp macro="">
      <xdr:nvCxnSpPr>
        <xdr:cNvPr id="463" name="直線コネクタ 462"/>
        <xdr:cNvCxnSpPr/>
      </xdr:nvCxnSpPr>
      <xdr:spPr>
        <a:xfrm>
          <a:off x="8750300" y="16706456"/>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5" name="テキスト ボックス 464"/>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170371</xdr:rowOff>
    </xdr:from>
    <xdr:to>
      <xdr:col>45</xdr:col>
      <xdr:colOff>177800</xdr:colOff>
      <xdr:row>97</xdr:row>
      <xdr:rowOff>75806</xdr:rowOff>
    </xdr:to>
    <xdr:cxnSp macro="">
      <xdr:nvCxnSpPr>
        <xdr:cNvPr id="466" name="直線コネクタ 465"/>
        <xdr:cNvCxnSpPr/>
      </xdr:nvCxnSpPr>
      <xdr:spPr>
        <a:xfrm>
          <a:off x="7861300" y="16629571"/>
          <a:ext cx="8890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68" name="テキスト ボックス 467"/>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105887</xdr:rowOff>
    </xdr:from>
    <xdr:to>
      <xdr:col>41</xdr:col>
      <xdr:colOff>50800</xdr:colOff>
      <xdr:row>96</xdr:row>
      <xdr:rowOff>170371</xdr:rowOff>
    </xdr:to>
    <xdr:cxnSp macro="">
      <xdr:nvCxnSpPr>
        <xdr:cNvPr id="469" name="直線コネクタ 468"/>
        <xdr:cNvCxnSpPr/>
      </xdr:nvCxnSpPr>
      <xdr:spPr>
        <a:xfrm>
          <a:off x="6972300" y="16393637"/>
          <a:ext cx="889000" cy="2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0" name="フローチャート: 判断 469"/>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1" name="テキスト ボックス 470"/>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2" name="フローチャート: 判断 471"/>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3" name="テキスト ボックス 472"/>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85013</xdr:rowOff>
    </xdr:from>
    <xdr:to>
      <xdr:col>55</xdr:col>
      <xdr:colOff>50800</xdr:colOff>
      <xdr:row>97</xdr:row>
      <xdr:rowOff>15163</xdr:rowOff>
    </xdr:to>
    <xdr:sp macro="" textlink="">
      <xdr:nvSpPr>
        <xdr:cNvPr id="479" name="楕円 478"/>
        <xdr:cNvSpPr/>
      </xdr:nvSpPr>
      <xdr:spPr>
        <a:xfrm>
          <a:off x="104267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63440</xdr:rowOff>
    </xdr:from>
    <xdr:ext cx="534377" cy="259045"/>
    <xdr:sp macro="" textlink="">
      <xdr:nvSpPr>
        <xdr:cNvPr id="480" name="土木費該当値テキスト"/>
        <xdr:cNvSpPr txBox="1"/>
      </xdr:nvSpPr>
      <xdr:spPr>
        <a:xfrm>
          <a:off x="10528300" y="1652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102349</xdr:rowOff>
    </xdr:from>
    <xdr:to>
      <xdr:col>50</xdr:col>
      <xdr:colOff>165100</xdr:colOff>
      <xdr:row>98</xdr:row>
      <xdr:rowOff>32499</xdr:rowOff>
    </xdr:to>
    <xdr:sp macro="" textlink="">
      <xdr:nvSpPr>
        <xdr:cNvPr id="481" name="楕円 480"/>
        <xdr:cNvSpPr/>
      </xdr:nvSpPr>
      <xdr:spPr>
        <a:xfrm>
          <a:off x="9588500" y="167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23626</xdr:rowOff>
    </xdr:from>
    <xdr:ext cx="534377" cy="259045"/>
    <xdr:sp macro="" textlink="">
      <xdr:nvSpPr>
        <xdr:cNvPr id="482" name="テキスト ボックス 481"/>
        <xdr:cNvSpPr txBox="1"/>
      </xdr:nvSpPr>
      <xdr:spPr>
        <a:xfrm>
          <a:off x="9372111" y="168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25006</xdr:rowOff>
    </xdr:from>
    <xdr:to>
      <xdr:col>46</xdr:col>
      <xdr:colOff>38100</xdr:colOff>
      <xdr:row>97</xdr:row>
      <xdr:rowOff>126606</xdr:rowOff>
    </xdr:to>
    <xdr:sp macro="" textlink="">
      <xdr:nvSpPr>
        <xdr:cNvPr id="483" name="楕円 482"/>
        <xdr:cNvSpPr/>
      </xdr:nvSpPr>
      <xdr:spPr>
        <a:xfrm>
          <a:off x="8699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117733</xdr:rowOff>
    </xdr:from>
    <xdr:ext cx="534377" cy="259045"/>
    <xdr:sp macro="" textlink="">
      <xdr:nvSpPr>
        <xdr:cNvPr id="484" name="テキスト ボックス 483"/>
        <xdr:cNvSpPr txBox="1"/>
      </xdr:nvSpPr>
      <xdr:spPr>
        <a:xfrm>
          <a:off x="8483111" y="167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119571</xdr:rowOff>
    </xdr:from>
    <xdr:to>
      <xdr:col>41</xdr:col>
      <xdr:colOff>101600</xdr:colOff>
      <xdr:row>97</xdr:row>
      <xdr:rowOff>49721</xdr:rowOff>
    </xdr:to>
    <xdr:sp macro="" textlink="">
      <xdr:nvSpPr>
        <xdr:cNvPr id="485" name="楕円 484"/>
        <xdr:cNvSpPr/>
      </xdr:nvSpPr>
      <xdr:spPr>
        <a:xfrm>
          <a:off x="7810500" y="165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40848</xdr:rowOff>
    </xdr:from>
    <xdr:ext cx="534377" cy="259045"/>
    <xdr:sp macro="" textlink="">
      <xdr:nvSpPr>
        <xdr:cNvPr id="486" name="テキスト ボックス 485"/>
        <xdr:cNvSpPr txBox="1"/>
      </xdr:nvSpPr>
      <xdr:spPr>
        <a:xfrm>
          <a:off x="7594111" y="166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55087</xdr:rowOff>
    </xdr:from>
    <xdr:to>
      <xdr:col>36</xdr:col>
      <xdr:colOff>165100</xdr:colOff>
      <xdr:row>95</xdr:row>
      <xdr:rowOff>156687</xdr:rowOff>
    </xdr:to>
    <xdr:sp macro="" textlink="">
      <xdr:nvSpPr>
        <xdr:cNvPr id="487" name="楕円 486"/>
        <xdr:cNvSpPr/>
      </xdr:nvSpPr>
      <xdr:spPr>
        <a:xfrm>
          <a:off x="6921500" y="163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147814</xdr:rowOff>
    </xdr:from>
    <xdr:ext cx="534377" cy="259045"/>
    <xdr:sp macro="" textlink="">
      <xdr:nvSpPr>
        <xdr:cNvPr id="488" name="テキスト ボックス 487"/>
        <xdr:cNvSpPr txBox="1"/>
      </xdr:nvSpPr>
      <xdr:spPr>
        <a:xfrm>
          <a:off x="6705111" y="164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32993</xdr:rowOff>
    </xdr:from>
    <xdr:to>
      <xdr:col>85</xdr:col>
      <xdr:colOff>127000</xdr:colOff>
      <xdr:row>38</xdr:row>
      <xdr:rowOff>33858</xdr:rowOff>
    </xdr:to>
    <xdr:cxnSp macro="">
      <xdr:nvCxnSpPr>
        <xdr:cNvPr id="519" name="直線コネクタ 518"/>
        <xdr:cNvCxnSpPr/>
      </xdr:nvCxnSpPr>
      <xdr:spPr>
        <a:xfrm flipV="1">
          <a:off x="15481300" y="6548093"/>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0" name="消防費平均値テキスト"/>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9806</xdr:rowOff>
    </xdr:from>
    <xdr:to>
      <xdr:col>81</xdr:col>
      <xdr:colOff>50800</xdr:colOff>
      <xdr:row>38</xdr:row>
      <xdr:rowOff>33858</xdr:rowOff>
    </xdr:to>
    <xdr:cxnSp macro="">
      <xdr:nvCxnSpPr>
        <xdr:cNvPr id="522" name="直線コネクタ 521"/>
        <xdr:cNvCxnSpPr/>
      </xdr:nvCxnSpPr>
      <xdr:spPr>
        <a:xfrm>
          <a:off x="14592300" y="6524906"/>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4" name="テキスト ボックス 523"/>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9806</xdr:rowOff>
    </xdr:from>
    <xdr:to>
      <xdr:col>76</xdr:col>
      <xdr:colOff>114300</xdr:colOff>
      <xdr:row>38</xdr:row>
      <xdr:rowOff>31393</xdr:rowOff>
    </xdr:to>
    <xdr:cxnSp macro="">
      <xdr:nvCxnSpPr>
        <xdr:cNvPr id="525" name="直線コネクタ 524"/>
        <xdr:cNvCxnSpPr/>
      </xdr:nvCxnSpPr>
      <xdr:spPr>
        <a:xfrm flipV="1">
          <a:off x="13703300" y="6524906"/>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31393</xdr:rowOff>
    </xdr:from>
    <xdr:to>
      <xdr:col>71</xdr:col>
      <xdr:colOff>177800</xdr:colOff>
      <xdr:row>38</xdr:row>
      <xdr:rowOff>41173</xdr:rowOff>
    </xdr:to>
    <xdr:cxnSp macro="">
      <xdr:nvCxnSpPr>
        <xdr:cNvPr id="528" name="直線コネクタ 527"/>
        <xdr:cNvCxnSpPr/>
      </xdr:nvCxnSpPr>
      <xdr:spPr>
        <a:xfrm flipV="1">
          <a:off x="12814300" y="6546493"/>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29" name="フローチャート: 判断 528"/>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0" name="テキスト ボックス 529"/>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1" name="フローチャート: 判断 530"/>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2" name="テキスト ボックス 531"/>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153643</xdr:rowOff>
    </xdr:from>
    <xdr:to>
      <xdr:col>85</xdr:col>
      <xdr:colOff>177800</xdr:colOff>
      <xdr:row>38</xdr:row>
      <xdr:rowOff>83793</xdr:rowOff>
    </xdr:to>
    <xdr:sp macro="" textlink="">
      <xdr:nvSpPr>
        <xdr:cNvPr id="538" name="楕円 537"/>
        <xdr:cNvSpPr/>
      </xdr:nvSpPr>
      <xdr:spPr>
        <a:xfrm>
          <a:off x="16268700" y="64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68570</xdr:rowOff>
    </xdr:from>
    <xdr:ext cx="534377" cy="259045"/>
    <xdr:sp macro="" textlink="">
      <xdr:nvSpPr>
        <xdr:cNvPr id="539" name="消防費該当値テキスト"/>
        <xdr:cNvSpPr txBox="1"/>
      </xdr:nvSpPr>
      <xdr:spPr>
        <a:xfrm>
          <a:off x="16370300" y="64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154508</xdr:rowOff>
    </xdr:from>
    <xdr:to>
      <xdr:col>81</xdr:col>
      <xdr:colOff>101600</xdr:colOff>
      <xdr:row>38</xdr:row>
      <xdr:rowOff>84658</xdr:rowOff>
    </xdr:to>
    <xdr:sp macro="" textlink="">
      <xdr:nvSpPr>
        <xdr:cNvPr id="540" name="楕円 539"/>
        <xdr:cNvSpPr/>
      </xdr:nvSpPr>
      <xdr:spPr>
        <a:xfrm>
          <a:off x="15430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75785</xdr:rowOff>
    </xdr:from>
    <xdr:ext cx="534377" cy="259045"/>
    <xdr:sp macro="" textlink="">
      <xdr:nvSpPr>
        <xdr:cNvPr id="541" name="テキスト ボックス 540"/>
        <xdr:cNvSpPr txBox="1"/>
      </xdr:nvSpPr>
      <xdr:spPr>
        <a:xfrm>
          <a:off x="15214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130456</xdr:rowOff>
    </xdr:from>
    <xdr:to>
      <xdr:col>76</xdr:col>
      <xdr:colOff>165100</xdr:colOff>
      <xdr:row>38</xdr:row>
      <xdr:rowOff>60606</xdr:rowOff>
    </xdr:to>
    <xdr:sp macro="" textlink="">
      <xdr:nvSpPr>
        <xdr:cNvPr id="542" name="楕円 541"/>
        <xdr:cNvSpPr/>
      </xdr:nvSpPr>
      <xdr:spPr>
        <a:xfrm>
          <a:off x="14541500" y="64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51733</xdr:rowOff>
    </xdr:from>
    <xdr:ext cx="534377" cy="259045"/>
    <xdr:sp macro="" textlink="">
      <xdr:nvSpPr>
        <xdr:cNvPr id="543" name="テキスト ボックス 542"/>
        <xdr:cNvSpPr txBox="1"/>
      </xdr:nvSpPr>
      <xdr:spPr>
        <a:xfrm>
          <a:off x="14325111" y="65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152043</xdr:rowOff>
    </xdr:from>
    <xdr:to>
      <xdr:col>72</xdr:col>
      <xdr:colOff>38100</xdr:colOff>
      <xdr:row>38</xdr:row>
      <xdr:rowOff>82193</xdr:rowOff>
    </xdr:to>
    <xdr:sp macro="" textlink="">
      <xdr:nvSpPr>
        <xdr:cNvPr id="544" name="楕円 543"/>
        <xdr:cNvSpPr/>
      </xdr:nvSpPr>
      <xdr:spPr>
        <a:xfrm>
          <a:off x="13652500" y="64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73320</xdr:rowOff>
    </xdr:from>
    <xdr:ext cx="534377" cy="259045"/>
    <xdr:sp macro="" textlink="">
      <xdr:nvSpPr>
        <xdr:cNvPr id="545" name="テキスト ボックス 544"/>
        <xdr:cNvSpPr txBox="1"/>
      </xdr:nvSpPr>
      <xdr:spPr>
        <a:xfrm>
          <a:off x="13436111" y="65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161823</xdr:rowOff>
    </xdr:from>
    <xdr:to>
      <xdr:col>67</xdr:col>
      <xdr:colOff>101600</xdr:colOff>
      <xdr:row>38</xdr:row>
      <xdr:rowOff>91973</xdr:rowOff>
    </xdr:to>
    <xdr:sp macro="" textlink="">
      <xdr:nvSpPr>
        <xdr:cNvPr id="546" name="楕円 545"/>
        <xdr:cNvSpPr/>
      </xdr:nvSpPr>
      <xdr:spPr>
        <a:xfrm>
          <a:off x="127635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83100</xdr:rowOff>
    </xdr:from>
    <xdr:ext cx="534377" cy="259045"/>
    <xdr:sp macro="" textlink="">
      <xdr:nvSpPr>
        <xdr:cNvPr id="547" name="テキスト ボックス 546"/>
        <xdr:cNvSpPr txBox="1"/>
      </xdr:nvSpPr>
      <xdr:spPr>
        <a:xfrm>
          <a:off x="12547111" y="65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143787</xdr:rowOff>
    </xdr:from>
    <xdr:to>
      <xdr:col>85</xdr:col>
      <xdr:colOff>127000</xdr:colOff>
      <xdr:row>57</xdr:row>
      <xdr:rowOff>156145</xdr:rowOff>
    </xdr:to>
    <xdr:cxnSp macro="">
      <xdr:nvCxnSpPr>
        <xdr:cNvPr id="581" name="直線コネクタ 580"/>
        <xdr:cNvCxnSpPr/>
      </xdr:nvCxnSpPr>
      <xdr:spPr>
        <a:xfrm flipV="1">
          <a:off x="15481300" y="9916437"/>
          <a:ext cx="8382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2" name="教育費平均値テキスト"/>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98866</xdr:rowOff>
    </xdr:from>
    <xdr:to>
      <xdr:col>81</xdr:col>
      <xdr:colOff>50800</xdr:colOff>
      <xdr:row>57</xdr:row>
      <xdr:rowOff>156145</xdr:rowOff>
    </xdr:to>
    <xdr:cxnSp macro="">
      <xdr:nvCxnSpPr>
        <xdr:cNvPr id="584" name="直線コネクタ 583"/>
        <xdr:cNvCxnSpPr/>
      </xdr:nvCxnSpPr>
      <xdr:spPr>
        <a:xfrm>
          <a:off x="14592300" y="9700066"/>
          <a:ext cx="889000" cy="2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6" name="テキスト ボックス 585"/>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98866</xdr:rowOff>
    </xdr:from>
    <xdr:to>
      <xdr:col>76</xdr:col>
      <xdr:colOff>114300</xdr:colOff>
      <xdr:row>58</xdr:row>
      <xdr:rowOff>27501</xdr:rowOff>
    </xdr:to>
    <xdr:cxnSp macro="">
      <xdr:nvCxnSpPr>
        <xdr:cNvPr id="587" name="直線コネクタ 586"/>
        <xdr:cNvCxnSpPr/>
      </xdr:nvCxnSpPr>
      <xdr:spPr>
        <a:xfrm flipV="1">
          <a:off x="13703300" y="9700066"/>
          <a:ext cx="889000" cy="27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89" name="テキスト ボックス 588"/>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14256</xdr:rowOff>
    </xdr:from>
    <xdr:to>
      <xdr:col>71</xdr:col>
      <xdr:colOff>177800</xdr:colOff>
      <xdr:row>58</xdr:row>
      <xdr:rowOff>27501</xdr:rowOff>
    </xdr:to>
    <xdr:cxnSp macro="">
      <xdr:nvCxnSpPr>
        <xdr:cNvPr id="590" name="直線コネクタ 589"/>
        <xdr:cNvCxnSpPr/>
      </xdr:nvCxnSpPr>
      <xdr:spPr>
        <a:xfrm>
          <a:off x="12814300" y="9786906"/>
          <a:ext cx="889000" cy="1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1" name="フローチャート: 判断 590"/>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2" name="テキスト ボックス 591"/>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3" name="フローチャート: 判断 592"/>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4" name="テキスト ボックス 593"/>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92987</xdr:rowOff>
    </xdr:from>
    <xdr:to>
      <xdr:col>85</xdr:col>
      <xdr:colOff>177800</xdr:colOff>
      <xdr:row>58</xdr:row>
      <xdr:rowOff>23137</xdr:rowOff>
    </xdr:to>
    <xdr:sp macro="" textlink="">
      <xdr:nvSpPr>
        <xdr:cNvPr id="600" name="楕円 599"/>
        <xdr:cNvSpPr/>
      </xdr:nvSpPr>
      <xdr:spPr>
        <a:xfrm>
          <a:off x="16268700" y="98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71414</xdr:rowOff>
    </xdr:from>
    <xdr:ext cx="534377" cy="259045"/>
    <xdr:sp macro="" textlink="">
      <xdr:nvSpPr>
        <xdr:cNvPr id="601" name="教育費該当値テキスト"/>
        <xdr:cNvSpPr txBox="1"/>
      </xdr:nvSpPr>
      <xdr:spPr>
        <a:xfrm>
          <a:off x="16370300" y="98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105345</xdr:rowOff>
    </xdr:from>
    <xdr:to>
      <xdr:col>81</xdr:col>
      <xdr:colOff>101600</xdr:colOff>
      <xdr:row>58</xdr:row>
      <xdr:rowOff>35495</xdr:rowOff>
    </xdr:to>
    <xdr:sp macro="" textlink="">
      <xdr:nvSpPr>
        <xdr:cNvPr id="602" name="楕円 601"/>
        <xdr:cNvSpPr/>
      </xdr:nvSpPr>
      <xdr:spPr>
        <a:xfrm>
          <a:off x="15430500" y="98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26622</xdr:rowOff>
    </xdr:from>
    <xdr:ext cx="534377" cy="259045"/>
    <xdr:sp macro="" textlink="">
      <xdr:nvSpPr>
        <xdr:cNvPr id="603" name="テキスト ボックス 602"/>
        <xdr:cNvSpPr txBox="1"/>
      </xdr:nvSpPr>
      <xdr:spPr>
        <a:xfrm>
          <a:off x="15214111" y="9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48066</xdr:rowOff>
    </xdr:from>
    <xdr:to>
      <xdr:col>76</xdr:col>
      <xdr:colOff>165100</xdr:colOff>
      <xdr:row>56</xdr:row>
      <xdr:rowOff>149666</xdr:rowOff>
    </xdr:to>
    <xdr:sp macro="" textlink="">
      <xdr:nvSpPr>
        <xdr:cNvPr id="604" name="楕円 603"/>
        <xdr:cNvSpPr/>
      </xdr:nvSpPr>
      <xdr:spPr>
        <a:xfrm>
          <a:off x="14541500" y="96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140793</xdr:rowOff>
    </xdr:from>
    <xdr:ext cx="534377" cy="259045"/>
    <xdr:sp macro="" textlink="">
      <xdr:nvSpPr>
        <xdr:cNvPr id="605" name="テキスト ボックス 604"/>
        <xdr:cNvSpPr txBox="1"/>
      </xdr:nvSpPr>
      <xdr:spPr>
        <a:xfrm>
          <a:off x="14325111" y="97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148151</xdr:rowOff>
    </xdr:from>
    <xdr:to>
      <xdr:col>72</xdr:col>
      <xdr:colOff>38100</xdr:colOff>
      <xdr:row>58</xdr:row>
      <xdr:rowOff>78301</xdr:rowOff>
    </xdr:to>
    <xdr:sp macro="" textlink="">
      <xdr:nvSpPr>
        <xdr:cNvPr id="606" name="楕円 605"/>
        <xdr:cNvSpPr/>
      </xdr:nvSpPr>
      <xdr:spPr>
        <a:xfrm>
          <a:off x="13652500" y="99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69428</xdr:rowOff>
    </xdr:from>
    <xdr:ext cx="534377" cy="259045"/>
    <xdr:sp macro="" textlink="">
      <xdr:nvSpPr>
        <xdr:cNvPr id="607" name="テキスト ボックス 606"/>
        <xdr:cNvSpPr txBox="1"/>
      </xdr:nvSpPr>
      <xdr:spPr>
        <a:xfrm>
          <a:off x="13436111" y="100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134906</xdr:rowOff>
    </xdr:from>
    <xdr:to>
      <xdr:col>67</xdr:col>
      <xdr:colOff>101600</xdr:colOff>
      <xdr:row>57</xdr:row>
      <xdr:rowOff>65056</xdr:rowOff>
    </xdr:to>
    <xdr:sp macro="" textlink="">
      <xdr:nvSpPr>
        <xdr:cNvPr id="608" name="楕円 607"/>
        <xdr:cNvSpPr/>
      </xdr:nvSpPr>
      <xdr:spPr>
        <a:xfrm>
          <a:off x="12763500" y="97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56183</xdr:rowOff>
    </xdr:from>
    <xdr:ext cx="534377" cy="259045"/>
    <xdr:sp macro="" textlink="">
      <xdr:nvSpPr>
        <xdr:cNvPr id="609" name="テキスト ボックス 608"/>
        <xdr:cNvSpPr txBox="1"/>
      </xdr:nvSpPr>
      <xdr:spPr>
        <a:xfrm>
          <a:off x="12547111" y="98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7" name="災害復旧費平均値テキスト"/>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1" name="テキスト ボックス 640"/>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4" name="テキスト ボックス 643"/>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46" name="フローチャート: 判断 645"/>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47" name="テキスト ボックス 646"/>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48" name="フローチャート: 判断 647"/>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49" name="テキスト ボックス 648"/>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38188</xdr:rowOff>
    </xdr:from>
    <xdr:to>
      <xdr:col>85</xdr:col>
      <xdr:colOff>127000</xdr:colOff>
      <xdr:row>97</xdr:row>
      <xdr:rowOff>43942</xdr:rowOff>
    </xdr:to>
    <xdr:cxnSp macro="">
      <xdr:nvCxnSpPr>
        <xdr:cNvPr id="693" name="直線コネクタ 692"/>
        <xdr:cNvCxnSpPr/>
      </xdr:nvCxnSpPr>
      <xdr:spPr>
        <a:xfrm flipV="1">
          <a:off x="15481300" y="16668838"/>
          <a:ext cx="8382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4" name="公債費平均値テキスト"/>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43942</xdr:rowOff>
    </xdr:from>
    <xdr:to>
      <xdr:col>81</xdr:col>
      <xdr:colOff>50800</xdr:colOff>
      <xdr:row>97</xdr:row>
      <xdr:rowOff>73189</xdr:rowOff>
    </xdr:to>
    <xdr:cxnSp macro="">
      <xdr:nvCxnSpPr>
        <xdr:cNvPr id="696" name="直線コネクタ 695"/>
        <xdr:cNvCxnSpPr/>
      </xdr:nvCxnSpPr>
      <xdr:spPr>
        <a:xfrm flipV="1">
          <a:off x="14592300" y="16674592"/>
          <a:ext cx="889000" cy="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8" name="テキスト ボックス 697"/>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73189</xdr:rowOff>
    </xdr:from>
    <xdr:to>
      <xdr:col>76</xdr:col>
      <xdr:colOff>114300</xdr:colOff>
      <xdr:row>97</xdr:row>
      <xdr:rowOff>91123</xdr:rowOff>
    </xdr:to>
    <xdr:cxnSp macro="">
      <xdr:nvCxnSpPr>
        <xdr:cNvPr id="699" name="直線コネクタ 698"/>
        <xdr:cNvCxnSpPr/>
      </xdr:nvCxnSpPr>
      <xdr:spPr>
        <a:xfrm flipV="1">
          <a:off x="13703300" y="16703839"/>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1" name="テキスト ボックス 700"/>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91123</xdr:rowOff>
    </xdr:from>
    <xdr:to>
      <xdr:col>71</xdr:col>
      <xdr:colOff>177800</xdr:colOff>
      <xdr:row>97</xdr:row>
      <xdr:rowOff>99467</xdr:rowOff>
    </xdr:to>
    <xdr:cxnSp macro="">
      <xdr:nvCxnSpPr>
        <xdr:cNvPr id="702" name="直線コネクタ 701"/>
        <xdr:cNvCxnSpPr/>
      </xdr:nvCxnSpPr>
      <xdr:spPr>
        <a:xfrm flipV="1">
          <a:off x="12814300" y="1672177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3" name="フローチャート: 判断 702"/>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4" name="テキスト ボックス 703"/>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5" name="フローチャート: 判断 704"/>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06" name="テキスト ボックス 705"/>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158838</xdr:rowOff>
    </xdr:from>
    <xdr:to>
      <xdr:col>85</xdr:col>
      <xdr:colOff>177800</xdr:colOff>
      <xdr:row>97</xdr:row>
      <xdr:rowOff>88988</xdr:rowOff>
    </xdr:to>
    <xdr:sp macro="" textlink="">
      <xdr:nvSpPr>
        <xdr:cNvPr id="712" name="楕円 711"/>
        <xdr:cNvSpPr/>
      </xdr:nvSpPr>
      <xdr:spPr>
        <a:xfrm>
          <a:off x="16268700" y="166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137265</xdr:rowOff>
    </xdr:from>
    <xdr:ext cx="534377" cy="259045"/>
    <xdr:sp macro="" textlink="">
      <xdr:nvSpPr>
        <xdr:cNvPr id="713" name="公債費該当値テキスト"/>
        <xdr:cNvSpPr txBox="1"/>
      </xdr:nvSpPr>
      <xdr:spPr>
        <a:xfrm>
          <a:off x="16370300" y="165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164592</xdr:rowOff>
    </xdr:from>
    <xdr:to>
      <xdr:col>81</xdr:col>
      <xdr:colOff>101600</xdr:colOff>
      <xdr:row>97</xdr:row>
      <xdr:rowOff>94742</xdr:rowOff>
    </xdr:to>
    <xdr:sp macro="" textlink="">
      <xdr:nvSpPr>
        <xdr:cNvPr id="714" name="楕円 713"/>
        <xdr:cNvSpPr/>
      </xdr:nvSpPr>
      <xdr:spPr>
        <a:xfrm>
          <a:off x="15430500" y="166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85869</xdr:rowOff>
    </xdr:from>
    <xdr:ext cx="534377" cy="259045"/>
    <xdr:sp macro="" textlink="">
      <xdr:nvSpPr>
        <xdr:cNvPr id="715" name="テキスト ボックス 714"/>
        <xdr:cNvSpPr txBox="1"/>
      </xdr:nvSpPr>
      <xdr:spPr>
        <a:xfrm>
          <a:off x="15214111" y="167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22389</xdr:rowOff>
    </xdr:from>
    <xdr:to>
      <xdr:col>76</xdr:col>
      <xdr:colOff>165100</xdr:colOff>
      <xdr:row>97</xdr:row>
      <xdr:rowOff>123989</xdr:rowOff>
    </xdr:to>
    <xdr:sp macro="" textlink="">
      <xdr:nvSpPr>
        <xdr:cNvPr id="716" name="楕円 715"/>
        <xdr:cNvSpPr/>
      </xdr:nvSpPr>
      <xdr:spPr>
        <a:xfrm>
          <a:off x="14541500" y="16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115116</xdr:rowOff>
    </xdr:from>
    <xdr:ext cx="534377" cy="259045"/>
    <xdr:sp macro="" textlink="">
      <xdr:nvSpPr>
        <xdr:cNvPr id="717" name="テキスト ボックス 716"/>
        <xdr:cNvSpPr txBox="1"/>
      </xdr:nvSpPr>
      <xdr:spPr>
        <a:xfrm>
          <a:off x="14325111" y="167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40323</xdr:rowOff>
    </xdr:from>
    <xdr:to>
      <xdr:col>72</xdr:col>
      <xdr:colOff>38100</xdr:colOff>
      <xdr:row>97</xdr:row>
      <xdr:rowOff>141923</xdr:rowOff>
    </xdr:to>
    <xdr:sp macro="" textlink="">
      <xdr:nvSpPr>
        <xdr:cNvPr id="718" name="楕円 717"/>
        <xdr:cNvSpPr/>
      </xdr:nvSpPr>
      <xdr:spPr>
        <a:xfrm>
          <a:off x="13652500" y="166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133050</xdr:rowOff>
    </xdr:from>
    <xdr:ext cx="534377" cy="259045"/>
    <xdr:sp macro="" textlink="">
      <xdr:nvSpPr>
        <xdr:cNvPr id="719" name="テキスト ボックス 718"/>
        <xdr:cNvSpPr txBox="1"/>
      </xdr:nvSpPr>
      <xdr:spPr>
        <a:xfrm>
          <a:off x="13436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48667</xdr:rowOff>
    </xdr:from>
    <xdr:to>
      <xdr:col>67</xdr:col>
      <xdr:colOff>101600</xdr:colOff>
      <xdr:row>97</xdr:row>
      <xdr:rowOff>150267</xdr:rowOff>
    </xdr:to>
    <xdr:sp macro="" textlink="">
      <xdr:nvSpPr>
        <xdr:cNvPr id="720" name="楕円 719"/>
        <xdr:cNvSpPr/>
      </xdr:nvSpPr>
      <xdr:spPr>
        <a:xfrm>
          <a:off x="12763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141394</xdr:rowOff>
    </xdr:from>
    <xdr:ext cx="534377" cy="259045"/>
    <xdr:sp macro="" textlink="">
      <xdr:nvSpPr>
        <xdr:cNvPr id="721" name="テキスト ボックス 720"/>
        <xdr:cNvSpPr txBox="1"/>
      </xdr:nvSpPr>
      <xdr:spPr>
        <a:xfrm>
          <a:off x="12547111" y="16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58" name="フローチャート: 判断 757"/>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59" name="テキスト ボックス 758"/>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0" name="フローチャート: 判断 759"/>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1" name="テキスト ボックス 760"/>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すべてにおいて、類似団体平均より、一人あたりのコストは少なくなっている。また、衛生費や消防費が比較的少ないのは、一部事務組合で事務を行っていることが大きな要因であると考えられる。 今後とも、コストを抑え効率的な行政運営を行っていけるよう努める必要がある。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ポイントと大幅に増加したが、実質収支額については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実質収支額は直近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ヵ年で最も低い数値となったが、基金の積み立ては着実に進められている。今後も基金の取崩しだけでなく、余裕のある年度は積立をすることも必要である。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前年度に引き続き、赤字が生じている会計は存在しない。今後も事業の適正化を図り、各会計が健全な状況で推移していくように努める。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7782351</v>
      </c>
      <c r="BO4" s="371"/>
      <c r="BP4" s="371"/>
      <c r="BQ4" s="371"/>
      <c r="BR4" s="371"/>
      <c r="BS4" s="371"/>
      <c r="BT4" s="371"/>
      <c r="BU4" s="372"/>
      <c r="BV4" s="370">
        <v>7957214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11.7</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7489233</v>
      </c>
      <c r="BO5" s="408"/>
      <c r="BP5" s="408"/>
      <c r="BQ5" s="408"/>
      <c r="BR5" s="408"/>
      <c r="BS5" s="408"/>
      <c r="BT5" s="408"/>
      <c r="BU5" s="409"/>
      <c r="BV5" s="407">
        <v>7322766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81.900000000000006</v>
      </c>
      <c r="CU5" s="405"/>
      <c r="CV5" s="405"/>
      <c r="CW5" s="405"/>
      <c r="CX5" s="405"/>
      <c r="CY5" s="405"/>
      <c r="CZ5" s="405"/>
      <c r="DA5" s="406"/>
      <c r="DB5" s="404">
        <v>77.400000000000006</v>
      </c>
      <c r="DC5" s="405"/>
      <c r="DD5" s="405"/>
      <c r="DE5" s="405"/>
      <c r="DF5" s="405"/>
      <c r="DG5" s="405"/>
      <c r="DH5" s="405"/>
      <c r="DI5" s="406"/>
    </row>
    <row r="6" spans="1:119" ht="18.75" customHeight="1" x14ac:dyDescent="0.15">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293118</v>
      </c>
      <c r="BO6" s="408"/>
      <c r="BP6" s="408"/>
      <c r="BQ6" s="408"/>
      <c r="BR6" s="408"/>
      <c r="BS6" s="408"/>
      <c r="BT6" s="408"/>
      <c r="BU6" s="409"/>
      <c r="BV6" s="407">
        <v>634448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81.900000000000006</v>
      </c>
      <c r="CU6" s="445"/>
      <c r="CV6" s="445"/>
      <c r="CW6" s="445"/>
      <c r="CX6" s="445"/>
      <c r="CY6" s="445"/>
      <c r="CZ6" s="445"/>
      <c r="DA6" s="446"/>
      <c r="DB6" s="444">
        <v>83.7</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44281</v>
      </c>
      <c r="BO7" s="408"/>
      <c r="BP7" s="408"/>
      <c r="BQ7" s="408"/>
      <c r="BR7" s="408"/>
      <c r="BS7" s="408"/>
      <c r="BT7" s="408"/>
      <c r="BU7" s="409"/>
      <c r="BV7" s="407">
        <v>46100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4916109</v>
      </c>
      <c r="CU7" s="408"/>
      <c r="CV7" s="408"/>
      <c r="CW7" s="408"/>
      <c r="CX7" s="408"/>
      <c r="CY7" s="408"/>
      <c r="CZ7" s="408"/>
      <c r="DA7" s="409"/>
      <c r="DB7" s="407">
        <v>5033802</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248837</v>
      </c>
      <c r="BO8" s="408"/>
      <c r="BP8" s="408"/>
      <c r="BQ8" s="408"/>
      <c r="BR8" s="408"/>
      <c r="BS8" s="408"/>
      <c r="BT8" s="408"/>
      <c r="BU8" s="409"/>
      <c r="BV8" s="407">
        <v>588348</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0.66</v>
      </c>
      <c r="CU8" s="448"/>
      <c r="CV8" s="448"/>
      <c r="CW8" s="448"/>
      <c r="CX8" s="448"/>
      <c r="CY8" s="448"/>
      <c r="CZ8" s="448"/>
      <c r="DA8" s="449"/>
      <c r="DB8" s="447">
        <v>0.68</v>
      </c>
      <c r="DC8" s="448"/>
      <c r="DD8" s="448"/>
      <c r="DE8" s="448"/>
      <c r="DF8" s="448"/>
      <c r="DG8" s="448"/>
      <c r="DH8" s="448"/>
      <c r="DI8" s="449"/>
    </row>
    <row r="9" spans="1:119" ht="18.75" customHeight="1" thickBot="1" x14ac:dyDescent="0.2">
      <c r="A9" s="177"/>
      <c r="B9" s="401" t="s">
        <v>112</v>
      </c>
      <c r="C9" s="402"/>
      <c r="D9" s="402"/>
      <c r="E9" s="402"/>
      <c r="F9" s="402"/>
      <c r="G9" s="402"/>
      <c r="H9" s="402"/>
      <c r="I9" s="402"/>
      <c r="J9" s="402"/>
      <c r="K9" s="450"/>
      <c r="L9" s="451" t="s">
        <v>113</v>
      </c>
      <c r="M9" s="452"/>
      <c r="N9" s="452"/>
      <c r="O9" s="452"/>
      <c r="P9" s="452"/>
      <c r="Q9" s="453"/>
      <c r="R9" s="454">
        <v>18585</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-339511</v>
      </c>
      <c r="BO9" s="408"/>
      <c r="BP9" s="408"/>
      <c r="BQ9" s="408"/>
      <c r="BR9" s="408"/>
      <c r="BS9" s="408"/>
      <c r="BT9" s="408"/>
      <c r="BU9" s="409"/>
      <c r="BV9" s="407">
        <v>118823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8.4</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119</v>
      </c>
      <c r="M10" s="437"/>
      <c r="N10" s="437"/>
      <c r="O10" s="437"/>
      <c r="P10" s="437"/>
      <c r="Q10" s="438"/>
      <c r="R10" s="458">
        <v>19282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600565</v>
      </c>
      <c r="BO10" s="408"/>
      <c r="BP10" s="408"/>
      <c r="BQ10" s="408"/>
      <c r="BR10" s="408"/>
      <c r="BS10" s="408"/>
      <c r="BT10" s="408"/>
      <c r="BU10" s="409"/>
      <c r="BV10" s="407">
        <v>538778</v>
      </c>
      <c r="BW10" s="408"/>
      <c r="BX10" s="408"/>
      <c r="BY10" s="408"/>
      <c r="BZ10" s="408"/>
      <c r="CA10" s="408"/>
      <c r="CB10" s="408"/>
      <c r="CC10" s="409"/>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77"/>
      <c r="B12" s="467" t="s">
        <v>131</v>
      </c>
      <c r="C12" s="468"/>
      <c r="D12" s="468"/>
      <c r="E12" s="468"/>
      <c r="F12" s="468"/>
      <c r="G12" s="468"/>
      <c r="H12" s="468"/>
      <c r="I12" s="468"/>
      <c r="J12" s="468"/>
      <c r="K12" s="469"/>
      <c r="L12" s="476" t="s">
        <v>132</v>
      </c>
      <c r="M12" s="477"/>
      <c r="N12" s="477"/>
      <c r="O12" s="477"/>
      <c r="P12" s="477"/>
      <c r="Q12" s="478"/>
      <c r="R12" s="479">
        <v>18577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106</v>
      </c>
      <c r="AV12" s="440"/>
      <c r="AW12" s="440"/>
      <c r="AX12" s="440"/>
      <c r="AY12" s="441" t="s">
        <v>136</v>
      </c>
      <c r="AZ12" s="442"/>
      <c r="BA12" s="442"/>
      <c r="BB12" s="442"/>
      <c r="BC12" s="442"/>
      <c r="BD12" s="442"/>
      <c r="BE12" s="442"/>
      <c r="BF12" s="442"/>
      <c r="BG12" s="442"/>
      <c r="BH12" s="442"/>
      <c r="BI12" s="442"/>
      <c r="BJ12" s="442"/>
      <c r="BK12" s="442"/>
      <c r="BL12" s="442"/>
      <c r="BM12" s="443"/>
      <c r="BN12" s="407">
        <v>182500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139</v>
      </c>
      <c r="N13" s="499"/>
      <c r="O13" s="499"/>
      <c r="P13" s="499"/>
      <c r="Q13" s="500"/>
      <c r="R13" s="491">
        <v>18163</v>
      </c>
      <c r="S13" s="492"/>
      <c r="T13" s="492"/>
      <c r="U13" s="492"/>
      <c r="V13" s="493"/>
      <c r="W13" s="423" t="s">
        <v>140</v>
      </c>
      <c r="X13" s="424"/>
      <c r="Y13" s="424"/>
      <c r="Z13" s="424"/>
      <c r="AA13" s="424"/>
      <c r="AB13" s="414"/>
      <c r="AC13" s="458">
        <v>420</v>
      </c>
      <c r="AD13" s="459"/>
      <c r="AE13" s="459"/>
      <c r="AF13" s="459"/>
      <c r="AG13" s="501"/>
      <c r="AH13" s="458">
        <v>408</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78554</v>
      </c>
      <c r="BO13" s="408"/>
      <c r="BP13" s="408"/>
      <c r="BQ13" s="408"/>
      <c r="BR13" s="408"/>
      <c r="BS13" s="408"/>
      <c r="BT13" s="408"/>
      <c r="BU13" s="409"/>
      <c r="BV13" s="407">
        <v>657601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4.0999999999999996</v>
      </c>
      <c r="CU13" s="405"/>
      <c r="CV13" s="405"/>
      <c r="CW13" s="405"/>
      <c r="CX13" s="405"/>
      <c r="CY13" s="405"/>
      <c r="CZ13" s="405"/>
      <c r="DA13" s="406"/>
      <c r="DB13" s="404">
        <v>3.6</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145</v>
      </c>
      <c r="M14" s="489"/>
      <c r="N14" s="489"/>
      <c r="O14" s="489"/>
      <c r="P14" s="489"/>
      <c r="Q14" s="490"/>
      <c r="R14" s="491">
        <v>18704</v>
      </c>
      <c r="S14" s="492"/>
      <c r="T14" s="492"/>
      <c r="U14" s="492"/>
      <c r="V14" s="493"/>
      <c r="W14" s="397"/>
      <c r="X14" s="398"/>
      <c r="Y14" s="398"/>
      <c r="Z14" s="398"/>
      <c r="AA14" s="398"/>
      <c r="AB14" s="387"/>
      <c r="AC14" s="494">
        <v>4.5999999999999996</v>
      </c>
      <c r="AD14" s="495"/>
      <c r="AE14" s="495"/>
      <c r="AF14" s="495"/>
      <c r="AG14" s="496"/>
      <c r="AH14" s="494">
        <v>4.4000000000000004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35.299999999999997</v>
      </c>
      <c r="CU14" s="506"/>
      <c r="CV14" s="506"/>
      <c r="CW14" s="506"/>
      <c r="CX14" s="506"/>
      <c r="CY14" s="506"/>
      <c r="CZ14" s="506"/>
      <c r="DA14" s="507"/>
      <c r="DB14" s="505">
        <v>44.7</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139</v>
      </c>
      <c r="N15" s="499"/>
      <c r="O15" s="499"/>
      <c r="P15" s="499"/>
      <c r="Q15" s="500"/>
      <c r="R15" s="491">
        <v>18343</v>
      </c>
      <c r="S15" s="492"/>
      <c r="T15" s="492"/>
      <c r="U15" s="492"/>
      <c r="V15" s="493"/>
      <c r="W15" s="423" t="s">
        <v>147</v>
      </c>
      <c r="X15" s="424"/>
      <c r="Y15" s="424"/>
      <c r="Z15" s="424"/>
      <c r="AA15" s="424"/>
      <c r="AB15" s="414"/>
      <c r="AC15" s="458">
        <v>3486</v>
      </c>
      <c r="AD15" s="459"/>
      <c r="AE15" s="459"/>
      <c r="AF15" s="459"/>
      <c r="AG15" s="501"/>
      <c r="AH15" s="458">
        <v>3526</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2636868</v>
      </c>
      <c r="BO15" s="371"/>
      <c r="BP15" s="371"/>
      <c r="BQ15" s="371"/>
      <c r="BR15" s="371"/>
      <c r="BS15" s="371"/>
      <c r="BT15" s="371"/>
      <c r="BU15" s="372"/>
      <c r="BV15" s="370">
        <v>2506148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37.799999999999997</v>
      </c>
      <c r="AD16" s="495"/>
      <c r="AE16" s="495"/>
      <c r="AF16" s="495"/>
      <c r="AG16" s="496"/>
      <c r="AH16" s="494">
        <v>37.700000000000003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4106293</v>
      </c>
      <c r="BO16" s="408"/>
      <c r="BP16" s="408"/>
      <c r="BQ16" s="408"/>
      <c r="BR16" s="408"/>
      <c r="BS16" s="408"/>
      <c r="BT16" s="408"/>
      <c r="BU16" s="409"/>
      <c r="BV16" s="407">
        <v>3951892</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153</v>
      </c>
      <c r="N17" s="519"/>
      <c r="O17" s="519"/>
      <c r="P17" s="519"/>
      <c r="Q17" s="520"/>
      <c r="R17" s="513" t="s">
        <v>154</v>
      </c>
      <c r="S17" s="514"/>
      <c r="T17" s="514"/>
      <c r="U17" s="514"/>
      <c r="V17" s="515"/>
      <c r="W17" s="423" t="s">
        <v>155</v>
      </c>
      <c r="X17" s="424"/>
      <c r="Y17" s="424"/>
      <c r="Z17" s="424"/>
      <c r="AA17" s="424"/>
      <c r="AB17" s="414"/>
      <c r="AC17" s="458">
        <v>5308</v>
      </c>
      <c r="AD17" s="459"/>
      <c r="AE17" s="459"/>
      <c r="AF17" s="459"/>
      <c r="AG17" s="501"/>
      <c r="AH17" s="458">
        <v>5420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3332183</v>
      </c>
      <c r="BO17" s="408"/>
      <c r="BP17" s="408"/>
      <c r="BQ17" s="408"/>
      <c r="BR17" s="408"/>
      <c r="BS17" s="408"/>
      <c r="BT17" s="408"/>
      <c r="BU17" s="409"/>
      <c r="BV17" s="407">
        <v>3161073</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9" t="s">
        <v>157</v>
      </c>
      <c r="C18" s="450"/>
      <c r="D18" s="450"/>
      <c r="E18" s="530"/>
      <c r="F18" s="530"/>
      <c r="G18" s="530"/>
      <c r="H18" s="530"/>
      <c r="I18" s="530"/>
      <c r="J18" s="530"/>
      <c r="K18" s="530"/>
      <c r="L18" s="531">
        <v>18.78</v>
      </c>
      <c r="M18" s="531"/>
      <c r="N18" s="531"/>
      <c r="O18" s="531"/>
      <c r="P18" s="531"/>
      <c r="Q18" s="531"/>
      <c r="R18" s="532"/>
      <c r="S18" s="532"/>
      <c r="T18" s="532"/>
      <c r="U18" s="532"/>
      <c r="V18" s="533"/>
      <c r="W18" s="425"/>
      <c r="X18" s="426"/>
      <c r="Y18" s="426"/>
      <c r="Z18" s="426"/>
      <c r="AA18" s="426"/>
      <c r="AB18" s="417"/>
      <c r="AC18" s="534">
        <v>57.6</v>
      </c>
      <c r="AD18" s="535"/>
      <c r="AE18" s="535"/>
      <c r="AF18" s="535"/>
      <c r="AG18" s="536"/>
      <c r="AH18" s="534">
        <v>57.9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3967214</v>
      </c>
      <c r="BO18" s="408"/>
      <c r="BP18" s="408"/>
      <c r="BQ18" s="408"/>
      <c r="BR18" s="408"/>
      <c r="BS18" s="408"/>
      <c r="BT18" s="408"/>
      <c r="BU18" s="409"/>
      <c r="BV18" s="407">
        <v>4047289</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9" t="s">
        <v>159</v>
      </c>
      <c r="C19" s="450"/>
      <c r="D19" s="450"/>
      <c r="E19" s="530"/>
      <c r="F19" s="530"/>
      <c r="G19" s="530"/>
      <c r="H19" s="530"/>
      <c r="I19" s="530"/>
      <c r="J19" s="530"/>
      <c r="K19" s="530"/>
      <c r="L19" s="538">
        <v>990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5969339</v>
      </c>
      <c r="BO19" s="408"/>
      <c r="BP19" s="408"/>
      <c r="BQ19" s="408"/>
      <c r="BR19" s="408"/>
      <c r="BS19" s="408"/>
      <c r="BT19" s="408"/>
      <c r="BU19" s="409"/>
      <c r="BV19" s="407">
        <v>6015618</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9" t="s">
        <v>161</v>
      </c>
      <c r="C20" s="450"/>
      <c r="D20" s="450"/>
      <c r="E20" s="530"/>
      <c r="F20" s="530"/>
      <c r="G20" s="530"/>
      <c r="H20" s="530"/>
      <c r="I20" s="530"/>
      <c r="J20" s="530"/>
      <c r="K20" s="530"/>
      <c r="L20" s="538">
        <v>6810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4665058</v>
      </c>
      <c r="BO22" s="371"/>
      <c r="BP22" s="371"/>
      <c r="BQ22" s="371"/>
      <c r="BR22" s="371"/>
      <c r="BS22" s="371"/>
      <c r="BT22" s="371"/>
      <c r="BU22" s="372"/>
      <c r="BV22" s="370">
        <v>5076021</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4665058</v>
      </c>
      <c r="BO23" s="408"/>
      <c r="BP23" s="408"/>
      <c r="BQ23" s="408"/>
      <c r="BR23" s="408"/>
      <c r="BS23" s="408"/>
      <c r="BT23" s="408"/>
      <c r="BU23" s="409"/>
      <c r="BV23" s="407">
        <v>5076021</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171</v>
      </c>
      <c r="F24" s="437"/>
      <c r="G24" s="437"/>
      <c r="H24" s="437"/>
      <c r="I24" s="437"/>
      <c r="J24" s="437"/>
      <c r="K24" s="438"/>
      <c r="L24" s="458">
        <v>1</v>
      </c>
      <c r="M24" s="459"/>
      <c r="N24" s="459"/>
      <c r="O24" s="459"/>
      <c r="P24" s="501"/>
      <c r="Q24" s="458">
        <v>8000</v>
      </c>
      <c r="R24" s="459"/>
      <c r="S24" s="459"/>
      <c r="T24" s="459"/>
      <c r="U24" s="459"/>
      <c r="V24" s="501"/>
      <c r="W24" s="553"/>
      <c r="X24" s="554"/>
      <c r="Y24" s="555"/>
      <c r="Z24" s="457" t="s">
        <v>172</v>
      </c>
      <c r="AA24" s="437"/>
      <c r="AB24" s="437"/>
      <c r="AC24" s="437"/>
      <c r="AD24" s="437"/>
      <c r="AE24" s="437"/>
      <c r="AF24" s="437"/>
      <c r="AG24" s="438"/>
      <c r="AH24" s="458">
        <v>149</v>
      </c>
      <c r="AI24" s="459"/>
      <c r="AJ24" s="459"/>
      <c r="AK24" s="459"/>
      <c r="AL24" s="501"/>
      <c r="AM24" s="458">
        <v>427332</v>
      </c>
      <c r="AN24" s="459"/>
      <c r="AO24" s="459"/>
      <c r="AP24" s="459"/>
      <c r="AQ24" s="459"/>
      <c r="AR24" s="501"/>
      <c r="AS24" s="458">
        <v>2868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1383430</v>
      </c>
      <c r="BO24" s="408"/>
      <c r="BP24" s="408"/>
      <c r="BQ24" s="408"/>
      <c r="BR24" s="408"/>
      <c r="BS24" s="408"/>
      <c r="BT24" s="408"/>
      <c r="BU24" s="409"/>
      <c r="BV24" s="407">
        <v>1496189</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174</v>
      </c>
      <c r="F25" s="437"/>
      <c r="G25" s="437"/>
      <c r="H25" s="437"/>
      <c r="I25" s="437"/>
      <c r="J25" s="437"/>
      <c r="K25" s="438"/>
      <c r="L25" s="458">
        <v>1</v>
      </c>
      <c r="M25" s="459"/>
      <c r="N25" s="459"/>
      <c r="O25" s="459"/>
      <c r="P25" s="501"/>
      <c r="Q25" s="458">
        <v>6450</v>
      </c>
      <c r="R25" s="459"/>
      <c r="S25" s="459"/>
      <c r="T25" s="459"/>
      <c r="U25" s="459"/>
      <c r="V25" s="501"/>
      <c r="W25" s="553"/>
      <c r="X25" s="554"/>
      <c r="Y25" s="555"/>
      <c r="Z25" s="457" t="s">
        <v>175</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t="s">
        <v>138</v>
      </c>
      <c r="BO25" s="371"/>
      <c r="BP25" s="371"/>
      <c r="BQ25" s="371"/>
      <c r="BR25" s="371"/>
      <c r="BS25" s="371"/>
      <c r="BT25" s="371"/>
      <c r="BU25" s="372"/>
      <c r="BV25" s="370" t="s">
        <v>138</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177</v>
      </c>
      <c r="F26" s="437"/>
      <c r="G26" s="437"/>
      <c r="H26" s="437"/>
      <c r="I26" s="437"/>
      <c r="J26" s="437"/>
      <c r="K26" s="438"/>
      <c r="L26" s="458">
        <v>1</v>
      </c>
      <c r="M26" s="459"/>
      <c r="N26" s="459"/>
      <c r="O26" s="459"/>
      <c r="P26" s="501"/>
      <c r="Q26" s="458">
        <v>5400</v>
      </c>
      <c r="R26" s="459"/>
      <c r="S26" s="459"/>
      <c r="T26" s="459"/>
      <c r="U26" s="459"/>
      <c r="V26" s="501"/>
      <c r="W26" s="553"/>
      <c r="X26" s="554"/>
      <c r="Y26" s="555"/>
      <c r="Z26" s="457" t="s">
        <v>178</v>
      </c>
      <c r="AA26" s="559"/>
      <c r="AB26" s="559"/>
      <c r="AC26" s="559"/>
      <c r="AD26" s="559"/>
      <c r="AE26" s="559"/>
      <c r="AF26" s="559"/>
      <c r="AG26" s="560"/>
      <c r="AH26" s="458">
        <v>6</v>
      </c>
      <c r="AI26" s="459"/>
      <c r="AJ26" s="459"/>
      <c r="AK26" s="459"/>
      <c r="AL26" s="501"/>
      <c r="AM26" s="458">
        <v>12990</v>
      </c>
      <c r="AN26" s="459"/>
      <c r="AO26" s="459"/>
      <c r="AP26" s="459"/>
      <c r="AQ26" s="459"/>
      <c r="AR26" s="501"/>
      <c r="AS26" s="458">
        <v>2165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180</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181</v>
      </c>
      <c r="F27" s="437"/>
      <c r="G27" s="437"/>
      <c r="H27" s="437"/>
      <c r="I27" s="437"/>
      <c r="J27" s="437"/>
      <c r="K27" s="438"/>
      <c r="L27" s="458">
        <v>1</v>
      </c>
      <c r="M27" s="459"/>
      <c r="N27" s="459"/>
      <c r="O27" s="459"/>
      <c r="P27" s="501"/>
      <c r="Q27" s="458">
        <v>2970</v>
      </c>
      <c r="R27" s="459"/>
      <c r="S27" s="459"/>
      <c r="T27" s="459"/>
      <c r="U27" s="459"/>
      <c r="V27" s="501"/>
      <c r="W27" s="553"/>
      <c r="X27" s="554"/>
      <c r="Y27" s="555"/>
      <c r="Z27" s="457" t="s">
        <v>182</v>
      </c>
      <c r="AA27" s="437"/>
      <c r="AB27" s="437"/>
      <c r="AC27" s="437"/>
      <c r="AD27" s="437"/>
      <c r="AE27" s="437"/>
      <c r="AF27" s="437"/>
      <c r="AG27" s="438"/>
      <c r="AH27" s="458" t="s">
        <v>138</v>
      </c>
      <c r="AI27" s="459"/>
      <c r="AJ27" s="459"/>
      <c r="AK27" s="459"/>
      <c r="AL27" s="501"/>
      <c r="AM27" s="458" t="s">
        <v>138</v>
      </c>
      <c r="AN27" s="459"/>
      <c r="AO27" s="459"/>
      <c r="AP27" s="459"/>
      <c r="AQ27" s="459"/>
      <c r="AR27" s="501"/>
      <c r="AS27" s="458" t="s">
        <v>180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138</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184</v>
      </c>
      <c r="F28" s="437"/>
      <c r="G28" s="437"/>
      <c r="H28" s="437"/>
      <c r="I28" s="437"/>
      <c r="J28" s="437"/>
      <c r="K28" s="438"/>
      <c r="L28" s="458">
        <v>1</v>
      </c>
      <c r="M28" s="459"/>
      <c r="N28" s="459"/>
      <c r="O28" s="459"/>
      <c r="P28" s="501"/>
      <c r="Q28" s="458">
        <v>2800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2020853</v>
      </c>
      <c r="BO28" s="371"/>
      <c r="BP28" s="371"/>
      <c r="BQ28" s="371"/>
      <c r="BR28" s="371"/>
      <c r="BS28" s="371"/>
      <c r="BT28" s="371"/>
      <c r="BU28" s="372"/>
      <c r="BV28" s="370">
        <v>1602788</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187</v>
      </c>
      <c r="F29" s="437"/>
      <c r="G29" s="437"/>
      <c r="H29" s="437"/>
      <c r="I29" s="437"/>
      <c r="J29" s="437"/>
      <c r="K29" s="438"/>
      <c r="L29" s="458">
        <v>8</v>
      </c>
      <c r="M29" s="459"/>
      <c r="N29" s="459"/>
      <c r="O29" s="459"/>
      <c r="P29" s="501"/>
      <c r="Q29" s="458">
        <v>2660</v>
      </c>
      <c r="R29" s="459"/>
      <c r="S29" s="459"/>
      <c r="T29" s="459"/>
      <c r="U29" s="459"/>
      <c r="V29" s="501"/>
      <c r="W29" s="556"/>
      <c r="X29" s="557"/>
      <c r="Y29" s="558"/>
      <c r="Z29" s="457" t="s">
        <v>188</v>
      </c>
      <c r="AA29" s="437"/>
      <c r="AB29" s="437"/>
      <c r="AC29" s="437"/>
      <c r="AD29" s="437"/>
      <c r="AE29" s="437"/>
      <c r="AF29" s="437"/>
      <c r="AG29" s="438"/>
      <c r="AH29" s="458">
        <v>149</v>
      </c>
      <c r="AI29" s="459"/>
      <c r="AJ29" s="459"/>
      <c r="AK29" s="459"/>
      <c r="AL29" s="501"/>
      <c r="AM29" s="458">
        <v>427332</v>
      </c>
      <c r="AN29" s="459"/>
      <c r="AO29" s="459"/>
      <c r="AP29" s="459"/>
      <c r="AQ29" s="459"/>
      <c r="AR29" s="501"/>
      <c r="AS29" s="458">
        <v>2868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328363</v>
      </c>
      <c r="BO29" s="408"/>
      <c r="BP29" s="408"/>
      <c r="BQ29" s="408"/>
      <c r="BR29" s="408"/>
      <c r="BS29" s="408"/>
      <c r="BT29" s="408"/>
      <c r="BU29" s="409"/>
      <c r="BV29" s="407">
        <v>328358</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94.3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1357237</v>
      </c>
      <c r="BO30" s="527"/>
      <c r="BP30" s="527"/>
      <c r="BQ30" s="527"/>
      <c r="BR30" s="527"/>
      <c r="BS30" s="527"/>
      <c r="BT30" s="527"/>
      <c r="BU30" s="528"/>
      <c r="BV30" s="526">
        <v>1326488</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197</v>
      </c>
      <c r="D33" s="431"/>
      <c r="E33" s="396" t="s">
        <v>198</v>
      </c>
      <c r="F33" s="396"/>
      <c r="G33" s="396"/>
      <c r="H33" s="396"/>
      <c r="I33" s="396"/>
      <c r="J33" s="396"/>
      <c r="K33" s="396"/>
      <c r="L33" s="396"/>
      <c r="M33" s="396"/>
      <c r="N33" s="396"/>
      <c r="O33" s="396"/>
      <c r="P33" s="396"/>
      <c r="Q33" s="396"/>
      <c r="R33" s="396"/>
      <c r="S33" s="396"/>
      <c r="T33" s="202"/>
      <c r="U33" s="431" t="s">
        <v>197</v>
      </c>
      <c r="V33" s="431"/>
      <c r="W33" s="396" t="s">
        <v>199</v>
      </c>
      <c r="X33" s="396"/>
      <c r="Y33" s="396"/>
      <c r="Z33" s="396"/>
      <c r="AA33" s="396"/>
      <c r="AB33" s="396"/>
      <c r="AC33" s="396"/>
      <c r="AD33" s="396"/>
      <c r="AE33" s="396"/>
      <c r="AF33" s="396"/>
      <c r="AG33" s="396"/>
      <c r="AH33" s="396"/>
      <c r="AI33" s="396"/>
      <c r="AJ33" s="396"/>
      <c r="AK33" s="396"/>
      <c r="AL33" s="202"/>
      <c r="AM33" s="431" t="s">
        <v>197</v>
      </c>
      <c r="AN33" s="431"/>
      <c r="AO33" s="396" t="s">
        <v>198</v>
      </c>
      <c r="AP33" s="396"/>
      <c r="AQ33" s="396"/>
      <c r="AR33" s="396"/>
      <c r="AS33" s="396"/>
      <c r="AT33" s="396"/>
      <c r="AU33" s="396"/>
      <c r="AV33" s="396"/>
      <c r="AW33" s="396"/>
      <c r="AX33" s="396"/>
      <c r="AY33" s="396"/>
      <c r="AZ33" s="396"/>
      <c r="BA33" s="396"/>
      <c r="BB33" s="396"/>
      <c r="BC33" s="396"/>
      <c r="BD33" s="203"/>
      <c r="BE33" s="396" t="s">
        <v>200</v>
      </c>
      <c r="BF33" s="396"/>
      <c r="BG33" s="396" t="s">
        <v>201</v>
      </c>
      <c r="BH33" s="396"/>
      <c r="BI33" s="396"/>
      <c r="BJ33" s="396"/>
      <c r="BK33" s="396"/>
      <c r="BL33" s="396"/>
      <c r="BM33" s="396"/>
      <c r="BN33" s="396"/>
      <c r="BO33" s="396"/>
      <c r="BP33" s="396"/>
      <c r="BQ33" s="396"/>
      <c r="BR33" s="396"/>
      <c r="BS33" s="396"/>
      <c r="BT33" s="396"/>
      <c r="BU33" s="396"/>
      <c r="BV33" s="203"/>
      <c r="BW33" s="431" t="s">
        <v>200</v>
      </c>
      <c r="BX33" s="431"/>
      <c r="BY33" s="396" t="s">
        <v>202</v>
      </c>
      <c r="BZ33" s="396"/>
      <c r="CA33" s="396"/>
      <c r="CB33" s="396"/>
      <c r="CC33" s="396"/>
      <c r="CD33" s="396"/>
      <c r="CE33" s="396"/>
      <c r="CF33" s="396"/>
      <c r="CG33" s="396"/>
      <c r="CH33" s="396"/>
      <c r="CI33" s="396"/>
      <c r="CJ33" s="396"/>
      <c r="CK33" s="396"/>
      <c r="CL33" s="396"/>
      <c r="CM33" s="396"/>
      <c r="CN33" s="202"/>
      <c r="CO33" s="431" t="s">
        <v>203</v>
      </c>
      <c r="CP33" s="431"/>
      <c r="CQ33" s="396" t="s">
        <v>204</v>
      </c>
      <c r="CR33" s="396"/>
      <c r="CS33" s="396"/>
      <c r="CT33" s="396"/>
      <c r="CU33" s="396"/>
      <c r="CV33" s="396"/>
      <c r="CW33" s="396"/>
      <c r="CX33" s="396"/>
      <c r="CY33" s="396"/>
      <c r="CZ33" s="396"/>
      <c r="DA33" s="396"/>
      <c r="DB33" s="396"/>
      <c r="DC33" s="396"/>
      <c r="DD33" s="396"/>
      <c r="DE33" s="396"/>
      <c r="DF33" s="202"/>
      <c r="DG33" s="596" t="s">
        <v>205</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4</v>
      </c>
      <c r="V34" s="597"/>
      <c r="W34" s="598" t="str">
        <f>IF('各会計、関係団体の財政状況及び健全化判断比率'!B28="","",'各会計、関係団体の財政状況及び健全化判断比率'!B28)</f>
        <v>神戸町国民健康保険特別会計</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IF('各会計、関係団体の財政状況及び健全化判断比率'!B30="","",'各会計、関係団体の財政状況及び健全化判断比率'!B30)</f>
        <v>神戸町水道事業会計</v>
      </c>
      <c r="AP34" s="598"/>
      <c r="AQ34" s="598"/>
      <c r="AR34" s="598"/>
      <c r="AS34" s="598"/>
      <c r="AT34" s="598"/>
      <c r="AU34" s="598"/>
      <c r="AV34" s="598"/>
      <c r="AW34" s="598"/>
      <c r="AX34" s="598"/>
      <c r="AY34" s="598"/>
      <c r="AZ34" s="598"/>
      <c r="BA34" s="598"/>
      <c r="BB34" s="598"/>
      <c r="BC34" s="598"/>
      <c r="BD34" s="177"/>
      <c r="BE34" s="597">
        <f>IF(BG34="","",MAX(C34:D43,U34:V43,AM34:AN43)+1)</f>
        <v>7</v>
      </c>
      <c r="BF34" s="597"/>
      <c r="BG34" s="598" t="str">
        <f>IF('各会計、関係団体の財政状況及び健全化判断比率'!B31="","",'各会計、関係団体の財政状況及び健全化判断比率'!B31)</f>
        <v>神戸町公共下水道事業特別会計</v>
      </c>
      <c r="BH34" s="598"/>
      <c r="BI34" s="598"/>
      <c r="BJ34" s="598"/>
      <c r="BK34" s="598"/>
      <c r="BL34" s="598"/>
      <c r="BM34" s="598"/>
      <c r="BN34" s="598"/>
      <c r="BO34" s="598"/>
      <c r="BP34" s="598"/>
      <c r="BQ34" s="598"/>
      <c r="BR34" s="598"/>
      <c r="BS34" s="598"/>
      <c r="BT34" s="598"/>
      <c r="BU34" s="598"/>
      <c r="BV34" s="177"/>
      <c r="BW34" s="597">
        <f>IF(BY34="","",MAX(C34:D43,U34:V43,AM34:AN43,BE34:BF43)+1)</f>
        <v>8</v>
      </c>
      <c r="BX34" s="597"/>
      <c r="BY34" s="598" t="str">
        <f>IF('各会計、関係団体の財政状況及び健全化判断比率'!B68="","",'各会計、関係団体の財政状況及び健全化判断比率'!B68)</f>
        <v>大垣衛生施設組合</v>
      </c>
      <c r="BZ34" s="598"/>
      <c r="CA34" s="598"/>
      <c r="CB34" s="598"/>
      <c r="CC34" s="598"/>
      <c r="CD34" s="598"/>
      <c r="CE34" s="598"/>
      <c r="CF34" s="598"/>
      <c r="CG34" s="598"/>
      <c r="CH34" s="598"/>
      <c r="CI34" s="598"/>
      <c r="CJ34" s="598"/>
      <c r="CK34" s="598"/>
      <c r="CL34" s="598"/>
      <c r="CM34" s="598"/>
      <c r="CN34" s="177"/>
      <c r="CO34" s="597">
        <f>IF(CQ34="","",MAX(C34:D43,U34:V43,AM34:AN43,BE34:BF43,BW34:BX43)+1)</f>
        <v>18</v>
      </c>
      <c r="CP34" s="597"/>
      <c r="CQ34" s="598" t="str">
        <f>IF('各会計、関係団体の財政状況及び健全化判断比率'!BS7="","",'各会計、関係団体の財政状況及び健全化判断比率'!BS7)</f>
        <v>神戸町土地開発公社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障がい福祉サービス事業特別会計</v>
      </c>
      <c r="F35" s="598"/>
      <c r="G35" s="598"/>
      <c r="H35" s="598"/>
      <c r="I35" s="598"/>
      <c r="J35" s="598"/>
      <c r="K35" s="598"/>
      <c r="L35" s="598"/>
      <c r="M35" s="598"/>
      <c r="N35" s="598"/>
      <c r="O35" s="598"/>
      <c r="P35" s="598"/>
      <c r="Q35" s="598"/>
      <c r="R35" s="598"/>
      <c r="S35" s="598"/>
      <c r="T35" s="177"/>
      <c r="U35" s="597">
        <f>IF(W35="","",U34+1)</f>
        <v>5</v>
      </c>
      <c r="V35" s="597"/>
      <c r="W35" s="598" t="str">
        <f>IF('各会計、関係団体の財政状況及び健全化判断比率'!B29="","",'各会計、関係団体の財政状況及び健全化判断比率'!B29)</f>
        <v>神戸町後期高齢者医療特別会計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9</v>
      </c>
      <c r="BX35" s="597"/>
      <c r="BY35" s="598" t="str">
        <f>IF('各会計、関係団体の財政状況及び健全化判断比率'!B69="","",'各会計、関係団体の財政状況及び健全化判断比率'!B69)</f>
        <v>大垣輪中水防事務組合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f>IF(E36="","",C35+1)</f>
        <v>3</v>
      </c>
      <c r="D36" s="597"/>
      <c r="E36" s="598" t="str">
        <f>IF('各会計、関係団体の財政状況及び健全化判断比率'!B9="","",'各会計、関係団体の財政状況及び健全化判断比率'!B9)</f>
        <v>学校給食事業特別会計</v>
      </c>
      <c r="F36" s="598"/>
      <c r="G36" s="598"/>
      <c r="H36" s="598"/>
      <c r="I36" s="598"/>
      <c r="J36" s="598"/>
      <c r="K36" s="598"/>
      <c r="L36" s="598"/>
      <c r="M36" s="598"/>
      <c r="N36" s="598"/>
      <c r="O36" s="598"/>
      <c r="P36" s="598"/>
      <c r="Q36" s="598"/>
      <c r="R36" s="598"/>
      <c r="S36" s="598"/>
      <c r="T36" s="177"/>
      <c r="U36" s="597" t="str">
        <f t="shared" ref="U36:U43" si="4">IF(W36="","",U35+1)</f>
        <v/>
      </c>
      <c r="V36" s="597"/>
      <c r="W36" s="598"/>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10</v>
      </c>
      <c r="BX36" s="597"/>
      <c r="BY36" s="598" t="str">
        <f>IF('各会計、関係団体の財政状況及び健全化判断比率'!B70="","",'各会計、関係団体の財政状況及び健全化判断比率'!B70)</f>
        <v>岐阜県市町村会館組合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11</v>
      </c>
      <c r="BX37" s="597"/>
      <c r="BY37" s="598" t="str">
        <f>IF('各会計、関係団体の財政状況及び健全化判断比率'!B71="","",'各会計、関係団体の財政状況及び健全化判断比率'!B71)</f>
        <v>岐阜県市町村職員退職手当組合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12</v>
      </c>
      <c r="BX38" s="597"/>
      <c r="BY38" s="598" t="str">
        <f>IF('各会計、関係団体の財政状況及び健全化判断比率'!B72="","",'各会計、関係団体の財政状況及び健全化判断比率'!B72)</f>
        <v>大垣消防組合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13</v>
      </c>
      <c r="BX39" s="597"/>
      <c r="BY39" s="598" t="str">
        <f>IF('各会計、関係団体の財政状況及び健全化判断比率'!B73="","",'各会計、関係団体の財政状況及び健全化判断比率'!B73)</f>
        <v>揖斐川水防事務組合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14</v>
      </c>
      <c r="BX40" s="597"/>
      <c r="BY40" s="598" t="str">
        <f>IF('各会計、関係団体の財政状況及び健全化判断比率'!B74="","",'各会計、関係団体の財政状況及び健全化判断比率'!B74)</f>
        <v>西濃環境整備組合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15</v>
      </c>
      <c r="BX41" s="597"/>
      <c r="BY41" s="598" t="str">
        <f>IF('各会計、関係団体の財政状況及び健全化判断比率'!B75="","",'各会計、関係団体の財政状況及び健全化判断比率'!B75)</f>
        <v>西南濃粗大廃棄物処理組合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16</v>
      </c>
      <c r="BX42" s="597"/>
      <c r="BY42" s="598" t="str">
        <f>IF('各会計、関係団体の財政状況及び健全化判断比率'!B76="","",'各会計、関係団体の財政状況及び健全化判断比率'!B76)</f>
        <v>安八郡広域連合（特別会計）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17</v>
      </c>
      <c r="BX43" s="597"/>
      <c r="BY43" s="598" t="str">
        <f>IF('各会計、関係団体の財政状況及び健全化判断比率'!B77="","",'各会計、関係団体の財政状況及び健全化判断比率'!B77)</f>
        <v>後期高齢者医療広域連合（一般会計分）</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bLAxZP3IYnkM9QvEUbPdl5FJzP8/NNyys21Eo5ClsdZhYbQgasuHSHqYq3nTyDw6d6dt+2EoJxW8IQOn3YkDA==" saltValue="A34JmG4bD1v6YN33HMd+q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3" t="s">
        <v>569</v>
      </c>
      <c r="D34" s="1153"/>
      <c r="E34" s="1154"/>
      <c r="F34" s="32">
        <v>14.35</v>
      </c>
      <c r="G34" s="33">
        <v>14.04</v>
      </c>
      <c r="H34" s="33">
        <v>9.84</v>
      </c>
      <c r="I34" s="33">
        <v>6.74</v>
      </c>
      <c r="J34" s="34">
        <v>6.14</v>
      </c>
      <c r="K34" s="22"/>
      <c r="L34" s="22"/>
      <c r="M34" s="22"/>
      <c r="N34" s="22"/>
      <c r="O34" s="22"/>
      <c r="P34" s="22"/>
    </row>
    <row r="35" spans="1:16" ht="39" customHeight="1" x14ac:dyDescent="0.15">
      <c r="A35" s="22"/>
      <c r="B35" s="35"/>
      <c r="C35" s="1147" t="s">
        <v>570</v>
      </c>
      <c r="D35" s="1148"/>
      <c r="E35" s="1149"/>
      <c r="F35" s="36">
        <v>9.6999999999999993</v>
      </c>
      <c r="G35" s="37">
        <v>9.4</v>
      </c>
      <c r="H35" s="37">
        <v>9.76</v>
      </c>
      <c r="I35" s="37">
        <v>11.6</v>
      </c>
      <c r="J35" s="38">
        <v>4.97</v>
      </c>
      <c r="K35" s="22"/>
      <c r="L35" s="22"/>
      <c r="M35" s="22"/>
      <c r="N35" s="22"/>
      <c r="O35" s="22"/>
      <c r="P35" s="22"/>
    </row>
    <row r="36" spans="1:16" ht="39" customHeight="1" x14ac:dyDescent="0.15">
      <c r="A36" s="22"/>
      <c r="B36" s="35"/>
      <c r="C36" s="1147" t="s">
        <v>571</v>
      </c>
      <c r="D36" s="1148"/>
      <c r="E36" s="1149"/>
      <c r="F36" s="36">
        <v>1.42</v>
      </c>
      <c r="G36" s="37">
        <v>1.33</v>
      </c>
      <c r="H36" s="37">
        <v>1.33</v>
      </c>
      <c r="I36" s="37">
        <v>0.88</v>
      </c>
      <c r="J36" s="38">
        <v>0.78</v>
      </c>
      <c r="K36" s="22"/>
      <c r="L36" s="22"/>
      <c r="M36" s="22"/>
      <c r="N36" s="22"/>
      <c r="O36" s="22"/>
      <c r="P36" s="22"/>
    </row>
    <row r="37" spans="1:16" ht="39" customHeight="1" x14ac:dyDescent="0.15">
      <c r="A37" s="22"/>
      <c r="B37" s="35"/>
      <c r="C37" s="1147" t="s">
        <v>572</v>
      </c>
      <c r="D37" s="1148"/>
      <c r="E37" s="1149"/>
      <c r="F37" s="36">
        <v>0.99</v>
      </c>
      <c r="G37" s="37">
        <v>0.73</v>
      </c>
      <c r="H37" s="37">
        <v>0.8</v>
      </c>
      <c r="I37" s="37">
        <v>0.34</v>
      </c>
      <c r="J37" s="38">
        <v>0.54</v>
      </c>
      <c r="K37" s="22"/>
      <c r="L37" s="22"/>
      <c r="M37" s="22"/>
      <c r="N37" s="22"/>
      <c r="O37" s="22"/>
      <c r="P37" s="22"/>
    </row>
    <row r="38" spans="1:16" ht="39" customHeight="1" x14ac:dyDescent="0.15">
      <c r="A38" s="22"/>
      <c r="B38" s="35"/>
      <c r="C38" s="1147" t="s">
        <v>573</v>
      </c>
      <c r="D38" s="1148"/>
      <c r="E38" s="1149"/>
      <c r="F38" s="36">
        <v>0.18</v>
      </c>
      <c r="G38" s="37">
        <v>0.13</v>
      </c>
      <c r="H38" s="37">
        <v>0.12</v>
      </c>
      <c r="I38" s="37">
        <v>0.14000000000000001</v>
      </c>
      <c r="J38" s="38">
        <v>0.2</v>
      </c>
      <c r="K38" s="22"/>
      <c r="L38" s="22"/>
      <c r="M38" s="22"/>
      <c r="N38" s="22"/>
      <c r="O38" s="22"/>
      <c r="P38" s="22"/>
    </row>
    <row r="39" spans="1:16" ht="39" customHeight="1" x14ac:dyDescent="0.15">
      <c r="A39" s="22"/>
      <c r="B39" s="35"/>
      <c r="C39" s="1147" t="s">
        <v>574</v>
      </c>
      <c r="D39" s="1148"/>
      <c r="E39" s="1149"/>
      <c r="F39" s="36">
        <v>0.03</v>
      </c>
      <c r="G39" s="37">
        <v>0.03</v>
      </c>
      <c r="H39" s="37">
        <v>0.03</v>
      </c>
      <c r="I39" s="37">
        <v>7.0000000000000007E-2</v>
      </c>
      <c r="J39" s="38">
        <v>7.0000000000000007E-2</v>
      </c>
      <c r="K39" s="22"/>
      <c r="L39" s="22"/>
      <c r="M39" s="22"/>
      <c r="N39" s="22"/>
      <c r="O39" s="22"/>
      <c r="P39" s="22"/>
    </row>
    <row r="40" spans="1:16" ht="39" customHeight="1" x14ac:dyDescent="0.15">
      <c r="A40" s="22"/>
      <c r="B40" s="35"/>
      <c r="C40" s="1147" t="s">
        <v>575</v>
      </c>
      <c r="D40" s="1148"/>
      <c r="E40" s="1149"/>
      <c r="F40" s="36">
        <v>0.03</v>
      </c>
      <c r="G40" s="37">
        <v>0.04</v>
      </c>
      <c r="H40" s="37">
        <v>0.04</v>
      </c>
      <c r="I40" s="37">
        <v>0.01</v>
      </c>
      <c r="J40" s="38">
        <v>0.01</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576</v>
      </c>
      <c r="D42" s="1148"/>
      <c r="E42" s="1149"/>
      <c r="F42" s="36" t="s">
        <v>522</v>
      </c>
      <c r="G42" s="37" t="s">
        <v>522</v>
      </c>
      <c r="H42" s="37" t="s">
        <v>522</v>
      </c>
      <c r="I42" s="37" t="s">
        <v>522</v>
      </c>
      <c r="J42" s="38" t="s">
        <v>522</v>
      </c>
      <c r="K42" s="22"/>
      <c r="L42" s="22"/>
      <c r="M42" s="22"/>
      <c r="N42" s="22"/>
      <c r="O42" s="22"/>
      <c r="P42" s="22"/>
    </row>
    <row r="43" spans="1:16" ht="39" customHeight="1" thickBot="1" x14ac:dyDescent="0.2">
      <c r="A43" s="22"/>
      <c r="B43" s="40"/>
      <c r="C43" s="1150" t="s">
        <v>577</v>
      </c>
      <c r="D43" s="1151"/>
      <c r="E43" s="1152"/>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Idvin0szGE1bpuz/0y4cq+Bbdyj+diBUZ+tyJEB1a49C1rm61e6JCB04q6wZVPH6YaEy2Mcih2YiL/XU1CGMg==" saltValue="wpwaOsYnlhtY5Unw4MzW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49"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439</v>
      </c>
      <c r="L45" s="60">
        <v>447</v>
      </c>
      <c r="M45" s="60">
        <v>467</v>
      </c>
      <c r="N45" s="60">
        <v>506</v>
      </c>
      <c r="O45" s="61">
        <v>511</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522</v>
      </c>
      <c r="L46" s="64" t="s">
        <v>522</v>
      </c>
      <c r="M46" s="64" t="s">
        <v>522</v>
      </c>
      <c r="N46" s="64" t="s">
        <v>522</v>
      </c>
      <c r="O46" s="65" t="s">
        <v>522</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522</v>
      </c>
      <c r="L47" s="64" t="s">
        <v>522</v>
      </c>
      <c r="M47" s="64" t="s">
        <v>522</v>
      </c>
      <c r="N47" s="64" t="s">
        <v>522</v>
      </c>
      <c r="O47" s="65" t="s">
        <v>522</v>
      </c>
      <c r="P47" s="48"/>
      <c r="Q47" s="48"/>
      <c r="R47" s="48"/>
      <c r="S47" s="48"/>
      <c r="T47" s="48"/>
      <c r="U47" s="48"/>
    </row>
    <row r="48" spans="1:21" ht="30.75" customHeight="1" x14ac:dyDescent="0.15">
      <c r="A48" s="48"/>
      <c r="B48" s="1157"/>
      <c r="C48" s="1158"/>
      <c r="D48" s="62"/>
      <c r="E48" s="1163" t="s">
        <v>15</v>
      </c>
      <c r="F48" s="1163"/>
      <c r="G48" s="1163"/>
      <c r="H48" s="1163"/>
      <c r="I48" s="1163"/>
      <c r="J48" s="1164"/>
      <c r="K48" s="63">
        <v>217</v>
      </c>
      <c r="L48" s="64">
        <v>227</v>
      </c>
      <c r="M48" s="64">
        <v>224</v>
      </c>
      <c r="N48" s="64">
        <v>237</v>
      </c>
      <c r="O48" s="65">
        <v>261</v>
      </c>
      <c r="P48" s="48"/>
      <c r="Q48" s="48"/>
      <c r="R48" s="48"/>
      <c r="S48" s="48"/>
      <c r="T48" s="48"/>
      <c r="U48" s="48"/>
    </row>
    <row r="49" spans="1:21" ht="30.75" customHeight="1" x14ac:dyDescent="0.15">
      <c r="A49" s="48"/>
      <c r="B49" s="1157"/>
      <c r="C49" s="1158"/>
      <c r="D49" s="62"/>
      <c r="E49" s="1163" t="s">
        <v>16</v>
      </c>
      <c r="F49" s="1163"/>
      <c r="G49" s="1163"/>
      <c r="H49" s="1163"/>
      <c r="I49" s="1163"/>
      <c r="J49" s="1164"/>
      <c r="K49" s="63">
        <v>35</v>
      </c>
      <c r="L49" s="64" t="s">
        <v>522</v>
      </c>
      <c r="M49" s="64" t="s">
        <v>522</v>
      </c>
      <c r="N49" s="64" t="s">
        <v>522</v>
      </c>
      <c r="O49" s="65" t="s">
        <v>522</v>
      </c>
      <c r="P49" s="48"/>
      <c r="Q49" s="48"/>
      <c r="R49" s="48"/>
      <c r="S49" s="48"/>
      <c r="T49" s="48"/>
      <c r="U49" s="48"/>
    </row>
    <row r="50" spans="1:21" ht="30.75" customHeight="1" x14ac:dyDescent="0.15">
      <c r="A50" s="48"/>
      <c r="B50" s="1157"/>
      <c r="C50" s="1158"/>
      <c r="D50" s="62"/>
      <c r="E50" s="1163" t="s">
        <v>17</v>
      </c>
      <c r="F50" s="1163"/>
      <c r="G50" s="1163"/>
      <c r="H50" s="1163"/>
      <c r="I50" s="1163"/>
      <c r="J50" s="1164"/>
      <c r="K50" s="63" t="s">
        <v>522</v>
      </c>
      <c r="L50" s="64" t="s">
        <v>522</v>
      </c>
      <c r="M50" s="64" t="s">
        <v>522</v>
      </c>
      <c r="N50" s="64" t="s">
        <v>522</v>
      </c>
      <c r="O50" s="65" t="s">
        <v>522</v>
      </c>
      <c r="P50" s="48"/>
      <c r="Q50" s="48"/>
      <c r="R50" s="48"/>
      <c r="S50" s="48"/>
      <c r="T50" s="48"/>
      <c r="U50" s="48"/>
    </row>
    <row r="51" spans="1:21" ht="30.75" customHeight="1" x14ac:dyDescent="0.15">
      <c r="A51" s="48"/>
      <c r="B51" s="1159"/>
      <c r="C51" s="1160"/>
      <c r="D51" s="66"/>
      <c r="E51" s="1163" t="s">
        <v>18</v>
      </c>
      <c r="F51" s="1163"/>
      <c r="G51" s="1163"/>
      <c r="H51" s="1163"/>
      <c r="I51" s="1163"/>
      <c r="J51" s="1164"/>
      <c r="K51" s="63" t="s">
        <v>522</v>
      </c>
      <c r="L51" s="64" t="s">
        <v>522</v>
      </c>
      <c r="M51" s="64" t="s">
        <v>522</v>
      </c>
      <c r="N51" s="64" t="s">
        <v>522</v>
      </c>
      <c r="O51" s="65" t="s">
        <v>522</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534</v>
      </c>
      <c r="L52" s="64">
        <v>542</v>
      </c>
      <c r="M52" s="64">
        <v>550</v>
      </c>
      <c r="N52" s="64">
        <v>555</v>
      </c>
      <c r="O52" s="65">
        <v>558</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157</v>
      </c>
      <c r="L53" s="69">
        <v>132</v>
      </c>
      <c r="M53" s="69">
        <v>141</v>
      </c>
      <c r="N53" s="69">
        <v>188</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71" t="s">
        <v>26</v>
      </c>
      <c r="C58" s="1172"/>
      <c r="D58" s="1177" t="s">
        <v>27</v>
      </c>
      <c r="E58" s="1178"/>
      <c r="F58" s="1178"/>
      <c r="G58" s="1178"/>
      <c r="H58" s="1178"/>
      <c r="I58" s="1178"/>
      <c r="J58" s="1179"/>
      <c r="K58" s="83" t="s">
        <v>602</v>
      </c>
      <c r="L58" s="84" t="s">
        <v>522</v>
      </c>
      <c r="M58" s="84" t="s">
        <v>522</v>
      </c>
      <c r="N58" s="84" t="s">
        <v>522</v>
      </c>
      <c r="O58" s="85" t="s">
        <v>602</v>
      </c>
    </row>
    <row r="59" spans="1:21" ht="31.5" customHeight="1" x14ac:dyDescent="0.15">
      <c r="B59" s="1173"/>
      <c r="C59" s="1174"/>
      <c r="D59" s="1180" t="s">
        <v>28</v>
      </c>
      <c r="E59" s="1181"/>
      <c r="F59" s="1181"/>
      <c r="G59" s="1181"/>
      <c r="H59" s="1181"/>
      <c r="I59" s="1181"/>
      <c r="J59" s="1182"/>
      <c r="K59" s="86" t="s">
        <v>602</v>
      </c>
      <c r="L59" s="87" t="s">
        <v>522</v>
      </c>
      <c r="M59" s="87" t="s">
        <v>522</v>
      </c>
      <c r="N59" s="87" t="s">
        <v>522</v>
      </c>
      <c r="O59" s="88" t="s">
        <v>602</v>
      </c>
    </row>
    <row r="60" spans="1:21" ht="31.5" customHeight="1" thickBot="1" x14ac:dyDescent="0.2">
      <c r="B60" s="1175"/>
      <c r="C60" s="1176"/>
      <c r="D60" s="1183" t="s">
        <v>29</v>
      </c>
      <c r="E60" s="1184"/>
      <c r="F60" s="1184"/>
      <c r="G60" s="1184"/>
      <c r="H60" s="1184"/>
      <c r="I60" s="1184"/>
      <c r="J60" s="1185"/>
      <c r="K60" s="89" t="s">
        <v>602</v>
      </c>
      <c r="L60" s="90" t="s">
        <v>522</v>
      </c>
      <c r="M60" s="90" t="s">
        <v>522</v>
      </c>
      <c r="N60" s="90" t="s">
        <v>522</v>
      </c>
      <c r="O60" s="91" t="s">
        <v>602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grC/GnTmqNM3Jb61sK6tUiiZUUTPvT2BOsyk59Q5Gbmwgt+CLXPfl1+MHUZMW+s0E570+bPLnhrhe0vEWrX0g==" saltValue="/QNcvq68J9sljFckifK8K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86" t="s">
        <v>32</v>
      </c>
      <c r="C41" s="1187"/>
      <c r="D41" s="105"/>
      <c r="E41" s="1192" t="s">
        <v>33</v>
      </c>
      <c r="F41" s="1192"/>
      <c r="G41" s="1192"/>
      <c r="H41" s="1193"/>
      <c r="I41" s="351">
        <v>5312</v>
      </c>
      <c r="J41" s="352">
        <v>5255</v>
      </c>
      <c r="K41" s="352">
        <v>5168</v>
      </c>
      <c r="L41" s="352">
        <v>5076</v>
      </c>
      <c r="M41" s="353">
        <v>4665</v>
      </c>
    </row>
    <row r="42" spans="2:13" ht="27.75" customHeight="1" x14ac:dyDescent="0.15">
      <c r="B42" s="1188"/>
      <c r="C42" s="1189"/>
      <c r="D42" s="106"/>
      <c r="E42" s="1194" t="s">
        <v>34</v>
      </c>
      <c r="F42" s="1194"/>
      <c r="G42" s="1194"/>
      <c r="H42" s="1195"/>
      <c r="I42" s="354" t="s">
        <v>522</v>
      </c>
      <c r="J42" s="355" t="s">
        <v>522</v>
      </c>
      <c r="K42" s="355" t="s">
        <v>522</v>
      </c>
      <c r="L42" s="355" t="s">
        <v>522</v>
      </c>
      <c r="M42" s="356" t="s">
        <v>522</v>
      </c>
    </row>
    <row r="43" spans="2:13" ht="27.75" customHeight="1" x14ac:dyDescent="0.15">
      <c r="B43" s="1188"/>
      <c r="C43" s="1189"/>
      <c r="D43" s="106"/>
      <c r="E43" s="1194" t="s">
        <v>35</v>
      </c>
      <c r="F43" s="1194"/>
      <c r="G43" s="1194"/>
      <c r="H43" s="1195"/>
      <c r="I43" s="354">
        <v>5358</v>
      </c>
      <c r="J43" s="355">
        <v>5621</v>
      </c>
      <c r="K43" s="355">
        <v>5819</v>
      </c>
      <c r="L43" s="355">
        <v>5997</v>
      </c>
      <c r="M43" s="356">
        <v>6158</v>
      </c>
    </row>
    <row r="44" spans="2:13" ht="27.75" customHeight="1" x14ac:dyDescent="0.15">
      <c r="B44" s="1188"/>
      <c r="C44" s="1189"/>
      <c r="D44" s="106"/>
      <c r="E44" s="1194" t="s">
        <v>36</v>
      </c>
      <c r="F44" s="1194"/>
      <c r="G44" s="1194"/>
      <c r="H44" s="1195"/>
      <c r="I44" s="354">
        <v>316</v>
      </c>
      <c r="J44" s="355">
        <v>313</v>
      </c>
      <c r="K44" s="355">
        <v>339</v>
      </c>
      <c r="L44" s="355">
        <v>322</v>
      </c>
      <c r="M44" s="356">
        <v>353</v>
      </c>
    </row>
    <row r="45" spans="2:13" ht="27.75" customHeight="1" x14ac:dyDescent="0.15">
      <c r="B45" s="1188"/>
      <c r="C45" s="1189"/>
      <c r="D45" s="106"/>
      <c r="E45" s="1194" t="s">
        <v>37</v>
      </c>
      <c r="F45" s="1194"/>
      <c r="G45" s="1194"/>
      <c r="H45" s="1195"/>
      <c r="I45" s="354">
        <v>1055</v>
      </c>
      <c r="J45" s="355">
        <v>1051</v>
      </c>
      <c r="K45" s="355">
        <v>1046</v>
      </c>
      <c r="L45" s="355">
        <v>1033</v>
      </c>
      <c r="M45" s="356">
        <v>1045</v>
      </c>
    </row>
    <row r="46" spans="2:13" ht="27.75" customHeight="1" x14ac:dyDescent="0.15">
      <c r="B46" s="1188"/>
      <c r="C46" s="1189"/>
      <c r="D46" s="107"/>
      <c r="E46" s="1194" t="s">
        <v>38</v>
      </c>
      <c r="F46" s="1194"/>
      <c r="G46" s="1194"/>
      <c r="H46" s="1195"/>
      <c r="I46" s="354" t="s">
        <v>522</v>
      </c>
      <c r="J46" s="355" t="s">
        <v>522</v>
      </c>
      <c r="K46" s="355" t="s">
        <v>522</v>
      </c>
      <c r="L46" s="355" t="s">
        <v>522</v>
      </c>
      <c r="M46" s="356" t="s">
        <v>522</v>
      </c>
    </row>
    <row r="47" spans="2:13" ht="27.75" customHeight="1" x14ac:dyDescent="0.15">
      <c r="B47" s="1188"/>
      <c r="C47" s="1189"/>
      <c r="D47" s="108"/>
      <c r="E47" s="1196" t="s">
        <v>39</v>
      </c>
      <c r="F47" s="1197"/>
      <c r="G47" s="1197"/>
      <c r="H47" s="1198"/>
      <c r="I47" s="354" t="s">
        <v>522</v>
      </c>
      <c r="J47" s="355" t="s">
        <v>522</v>
      </c>
      <c r="K47" s="355" t="s">
        <v>522</v>
      </c>
      <c r="L47" s="355" t="s">
        <v>522</v>
      </c>
      <c r="M47" s="356" t="s">
        <v>522</v>
      </c>
    </row>
    <row r="48" spans="2:13" ht="27.75" customHeight="1" x14ac:dyDescent="0.15">
      <c r="B48" s="1188"/>
      <c r="C48" s="1189"/>
      <c r="D48" s="106"/>
      <c r="E48" s="1194" t="s">
        <v>40</v>
      </c>
      <c r="F48" s="1194"/>
      <c r="G48" s="1194"/>
      <c r="H48" s="1195"/>
      <c r="I48" s="354" t="s">
        <v>522</v>
      </c>
      <c r="J48" s="355" t="s">
        <v>522</v>
      </c>
      <c r="K48" s="355" t="s">
        <v>522</v>
      </c>
      <c r="L48" s="355" t="s">
        <v>522</v>
      </c>
      <c r="M48" s="356" t="s">
        <v>522</v>
      </c>
    </row>
    <row r="49" spans="2:13" ht="27.75" customHeight="1" x14ac:dyDescent="0.15">
      <c r="B49" s="1190"/>
      <c r="C49" s="1191"/>
      <c r="D49" s="106"/>
      <c r="E49" s="1194" t="s">
        <v>41</v>
      </c>
      <c r="F49" s="1194"/>
      <c r="G49" s="1194"/>
      <c r="H49" s="1195"/>
      <c r="I49" s="354" t="s">
        <v>522</v>
      </c>
      <c r="J49" s="355" t="s">
        <v>522</v>
      </c>
      <c r="K49" s="355" t="s">
        <v>522</v>
      </c>
      <c r="L49" s="355" t="s">
        <v>522</v>
      </c>
      <c r="M49" s="356" t="s">
        <v>522</v>
      </c>
    </row>
    <row r="50" spans="2:13" ht="27.75" customHeight="1" x14ac:dyDescent="0.15">
      <c r="B50" s="1199" t="s">
        <v>42</v>
      </c>
      <c r="C50" s="1200"/>
      <c r="D50" s="109"/>
      <c r="E50" s="1194" t="s">
        <v>43</v>
      </c>
      <c r="F50" s="1194"/>
      <c r="G50" s="1194"/>
      <c r="H50" s="1195"/>
      <c r="I50" s="354">
        <v>2540</v>
      </c>
      <c r="J50" s="355">
        <v>2579</v>
      </c>
      <c r="K50" s="355">
        <v>2820</v>
      </c>
      <c r="L50" s="355">
        <v>3526</v>
      </c>
      <c r="M50" s="356">
        <v>3954</v>
      </c>
    </row>
    <row r="51" spans="2:13" ht="27.75" customHeight="1" x14ac:dyDescent="0.15">
      <c r="B51" s="1188"/>
      <c r="C51" s="1189"/>
      <c r="D51" s="106"/>
      <c r="E51" s="1194" t="s">
        <v>44</v>
      </c>
      <c r="F51" s="1194"/>
      <c r="G51" s="1194"/>
      <c r="H51" s="1195"/>
      <c r="I51" s="354" t="s">
        <v>522</v>
      </c>
      <c r="J51" s="355" t="s">
        <v>522</v>
      </c>
      <c r="K51" s="355" t="s">
        <v>522</v>
      </c>
      <c r="L51" s="355" t="s">
        <v>522</v>
      </c>
      <c r="M51" s="356" t="s">
        <v>522</v>
      </c>
    </row>
    <row r="52" spans="2:13" ht="27.75" customHeight="1" x14ac:dyDescent="0.15">
      <c r="B52" s="1190"/>
      <c r="C52" s="1191"/>
      <c r="D52" s="106"/>
      <c r="E52" s="1194" t="s">
        <v>45</v>
      </c>
      <c r="F52" s="1194"/>
      <c r="G52" s="1194"/>
      <c r="H52" s="1195"/>
      <c r="I52" s="354">
        <v>7078</v>
      </c>
      <c r="J52" s="355">
        <v>6991</v>
      </c>
      <c r="K52" s="355">
        <v>6756</v>
      </c>
      <c r="L52" s="355">
        <v>6897</v>
      </c>
      <c r="M52" s="356">
        <v>6727</v>
      </c>
    </row>
    <row r="53" spans="2:13" ht="27.75" customHeight="1" thickBot="1" x14ac:dyDescent="0.2">
      <c r="B53" s="1201" t="s">
        <v>46</v>
      </c>
      <c r="C53" s="1202"/>
      <c r="D53" s="110"/>
      <c r="E53" s="1203" t="s">
        <v>47</v>
      </c>
      <c r="F53" s="1203"/>
      <c r="G53" s="1203"/>
      <c r="H53" s="1204"/>
      <c r="I53" s="357">
        <v>2423</v>
      </c>
      <c r="J53" s="358">
        <v>2669</v>
      </c>
      <c r="K53" s="358">
        <v>2797</v>
      </c>
      <c r="L53" s="358">
        <v>2006</v>
      </c>
      <c r="M53" s="359">
        <v>1539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JB+gOpDIgqWpp3G0AuRPFA8wEF8Gf7aFlF1bDeNuhwwKSgWNOVl6VUBo2IHddUrgLs6dvNvPS55iCiVVe+wRA==" saltValue="JH+wD+IsFyrRUY3xU7FX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1" zoomScale="70" zoomScaleNormal="70"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3" t="s">
        <v>50</v>
      </c>
      <c r="D55" s="1213"/>
      <c r="E55" s="1214"/>
      <c r="F55" s="122">
        <v>1064</v>
      </c>
      <c r="G55" s="122">
        <v>1603</v>
      </c>
      <c r="H55" s="123">
        <v>2021</v>
      </c>
    </row>
    <row r="56" spans="2:8" ht="52.5" customHeight="1" x14ac:dyDescent="0.15">
      <c r="B56" s="124"/>
      <c r="C56" s="1215" t="s">
        <v>51</v>
      </c>
      <c r="D56" s="1215"/>
      <c r="E56" s="1216"/>
      <c r="F56" s="125">
        <v>211</v>
      </c>
      <c r="G56" s="125">
        <v>328</v>
      </c>
      <c r="H56" s="126">
        <v>328</v>
      </c>
    </row>
    <row r="57" spans="2:8" ht="53.25" customHeight="1" x14ac:dyDescent="0.15">
      <c r="B57" s="124"/>
      <c r="C57" s="1217" t="s">
        <v>52</v>
      </c>
      <c r="D57" s="1217"/>
      <c r="E57" s="1218"/>
      <c r="F57" s="127">
        <v>1276</v>
      </c>
      <c r="G57" s="127">
        <v>1326</v>
      </c>
      <c r="H57" s="128">
        <v>1357</v>
      </c>
    </row>
    <row r="58" spans="2:8" ht="45.75" customHeight="1" x14ac:dyDescent="0.15">
      <c r="B58" s="129"/>
      <c r="C58" s="1205" t="s">
        <v>603</v>
      </c>
      <c r="D58" s="1206"/>
      <c r="E58" s="1207"/>
      <c r="F58" s="360">
        <v>683</v>
      </c>
      <c r="G58" s="360">
        <v>781</v>
      </c>
      <c r="H58" s="361">
        <v>814</v>
      </c>
    </row>
    <row r="59" spans="2:8" ht="45.75" customHeight="1" x14ac:dyDescent="0.15">
      <c r="B59" s="129"/>
      <c r="C59" s="1205" t="s">
        <v>604</v>
      </c>
      <c r="D59" s="1206"/>
      <c r="E59" s="1207"/>
      <c r="F59" s="360">
        <v>270</v>
      </c>
      <c r="G59" s="360">
        <v>221</v>
      </c>
      <c r="H59" s="361">
        <v>221</v>
      </c>
    </row>
    <row r="60" spans="2:8" ht="45.75" customHeight="1" x14ac:dyDescent="0.15">
      <c r="B60" s="129"/>
      <c r="C60" s="1205" t="s">
        <v>605</v>
      </c>
      <c r="D60" s="1206"/>
      <c r="E60" s="1207"/>
      <c r="F60" s="360">
        <v>220</v>
      </c>
      <c r="G60" s="360">
        <v>220</v>
      </c>
      <c r="H60" s="361">
        <v>220</v>
      </c>
    </row>
    <row r="61" spans="2:8" ht="45.75" customHeight="1" x14ac:dyDescent="0.15">
      <c r="B61" s="129"/>
      <c r="C61" s="1205" t="s">
        <v>606</v>
      </c>
      <c r="D61" s="1206"/>
      <c r="E61" s="1207"/>
      <c r="F61" s="360">
        <v>56</v>
      </c>
      <c r="G61" s="360">
        <v>56</v>
      </c>
      <c r="H61" s="361">
        <v>56</v>
      </c>
    </row>
    <row r="62" spans="2:8" ht="45.75" customHeight="1" thickBot="1" x14ac:dyDescent="0.2">
      <c r="B62" s="130"/>
      <c r="C62" s="1208" t="s">
        <v>607</v>
      </c>
      <c r="D62" s="1209"/>
      <c r="E62" s="1210"/>
      <c r="F62" s="362">
        <v>23</v>
      </c>
      <c r="G62" s="362">
        <v>23</v>
      </c>
      <c r="H62" s="363">
        <v>23</v>
      </c>
    </row>
    <row r="63" spans="2:8" ht="52.5" customHeight="1" thickBot="1" x14ac:dyDescent="0.2">
      <c r="B63" s="131"/>
      <c r="C63" s="1211" t="s">
        <v>53</v>
      </c>
      <c r="D63" s="1211"/>
      <c r="E63" s="1212"/>
      <c r="F63" s="132">
        <v>2552</v>
      </c>
      <c r="G63" s="132">
        <v>3258</v>
      </c>
      <c r="H63" s="133">
        <v>3706</v>
      </c>
    </row>
    <row r="64" spans="2:8" x14ac:dyDescent="0.15"/>
  </sheetData>
  <sheetProtection algorithmName="SHA-512" hashValue="AcoQVZkYe98uqnHjSu3w/YGyPf4f+++BzNmatfB0p6uVm3mktulLJMdLpMGLni8eF9D5c2F8mGLsqvSTgub5DQ==" saltValue="4NTUhsFL9UN5blnCG868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561</v>
      </c>
      <c r="G2" s="147"/>
      <c r="H2" s="148"/>
    </row>
    <row r="3" spans="1:8" x14ac:dyDescent="0.15">
      <c r="A3" s="144" t="s">
        <v>554</v>
      </c>
      <c r="B3" s="149"/>
      <c r="C3" s="150"/>
      <c r="D3" s="151">
        <v>48166</v>
      </c>
      <c r="E3" s="152"/>
      <c r="F3" s="153">
        <v>96462</v>
      </c>
      <c r="G3" s="154"/>
      <c r="H3" s="155"/>
    </row>
    <row r="4" spans="1:8" x14ac:dyDescent="0.15">
      <c r="A4" s="156"/>
      <c r="B4" s="157"/>
      <c r="C4" s="158"/>
      <c r="D4" s="159">
        <v>26329</v>
      </c>
      <c r="E4" s="160"/>
      <c r="F4" s="161">
        <v>39886</v>
      </c>
      <c r="G4" s="162"/>
      <c r="H4" s="163"/>
    </row>
    <row r="5" spans="1:8" x14ac:dyDescent="0.15">
      <c r="A5" s="144" t="s">
        <v>556</v>
      </c>
      <c r="B5" s="149"/>
      <c r="C5" s="150"/>
      <c r="D5" s="151">
        <v>28619</v>
      </c>
      <c r="E5" s="152"/>
      <c r="F5" s="153">
        <v>83103</v>
      </c>
      <c r="G5" s="154"/>
      <c r="H5" s="155"/>
    </row>
    <row r="6" spans="1:8" x14ac:dyDescent="0.15">
      <c r="A6" s="156"/>
      <c r="B6" s="157"/>
      <c r="C6" s="158"/>
      <c r="D6" s="159">
        <v>15329</v>
      </c>
      <c r="E6" s="160"/>
      <c r="F6" s="161">
        <v>41378</v>
      </c>
      <c r="G6" s="162"/>
      <c r="H6" s="163"/>
    </row>
    <row r="7" spans="1:8" x14ac:dyDescent="0.15">
      <c r="A7" s="144" t="s">
        <v>557</v>
      </c>
      <c r="B7" s="149"/>
      <c r="C7" s="150"/>
      <c r="D7" s="151">
        <v>33797</v>
      </c>
      <c r="E7" s="152"/>
      <c r="F7" s="153">
        <v>84459</v>
      </c>
      <c r="G7" s="154"/>
      <c r="H7" s="155"/>
    </row>
    <row r="8" spans="1:8" x14ac:dyDescent="0.15">
      <c r="A8" s="156"/>
      <c r="B8" s="157"/>
      <c r="C8" s="158"/>
      <c r="D8" s="159">
        <v>24022</v>
      </c>
      <c r="E8" s="160"/>
      <c r="F8" s="161">
        <v>47314</v>
      </c>
      <c r="G8" s="162"/>
      <c r="H8" s="163"/>
    </row>
    <row r="9" spans="1:8" x14ac:dyDescent="0.15">
      <c r="A9" s="144" t="s">
        <v>558</v>
      </c>
      <c r="B9" s="149"/>
      <c r="C9" s="150"/>
      <c r="D9" s="151">
        <v>16567</v>
      </c>
      <c r="E9" s="152"/>
      <c r="F9" s="153">
        <v>74568</v>
      </c>
      <c r="G9" s="154"/>
      <c r="H9" s="155"/>
    </row>
    <row r="10" spans="1:8" x14ac:dyDescent="0.15">
      <c r="A10" s="156"/>
      <c r="B10" s="157"/>
      <c r="C10" s="158"/>
      <c r="D10" s="159">
        <v>14159</v>
      </c>
      <c r="E10" s="160"/>
      <c r="F10" s="161">
        <v>42558</v>
      </c>
      <c r="G10" s="162"/>
      <c r="H10" s="163"/>
    </row>
    <row r="11" spans="1:8" x14ac:dyDescent="0.15">
      <c r="A11" s="144" t="s">
        <v>559</v>
      </c>
      <c r="B11" s="149"/>
      <c r="C11" s="150"/>
      <c r="D11" s="151">
        <v>22626</v>
      </c>
      <c r="E11" s="152"/>
      <c r="F11" s="153">
        <v>73693</v>
      </c>
      <c r="G11" s="154"/>
      <c r="H11" s="155"/>
    </row>
    <row r="12" spans="1:8" x14ac:dyDescent="0.15">
      <c r="A12" s="156"/>
      <c r="B12" s="157"/>
      <c r="C12" s="164"/>
      <c r="D12" s="159">
        <v>17899</v>
      </c>
      <c r="E12" s="160"/>
      <c r="F12" s="161">
        <v>44203</v>
      </c>
      <c r="G12" s="162"/>
      <c r="H12" s="163"/>
    </row>
    <row r="13" spans="1:8" x14ac:dyDescent="0.15">
      <c r="A13" s="144"/>
      <c r="B13" s="149"/>
      <c r="C13" s="165"/>
      <c r="D13" s="166">
        <v>29955</v>
      </c>
      <c r="E13" s="167"/>
      <c r="F13" s="168">
        <v>82457</v>
      </c>
      <c r="G13" s="169"/>
      <c r="H13" s="155"/>
    </row>
    <row r="14" spans="1:8" x14ac:dyDescent="0.15">
      <c r="A14" s="156"/>
      <c r="B14" s="157"/>
      <c r="C14" s="158"/>
      <c r="D14" s="159">
        <v>19548</v>
      </c>
      <c r="E14" s="160"/>
      <c r="F14" s="161">
        <v>43068</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9.77</v>
      </c>
      <c r="C19" s="170">
        <f>ROUND(VALUE(SUBSTITUTE(実質収支比率等に係る経年分析!G$48,"▲","-")),2)</f>
        <v>9.48</v>
      </c>
      <c r="D19" s="170">
        <f>ROUND(VALUE(SUBSTITUTE(実質収支比率等に係る経年分析!H$48,"▲","-")),2)</f>
        <v>9.84</v>
      </c>
      <c r="E19" s="170">
        <f>ROUND(VALUE(SUBSTITUTE(実質収支比率等に係る経年分析!I$48,"▲","-")),2)</f>
        <v>11.69</v>
      </c>
      <c r="F19" s="170">
        <f>ROUND(VALUE(SUBSTITUTE(実質収支比率等に係る経年分析!J$48,"▲","-")),2)</f>
        <v>5.0599999999999996</v>
      </c>
    </row>
    <row r="20" spans="1:11" x14ac:dyDescent="0.15">
      <c r="A20" s="170" t="s">
        <v>57</v>
      </c>
      <c r="B20" s="170">
        <f>ROUND(VALUE(SUBSTITUTE(実質収支比率等に係る経年分析!F$47,"▲","-")),2)</f>
        <v>16.54</v>
      </c>
      <c r="C20" s="170">
        <f>ROUND(VALUE(SUBSTITUTE(実質収支比率等に係る経年分析!G$47,"▲","-")),2)</f>
        <v>19.86</v>
      </c>
      <c r="D20" s="170">
        <f>ROUND(VALUE(SUBSTITUTE(実質収支比率等に係る経年分析!H$47,"▲","-")),2)</f>
        <v>22.3</v>
      </c>
      <c r="E20" s="170">
        <f>ROUND(VALUE(SUBSTITUTE(実質収支比率等に係る経年分析!I$47,"▲","-")),2)</f>
        <v>31.84</v>
      </c>
      <c r="F20" s="170">
        <f>ROUND(VALUE(SUBSTITUTE(実質収支比率等に係る経年分析!J$47,"▲","-")),2)</f>
        <v>41.11</v>
      </c>
    </row>
    <row r="21" spans="1:11" x14ac:dyDescent="0.15">
      <c r="A21" s="170" t="s">
        <v>58</v>
      </c>
      <c r="B21" s="170">
        <f>IF(ISNUMBER(VALUE(SUBSTITUTE(実質収支比率等に係る経年分析!F$49,"▲","-"))),ROUND(VALUE(SUBSTITUTE(実質収支比率等に係る経年分析!F$49,"▲","-")),2),NA())</f>
        <v>0.08</v>
      </c>
      <c r="C21" s="170">
        <f>IF(ISNUMBER(VALUE(SUBSTITUTE(実質収支比率等に係る経年分析!G$49,"▲","-"))),ROUND(VALUE(SUBSTITUTE(実質収支比率等に係る経年分析!G$49,"▲","-")),2),NA())</f>
        <v>2.96</v>
      </c>
      <c r="D21" s="170">
        <f>IF(ISNUMBER(VALUE(SUBSTITUTE(実質収支比率等に係る経年分析!H$49,"▲","-"))),ROUND(VALUE(SUBSTITUTE(実質収支比率等に係る経年分析!H$49,"▲","-")),2),NA())</f>
        <v>4.3099999999999996</v>
      </c>
      <c r="E21" s="170">
        <f>IF(ISNUMBER(VALUE(SUBSTITUTE(実質収支比率等に係る経年分析!I$49,"▲","-"))),ROUND(VALUE(SUBSTITUTE(実質収支比率等に係る経年分析!I$49,"▲","-")),2),NA())</f>
        <v>13.06</v>
      </c>
      <c r="F21" s="170">
        <f>IF(ISNUMBER(VALUE(SUBSTITUTE(実質収支比率等に係る経年分析!J$49,"▲","-"))),ROUND(VALUE(SUBSTITUTE(実質収支比率等に係る経年分析!J$49,"▲","-")),2),NA())</f>
        <v>1.6</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学校給食事業特別会計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0.03</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0.04</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0.04</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障がい福祉サービス事業特別会計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7.0000000000000007E-2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7.0000000000000007E-2</v>
      </c>
    </row>
    <row r="32" spans="1:11" x14ac:dyDescent="0.15">
      <c r="A32" s="171" t="str">
        <f>IF(連結実質赤字比率に係る赤字・黒字の構成分析!C$38="",NA(),連結実質赤字比率に係る赤字・黒字の構成分析!C$38)</f>
        <v>神戸町後期高齢者医療特別会計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0.18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0.14000000000000001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v>
      </c>
    </row>
    <row r="33" spans="1:16" x14ac:dyDescent="0.15">
      <c r="A33" s="171" t="str">
        <f>IF(連結実質赤字比率に係る赤字・黒字の構成分析!C$37="",NA(),連結実質赤字比率に係る赤字・黒字の構成分析!C$37)</f>
        <v>神戸町公共下水道事業特別会計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0.99</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0.73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0.8</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0.34</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0.54</v>
      </c>
    </row>
    <row r="34" spans="1:16" x14ac:dyDescent="0.15">
      <c r="A34" s="171" t="str">
        <f>IF(連結実質赤字比率に係る赤字・黒字の構成分析!C$36="",NA(),連結実質赤字比率に係る赤字・黒字の構成分析!C$36)</f>
        <v>神戸町国民健康保険特別会計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1.42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1.33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1.33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0.88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0.78</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9.6999999999999993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9.4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9.76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11.6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4.97</v>
      </c>
    </row>
    <row r="36" spans="1:16" x14ac:dyDescent="0.15">
      <c r="A36" s="171" t="str">
        <f>IF(連結実質赤字比率に係る赤字・黒字の構成分析!C$34="",NA(),連結実質赤字比率に係る赤字・黒字の構成分析!C$34)</f>
        <v>神戸町水道事業会計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14.35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14.04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9.84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6.74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6.14</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534</v>
      </c>
      <c r="E42" s="172"/>
      <c r="F42" s="172"/>
      <c r="G42" s="172">
        <f>'実質公債費比率（分子）の構造'!L$52</f>
        <v>542</v>
      </c>
      <c r="H42" s="172"/>
      <c r="I42" s="172"/>
      <c r="J42" s="172">
        <f>'実質公債費比率（分子）の構造'!M$52</f>
        <v>550</v>
      </c>
      <c r="K42" s="172"/>
      <c r="L42" s="172"/>
      <c r="M42" s="172">
        <f>'実質公債費比率（分子）の構造'!N$52</f>
        <v>555</v>
      </c>
      <c r="N42" s="172"/>
      <c r="O42" s="172"/>
      <c r="P42" s="172">
        <f>'実質公債費比率（分子）の構造'!O$52</f>
        <v>558</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35</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69</v>
      </c>
      <c r="B46" s="172">
        <f>'実質公債費比率（分子）の構造'!K$48</f>
        <v>217</v>
      </c>
      <c r="C46" s="172"/>
      <c r="D46" s="172"/>
      <c r="E46" s="172">
        <f>'実質公債費比率（分子）の構造'!L$48</f>
        <v>227</v>
      </c>
      <c r="F46" s="172"/>
      <c r="G46" s="172"/>
      <c r="H46" s="172">
        <f>'実質公債費比率（分子）の構造'!M$48</f>
        <v>224</v>
      </c>
      <c r="I46" s="172"/>
      <c r="J46" s="172"/>
      <c r="K46" s="172">
        <f>'実質公債費比率（分子）の構造'!N$48</f>
        <v>237</v>
      </c>
      <c r="L46" s="172"/>
      <c r="M46" s="172"/>
      <c r="N46" s="172">
        <f>'実質公債費比率（分子）の構造'!O$48</f>
        <v>261</v>
      </c>
      <c r="O46" s="172"/>
      <c r="P46" s="172"/>
    </row>
    <row r="47" spans="1:16" x14ac:dyDescent="0.15">
      <c r="A47" s="172" t="s">
        <v>14</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439</v>
      </c>
      <c r="C49" s="172"/>
      <c r="D49" s="172"/>
      <c r="E49" s="172">
        <f>'実質公債費比率（分子）の構造'!L$45</f>
        <v>447</v>
      </c>
      <c r="F49" s="172"/>
      <c r="G49" s="172"/>
      <c r="H49" s="172">
        <f>'実質公債費比率（分子）の構造'!M$45</f>
        <v>467</v>
      </c>
      <c r="I49" s="172"/>
      <c r="J49" s="172"/>
      <c r="K49" s="172">
        <f>'実質公債費比率（分子）の構造'!N$45</f>
        <v>506</v>
      </c>
      <c r="L49" s="172"/>
      <c r="M49" s="172"/>
      <c r="N49" s="172">
        <f>'実質公債費比率（分子）の構造'!O$45</f>
        <v>511</v>
      </c>
      <c r="O49" s="172"/>
      <c r="P49" s="172"/>
    </row>
    <row r="50" spans="1:16" x14ac:dyDescent="0.15">
      <c r="A50" s="172" t="s">
        <v>72</v>
      </c>
      <c r="B50" s="172" t="e">
        <f>NA()</f>
        <v>#N/A</v>
      </c>
      <c r="C50" s="172">
        <f>IF(ISNUMBER('実質公債費比率（分子）の構造'!K$53),'実質公債費比率（分子）の構造'!K$53,NA())</f>
        <v>157</v>
      </c>
      <c r="D50" s="172" t="e">
        <f>NA()</f>
        <v>#N/A</v>
      </c>
      <c r="E50" s="172" t="e">
        <f>NA()</f>
        <v>#N/A</v>
      </c>
      <c r="F50" s="172">
        <f>IF(ISNUMBER('実質公債費比率（分子）の構造'!L$53),'実質公債費比率（分子）の構造'!L$53,NA())</f>
        <v>132</v>
      </c>
      <c r="G50" s="172" t="e">
        <f>NA()</f>
        <v>#N/A</v>
      </c>
      <c r="H50" s="172" t="e">
        <f>NA()</f>
        <v>#N/A</v>
      </c>
      <c r="I50" s="172">
        <f>IF(ISNUMBER('実質公債費比率（分子）の構造'!M$53),'実質公債費比率（分子）の構造'!M$53,NA())</f>
        <v>141</v>
      </c>
      <c r="J50" s="172" t="e">
        <f>NA()</f>
        <v>#N/A</v>
      </c>
      <c r="K50" s="172" t="e">
        <f>NA()</f>
        <v>#N/A</v>
      </c>
      <c r="L50" s="172">
        <f>IF(ISNUMBER('実質公債費比率（分子）の構造'!N$53),'実質公債費比率（分子）の構造'!N$53,NA())</f>
        <v>188</v>
      </c>
      <c r="M50" s="172" t="e">
        <f>NA()</f>
        <v>#N/A</v>
      </c>
      <c r="N50" s="172" t="e">
        <f>NA()</f>
        <v>#N/A</v>
      </c>
      <c r="O50" s="172">
        <f>IF(ISNUMBER('実質公債費比率（分子）の構造'!O$53),'実質公債費比率（分子）の構造'!O$53,NA())</f>
        <v>214</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45</v>
      </c>
      <c r="B56" s="171"/>
      <c r="C56" s="171"/>
      <c r="D56" s="171">
        <f>'将来負担比率（分子）の構造'!I$52</f>
        <v>7078</v>
      </c>
      <c r="E56" s="171"/>
      <c r="F56" s="171"/>
      <c r="G56" s="171">
        <f>'将来負担比率（分子）の構造'!J$52</f>
        <v>6991</v>
      </c>
      <c r="H56" s="171"/>
      <c r="I56" s="171"/>
      <c r="J56" s="171">
        <f>'将来負担比率（分子）の構造'!K$52</f>
        <v>6756</v>
      </c>
      <c r="K56" s="171"/>
      <c r="L56" s="171"/>
      <c r="M56" s="171">
        <f>'将来負担比率（分子）の構造'!L$52</f>
        <v>6897</v>
      </c>
      <c r="N56" s="171"/>
      <c r="O56" s="171"/>
      <c r="P56" s="171">
        <f>'将来負担比率（分子）の構造'!M$52</f>
        <v>6727</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2540</v>
      </c>
      <c r="E58" s="171"/>
      <c r="F58" s="171"/>
      <c r="G58" s="171">
        <f>'将来負担比率（分子）の構造'!J$50</f>
        <v>2579</v>
      </c>
      <c r="H58" s="171"/>
      <c r="I58" s="171"/>
      <c r="J58" s="171">
        <f>'将来負担比率（分子）の構造'!K$50</f>
        <v>2820</v>
      </c>
      <c r="K58" s="171"/>
      <c r="L58" s="171"/>
      <c r="M58" s="171">
        <f>'将来負担比率（分子）の構造'!L$50</f>
        <v>3526</v>
      </c>
      <c r="N58" s="171"/>
      <c r="O58" s="171"/>
      <c r="P58" s="171">
        <f>'将来負担比率（分子）の構造'!M$50</f>
        <v>3954</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1055</v>
      </c>
      <c r="C62" s="171"/>
      <c r="D62" s="171"/>
      <c r="E62" s="171">
        <f>'将来負担比率（分子）の構造'!J$45</f>
        <v>1051</v>
      </c>
      <c r="F62" s="171"/>
      <c r="G62" s="171"/>
      <c r="H62" s="171">
        <f>'将来負担比率（分子）の構造'!K$45</f>
        <v>1046</v>
      </c>
      <c r="I62" s="171"/>
      <c r="J62" s="171"/>
      <c r="K62" s="171">
        <f>'将来負担比率（分子）の構造'!L$45</f>
        <v>1033</v>
      </c>
      <c r="L62" s="171"/>
      <c r="M62" s="171"/>
      <c r="N62" s="171">
        <f>'将来負担比率（分子）の構造'!M$45</f>
        <v>1045</v>
      </c>
      <c r="O62" s="171"/>
      <c r="P62" s="171"/>
    </row>
    <row r="63" spans="1:16" x14ac:dyDescent="0.15">
      <c r="A63" s="171" t="s">
        <v>36</v>
      </c>
      <c r="B63" s="171">
        <f>'将来負担比率（分子）の構造'!I$44</f>
        <v>316</v>
      </c>
      <c r="C63" s="171"/>
      <c r="D63" s="171"/>
      <c r="E63" s="171">
        <f>'将来負担比率（分子）の構造'!J$44</f>
        <v>313</v>
      </c>
      <c r="F63" s="171"/>
      <c r="G63" s="171"/>
      <c r="H63" s="171">
        <f>'将来負担比率（分子）の構造'!K$44</f>
        <v>339</v>
      </c>
      <c r="I63" s="171"/>
      <c r="J63" s="171"/>
      <c r="K63" s="171">
        <f>'将来負担比率（分子）の構造'!L$44</f>
        <v>322</v>
      </c>
      <c r="L63" s="171"/>
      <c r="M63" s="171"/>
      <c r="N63" s="171">
        <f>'将来負担比率（分子）の構造'!M$44</f>
        <v>353</v>
      </c>
      <c r="O63" s="171"/>
      <c r="P63" s="171"/>
    </row>
    <row r="64" spans="1:16" x14ac:dyDescent="0.15">
      <c r="A64" s="171" t="s">
        <v>35</v>
      </c>
      <c r="B64" s="171">
        <f>'将来負担比率（分子）の構造'!I$43</f>
        <v>5358</v>
      </c>
      <c r="C64" s="171"/>
      <c r="D64" s="171"/>
      <c r="E64" s="171">
        <f>'将来負担比率（分子）の構造'!J$43</f>
        <v>5621</v>
      </c>
      <c r="F64" s="171"/>
      <c r="G64" s="171"/>
      <c r="H64" s="171">
        <f>'将来負担比率（分子）の構造'!K$43</f>
        <v>5819</v>
      </c>
      <c r="I64" s="171"/>
      <c r="J64" s="171"/>
      <c r="K64" s="171">
        <f>'将来負担比率（分子）の構造'!L$43</f>
        <v>5997</v>
      </c>
      <c r="L64" s="171"/>
      <c r="M64" s="171"/>
      <c r="N64" s="171">
        <f>'将来負担比率（分子）の構造'!M$43</f>
        <v>6158</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5312</v>
      </c>
      <c r="C66" s="171"/>
      <c r="D66" s="171"/>
      <c r="E66" s="171">
        <f>'将来負担比率（分子）の構造'!J$41</f>
        <v>5255</v>
      </c>
      <c r="F66" s="171"/>
      <c r="G66" s="171"/>
      <c r="H66" s="171">
        <f>'将来負担比率（分子）の構造'!K$41</f>
        <v>5168</v>
      </c>
      <c r="I66" s="171"/>
      <c r="J66" s="171"/>
      <c r="K66" s="171">
        <f>'将来負担比率（分子）の構造'!L$41</f>
        <v>5076</v>
      </c>
      <c r="L66" s="171"/>
      <c r="M66" s="171"/>
      <c r="N66" s="171">
        <f>'将来負担比率（分子）の構造'!M$41</f>
        <v>4665</v>
      </c>
      <c r="O66" s="171"/>
      <c r="P66" s="171"/>
    </row>
    <row r="67" spans="1:16" x14ac:dyDescent="0.15">
      <c r="A67" s="171" t="s">
        <v>76</v>
      </c>
      <c r="B67" s="171" t="e">
        <f>NA()</f>
        <v>#N/A</v>
      </c>
      <c r="C67" s="171">
        <f>IF(ISNUMBER('将来負担比率（分子）の構造'!I$53), IF('将来負担比率（分子）の構造'!I$53 &lt; 0, 0, '将来負担比率（分子）の構造'!I$53), NA())</f>
        <v>2423</v>
      </c>
      <c r="D67" s="171" t="e">
        <f>NA()</f>
        <v>#N/A</v>
      </c>
      <c r="E67" s="171" t="e">
        <f>NA()</f>
        <v>#N/A</v>
      </c>
      <c r="F67" s="171">
        <f>IF(ISNUMBER('将来負担比率（分子）の構造'!J$53), IF('将来負担比率（分子）の構造'!J$53 &lt; 0, 0, '将来負担比率（分子）の構造'!J$53), NA())</f>
        <v>2669</v>
      </c>
      <c r="G67" s="171" t="e">
        <f>NA()</f>
        <v>#N/A</v>
      </c>
      <c r="H67" s="171" t="e">
        <f>NA()</f>
        <v>#N/A</v>
      </c>
      <c r="I67" s="171">
        <f>IF(ISNUMBER('将来負担比率（分子）の構造'!K$53), IF('将来負担比率（分子）の構造'!K$53 &lt; 0, 0, '将来負担比率（分子）の構造'!K$53), NA())</f>
        <v>2797</v>
      </c>
      <c r="J67" s="171" t="e">
        <f>NA()</f>
        <v>#N/A</v>
      </c>
      <c r="K67" s="171" t="e">
        <f>NA()</f>
        <v>#N/A</v>
      </c>
      <c r="L67" s="171">
        <f>IF(ISNUMBER('将来負担比率（分子）の構造'!L$53), IF('将来負担比率（分子）の構造'!L$53 &lt; 0, 0, '将来負担比率（分子）の構造'!L$53), NA())</f>
        <v>2006</v>
      </c>
      <c r="M67" s="171" t="e">
        <f>NA()</f>
        <v>#N/A</v>
      </c>
      <c r="N67" s="171" t="e">
        <f>NA()</f>
        <v>#N/A</v>
      </c>
      <c r="O67" s="171">
        <f>IF(ISNUMBER('将来負担比率（分子）の構造'!M$53), IF('将来負担比率（分子）の構造'!M$53 &lt; 0, 0, '将来負担比率（分子）の構造'!M$53), NA())</f>
        <v>1539</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1064</v>
      </c>
      <c r="C72" s="175">
        <f>基金残高に係る経年分析!G55</f>
        <v>1603</v>
      </c>
      <c r="D72" s="175">
        <f>基金残高に係る経年分析!H55</f>
        <v>2021</v>
      </c>
    </row>
    <row r="73" spans="1:16" x14ac:dyDescent="0.15">
      <c r="A73" s="174" t="s">
        <v>79</v>
      </c>
      <c r="B73" s="175">
        <f>基金残高に係る経年分析!F56</f>
        <v>211</v>
      </c>
      <c r="C73" s="175">
        <f>基金残高に係る経年分析!G56</f>
        <v>328</v>
      </c>
      <c r="D73" s="175">
        <f>基金残高に係る経年分析!H56</f>
        <v>328</v>
      </c>
    </row>
    <row r="74" spans="1:16" x14ac:dyDescent="0.15">
      <c r="A74" s="174" t="s">
        <v>80</v>
      </c>
      <c r="B74" s="175">
        <f>基金残高に係る経年分析!F57</f>
        <v>1276</v>
      </c>
      <c r="C74" s="175">
        <f>基金残高に係る経年分析!G57</f>
        <v>1326</v>
      </c>
      <c r="D74" s="175">
        <f>基金残高に係る経年分析!H57</f>
        <v>1357</v>
      </c>
    </row>
  </sheetData>
  <sheetProtection algorithmName="SHA-512" hashValue="HInbYS0L+D7Y54/By4RWRe92ys1cZGx1zM1WujuChOiC88un0NBlM9ovZN9DXJOoNcqYnXSgqDF7yFUp2vxE8w==" saltValue="AFINHRncNN4bj81hNCun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31"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215</v>
      </c>
      <c r="DI1" s="603"/>
      <c r="DJ1" s="603"/>
      <c r="DK1" s="603"/>
      <c r="DL1" s="603"/>
      <c r="DM1" s="603"/>
      <c r="DN1" s="604"/>
      <c r="DO1" s="210"/>
      <c r="DP1" s="602" t="s">
        <v>216</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2703424</v>
      </c>
      <c r="S5" s="613"/>
      <c r="T5" s="613"/>
      <c r="U5" s="613"/>
      <c r="V5" s="613"/>
      <c r="W5" s="613"/>
      <c r="X5" s="613"/>
      <c r="Y5" s="614"/>
      <c r="Z5" s="615">
        <v>34.700000000000003</v>
      </c>
      <c r="AA5" s="615"/>
      <c r="AB5" s="615"/>
      <c r="AC5" s="615"/>
      <c r="AD5" s="616">
        <v>2703424</v>
      </c>
      <c r="AE5" s="616"/>
      <c r="AF5" s="616"/>
      <c r="AG5" s="616"/>
      <c r="AH5" s="616"/>
      <c r="AI5" s="616"/>
      <c r="AJ5" s="616"/>
      <c r="AK5" s="616"/>
      <c r="AL5" s="617">
        <v>55.8</v>
      </c>
      <c r="AM5" s="618"/>
      <c r="AN5" s="618"/>
      <c r="AO5" s="619"/>
      <c r="AP5" s="609" t="s">
        <v>229</v>
      </c>
      <c r="AQ5" s="610"/>
      <c r="AR5" s="610"/>
      <c r="AS5" s="610"/>
      <c r="AT5" s="610"/>
      <c r="AU5" s="610"/>
      <c r="AV5" s="610"/>
      <c r="AW5" s="610"/>
      <c r="AX5" s="610"/>
      <c r="AY5" s="610"/>
      <c r="AZ5" s="610"/>
      <c r="BA5" s="610"/>
      <c r="BB5" s="610"/>
      <c r="BC5" s="610"/>
      <c r="BD5" s="610"/>
      <c r="BE5" s="610"/>
      <c r="BF5" s="611"/>
      <c r="BG5" s="623">
        <v>2703424</v>
      </c>
      <c r="BH5" s="624"/>
      <c r="BI5" s="624"/>
      <c r="BJ5" s="624"/>
      <c r="BK5" s="624"/>
      <c r="BL5" s="624"/>
      <c r="BM5" s="624"/>
      <c r="BN5" s="625"/>
      <c r="BO5" s="626">
        <v>100</v>
      </c>
      <c r="BP5" s="626"/>
      <c r="BQ5" s="626"/>
      <c r="BR5" s="626"/>
      <c r="BS5" s="627" t="s">
        <v>180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100325</v>
      </c>
      <c r="S6" s="624"/>
      <c r="T6" s="624"/>
      <c r="U6" s="624"/>
      <c r="V6" s="624"/>
      <c r="W6" s="624"/>
      <c r="X6" s="624"/>
      <c r="Y6" s="625"/>
      <c r="Z6" s="626">
        <v>1.3</v>
      </c>
      <c r="AA6" s="626"/>
      <c r="AB6" s="626"/>
      <c r="AC6" s="626"/>
      <c r="AD6" s="627">
        <v>100325</v>
      </c>
      <c r="AE6" s="627"/>
      <c r="AF6" s="627"/>
      <c r="AG6" s="627"/>
      <c r="AH6" s="627"/>
      <c r="AI6" s="627"/>
      <c r="AJ6" s="627"/>
      <c r="AK6" s="627"/>
      <c r="AL6" s="628">
        <v>2.1</v>
      </c>
      <c r="AM6" s="629"/>
      <c r="AN6" s="629"/>
      <c r="AO6" s="630"/>
      <c r="AP6" s="620" t="s">
        <v>234</v>
      </c>
      <c r="AQ6" s="621"/>
      <c r="AR6" s="621"/>
      <c r="AS6" s="621"/>
      <c r="AT6" s="621"/>
      <c r="AU6" s="621"/>
      <c r="AV6" s="621"/>
      <c r="AW6" s="621"/>
      <c r="AX6" s="621"/>
      <c r="AY6" s="621"/>
      <c r="AZ6" s="621"/>
      <c r="BA6" s="621"/>
      <c r="BB6" s="621"/>
      <c r="BC6" s="621"/>
      <c r="BD6" s="621"/>
      <c r="BE6" s="621"/>
      <c r="BF6" s="622"/>
      <c r="BG6" s="623">
        <v>2703424</v>
      </c>
      <c r="BH6" s="624"/>
      <c r="BI6" s="624"/>
      <c r="BJ6" s="624"/>
      <c r="BK6" s="624"/>
      <c r="BL6" s="624"/>
      <c r="BM6" s="624"/>
      <c r="BN6" s="625"/>
      <c r="BO6" s="626">
        <v>100</v>
      </c>
      <c r="BP6" s="626"/>
      <c r="BQ6" s="626"/>
      <c r="BR6" s="626"/>
      <c r="BS6" s="627" t="s">
        <v>138</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72900</v>
      </c>
      <c r="CS6" s="624"/>
      <c r="CT6" s="624"/>
      <c r="CU6" s="624"/>
      <c r="CV6" s="624"/>
      <c r="CW6" s="624"/>
      <c r="CX6" s="624"/>
      <c r="CY6" s="625"/>
      <c r="CZ6" s="617">
        <v>1</v>
      </c>
      <c r="DA6" s="618"/>
      <c r="DB6" s="618"/>
      <c r="DC6" s="634"/>
      <c r="DD6" s="632" t="s">
        <v>236</v>
      </c>
      <c r="DE6" s="624"/>
      <c r="DF6" s="624"/>
      <c r="DG6" s="624"/>
      <c r="DH6" s="624"/>
      <c r="DI6" s="624"/>
      <c r="DJ6" s="624"/>
      <c r="DK6" s="624"/>
      <c r="DL6" s="624"/>
      <c r="DM6" s="624"/>
      <c r="DN6" s="624"/>
      <c r="DO6" s="624"/>
      <c r="DP6" s="625"/>
      <c r="DQ6" s="632">
        <v>72900</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921</v>
      </c>
      <c r="S7" s="624"/>
      <c r="T7" s="624"/>
      <c r="U7" s="624"/>
      <c r="V7" s="624"/>
      <c r="W7" s="624"/>
      <c r="X7" s="624"/>
      <c r="Y7" s="625"/>
      <c r="Z7" s="626">
        <v>0</v>
      </c>
      <c r="AA7" s="626"/>
      <c r="AB7" s="626"/>
      <c r="AC7" s="626"/>
      <c r="AD7" s="627">
        <v>921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1118698</v>
      </c>
      <c r="BH7" s="624"/>
      <c r="BI7" s="624"/>
      <c r="BJ7" s="624"/>
      <c r="BK7" s="624"/>
      <c r="BL7" s="624"/>
      <c r="BM7" s="624"/>
      <c r="BN7" s="625"/>
      <c r="BO7" s="626">
        <v>41.4</v>
      </c>
      <c r="BP7" s="626"/>
      <c r="BQ7" s="626"/>
      <c r="BR7" s="626"/>
      <c r="BS7" s="627" t="s">
        <v>138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1586133</v>
      </c>
      <c r="CS7" s="624"/>
      <c r="CT7" s="624"/>
      <c r="CU7" s="624"/>
      <c r="CV7" s="624"/>
      <c r="CW7" s="624"/>
      <c r="CX7" s="624"/>
      <c r="CY7" s="625"/>
      <c r="CZ7" s="626">
        <v>21.2</v>
      </c>
      <c r="DA7" s="626"/>
      <c r="DB7" s="626"/>
      <c r="DC7" s="626"/>
      <c r="DD7" s="632">
        <v>9073</v>
      </c>
      <c r="DE7" s="624"/>
      <c r="DF7" s="624"/>
      <c r="DG7" s="624"/>
      <c r="DH7" s="624"/>
      <c r="DI7" s="624"/>
      <c r="DJ7" s="624"/>
      <c r="DK7" s="624"/>
      <c r="DL7" s="624"/>
      <c r="DM7" s="624"/>
      <c r="DN7" s="624"/>
      <c r="DO7" s="624"/>
      <c r="DP7" s="625"/>
      <c r="DQ7" s="632">
        <v>1262426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13594</v>
      </c>
      <c r="S8" s="624"/>
      <c r="T8" s="624"/>
      <c r="U8" s="624"/>
      <c r="V8" s="624"/>
      <c r="W8" s="624"/>
      <c r="X8" s="624"/>
      <c r="Y8" s="625"/>
      <c r="Z8" s="626">
        <v>0.2</v>
      </c>
      <c r="AA8" s="626"/>
      <c r="AB8" s="626"/>
      <c r="AC8" s="626"/>
      <c r="AD8" s="627">
        <v>13594</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34626</v>
      </c>
      <c r="BH8" s="624"/>
      <c r="BI8" s="624"/>
      <c r="BJ8" s="624"/>
      <c r="BK8" s="624"/>
      <c r="BL8" s="624"/>
      <c r="BM8" s="624"/>
      <c r="BN8" s="625"/>
      <c r="BO8" s="626">
        <v>1.3</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2597987</v>
      </c>
      <c r="CS8" s="624"/>
      <c r="CT8" s="624"/>
      <c r="CU8" s="624"/>
      <c r="CV8" s="624"/>
      <c r="CW8" s="624"/>
      <c r="CX8" s="624"/>
      <c r="CY8" s="625"/>
      <c r="CZ8" s="626">
        <v>34.700000000000003</v>
      </c>
      <c r="DA8" s="626"/>
      <c r="DB8" s="626"/>
      <c r="DC8" s="626"/>
      <c r="DD8" s="632">
        <v>19451</v>
      </c>
      <c r="DE8" s="624"/>
      <c r="DF8" s="624"/>
      <c r="DG8" s="624"/>
      <c r="DH8" s="624"/>
      <c r="DI8" s="624"/>
      <c r="DJ8" s="624"/>
      <c r="DK8" s="624"/>
      <c r="DL8" s="624"/>
      <c r="DM8" s="624"/>
      <c r="DN8" s="624"/>
      <c r="DO8" s="624"/>
      <c r="DP8" s="625"/>
      <c r="DQ8" s="632">
        <v>1542155</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10044</v>
      </c>
      <c r="S9" s="624"/>
      <c r="T9" s="624"/>
      <c r="U9" s="624"/>
      <c r="V9" s="624"/>
      <c r="W9" s="624"/>
      <c r="X9" s="624"/>
      <c r="Y9" s="625"/>
      <c r="Z9" s="626">
        <v>0.1</v>
      </c>
      <c r="AA9" s="626"/>
      <c r="AB9" s="626"/>
      <c r="AC9" s="626"/>
      <c r="AD9" s="627">
        <v>10044</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869892</v>
      </c>
      <c r="BH9" s="624"/>
      <c r="BI9" s="624"/>
      <c r="BJ9" s="624"/>
      <c r="BK9" s="624"/>
      <c r="BL9" s="624"/>
      <c r="BM9" s="624"/>
      <c r="BN9" s="625"/>
      <c r="BO9" s="626">
        <v>32.200000000000003</v>
      </c>
      <c r="BP9" s="626"/>
      <c r="BQ9" s="626"/>
      <c r="BR9" s="626"/>
      <c r="BS9" s="627" t="s">
        <v>236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683498</v>
      </c>
      <c r="CS9" s="624"/>
      <c r="CT9" s="624"/>
      <c r="CU9" s="624"/>
      <c r="CV9" s="624"/>
      <c r="CW9" s="624"/>
      <c r="CX9" s="624"/>
      <c r="CY9" s="625"/>
      <c r="CZ9" s="626">
        <v>9.1</v>
      </c>
      <c r="DA9" s="626"/>
      <c r="DB9" s="626"/>
      <c r="DC9" s="626"/>
      <c r="DD9" s="632">
        <v>38687</v>
      </c>
      <c r="DE9" s="624"/>
      <c r="DF9" s="624"/>
      <c r="DG9" s="624"/>
      <c r="DH9" s="624"/>
      <c r="DI9" s="624"/>
      <c r="DJ9" s="624"/>
      <c r="DK9" s="624"/>
      <c r="DL9" s="624"/>
      <c r="DM9" s="624"/>
      <c r="DN9" s="624"/>
      <c r="DO9" s="624"/>
      <c r="DP9" s="625"/>
      <c r="DQ9" s="632">
        <v>490587</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180</v>
      </c>
      <c r="AA10" s="626"/>
      <c r="AB10" s="626"/>
      <c r="AC10" s="626"/>
      <c r="AD10" s="627" t="s">
        <v>236</v>
      </c>
      <c r="AE10" s="627"/>
      <c r="AF10" s="627"/>
      <c r="AG10" s="627"/>
      <c r="AH10" s="627"/>
      <c r="AI10" s="627"/>
      <c r="AJ10" s="627"/>
      <c r="AK10" s="627"/>
      <c r="AL10" s="628" t="s">
        <v>180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44249</v>
      </c>
      <c r="BH10" s="624"/>
      <c r="BI10" s="624"/>
      <c r="BJ10" s="624"/>
      <c r="BK10" s="624"/>
      <c r="BL10" s="624"/>
      <c r="BM10" s="624"/>
      <c r="BN10" s="625"/>
      <c r="BO10" s="626">
        <v>1.6</v>
      </c>
      <c r="BP10" s="626"/>
      <c r="BQ10" s="626"/>
      <c r="BR10" s="626"/>
      <c r="BS10" s="627" t="s">
        <v>236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48</v>
      </c>
      <c r="CS10" s="624"/>
      <c r="CT10" s="624"/>
      <c r="CU10" s="624"/>
      <c r="CV10" s="624"/>
      <c r="CW10" s="624"/>
      <c r="CX10" s="624"/>
      <c r="CY10" s="625"/>
      <c r="CZ10" s="626">
        <v>0</v>
      </c>
      <c r="DA10" s="626"/>
      <c r="DB10" s="626"/>
      <c r="DC10" s="626"/>
      <c r="DD10" s="632" t="s">
        <v>180</v>
      </c>
      <c r="DE10" s="624"/>
      <c r="DF10" s="624"/>
      <c r="DG10" s="624"/>
      <c r="DH10" s="624"/>
      <c r="DI10" s="624"/>
      <c r="DJ10" s="624"/>
      <c r="DK10" s="624"/>
      <c r="DL10" s="624"/>
      <c r="DM10" s="624"/>
      <c r="DN10" s="624"/>
      <c r="DO10" s="624"/>
      <c r="DP10" s="625"/>
      <c r="DQ10" s="632">
        <v>48</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455103</v>
      </c>
      <c r="S11" s="624"/>
      <c r="T11" s="624"/>
      <c r="U11" s="624"/>
      <c r="V11" s="624"/>
      <c r="W11" s="624"/>
      <c r="X11" s="624"/>
      <c r="Y11" s="625"/>
      <c r="Z11" s="628">
        <v>5.8</v>
      </c>
      <c r="AA11" s="629"/>
      <c r="AB11" s="629"/>
      <c r="AC11" s="635"/>
      <c r="AD11" s="632">
        <v>455103</v>
      </c>
      <c r="AE11" s="624"/>
      <c r="AF11" s="624"/>
      <c r="AG11" s="624"/>
      <c r="AH11" s="624"/>
      <c r="AI11" s="624"/>
      <c r="AJ11" s="624"/>
      <c r="AK11" s="625"/>
      <c r="AL11" s="628">
        <v>9.4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169931</v>
      </c>
      <c r="BH11" s="624"/>
      <c r="BI11" s="624"/>
      <c r="BJ11" s="624"/>
      <c r="BK11" s="624"/>
      <c r="BL11" s="624"/>
      <c r="BM11" s="624"/>
      <c r="BN11" s="625"/>
      <c r="BO11" s="626">
        <v>6.3</v>
      </c>
      <c r="BP11" s="626"/>
      <c r="BQ11" s="626"/>
      <c r="BR11" s="626"/>
      <c r="BS11" s="627" t="s">
        <v>138</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105727</v>
      </c>
      <c r="CS11" s="624"/>
      <c r="CT11" s="624"/>
      <c r="CU11" s="624"/>
      <c r="CV11" s="624"/>
      <c r="CW11" s="624"/>
      <c r="CX11" s="624"/>
      <c r="CY11" s="625"/>
      <c r="CZ11" s="626">
        <v>1.4</v>
      </c>
      <c r="DA11" s="626"/>
      <c r="DB11" s="626"/>
      <c r="DC11" s="626"/>
      <c r="DD11" s="632">
        <v>1767</v>
      </c>
      <c r="DE11" s="624"/>
      <c r="DF11" s="624"/>
      <c r="DG11" s="624"/>
      <c r="DH11" s="624"/>
      <c r="DI11" s="624"/>
      <c r="DJ11" s="624"/>
      <c r="DK11" s="624"/>
      <c r="DL11" s="624"/>
      <c r="DM11" s="624"/>
      <c r="DN11" s="624"/>
      <c r="DO11" s="624"/>
      <c r="DP11" s="625"/>
      <c r="DQ11" s="632">
        <v>70104</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236</v>
      </c>
      <c r="S12" s="624"/>
      <c r="T12" s="624"/>
      <c r="U12" s="624"/>
      <c r="V12" s="624"/>
      <c r="W12" s="624"/>
      <c r="X12" s="624"/>
      <c r="Y12" s="625"/>
      <c r="Z12" s="626" t="s">
        <v>138</v>
      </c>
      <c r="AA12" s="626"/>
      <c r="AB12" s="626"/>
      <c r="AC12" s="626"/>
      <c r="AD12" s="627" t="s">
        <v>180</v>
      </c>
      <c r="AE12" s="627"/>
      <c r="AF12" s="627"/>
      <c r="AG12" s="627"/>
      <c r="AH12" s="627"/>
      <c r="AI12" s="627"/>
      <c r="AJ12" s="627"/>
      <c r="AK12" s="627"/>
      <c r="AL12" s="628" t="s">
        <v>236</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1391221</v>
      </c>
      <c r="BH12" s="624"/>
      <c r="BI12" s="624"/>
      <c r="BJ12" s="624"/>
      <c r="BK12" s="624"/>
      <c r="BL12" s="624"/>
      <c r="BM12" s="624"/>
      <c r="BN12" s="625"/>
      <c r="BO12" s="626">
        <v>51.5</v>
      </c>
      <c r="BP12" s="626"/>
      <c r="BQ12" s="626"/>
      <c r="BR12" s="626"/>
      <c r="BS12" s="627" t="s">
        <v>138</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66087</v>
      </c>
      <c r="CS12" s="624"/>
      <c r="CT12" s="624"/>
      <c r="CU12" s="624"/>
      <c r="CV12" s="624"/>
      <c r="CW12" s="624"/>
      <c r="CX12" s="624"/>
      <c r="CY12" s="625"/>
      <c r="CZ12" s="626">
        <v>0.9</v>
      </c>
      <c r="DA12" s="626"/>
      <c r="DB12" s="626"/>
      <c r="DC12" s="626"/>
      <c r="DD12" s="632" t="s">
        <v>180</v>
      </c>
      <c r="DE12" s="624"/>
      <c r="DF12" s="624"/>
      <c r="DG12" s="624"/>
      <c r="DH12" s="624"/>
      <c r="DI12" s="624"/>
      <c r="DJ12" s="624"/>
      <c r="DK12" s="624"/>
      <c r="DL12" s="624"/>
      <c r="DM12" s="624"/>
      <c r="DN12" s="624"/>
      <c r="DO12" s="624"/>
      <c r="DP12" s="625"/>
      <c r="DQ12" s="632">
        <v>65805</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236</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1391212</v>
      </c>
      <c r="BH13" s="624"/>
      <c r="BI13" s="624"/>
      <c r="BJ13" s="624"/>
      <c r="BK13" s="624"/>
      <c r="BL13" s="624"/>
      <c r="BM13" s="624"/>
      <c r="BN13" s="625"/>
      <c r="BO13" s="626">
        <v>51.5</v>
      </c>
      <c r="BP13" s="626"/>
      <c r="BQ13" s="626"/>
      <c r="BR13" s="626"/>
      <c r="BS13" s="627" t="s">
        <v>236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784022</v>
      </c>
      <c r="CS13" s="624"/>
      <c r="CT13" s="624"/>
      <c r="CU13" s="624"/>
      <c r="CV13" s="624"/>
      <c r="CW13" s="624"/>
      <c r="CX13" s="624"/>
      <c r="CY13" s="625"/>
      <c r="CZ13" s="626">
        <v>10.5</v>
      </c>
      <c r="DA13" s="626"/>
      <c r="DB13" s="626"/>
      <c r="DC13" s="626"/>
      <c r="DD13" s="632">
        <v>270695</v>
      </c>
      <c r="DE13" s="624"/>
      <c r="DF13" s="624"/>
      <c r="DG13" s="624"/>
      <c r="DH13" s="624"/>
      <c r="DI13" s="624"/>
      <c r="DJ13" s="624"/>
      <c r="DK13" s="624"/>
      <c r="DL13" s="624"/>
      <c r="DM13" s="624"/>
      <c r="DN13" s="624"/>
      <c r="DO13" s="624"/>
      <c r="DP13" s="625"/>
      <c r="DQ13" s="632">
        <v>677694</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180</v>
      </c>
      <c r="S14" s="624"/>
      <c r="T14" s="624"/>
      <c r="U14" s="624"/>
      <c r="V14" s="624"/>
      <c r="W14" s="624"/>
      <c r="X14" s="624"/>
      <c r="Y14" s="625"/>
      <c r="Z14" s="626" t="s">
        <v>180</v>
      </c>
      <c r="AA14" s="626"/>
      <c r="AB14" s="626"/>
      <c r="AC14" s="626"/>
      <c r="AD14" s="627" t="s">
        <v>236</v>
      </c>
      <c r="AE14" s="627"/>
      <c r="AF14" s="627"/>
      <c r="AG14" s="627"/>
      <c r="AH14" s="627"/>
      <c r="AI14" s="627"/>
      <c r="AJ14" s="627"/>
      <c r="AK14" s="627"/>
      <c r="AL14" s="628" t="s">
        <v>180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61055</v>
      </c>
      <c r="BH14" s="624"/>
      <c r="BI14" s="624"/>
      <c r="BJ14" s="624"/>
      <c r="BK14" s="624"/>
      <c r="BL14" s="624"/>
      <c r="BM14" s="624"/>
      <c r="BN14" s="625"/>
      <c r="BO14" s="626">
        <v>2.2999999999999998</v>
      </c>
      <c r="BP14" s="626"/>
      <c r="BQ14" s="626"/>
      <c r="BR14" s="626"/>
      <c r="BS14" s="627" t="s">
        <v>236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270021</v>
      </c>
      <c r="CS14" s="624"/>
      <c r="CT14" s="624"/>
      <c r="CU14" s="624"/>
      <c r="CV14" s="624"/>
      <c r="CW14" s="624"/>
      <c r="CX14" s="624"/>
      <c r="CY14" s="625"/>
      <c r="CZ14" s="626">
        <v>3.6</v>
      </c>
      <c r="DA14" s="626"/>
      <c r="DB14" s="626"/>
      <c r="DC14" s="626"/>
      <c r="DD14" s="632">
        <v>1474</v>
      </c>
      <c r="DE14" s="624"/>
      <c r="DF14" s="624"/>
      <c r="DG14" s="624"/>
      <c r="DH14" s="624"/>
      <c r="DI14" s="624"/>
      <c r="DJ14" s="624"/>
      <c r="DK14" s="624"/>
      <c r="DL14" s="624"/>
      <c r="DM14" s="624"/>
      <c r="DN14" s="624"/>
      <c r="DO14" s="624"/>
      <c r="DP14" s="625"/>
      <c r="DQ14" s="632">
        <v>266809</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138</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132450</v>
      </c>
      <c r="BH15" s="624"/>
      <c r="BI15" s="624"/>
      <c r="BJ15" s="624"/>
      <c r="BK15" s="624"/>
      <c r="BL15" s="624"/>
      <c r="BM15" s="624"/>
      <c r="BN15" s="625"/>
      <c r="BO15" s="626">
        <v>4.9000000000000004</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812080</v>
      </c>
      <c r="CS15" s="624"/>
      <c r="CT15" s="624"/>
      <c r="CU15" s="624"/>
      <c r="CV15" s="624"/>
      <c r="CW15" s="624"/>
      <c r="CX15" s="624"/>
      <c r="CY15" s="625"/>
      <c r="CZ15" s="626">
        <v>10.8</v>
      </c>
      <c r="DA15" s="626"/>
      <c r="DB15" s="626"/>
      <c r="DC15" s="626"/>
      <c r="DD15" s="632">
        <v>79174</v>
      </c>
      <c r="DE15" s="624"/>
      <c r="DF15" s="624"/>
      <c r="DG15" s="624"/>
      <c r="DH15" s="624"/>
      <c r="DI15" s="624"/>
      <c r="DJ15" s="624"/>
      <c r="DK15" s="624"/>
      <c r="DL15" s="624"/>
      <c r="DM15" s="624"/>
      <c r="DN15" s="624"/>
      <c r="DO15" s="624"/>
      <c r="DP15" s="625"/>
      <c r="DQ15" s="632">
        <v>716963</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11709</v>
      </c>
      <c r="S16" s="624"/>
      <c r="T16" s="624"/>
      <c r="U16" s="624"/>
      <c r="V16" s="624"/>
      <c r="W16" s="624"/>
      <c r="X16" s="624"/>
      <c r="Y16" s="625"/>
      <c r="Z16" s="626">
        <v>0.2</v>
      </c>
      <c r="AA16" s="626"/>
      <c r="AB16" s="626"/>
      <c r="AC16" s="626"/>
      <c r="AD16" s="627">
        <v>11709</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180</v>
      </c>
      <c r="BP16" s="626"/>
      <c r="BQ16" s="626"/>
      <c r="BR16" s="626"/>
      <c r="BS16" s="627" t="s">
        <v>138</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180</v>
      </c>
      <c r="CS16" s="624"/>
      <c r="CT16" s="624"/>
      <c r="CU16" s="624"/>
      <c r="CV16" s="624"/>
      <c r="CW16" s="624"/>
      <c r="CX16" s="624"/>
      <c r="CY16" s="625"/>
      <c r="CZ16" s="626" t="s">
        <v>180</v>
      </c>
      <c r="DA16" s="626"/>
      <c r="DB16" s="626"/>
      <c r="DC16" s="626"/>
      <c r="DD16" s="632" t="s">
        <v>180</v>
      </c>
      <c r="DE16" s="624"/>
      <c r="DF16" s="624"/>
      <c r="DG16" s="624"/>
      <c r="DH16" s="624"/>
      <c r="DI16" s="624"/>
      <c r="DJ16" s="624"/>
      <c r="DK16" s="624"/>
      <c r="DL16" s="624"/>
      <c r="DM16" s="624"/>
      <c r="DN16" s="624"/>
      <c r="DO16" s="624"/>
      <c r="DP16" s="625"/>
      <c r="DQ16" s="632" t="s">
        <v>236</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40765</v>
      </c>
      <c r="S17" s="624"/>
      <c r="T17" s="624"/>
      <c r="U17" s="624"/>
      <c r="V17" s="624"/>
      <c r="W17" s="624"/>
      <c r="X17" s="624"/>
      <c r="Y17" s="625"/>
      <c r="Z17" s="626">
        <v>0.5</v>
      </c>
      <c r="AA17" s="626"/>
      <c r="AB17" s="626"/>
      <c r="AC17" s="626"/>
      <c r="AD17" s="627">
        <v>40765</v>
      </c>
      <c r="AE17" s="627"/>
      <c r="AF17" s="627"/>
      <c r="AG17" s="627"/>
      <c r="AH17" s="627"/>
      <c r="AI17" s="627"/>
      <c r="AJ17" s="627"/>
      <c r="AK17" s="627"/>
      <c r="AL17" s="628">
        <v>0.8</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138</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510730</v>
      </c>
      <c r="CS17" s="624"/>
      <c r="CT17" s="624"/>
      <c r="CU17" s="624"/>
      <c r="CV17" s="624"/>
      <c r="CW17" s="624"/>
      <c r="CX17" s="624"/>
      <c r="CY17" s="625"/>
      <c r="CZ17" s="626">
        <v>6.8</v>
      </c>
      <c r="DA17" s="626"/>
      <c r="DB17" s="626"/>
      <c r="DC17" s="626"/>
      <c r="DD17" s="632" t="s">
        <v>236</v>
      </c>
      <c r="DE17" s="624"/>
      <c r="DF17" s="624"/>
      <c r="DG17" s="624"/>
      <c r="DH17" s="624"/>
      <c r="DI17" s="624"/>
      <c r="DJ17" s="624"/>
      <c r="DK17" s="624"/>
      <c r="DL17" s="624"/>
      <c r="DM17" s="624"/>
      <c r="DN17" s="624"/>
      <c r="DO17" s="624"/>
      <c r="DP17" s="625"/>
      <c r="DQ17" s="632">
        <v>510730</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20046</v>
      </c>
      <c r="S18" s="624"/>
      <c r="T18" s="624"/>
      <c r="U18" s="624"/>
      <c r="V18" s="624"/>
      <c r="W18" s="624"/>
      <c r="X18" s="624"/>
      <c r="Y18" s="625"/>
      <c r="Z18" s="626">
        <v>0.3</v>
      </c>
      <c r="AA18" s="626"/>
      <c r="AB18" s="626"/>
      <c r="AC18" s="626"/>
      <c r="AD18" s="627">
        <v>20046</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138</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138</v>
      </c>
      <c r="DA18" s="626"/>
      <c r="DB18" s="626"/>
      <c r="DC18" s="626"/>
      <c r="DD18" s="632" t="s">
        <v>236</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20004</v>
      </c>
      <c r="S19" s="624"/>
      <c r="T19" s="624"/>
      <c r="U19" s="624"/>
      <c r="V19" s="624"/>
      <c r="W19" s="624"/>
      <c r="X19" s="624"/>
      <c r="Y19" s="625"/>
      <c r="Z19" s="626">
        <v>0.3</v>
      </c>
      <c r="AA19" s="626"/>
      <c r="AB19" s="626"/>
      <c r="AC19" s="626"/>
      <c r="AD19" s="627">
        <v>20004</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138</v>
      </c>
      <c r="BH19" s="624"/>
      <c r="BI19" s="624"/>
      <c r="BJ19" s="624"/>
      <c r="BK19" s="624"/>
      <c r="BL19" s="624"/>
      <c r="BM19" s="624"/>
      <c r="BN19" s="625"/>
      <c r="BO19" s="626" t="s">
        <v>180</v>
      </c>
      <c r="BP19" s="626"/>
      <c r="BQ19" s="626"/>
      <c r="BR19" s="626"/>
      <c r="BS19" s="627" t="s">
        <v>138</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138</v>
      </c>
      <c r="DA19" s="626"/>
      <c r="DB19" s="626"/>
      <c r="DC19" s="626"/>
      <c r="DD19" s="632" t="s">
        <v>236</v>
      </c>
      <c r="DE19" s="624"/>
      <c r="DF19" s="624"/>
      <c r="DG19" s="624"/>
      <c r="DH19" s="624"/>
      <c r="DI19" s="624"/>
      <c r="DJ19" s="624"/>
      <c r="DK19" s="624"/>
      <c r="DL19" s="624"/>
      <c r="DM19" s="624"/>
      <c r="DN19" s="624"/>
      <c r="DO19" s="624"/>
      <c r="DP19" s="625"/>
      <c r="DQ19" s="632" t="s">
        <v>180</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42</v>
      </c>
      <c r="S20" s="624"/>
      <c r="T20" s="624"/>
      <c r="U20" s="624"/>
      <c r="V20" s="624"/>
      <c r="W20" s="624"/>
      <c r="X20" s="624"/>
      <c r="Y20" s="625"/>
      <c r="Z20" s="626">
        <v>0</v>
      </c>
      <c r="AA20" s="626"/>
      <c r="AB20" s="626"/>
      <c r="AC20" s="626"/>
      <c r="AD20" s="627">
        <v>42</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138</v>
      </c>
      <c r="BH20" s="624"/>
      <c r="BI20" s="624"/>
      <c r="BJ20" s="624"/>
      <c r="BK20" s="624"/>
      <c r="BL20" s="624"/>
      <c r="BM20" s="624"/>
      <c r="BN20" s="625"/>
      <c r="BO20" s="626" t="s">
        <v>236</v>
      </c>
      <c r="BP20" s="626"/>
      <c r="BQ20" s="626"/>
      <c r="BR20" s="626"/>
      <c r="BS20" s="627" t="s">
        <v>180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7489233</v>
      </c>
      <c r="CS20" s="624"/>
      <c r="CT20" s="624"/>
      <c r="CU20" s="624"/>
      <c r="CV20" s="624"/>
      <c r="CW20" s="624"/>
      <c r="CX20" s="624"/>
      <c r="CY20" s="625"/>
      <c r="CZ20" s="626">
        <v>100</v>
      </c>
      <c r="DA20" s="626"/>
      <c r="DB20" s="626"/>
      <c r="DC20" s="626"/>
      <c r="DD20" s="632">
        <v>420321</v>
      </c>
      <c r="DE20" s="624"/>
      <c r="DF20" s="624"/>
      <c r="DG20" s="624"/>
      <c r="DH20" s="624"/>
      <c r="DI20" s="624"/>
      <c r="DJ20" s="624"/>
      <c r="DK20" s="624"/>
      <c r="DL20" s="624"/>
      <c r="DM20" s="624"/>
      <c r="DN20" s="624"/>
      <c r="DO20" s="624"/>
      <c r="DP20" s="625"/>
      <c r="DQ20" s="632">
        <v>5676221</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1602807</v>
      </c>
      <c r="S21" s="624"/>
      <c r="T21" s="624"/>
      <c r="U21" s="624"/>
      <c r="V21" s="624"/>
      <c r="W21" s="624"/>
      <c r="X21" s="624"/>
      <c r="Y21" s="625"/>
      <c r="Z21" s="626">
        <v>20.6</v>
      </c>
      <c r="AA21" s="626"/>
      <c r="AB21" s="626"/>
      <c r="AC21" s="626"/>
      <c r="AD21" s="627">
        <v>1469425</v>
      </c>
      <c r="AE21" s="627"/>
      <c r="AF21" s="627"/>
      <c r="AG21" s="627"/>
      <c r="AH21" s="627"/>
      <c r="AI21" s="627"/>
      <c r="AJ21" s="627"/>
      <c r="AK21" s="627"/>
      <c r="AL21" s="628">
        <v>30.3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180</v>
      </c>
      <c r="BH21" s="624"/>
      <c r="BI21" s="624"/>
      <c r="BJ21" s="624"/>
      <c r="BK21" s="624"/>
      <c r="BL21" s="624"/>
      <c r="BM21" s="624"/>
      <c r="BN21" s="625"/>
      <c r="BO21" s="626" t="s">
        <v>236</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1469425</v>
      </c>
      <c r="S22" s="624"/>
      <c r="T22" s="624"/>
      <c r="U22" s="624"/>
      <c r="V22" s="624"/>
      <c r="W22" s="624"/>
      <c r="X22" s="624"/>
      <c r="Y22" s="625"/>
      <c r="Z22" s="626">
        <v>18.899999999999999</v>
      </c>
      <c r="AA22" s="626"/>
      <c r="AB22" s="626"/>
      <c r="AC22" s="626"/>
      <c r="AD22" s="627">
        <v>1469425</v>
      </c>
      <c r="AE22" s="627"/>
      <c r="AF22" s="627"/>
      <c r="AG22" s="627"/>
      <c r="AH22" s="627"/>
      <c r="AI22" s="627"/>
      <c r="AJ22" s="627"/>
      <c r="AK22" s="627"/>
      <c r="AL22" s="628">
        <v>30.3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236</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133382</v>
      </c>
      <c r="S23" s="624"/>
      <c r="T23" s="624"/>
      <c r="U23" s="624"/>
      <c r="V23" s="624"/>
      <c r="W23" s="624"/>
      <c r="X23" s="624"/>
      <c r="Y23" s="625"/>
      <c r="Z23" s="626">
        <v>1.7</v>
      </c>
      <c r="AA23" s="626"/>
      <c r="AB23" s="626"/>
      <c r="AC23" s="626"/>
      <c r="AD23" s="627" t="s">
        <v>180</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180</v>
      </c>
      <c r="BH23" s="624"/>
      <c r="BI23" s="624"/>
      <c r="BJ23" s="624"/>
      <c r="BK23" s="624"/>
      <c r="BL23" s="624"/>
      <c r="BM23" s="624"/>
      <c r="BN23" s="625"/>
      <c r="BO23" s="626" t="s">
        <v>180</v>
      </c>
      <c r="BP23" s="626"/>
      <c r="BQ23" s="626"/>
      <c r="BR23" s="626"/>
      <c r="BS23" s="627" t="s">
        <v>180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138</v>
      </c>
      <c r="AA24" s="626"/>
      <c r="AB24" s="626"/>
      <c r="AC24" s="626"/>
      <c r="AD24" s="627" t="s">
        <v>236</v>
      </c>
      <c r="AE24" s="627"/>
      <c r="AF24" s="627"/>
      <c r="AG24" s="627"/>
      <c r="AH24" s="627"/>
      <c r="AI24" s="627"/>
      <c r="AJ24" s="627"/>
      <c r="AK24" s="627"/>
      <c r="AL24" s="628" t="s">
        <v>180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180</v>
      </c>
      <c r="BH24" s="624"/>
      <c r="BI24" s="624"/>
      <c r="BJ24" s="624"/>
      <c r="BK24" s="624"/>
      <c r="BL24" s="624"/>
      <c r="BM24" s="624"/>
      <c r="BN24" s="625"/>
      <c r="BO24" s="626" t="s">
        <v>138</v>
      </c>
      <c r="BP24" s="626"/>
      <c r="BQ24" s="626"/>
      <c r="BR24" s="626"/>
      <c r="BS24" s="627" t="s">
        <v>180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3001454</v>
      </c>
      <c r="CS24" s="613"/>
      <c r="CT24" s="613"/>
      <c r="CU24" s="613"/>
      <c r="CV24" s="613"/>
      <c r="CW24" s="613"/>
      <c r="CX24" s="613"/>
      <c r="CY24" s="614"/>
      <c r="CZ24" s="617">
        <v>40.1</v>
      </c>
      <c r="DA24" s="618"/>
      <c r="DB24" s="618"/>
      <c r="DC24" s="634"/>
      <c r="DD24" s="655">
        <v>2023490</v>
      </c>
      <c r="DE24" s="613"/>
      <c r="DF24" s="613"/>
      <c r="DG24" s="613"/>
      <c r="DH24" s="613"/>
      <c r="DI24" s="613"/>
      <c r="DJ24" s="613"/>
      <c r="DK24" s="614"/>
      <c r="DL24" s="655">
        <v>2007584</v>
      </c>
      <c r="DM24" s="613"/>
      <c r="DN24" s="613"/>
      <c r="DO24" s="613"/>
      <c r="DP24" s="613"/>
      <c r="DQ24" s="613"/>
      <c r="DR24" s="613"/>
      <c r="DS24" s="613"/>
      <c r="DT24" s="613"/>
      <c r="DU24" s="613"/>
      <c r="DV24" s="614"/>
      <c r="DW24" s="617">
        <v>41.4</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4958738</v>
      </c>
      <c r="S25" s="624"/>
      <c r="T25" s="624"/>
      <c r="U25" s="624"/>
      <c r="V25" s="624"/>
      <c r="W25" s="624"/>
      <c r="X25" s="624"/>
      <c r="Y25" s="625"/>
      <c r="Z25" s="626">
        <v>63.7</v>
      </c>
      <c r="AA25" s="626"/>
      <c r="AB25" s="626"/>
      <c r="AC25" s="626"/>
      <c r="AD25" s="627">
        <v>4825356</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236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1346656</v>
      </c>
      <c r="CS25" s="656"/>
      <c r="CT25" s="656"/>
      <c r="CU25" s="656"/>
      <c r="CV25" s="656"/>
      <c r="CW25" s="656"/>
      <c r="CX25" s="656"/>
      <c r="CY25" s="657"/>
      <c r="CZ25" s="628">
        <v>18</v>
      </c>
      <c r="DA25" s="653"/>
      <c r="DB25" s="653"/>
      <c r="DC25" s="658"/>
      <c r="DD25" s="632">
        <v>1139904</v>
      </c>
      <c r="DE25" s="656"/>
      <c r="DF25" s="656"/>
      <c r="DG25" s="656"/>
      <c r="DH25" s="656"/>
      <c r="DI25" s="656"/>
      <c r="DJ25" s="656"/>
      <c r="DK25" s="657"/>
      <c r="DL25" s="632">
        <v>1128175</v>
      </c>
      <c r="DM25" s="656"/>
      <c r="DN25" s="656"/>
      <c r="DO25" s="656"/>
      <c r="DP25" s="656"/>
      <c r="DQ25" s="656"/>
      <c r="DR25" s="656"/>
      <c r="DS25" s="656"/>
      <c r="DT25" s="656"/>
      <c r="DU25" s="656"/>
      <c r="DV25" s="657"/>
      <c r="DW25" s="628">
        <v>23.3</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1730</v>
      </c>
      <c r="S26" s="624"/>
      <c r="T26" s="624"/>
      <c r="U26" s="624"/>
      <c r="V26" s="624"/>
      <c r="W26" s="624"/>
      <c r="X26" s="624"/>
      <c r="Y26" s="625"/>
      <c r="Z26" s="626">
        <v>0</v>
      </c>
      <c r="AA26" s="626"/>
      <c r="AB26" s="626"/>
      <c r="AC26" s="626"/>
      <c r="AD26" s="627">
        <v>1730</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180</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718778</v>
      </c>
      <c r="CS26" s="624"/>
      <c r="CT26" s="624"/>
      <c r="CU26" s="624"/>
      <c r="CV26" s="624"/>
      <c r="CW26" s="624"/>
      <c r="CX26" s="624"/>
      <c r="CY26" s="625"/>
      <c r="CZ26" s="628">
        <v>9.6</v>
      </c>
      <c r="DA26" s="653"/>
      <c r="DB26" s="653"/>
      <c r="DC26" s="658"/>
      <c r="DD26" s="632">
        <v>597713</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266</v>
      </c>
      <c r="S27" s="624"/>
      <c r="T27" s="624"/>
      <c r="U27" s="624"/>
      <c r="V27" s="624"/>
      <c r="W27" s="624"/>
      <c r="X27" s="624"/>
      <c r="Y27" s="625"/>
      <c r="Z27" s="626">
        <v>0</v>
      </c>
      <c r="AA27" s="626"/>
      <c r="AB27" s="626"/>
      <c r="AC27" s="626"/>
      <c r="AD27" s="627" t="s">
        <v>180</v>
      </c>
      <c r="AE27" s="627"/>
      <c r="AF27" s="627"/>
      <c r="AG27" s="627"/>
      <c r="AH27" s="627"/>
      <c r="AI27" s="627"/>
      <c r="AJ27" s="627"/>
      <c r="AK27" s="627"/>
      <c r="AL27" s="628" t="s">
        <v>138</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2703424</v>
      </c>
      <c r="BH27" s="624"/>
      <c r="BI27" s="624"/>
      <c r="BJ27" s="624"/>
      <c r="BK27" s="624"/>
      <c r="BL27" s="624"/>
      <c r="BM27" s="624"/>
      <c r="BN27" s="625"/>
      <c r="BO27" s="626">
        <v>100</v>
      </c>
      <c r="BP27" s="626"/>
      <c r="BQ27" s="626"/>
      <c r="BR27" s="626"/>
      <c r="BS27" s="627" t="s">
        <v>180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1144068</v>
      </c>
      <c r="CS27" s="656"/>
      <c r="CT27" s="656"/>
      <c r="CU27" s="656"/>
      <c r="CV27" s="656"/>
      <c r="CW27" s="656"/>
      <c r="CX27" s="656"/>
      <c r="CY27" s="657"/>
      <c r="CZ27" s="628">
        <v>15.3</v>
      </c>
      <c r="DA27" s="653"/>
      <c r="DB27" s="653"/>
      <c r="DC27" s="658"/>
      <c r="DD27" s="632">
        <v>372856</v>
      </c>
      <c r="DE27" s="656"/>
      <c r="DF27" s="656"/>
      <c r="DG27" s="656"/>
      <c r="DH27" s="656"/>
      <c r="DI27" s="656"/>
      <c r="DJ27" s="656"/>
      <c r="DK27" s="657"/>
      <c r="DL27" s="632">
        <v>368679</v>
      </c>
      <c r="DM27" s="656"/>
      <c r="DN27" s="656"/>
      <c r="DO27" s="656"/>
      <c r="DP27" s="656"/>
      <c r="DQ27" s="656"/>
      <c r="DR27" s="656"/>
      <c r="DS27" s="656"/>
      <c r="DT27" s="656"/>
      <c r="DU27" s="656"/>
      <c r="DV27" s="657"/>
      <c r="DW27" s="628">
        <v>7.6</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84796</v>
      </c>
      <c r="S28" s="624"/>
      <c r="T28" s="624"/>
      <c r="U28" s="624"/>
      <c r="V28" s="624"/>
      <c r="W28" s="624"/>
      <c r="X28" s="624"/>
      <c r="Y28" s="625"/>
      <c r="Z28" s="626">
        <v>1.1000000000000001</v>
      </c>
      <c r="AA28" s="626"/>
      <c r="AB28" s="626"/>
      <c r="AC28" s="626"/>
      <c r="AD28" s="627">
        <v>14893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510730</v>
      </c>
      <c r="CS28" s="624"/>
      <c r="CT28" s="624"/>
      <c r="CU28" s="624"/>
      <c r="CV28" s="624"/>
      <c r="CW28" s="624"/>
      <c r="CX28" s="624"/>
      <c r="CY28" s="625"/>
      <c r="CZ28" s="628">
        <v>6.8</v>
      </c>
      <c r="DA28" s="653"/>
      <c r="DB28" s="653"/>
      <c r="DC28" s="658"/>
      <c r="DD28" s="632">
        <v>510730</v>
      </c>
      <c r="DE28" s="624"/>
      <c r="DF28" s="624"/>
      <c r="DG28" s="624"/>
      <c r="DH28" s="624"/>
      <c r="DI28" s="624"/>
      <c r="DJ28" s="624"/>
      <c r="DK28" s="625"/>
      <c r="DL28" s="632">
        <v>510730</v>
      </c>
      <c r="DM28" s="624"/>
      <c r="DN28" s="624"/>
      <c r="DO28" s="624"/>
      <c r="DP28" s="624"/>
      <c r="DQ28" s="624"/>
      <c r="DR28" s="624"/>
      <c r="DS28" s="624"/>
      <c r="DT28" s="624"/>
      <c r="DU28" s="624"/>
      <c r="DV28" s="625"/>
      <c r="DW28" s="628">
        <v>10.5</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34466</v>
      </c>
      <c r="S29" s="624"/>
      <c r="T29" s="624"/>
      <c r="U29" s="624"/>
      <c r="V29" s="624"/>
      <c r="W29" s="624"/>
      <c r="X29" s="624"/>
      <c r="Y29" s="625"/>
      <c r="Z29" s="626">
        <v>0.4</v>
      </c>
      <c r="AA29" s="626"/>
      <c r="AB29" s="626"/>
      <c r="AC29" s="626"/>
      <c r="AD29" s="627" t="s">
        <v>180</v>
      </c>
      <c r="AE29" s="627"/>
      <c r="AF29" s="627"/>
      <c r="AG29" s="627"/>
      <c r="AH29" s="627"/>
      <c r="AI29" s="627"/>
      <c r="AJ29" s="627"/>
      <c r="AK29" s="627"/>
      <c r="AL29" s="628" t="s">
        <v>180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510730</v>
      </c>
      <c r="CS29" s="656"/>
      <c r="CT29" s="656"/>
      <c r="CU29" s="656"/>
      <c r="CV29" s="656"/>
      <c r="CW29" s="656"/>
      <c r="CX29" s="656"/>
      <c r="CY29" s="657"/>
      <c r="CZ29" s="628">
        <v>6.8</v>
      </c>
      <c r="DA29" s="653"/>
      <c r="DB29" s="653"/>
      <c r="DC29" s="658"/>
      <c r="DD29" s="632">
        <v>510730</v>
      </c>
      <c r="DE29" s="656"/>
      <c r="DF29" s="656"/>
      <c r="DG29" s="656"/>
      <c r="DH29" s="656"/>
      <c r="DI29" s="656"/>
      <c r="DJ29" s="656"/>
      <c r="DK29" s="657"/>
      <c r="DL29" s="632">
        <v>510730</v>
      </c>
      <c r="DM29" s="656"/>
      <c r="DN29" s="656"/>
      <c r="DO29" s="656"/>
      <c r="DP29" s="656"/>
      <c r="DQ29" s="656"/>
      <c r="DR29" s="656"/>
      <c r="DS29" s="656"/>
      <c r="DT29" s="656"/>
      <c r="DU29" s="656"/>
      <c r="DV29" s="657"/>
      <c r="DW29" s="628">
        <v>10.5</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919304</v>
      </c>
      <c r="S30" s="624"/>
      <c r="T30" s="624"/>
      <c r="U30" s="624"/>
      <c r="V30" s="624"/>
      <c r="W30" s="624"/>
      <c r="X30" s="624"/>
      <c r="Y30" s="625"/>
      <c r="Z30" s="626">
        <v>11.8</v>
      </c>
      <c r="AA30" s="626"/>
      <c r="AB30" s="626"/>
      <c r="AC30" s="626"/>
      <c r="AD30" s="627" t="s">
        <v>236</v>
      </c>
      <c r="AE30" s="627"/>
      <c r="AF30" s="627"/>
      <c r="AG30" s="627"/>
      <c r="AH30" s="627"/>
      <c r="AI30" s="627"/>
      <c r="AJ30" s="627"/>
      <c r="AK30" s="627"/>
      <c r="AL30" s="628" t="s">
        <v>180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489363</v>
      </c>
      <c r="CS30" s="624"/>
      <c r="CT30" s="624"/>
      <c r="CU30" s="624"/>
      <c r="CV30" s="624"/>
      <c r="CW30" s="624"/>
      <c r="CX30" s="624"/>
      <c r="CY30" s="625"/>
      <c r="CZ30" s="628">
        <v>6.5</v>
      </c>
      <c r="DA30" s="653"/>
      <c r="DB30" s="653"/>
      <c r="DC30" s="658"/>
      <c r="DD30" s="632">
        <v>489363</v>
      </c>
      <c r="DE30" s="624"/>
      <c r="DF30" s="624"/>
      <c r="DG30" s="624"/>
      <c r="DH30" s="624"/>
      <c r="DI30" s="624"/>
      <c r="DJ30" s="624"/>
      <c r="DK30" s="625"/>
      <c r="DL30" s="632">
        <v>489363</v>
      </c>
      <c r="DM30" s="624"/>
      <c r="DN30" s="624"/>
      <c r="DO30" s="624"/>
      <c r="DP30" s="624"/>
      <c r="DQ30" s="624"/>
      <c r="DR30" s="624"/>
      <c r="DS30" s="624"/>
      <c r="DT30" s="624"/>
      <c r="DU30" s="624"/>
      <c r="DV30" s="625"/>
      <c r="DW30" s="628">
        <v>10.1</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236</v>
      </c>
      <c r="AA31" s="626"/>
      <c r="AB31" s="626"/>
      <c r="AC31" s="626"/>
      <c r="AD31" s="627" t="s">
        <v>236</v>
      </c>
      <c r="AE31" s="627"/>
      <c r="AF31" s="627"/>
      <c r="AG31" s="627"/>
      <c r="AH31" s="627"/>
      <c r="AI31" s="627"/>
      <c r="AJ31" s="627"/>
      <c r="AK31" s="627"/>
      <c r="AL31" s="628" t="s">
        <v>236</v>
      </c>
      <c r="AM31" s="629"/>
      <c r="AN31" s="629"/>
      <c r="AO31" s="630"/>
      <c r="AP31" s="671" t="s">
        <v>313</v>
      </c>
      <c r="AQ31" s="672"/>
      <c r="AR31" s="672"/>
      <c r="AS31" s="672"/>
      <c r="AT31" s="677" t="s">
        <v>314</v>
      </c>
      <c r="AU31" s="214"/>
      <c r="AV31" s="214"/>
      <c r="AW31" s="214"/>
      <c r="AX31" s="609" t="s">
        <v>188</v>
      </c>
      <c r="AY31" s="610"/>
      <c r="AZ31" s="610"/>
      <c r="BA31" s="610"/>
      <c r="BB31" s="610"/>
      <c r="BC31" s="610"/>
      <c r="BD31" s="610"/>
      <c r="BE31" s="610"/>
      <c r="BF31" s="611"/>
      <c r="BG31" s="670">
        <v>99.2</v>
      </c>
      <c r="BH31" s="667"/>
      <c r="BI31" s="667"/>
      <c r="BJ31" s="667"/>
      <c r="BK31" s="667"/>
      <c r="BL31" s="667"/>
      <c r="BM31" s="618">
        <v>96.2</v>
      </c>
      <c r="BN31" s="667"/>
      <c r="BO31" s="667"/>
      <c r="BP31" s="667"/>
      <c r="BQ31" s="668"/>
      <c r="BR31" s="670">
        <v>99.2</v>
      </c>
      <c r="BS31" s="667"/>
      <c r="BT31" s="667"/>
      <c r="BU31" s="667"/>
      <c r="BV31" s="667"/>
      <c r="BW31" s="667"/>
      <c r="BX31" s="618">
        <v>96.3</v>
      </c>
      <c r="BY31" s="667"/>
      <c r="BZ31" s="667"/>
      <c r="CA31" s="667"/>
      <c r="CB31" s="668"/>
      <c r="CD31" s="663"/>
      <c r="CE31" s="664"/>
      <c r="CF31" s="620" t="s">
        <v>315</v>
      </c>
      <c r="CG31" s="621"/>
      <c r="CH31" s="621"/>
      <c r="CI31" s="621"/>
      <c r="CJ31" s="621"/>
      <c r="CK31" s="621"/>
      <c r="CL31" s="621"/>
      <c r="CM31" s="621"/>
      <c r="CN31" s="621"/>
      <c r="CO31" s="621"/>
      <c r="CP31" s="621"/>
      <c r="CQ31" s="622"/>
      <c r="CR31" s="623">
        <v>21367</v>
      </c>
      <c r="CS31" s="656"/>
      <c r="CT31" s="656"/>
      <c r="CU31" s="656"/>
      <c r="CV31" s="656"/>
      <c r="CW31" s="656"/>
      <c r="CX31" s="656"/>
      <c r="CY31" s="657"/>
      <c r="CZ31" s="628">
        <v>0.3</v>
      </c>
      <c r="DA31" s="653"/>
      <c r="DB31" s="653"/>
      <c r="DC31" s="658"/>
      <c r="DD31" s="632">
        <v>21367</v>
      </c>
      <c r="DE31" s="656"/>
      <c r="DF31" s="656"/>
      <c r="DG31" s="656"/>
      <c r="DH31" s="656"/>
      <c r="DI31" s="656"/>
      <c r="DJ31" s="656"/>
      <c r="DK31" s="657"/>
      <c r="DL31" s="632">
        <v>21367</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440359</v>
      </c>
      <c r="S32" s="624"/>
      <c r="T32" s="624"/>
      <c r="U32" s="624"/>
      <c r="V32" s="624"/>
      <c r="W32" s="624"/>
      <c r="X32" s="624"/>
      <c r="Y32" s="625"/>
      <c r="Z32" s="626">
        <v>5.7</v>
      </c>
      <c r="AA32" s="626"/>
      <c r="AB32" s="626"/>
      <c r="AC32" s="626"/>
      <c r="AD32" s="627" t="s">
        <v>180</v>
      </c>
      <c r="AE32" s="627"/>
      <c r="AF32" s="627"/>
      <c r="AG32" s="627"/>
      <c r="AH32" s="627"/>
      <c r="AI32" s="627"/>
      <c r="AJ32" s="627"/>
      <c r="AK32" s="627"/>
      <c r="AL32" s="628" t="s">
        <v>180</v>
      </c>
      <c r="AM32" s="629"/>
      <c r="AN32" s="629"/>
      <c r="AO32" s="630"/>
      <c r="AP32" s="673"/>
      <c r="AQ32" s="674"/>
      <c r="AR32" s="674"/>
      <c r="AS32" s="674"/>
      <c r="AT32" s="678"/>
      <c r="AU32" s="210" t="s">
        <v>317</v>
      </c>
      <c r="AX32" s="620" t="s">
        <v>318</v>
      </c>
      <c r="AY32" s="621"/>
      <c r="AZ32" s="621"/>
      <c r="BA32" s="621"/>
      <c r="BB32" s="621"/>
      <c r="BC32" s="621"/>
      <c r="BD32" s="621"/>
      <c r="BE32" s="621"/>
      <c r="BF32" s="622"/>
      <c r="BG32" s="680">
        <v>99.1</v>
      </c>
      <c r="BH32" s="656"/>
      <c r="BI32" s="656"/>
      <c r="BJ32" s="656"/>
      <c r="BK32" s="656"/>
      <c r="BL32" s="656"/>
      <c r="BM32" s="629">
        <v>95.8</v>
      </c>
      <c r="BN32" s="656"/>
      <c r="BO32" s="656"/>
      <c r="BP32" s="656"/>
      <c r="BQ32" s="669"/>
      <c r="BR32" s="680">
        <v>99</v>
      </c>
      <c r="BS32" s="656"/>
      <c r="BT32" s="656"/>
      <c r="BU32" s="656"/>
      <c r="BV32" s="656"/>
      <c r="BW32" s="656"/>
      <c r="BX32" s="629">
        <v>96</v>
      </c>
      <c r="BY32" s="656"/>
      <c r="BZ32" s="656"/>
      <c r="CA32" s="656"/>
      <c r="CB32" s="669"/>
      <c r="CD32" s="665"/>
      <c r="CE32" s="666"/>
      <c r="CF32" s="620" t="s">
        <v>319</v>
      </c>
      <c r="CG32" s="621"/>
      <c r="CH32" s="621"/>
      <c r="CI32" s="621"/>
      <c r="CJ32" s="621"/>
      <c r="CK32" s="621"/>
      <c r="CL32" s="621"/>
      <c r="CM32" s="621"/>
      <c r="CN32" s="621"/>
      <c r="CO32" s="621"/>
      <c r="CP32" s="621"/>
      <c r="CQ32" s="622"/>
      <c r="CR32" s="623" t="s">
        <v>138</v>
      </c>
      <c r="CS32" s="624"/>
      <c r="CT32" s="624"/>
      <c r="CU32" s="624"/>
      <c r="CV32" s="624"/>
      <c r="CW32" s="624"/>
      <c r="CX32" s="624"/>
      <c r="CY32" s="625"/>
      <c r="CZ32" s="628" t="s">
        <v>180</v>
      </c>
      <c r="DA32" s="653"/>
      <c r="DB32" s="653"/>
      <c r="DC32" s="658"/>
      <c r="DD32" s="632" t="s">
        <v>180</v>
      </c>
      <c r="DE32" s="624"/>
      <c r="DF32" s="624"/>
      <c r="DG32" s="624"/>
      <c r="DH32" s="624"/>
      <c r="DI32" s="624"/>
      <c r="DJ32" s="624"/>
      <c r="DK32" s="625"/>
      <c r="DL32" s="632" t="s">
        <v>180</v>
      </c>
      <c r="DM32" s="624"/>
      <c r="DN32" s="624"/>
      <c r="DO32" s="624"/>
      <c r="DP32" s="624"/>
      <c r="DQ32" s="624"/>
      <c r="DR32" s="624"/>
      <c r="DS32" s="624"/>
      <c r="DT32" s="624"/>
      <c r="DU32" s="624"/>
      <c r="DV32" s="625"/>
      <c r="DW32" s="628" t="s">
        <v>180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3351</v>
      </c>
      <c r="S33" s="624"/>
      <c r="T33" s="624"/>
      <c r="U33" s="624"/>
      <c r="V33" s="624"/>
      <c r="W33" s="624"/>
      <c r="X33" s="624"/>
      <c r="Y33" s="625"/>
      <c r="Z33" s="626">
        <v>0</v>
      </c>
      <c r="AA33" s="626"/>
      <c r="AB33" s="626"/>
      <c r="AC33" s="626"/>
      <c r="AD33" s="627" t="s">
        <v>138</v>
      </c>
      <c r="AE33" s="627"/>
      <c r="AF33" s="627"/>
      <c r="AG33" s="627"/>
      <c r="AH33" s="627"/>
      <c r="AI33" s="627"/>
      <c r="AJ33" s="627"/>
      <c r="AK33" s="627"/>
      <c r="AL33" s="628" t="s">
        <v>180</v>
      </c>
      <c r="AM33" s="629"/>
      <c r="AN33" s="629"/>
      <c r="AO33" s="630"/>
      <c r="AP33" s="675"/>
      <c r="AQ33" s="676"/>
      <c r="AR33" s="676"/>
      <c r="AS33" s="676"/>
      <c r="AT33" s="679"/>
      <c r="AU33" s="215"/>
      <c r="AV33" s="215"/>
      <c r="AW33" s="215"/>
      <c r="AX33" s="644" t="s">
        <v>321</v>
      </c>
      <c r="AY33" s="645"/>
      <c r="AZ33" s="645"/>
      <c r="BA33" s="645"/>
      <c r="BB33" s="645"/>
      <c r="BC33" s="645"/>
      <c r="BD33" s="645"/>
      <c r="BE33" s="645"/>
      <c r="BF33" s="646"/>
      <c r="BG33" s="681">
        <v>99.3</v>
      </c>
      <c r="BH33" s="682"/>
      <c r="BI33" s="682"/>
      <c r="BJ33" s="682"/>
      <c r="BK33" s="682"/>
      <c r="BL33" s="682"/>
      <c r="BM33" s="683">
        <v>96.3</v>
      </c>
      <c r="BN33" s="682"/>
      <c r="BO33" s="682"/>
      <c r="BP33" s="682"/>
      <c r="BQ33" s="684"/>
      <c r="BR33" s="681">
        <v>99.4</v>
      </c>
      <c r="BS33" s="682"/>
      <c r="BT33" s="682"/>
      <c r="BU33" s="682"/>
      <c r="BV33" s="682"/>
      <c r="BW33" s="682"/>
      <c r="BX33" s="683">
        <v>96.3</v>
      </c>
      <c r="BY33" s="682"/>
      <c r="BZ33" s="682"/>
      <c r="CA33" s="682"/>
      <c r="CB33" s="684"/>
      <c r="CD33" s="620" t="s">
        <v>322</v>
      </c>
      <c r="CE33" s="621"/>
      <c r="CF33" s="621"/>
      <c r="CG33" s="621"/>
      <c r="CH33" s="621"/>
      <c r="CI33" s="621"/>
      <c r="CJ33" s="621"/>
      <c r="CK33" s="621"/>
      <c r="CL33" s="621"/>
      <c r="CM33" s="621"/>
      <c r="CN33" s="621"/>
      <c r="CO33" s="621"/>
      <c r="CP33" s="621"/>
      <c r="CQ33" s="622"/>
      <c r="CR33" s="623">
        <v>4067458</v>
      </c>
      <c r="CS33" s="656"/>
      <c r="CT33" s="656"/>
      <c r="CU33" s="656"/>
      <c r="CV33" s="656"/>
      <c r="CW33" s="656"/>
      <c r="CX33" s="656"/>
      <c r="CY33" s="657"/>
      <c r="CZ33" s="628">
        <v>54.3</v>
      </c>
      <c r="DA33" s="653"/>
      <c r="DB33" s="653"/>
      <c r="DC33" s="658"/>
      <c r="DD33" s="632">
        <v>3377676</v>
      </c>
      <c r="DE33" s="656"/>
      <c r="DF33" s="656"/>
      <c r="DG33" s="656"/>
      <c r="DH33" s="656"/>
      <c r="DI33" s="656"/>
      <c r="DJ33" s="656"/>
      <c r="DK33" s="657"/>
      <c r="DL33" s="632">
        <v>1959630</v>
      </c>
      <c r="DM33" s="656"/>
      <c r="DN33" s="656"/>
      <c r="DO33" s="656"/>
      <c r="DP33" s="656"/>
      <c r="DQ33" s="656"/>
      <c r="DR33" s="656"/>
      <c r="DS33" s="656"/>
      <c r="DT33" s="656"/>
      <c r="DU33" s="656"/>
      <c r="DV33" s="657"/>
      <c r="DW33" s="628">
        <v>40.4</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142092</v>
      </c>
      <c r="S34" s="624"/>
      <c r="T34" s="624"/>
      <c r="U34" s="624"/>
      <c r="V34" s="624"/>
      <c r="W34" s="624"/>
      <c r="X34" s="624"/>
      <c r="Y34" s="625"/>
      <c r="Z34" s="626">
        <v>1.8</v>
      </c>
      <c r="AA34" s="626"/>
      <c r="AB34" s="626"/>
      <c r="AC34" s="626"/>
      <c r="AD34" s="627" t="s">
        <v>138</v>
      </c>
      <c r="AE34" s="627"/>
      <c r="AF34" s="627"/>
      <c r="AG34" s="627"/>
      <c r="AH34" s="627"/>
      <c r="AI34" s="627"/>
      <c r="AJ34" s="627"/>
      <c r="AK34" s="627"/>
      <c r="AL34" s="628" t="s">
        <v>138</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324</v>
      </c>
      <c r="CE34" s="621"/>
      <c r="CF34" s="621"/>
      <c r="CG34" s="621"/>
      <c r="CH34" s="621"/>
      <c r="CI34" s="621"/>
      <c r="CJ34" s="621"/>
      <c r="CK34" s="621"/>
      <c r="CL34" s="621"/>
      <c r="CM34" s="621"/>
      <c r="CN34" s="621"/>
      <c r="CO34" s="621"/>
      <c r="CP34" s="621"/>
      <c r="CQ34" s="622"/>
      <c r="CR34" s="623">
        <v>1340946</v>
      </c>
      <c r="CS34" s="624"/>
      <c r="CT34" s="624"/>
      <c r="CU34" s="624"/>
      <c r="CV34" s="624"/>
      <c r="CW34" s="624"/>
      <c r="CX34" s="624"/>
      <c r="CY34" s="625"/>
      <c r="CZ34" s="628">
        <v>17.899999999999999</v>
      </c>
      <c r="DA34" s="653"/>
      <c r="DB34" s="653"/>
      <c r="DC34" s="658"/>
      <c r="DD34" s="632">
        <v>1036026</v>
      </c>
      <c r="DE34" s="624"/>
      <c r="DF34" s="624"/>
      <c r="DG34" s="624"/>
      <c r="DH34" s="624"/>
      <c r="DI34" s="624"/>
      <c r="DJ34" s="624"/>
      <c r="DK34" s="625"/>
      <c r="DL34" s="632">
        <v>674850</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313679</v>
      </c>
      <c r="S35" s="624"/>
      <c r="T35" s="624"/>
      <c r="U35" s="624"/>
      <c r="V35" s="624"/>
      <c r="W35" s="624"/>
      <c r="X35" s="624"/>
      <c r="Y35" s="625"/>
      <c r="Z35" s="626">
        <v>4</v>
      </c>
      <c r="AA35" s="626"/>
      <c r="AB35" s="626"/>
      <c r="AC35" s="626"/>
      <c r="AD35" s="627" t="s">
        <v>236</v>
      </c>
      <c r="AE35" s="627"/>
      <c r="AF35" s="627"/>
      <c r="AG35" s="627"/>
      <c r="AH35" s="627"/>
      <c r="AI35" s="627"/>
      <c r="AJ35" s="627"/>
      <c r="AK35" s="627"/>
      <c r="AL35" s="628" t="s">
        <v>236</v>
      </c>
      <c r="AM35" s="629"/>
      <c r="AN35" s="629"/>
      <c r="AO35" s="630"/>
      <c r="AP35" s="218"/>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29462</v>
      </c>
      <c r="CS35" s="656"/>
      <c r="CT35" s="656"/>
      <c r="CU35" s="656"/>
      <c r="CV35" s="656"/>
      <c r="CW35" s="656"/>
      <c r="CX35" s="656"/>
      <c r="CY35" s="657"/>
      <c r="CZ35" s="628">
        <v>0.4</v>
      </c>
      <c r="DA35" s="653"/>
      <c r="DB35" s="653"/>
      <c r="DC35" s="658"/>
      <c r="DD35" s="632">
        <v>28723</v>
      </c>
      <c r="DE35" s="656"/>
      <c r="DF35" s="656"/>
      <c r="DG35" s="656"/>
      <c r="DH35" s="656"/>
      <c r="DI35" s="656"/>
      <c r="DJ35" s="656"/>
      <c r="DK35" s="657"/>
      <c r="DL35" s="632">
        <v>28723</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634448</v>
      </c>
      <c r="S36" s="624"/>
      <c r="T36" s="624"/>
      <c r="U36" s="624"/>
      <c r="V36" s="624"/>
      <c r="W36" s="624"/>
      <c r="X36" s="624"/>
      <c r="Y36" s="625"/>
      <c r="Z36" s="626">
        <v>8.1999999999999993</v>
      </c>
      <c r="AA36" s="626"/>
      <c r="AB36" s="626"/>
      <c r="AC36" s="626"/>
      <c r="AD36" s="627" t="s">
        <v>236</v>
      </c>
      <c r="AE36" s="627"/>
      <c r="AF36" s="627"/>
      <c r="AG36" s="627"/>
      <c r="AH36" s="627"/>
      <c r="AI36" s="627"/>
      <c r="AJ36" s="627"/>
      <c r="AK36" s="627"/>
      <c r="AL36" s="628" t="s">
        <v>236</v>
      </c>
      <c r="AM36" s="629"/>
      <c r="AN36" s="629"/>
      <c r="AO36" s="630"/>
      <c r="AP36" s="218"/>
      <c r="AQ36" s="689" t="s">
        <v>330</v>
      </c>
      <c r="AR36" s="690"/>
      <c r="AS36" s="690"/>
      <c r="AT36" s="690"/>
      <c r="AU36" s="690"/>
      <c r="AV36" s="690"/>
      <c r="AW36" s="690"/>
      <c r="AX36" s="690"/>
      <c r="AY36" s="691"/>
      <c r="AZ36" s="612">
        <v>1004030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38494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994788</v>
      </c>
      <c r="CS36" s="624"/>
      <c r="CT36" s="624"/>
      <c r="CU36" s="624"/>
      <c r="CV36" s="624"/>
      <c r="CW36" s="624"/>
      <c r="CX36" s="624"/>
      <c r="CY36" s="625"/>
      <c r="CZ36" s="628">
        <v>13.3</v>
      </c>
      <c r="DA36" s="653"/>
      <c r="DB36" s="653"/>
      <c r="DC36" s="658"/>
      <c r="DD36" s="632">
        <v>847458</v>
      </c>
      <c r="DE36" s="624"/>
      <c r="DF36" s="624"/>
      <c r="DG36" s="624"/>
      <c r="DH36" s="624"/>
      <c r="DI36" s="624"/>
      <c r="DJ36" s="624"/>
      <c r="DK36" s="625"/>
      <c r="DL36" s="632">
        <v>458623</v>
      </c>
      <c r="DM36" s="624"/>
      <c r="DN36" s="624"/>
      <c r="DO36" s="624"/>
      <c r="DP36" s="624"/>
      <c r="DQ36" s="624"/>
      <c r="DR36" s="624"/>
      <c r="DS36" s="624"/>
      <c r="DT36" s="624"/>
      <c r="DU36" s="624"/>
      <c r="DV36" s="625"/>
      <c r="DW36" s="628">
        <v>9.5</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170722</v>
      </c>
      <c r="S37" s="624"/>
      <c r="T37" s="624"/>
      <c r="U37" s="624"/>
      <c r="V37" s="624"/>
      <c r="W37" s="624"/>
      <c r="X37" s="624"/>
      <c r="Y37" s="625"/>
      <c r="Z37" s="626">
        <v>2.2000000000000002</v>
      </c>
      <c r="AA37" s="626"/>
      <c r="AB37" s="626"/>
      <c r="AC37" s="626"/>
      <c r="AD37" s="627">
        <v>3228</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334000</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23394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384267</v>
      </c>
      <c r="CS37" s="656"/>
      <c r="CT37" s="656"/>
      <c r="CU37" s="656"/>
      <c r="CV37" s="656"/>
      <c r="CW37" s="656"/>
      <c r="CX37" s="656"/>
      <c r="CY37" s="657"/>
      <c r="CZ37" s="628">
        <v>5.0999999999999996</v>
      </c>
      <c r="DA37" s="653"/>
      <c r="DB37" s="653"/>
      <c r="DC37" s="658"/>
      <c r="DD37" s="632">
        <v>384267</v>
      </c>
      <c r="DE37" s="656"/>
      <c r="DF37" s="656"/>
      <c r="DG37" s="656"/>
      <c r="DH37" s="656"/>
      <c r="DI37" s="656"/>
      <c r="DJ37" s="656"/>
      <c r="DK37" s="657"/>
      <c r="DL37" s="632">
        <v>313887</v>
      </c>
      <c r="DM37" s="656"/>
      <c r="DN37" s="656"/>
      <c r="DO37" s="656"/>
      <c r="DP37" s="656"/>
      <c r="DQ37" s="656"/>
      <c r="DR37" s="656"/>
      <c r="DS37" s="656"/>
      <c r="DT37" s="656"/>
      <c r="DU37" s="656"/>
      <c r="DV37" s="657"/>
      <c r="DW37" s="628">
        <v>6.5</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78400</v>
      </c>
      <c r="S38" s="624"/>
      <c r="T38" s="624"/>
      <c r="U38" s="624"/>
      <c r="V38" s="624"/>
      <c r="W38" s="624"/>
      <c r="X38" s="624"/>
      <c r="Y38" s="625"/>
      <c r="Z38" s="626">
        <v>1</v>
      </c>
      <c r="AA38" s="626"/>
      <c r="AB38" s="626"/>
      <c r="AC38" s="626"/>
      <c r="AD38" s="627" t="s">
        <v>236</v>
      </c>
      <c r="AE38" s="627"/>
      <c r="AF38" s="627"/>
      <c r="AG38" s="627"/>
      <c r="AH38" s="627"/>
      <c r="AI38" s="627"/>
      <c r="AJ38" s="627"/>
      <c r="AK38" s="627"/>
      <c r="AL38" s="628" t="s">
        <v>236</v>
      </c>
      <c r="AM38" s="629"/>
      <c r="AN38" s="629"/>
      <c r="AO38" s="630"/>
      <c r="AQ38" s="686" t="s">
        <v>338</v>
      </c>
      <c r="AR38" s="687"/>
      <c r="AS38" s="687"/>
      <c r="AT38" s="687"/>
      <c r="AU38" s="687"/>
      <c r="AV38" s="687"/>
      <c r="AW38" s="687"/>
      <c r="AX38" s="687"/>
      <c r="AY38" s="688"/>
      <c r="AZ38" s="623">
        <v>37952</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2367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966078</v>
      </c>
      <c r="CS38" s="624"/>
      <c r="CT38" s="624"/>
      <c r="CU38" s="624"/>
      <c r="CV38" s="624"/>
      <c r="CW38" s="624"/>
      <c r="CX38" s="624"/>
      <c r="CY38" s="625"/>
      <c r="CZ38" s="628">
        <v>12.9</v>
      </c>
      <c r="DA38" s="653"/>
      <c r="DB38" s="653"/>
      <c r="DC38" s="658"/>
      <c r="DD38" s="632">
        <v>863753</v>
      </c>
      <c r="DE38" s="624"/>
      <c r="DF38" s="624"/>
      <c r="DG38" s="624"/>
      <c r="DH38" s="624"/>
      <c r="DI38" s="624"/>
      <c r="DJ38" s="624"/>
      <c r="DK38" s="625"/>
      <c r="DL38" s="632">
        <v>797434</v>
      </c>
      <c r="DM38" s="624"/>
      <c r="DN38" s="624"/>
      <c r="DO38" s="624"/>
      <c r="DP38" s="624"/>
      <c r="DQ38" s="624"/>
      <c r="DR38" s="624"/>
      <c r="DS38" s="624"/>
      <c r="DT38" s="624"/>
      <c r="DU38" s="624"/>
      <c r="DV38" s="625"/>
      <c r="DW38" s="628">
        <v>16.5</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180</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236</v>
      </c>
      <c r="AM39" s="629"/>
      <c r="AN39" s="629"/>
      <c r="AO39" s="630"/>
      <c r="AQ39" s="686" t="s">
        <v>342</v>
      </c>
      <c r="AR39" s="687"/>
      <c r="AS39" s="687"/>
      <c r="AT39" s="687"/>
      <c r="AU39" s="687"/>
      <c r="AV39" s="687"/>
      <c r="AW39" s="687"/>
      <c r="AX39" s="687"/>
      <c r="AY39" s="688"/>
      <c r="AZ39" s="623" t="s">
        <v>236</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3669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735416</v>
      </c>
      <c r="CS39" s="656"/>
      <c r="CT39" s="656"/>
      <c r="CU39" s="656"/>
      <c r="CV39" s="656"/>
      <c r="CW39" s="656"/>
      <c r="CX39" s="656"/>
      <c r="CY39" s="657"/>
      <c r="CZ39" s="628">
        <v>9.8000000000000007</v>
      </c>
      <c r="DA39" s="653"/>
      <c r="DB39" s="653"/>
      <c r="DC39" s="658"/>
      <c r="DD39" s="632">
        <v>600948</v>
      </c>
      <c r="DE39" s="656"/>
      <c r="DF39" s="656"/>
      <c r="DG39" s="656"/>
      <c r="DH39" s="656"/>
      <c r="DI39" s="656"/>
      <c r="DJ39" s="656"/>
      <c r="DK39" s="657"/>
      <c r="DL39" s="632" t="s">
        <v>236</v>
      </c>
      <c r="DM39" s="656"/>
      <c r="DN39" s="656"/>
      <c r="DO39" s="656"/>
      <c r="DP39" s="656"/>
      <c r="DQ39" s="656"/>
      <c r="DR39" s="656"/>
      <c r="DS39" s="656"/>
      <c r="DT39" s="656"/>
      <c r="DU39" s="656"/>
      <c r="DV39" s="657"/>
      <c r="DW39" s="628" t="s">
        <v>138</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t="s">
        <v>236</v>
      </c>
      <c r="S40" s="624"/>
      <c r="T40" s="624"/>
      <c r="U40" s="624"/>
      <c r="V40" s="624"/>
      <c r="W40" s="624"/>
      <c r="X40" s="624"/>
      <c r="Y40" s="625"/>
      <c r="Z40" s="626" t="s">
        <v>236</v>
      </c>
      <c r="AA40" s="626"/>
      <c r="AB40" s="626"/>
      <c r="AC40" s="626"/>
      <c r="AD40" s="627" t="s">
        <v>236</v>
      </c>
      <c r="AE40" s="627"/>
      <c r="AF40" s="627"/>
      <c r="AG40" s="627"/>
      <c r="AH40" s="627"/>
      <c r="AI40" s="627"/>
      <c r="AJ40" s="627"/>
      <c r="AK40" s="627"/>
      <c r="AL40" s="628" t="s">
        <v>236</v>
      </c>
      <c r="AM40" s="629"/>
      <c r="AN40" s="629"/>
      <c r="AO40" s="630"/>
      <c r="AQ40" s="686" t="s">
        <v>346</v>
      </c>
      <c r="AR40" s="687"/>
      <c r="AS40" s="687"/>
      <c r="AT40" s="687"/>
      <c r="AU40" s="687"/>
      <c r="AV40" s="687"/>
      <c r="AW40" s="687"/>
      <c r="AX40" s="687"/>
      <c r="AY40" s="688"/>
      <c r="AZ40" s="623" t="s">
        <v>236</v>
      </c>
      <c r="BA40" s="624"/>
      <c r="BB40" s="624"/>
      <c r="BC40" s="624"/>
      <c r="BD40" s="656"/>
      <c r="BE40" s="656"/>
      <c r="BF40" s="669"/>
      <c r="BG40" s="673" t="s">
        <v>347</v>
      </c>
      <c r="BH40" s="674"/>
      <c r="BI40" s="674"/>
      <c r="BJ40" s="674"/>
      <c r="BK40" s="674"/>
      <c r="BL40" s="219"/>
      <c r="BM40" s="621" t="s">
        <v>348</v>
      </c>
      <c r="BN40" s="621"/>
      <c r="BO40" s="621"/>
      <c r="BP40" s="621"/>
      <c r="BQ40" s="621"/>
      <c r="BR40" s="621"/>
      <c r="BS40" s="621"/>
      <c r="BT40" s="621"/>
      <c r="BU40" s="622"/>
      <c r="BV40" s="623">
        <v>105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768</v>
      </c>
      <c r="CS40" s="624"/>
      <c r="CT40" s="624"/>
      <c r="CU40" s="624"/>
      <c r="CV40" s="624"/>
      <c r="CW40" s="624"/>
      <c r="CX40" s="624"/>
      <c r="CY40" s="625"/>
      <c r="CZ40" s="628">
        <v>0</v>
      </c>
      <c r="DA40" s="653"/>
      <c r="DB40" s="653"/>
      <c r="DC40" s="658"/>
      <c r="DD40" s="632">
        <v>768</v>
      </c>
      <c r="DE40" s="624"/>
      <c r="DF40" s="624"/>
      <c r="DG40" s="624"/>
      <c r="DH40" s="624"/>
      <c r="DI40" s="624"/>
      <c r="DJ40" s="624"/>
      <c r="DK40" s="625"/>
      <c r="DL40" s="632" t="s">
        <v>180</v>
      </c>
      <c r="DM40" s="624"/>
      <c r="DN40" s="624"/>
      <c r="DO40" s="624"/>
      <c r="DP40" s="624"/>
      <c r="DQ40" s="624"/>
      <c r="DR40" s="624"/>
      <c r="DS40" s="624"/>
      <c r="DT40" s="624"/>
      <c r="DU40" s="624"/>
      <c r="DV40" s="625"/>
      <c r="DW40" s="628" t="s">
        <v>236</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7782351</v>
      </c>
      <c r="S41" s="696"/>
      <c r="T41" s="696"/>
      <c r="U41" s="696"/>
      <c r="V41" s="696"/>
      <c r="W41" s="696"/>
      <c r="X41" s="696"/>
      <c r="Y41" s="700"/>
      <c r="Z41" s="701">
        <v>100</v>
      </c>
      <c r="AA41" s="701"/>
      <c r="AB41" s="701"/>
      <c r="AC41" s="701"/>
      <c r="AD41" s="702">
        <v>4845207</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127567</v>
      </c>
      <c r="BA41" s="624"/>
      <c r="BB41" s="624"/>
      <c r="BC41" s="624"/>
      <c r="BD41" s="656"/>
      <c r="BE41" s="656"/>
      <c r="BF41" s="669"/>
      <c r="BG41" s="673"/>
      <c r="BH41" s="674"/>
      <c r="BI41" s="674"/>
      <c r="BJ41" s="674"/>
      <c r="BK41" s="674"/>
      <c r="BL41" s="219"/>
      <c r="BM41" s="621" t="s">
        <v>352</v>
      </c>
      <c r="BN41" s="621"/>
      <c r="BO41" s="621"/>
      <c r="BP41" s="621"/>
      <c r="BQ41" s="621"/>
      <c r="BR41" s="621"/>
      <c r="BS41" s="621"/>
      <c r="BT41" s="621"/>
      <c r="BU41" s="622"/>
      <c r="BV41" s="623" t="s">
        <v>138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236</v>
      </c>
      <c r="CS41" s="656"/>
      <c r="CT41" s="656"/>
      <c r="CU41" s="656"/>
      <c r="CV41" s="656"/>
      <c r="CW41" s="656"/>
      <c r="CX41" s="656"/>
      <c r="CY41" s="657"/>
      <c r="CZ41" s="628" t="s">
        <v>236</v>
      </c>
      <c r="DA41" s="653"/>
      <c r="DB41" s="653"/>
      <c r="DC41" s="658"/>
      <c r="DD41" s="632" t="s">
        <v>236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504511</v>
      </c>
      <c r="BA42" s="696"/>
      <c r="BB42" s="696"/>
      <c r="BC42" s="696"/>
      <c r="BD42" s="682"/>
      <c r="BE42" s="682"/>
      <c r="BF42" s="684"/>
      <c r="BG42" s="675"/>
      <c r="BH42" s="676"/>
      <c r="BI42" s="676"/>
      <c r="BJ42" s="676"/>
      <c r="BK42" s="676"/>
      <c r="BL42" s="220"/>
      <c r="BM42" s="645" t="s">
        <v>355</v>
      </c>
      <c r="BN42" s="645"/>
      <c r="BO42" s="645"/>
      <c r="BP42" s="645"/>
      <c r="BQ42" s="645"/>
      <c r="BR42" s="645"/>
      <c r="BS42" s="645"/>
      <c r="BT42" s="645"/>
      <c r="BU42" s="646"/>
      <c r="BV42" s="695">
        <v>419</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420321</v>
      </c>
      <c r="CS42" s="656"/>
      <c r="CT42" s="656"/>
      <c r="CU42" s="656"/>
      <c r="CV42" s="656"/>
      <c r="CW42" s="656"/>
      <c r="CX42" s="656"/>
      <c r="CY42" s="657"/>
      <c r="CZ42" s="628">
        <v>5.6</v>
      </c>
      <c r="DA42" s="653"/>
      <c r="DB42" s="653"/>
      <c r="DC42" s="658"/>
      <c r="DD42" s="632">
        <v>275055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0" t="s">
        <v>357</v>
      </c>
      <c r="CD43" s="620" t="s">
        <v>358</v>
      </c>
      <c r="CE43" s="621"/>
      <c r="CF43" s="621"/>
      <c r="CG43" s="621"/>
      <c r="CH43" s="621"/>
      <c r="CI43" s="621"/>
      <c r="CJ43" s="621"/>
      <c r="CK43" s="621"/>
      <c r="CL43" s="621"/>
      <c r="CM43" s="621"/>
      <c r="CN43" s="621"/>
      <c r="CO43" s="621"/>
      <c r="CP43" s="621"/>
      <c r="CQ43" s="622"/>
      <c r="CR43" s="623">
        <v>5210</v>
      </c>
      <c r="CS43" s="656"/>
      <c r="CT43" s="656"/>
      <c r="CU43" s="656"/>
      <c r="CV43" s="656"/>
      <c r="CW43" s="656"/>
      <c r="CX43" s="656"/>
      <c r="CY43" s="657"/>
      <c r="CZ43" s="628">
        <v>0.1</v>
      </c>
      <c r="DA43" s="653"/>
      <c r="DB43" s="653"/>
      <c r="DC43" s="658"/>
      <c r="DD43" s="632">
        <v>5210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420321</v>
      </c>
      <c r="CS44" s="624"/>
      <c r="CT44" s="624"/>
      <c r="CU44" s="624"/>
      <c r="CV44" s="624"/>
      <c r="CW44" s="624"/>
      <c r="CX44" s="624"/>
      <c r="CY44" s="625"/>
      <c r="CZ44" s="628">
        <v>5.6</v>
      </c>
      <c r="DA44" s="629"/>
      <c r="DB44" s="629"/>
      <c r="DC44" s="635"/>
      <c r="DD44" s="632">
        <v>275055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49579</v>
      </c>
      <c r="CS45" s="656"/>
      <c r="CT45" s="656"/>
      <c r="CU45" s="656"/>
      <c r="CV45" s="656"/>
      <c r="CW45" s="656"/>
      <c r="CX45" s="656"/>
      <c r="CY45" s="657"/>
      <c r="CZ45" s="628">
        <v>0.7</v>
      </c>
      <c r="DA45" s="653"/>
      <c r="DB45" s="653"/>
      <c r="DC45" s="658"/>
      <c r="DD45" s="632">
        <v>37705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1"/>
      <c r="CD46" s="663"/>
      <c r="CE46" s="664"/>
      <c r="CF46" s="620" t="s">
        <v>363</v>
      </c>
      <c r="CG46" s="621"/>
      <c r="CH46" s="621"/>
      <c r="CI46" s="621"/>
      <c r="CJ46" s="621"/>
      <c r="CK46" s="621"/>
      <c r="CL46" s="621"/>
      <c r="CM46" s="621"/>
      <c r="CN46" s="621"/>
      <c r="CO46" s="621"/>
      <c r="CP46" s="621"/>
      <c r="CQ46" s="622"/>
      <c r="CR46" s="623">
        <v>332507</v>
      </c>
      <c r="CS46" s="624"/>
      <c r="CT46" s="624"/>
      <c r="CU46" s="624"/>
      <c r="CV46" s="624"/>
      <c r="CW46" s="624"/>
      <c r="CX46" s="624"/>
      <c r="CY46" s="625"/>
      <c r="CZ46" s="628">
        <v>4.4000000000000004</v>
      </c>
      <c r="DA46" s="629"/>
      <c r="DB46" s="629"/>
      <c r="DC46" s="635"/>
      <c r="DD46" s="632">
        <v>199115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1"/>
      <c r="CD47" s="663"/>
      <c r="CE47" s="664"/>
      <c r="CF47" s="620" t="s">
        <v>364</v>
      </c>
      <c r="CG47" s="621"/>
      <c r="CH47" s="621"/>
      <c r="CI47" s="621"/>
      <c r="CJ47" s="621"/>
      <c r="CK47" s="621"/>
      <c r="CL47" s="621"/>
      <c r="CM47" s="621"/>
      <c r="CN47" s="621"/>
      <c r="CO47" s="621"/>
      <c r="CP47" s="621"/>
      <c r="CQ47" s="622"/>
      <c r="CR47" s="623" t="s">
        <v>180</v>
      </c>
      <c r="CS47" s="656"/>
      <c r="CT47" s="656"/>
      <c r="CU47" s="656"/>
      <c r="CV47" s="656"/>
      <c r="CW47" s="656"/>
      <c r="CX47" s="656"/>
      <c r="CY47" s="657"/>
      <c r="CZ47" s="628" t="s">
        <v>180</v>
      </c>
      <c r="DA47" s="653"/>
      <c r="DB47" s="653"/>
      <c r="DC47" s="658"/>
      <c r="DD47" s="632" t="s">
        <v>180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1"/>
      <c r="CD48" s="665"/>
      <c r="CE48" s="666"/>
      <c r="CF48" s="620" t="s">
        <v>365</v>
      </c>
      <c r="CG48" s="621"/>
      <c r="CH48" s="621"/>
      <c r="CI48" s="621"/>
      <c r="CJ48" s="621"/>
      <c r="CK48" s="621"/>
      <c r="CL48" s="621"/>
      <c r="CM48" s="621"/>
      <c r="CN48" s="621"/>
      <c r="CO48" s="621"/>
      <c r="CP48" s="621"/>
      <c r="CQ48" s="622"/>
      <c r="CR48" s="623" t="s">
        <v>138</v>
      </c>
      <c r="CS48" s="624"/>
      <c r="CT48" s="624"/>
      <c r="CU48" s="624"/>
      <c r="CV48" s="624"/>
      <c r="CW48" s="624"/>
      <c r="CX48" s="624"/>
      <c r="CY48" s="625"/>
      <c r="CZ48" s="628" t="s">
        <v>236</v>
      </c>
      <c r="DA48" s="629"/>
      <c r="DB48" s="629"/>
      <c r="DC48" s="635"/>
      <c r="DD48" s="632" t="s">
        <v>180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1"/>
      <c r="CD49" s="644" t="s">
        <v>366</v>
      </c>
      <c r="CE49" s="645"/>
      <c r="CF49" s="645"/>
      <c r="CG49" s="645"/>
      <c r="CH49" s="645"/>
      <c r="CI49" s="645"/>
      <c r="CJ49" s="645"/>
      <c r="CK49" s="645"/>
      <c r="CL49" s="645"/>
      <c r="CM49" s="645"/>
      <c r="CN49" s="645"/>
      <c r="CO49" s="645"/>
      <c r="CP49" s="645"/>
      <c r="CQ49" s="646"/>
      <c r="CR49" s="695">
        <v>7489233</v>
      </c>
      <c r="CS49" s="682"/>
      <c r="CT49" s="682"/>
      <c r="CU49" s="682"/>
      <c r="CV49" s="682"/>
      <c r="CW49" s="682"/>
      <c r="CX49" s="682"/>
      <c r="CY49" s="711"/>
      <c r="CZ49" s="703">
        <v>100</v>
      </c>
      <c r="DA49" s="712"/>
      <c r="DB49" s="712"/>
      <c r="DC49" s="713"/>
      <c r="DD49" s="714">
        <v>5676221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xT2re04MlDGX5CJ8L4T+5y2iOh6mW0ZNCLZlAk1jRlgPWQTsa1E1NTtFlPy4TxHOvKG4LVlarapgsoiIujJiQ==" saltValue="P1yAjp9p+GsMfuwjWkKy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election activeCell="V31" sqref="V31:Z31"/>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368</v>
      </c>
      <c r="DK2" s="723"/>
      <c r="DL2" s="723"/>
      <c r="DM2" s="723"/>
      <c r="DN2" s="723"/>
      <c r="DO2" s="724"/>
      <c r="DP2" s="224"/>
      <c r="DQ2" s="722" t="s">
        <v>369</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28"/>
      <c r="BA5" s="228"/>
      <c r="BB5" s="228"/>
      <c r="BC5" s="228"/>
      <c r="BD5" s="228"/>
      <c r="BE5" s="229"/>
      <c r="BF5" s="229"/>
      <c r="BG5" s="229"/>
      <c r="BH5" s="229"/>
      <c r="BI5" s="229"/>
      <c r="BJ5" s="229"/>
      <c r="BK5" s="229"/>
      <c r="BL5" s="229"/>
      <c r="BM5" s="229"/>
      <c r="BN5" s="229"/>
      <c r="BO5" s="229"/>
      <c r="BP5" s="229"/>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389</v>
      </c>
      <c r="C7" s="750"/>
      <c r="D7" s="750"/>
      <c r="E7" s="750"/>
      <c r="F7" s="750"/>
      <c r="G7" s="750"/>
      <c r="H7" s="750"/>
      <c r="I7" s="750"/>
      <c r="J7" s="750"/>
      <c r="K7" s="750"/>
      <c r="L7" s="750"/>
      <c r="M7" s="750"/>
      <c r="N7" s="750"/>
      <c r="O7" s="750"/>
      <c r="P7" s="751"/>
      <c r="Q7" s="752">
        <v>7695</v>
      </c>
      <c r="R7" s="753"/>
      <c r="S7" s="753"/>
      <c r="T7" s="753"/>
      <c r="U7" s="753"/>
      <c r="V7" s="753">
        <v>7406</v>
      </c>
      <c r="W7" s="753"/>
      <c r="X7" s="753"/>
      <c r="Y7" s="753"/>
      <c r="Z7" s="753"/>
      <c r="AA7" s="753">
        <v>289</v>
      </c>
      <c r="AB7" s="753"/>
      <c r="AC7" s="753"/>
      <c r="AD7" s="753"/>
      <c r="AE7" s="754"/>
      <c r="AF7" s="755">
        <v>245</v>
      </c>
      <c r="AG7" s="756"/>
      <c r="AH7" s="756"/>
      <c r="AI7" s="756"/>
      <c r="AJ7" s="757"/>
      <c r="AK7" s="758">
        <v>314</v>
      </c>
      <c r="AL7" s="759"/>
      <c r="AM7" s="759"/>
      <c r="AN7" s="759"/>
      <c r="AO7" s="759"/>
      <c r="AP7" s="759">
        <v>4665</v>
      </c>
      <c r="AQ7" s="759"/>
      <c r="AR7" s="759"/>
      <c r="AS7" s="759"/>
      <c r="AT7" s="759"/>
      <c r="AU7" s="760" t="s">
        <v>584</v>
      </c>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600</v>
      </c>
      <c r="BT7" s="747"/>
      <c r="BU7" s="747"/>
      <c r="BV7" s="747"/>
      <c r="BW7" s="747"/>
      <c r="BX7" s="747"/>
      <c r="BY7" s="747"/>
      <c r="BZ7" s="747"/>
      <c r="CA7" s="747"/>
      <c r="CB7" s="747"/>
      <c r="CC7" s="747"/>
      <c r="CD7" s="747"/>
      <c r="CE7" s="747"/>
      <c r="CF7" s="747"/>
      <c r="CG7" s="762"/>
      <c r="CH7" s="743">
        <v>0</v>
      </c>
      <c r="CI7" s="744"/>
      <c r="CJ7" s="744"/>
      <c r="CK7" s="744"/>
      <c r="CL7" s="745"/>
      <c r="CM7" s="743">
        <v>122</v>
      </c>
      <c r="CN7" s="744"/>
      <c r="CO7" s="744"/>
      <c r="CP7" s="744"/>
      <c r="CQ7" s="745"/>
      <c r="CR7" s="743">
        <v>5</v>
      </c>
      <c r="CS7" s="744"/>
      <c r="CT7" s="744"/>
      <c r="CU7" s="744"/>
      <c r="CV7" s="745"/>
      <c r="CW7" s="743" t="s">
        <v>585</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0"/>
    </row>
    <row r="8" spans="1:131" s="231" customFormat="1" ht="26.25" customHeight="1" x14ac:dyDescent="0.15">
      <c r="A8" s="234">
        <v>2</v>
      </c>
      <c r="B8" s="780" t="s">
        <v>390</v>
      </c>
      <c r="C8" s="781"/>
      <c r="D8" s="781"/>
      <c r="E8" s="781"/>
      <c r="F8" s="781"/>
      <c r="G8" s="781"/>
      <c r="H8" s="781"/>
      <c r="I8" s="781"/>
      <c r="J8" s="781"/>
      <c r="K8" s="781"/>
      <c r="L8" s="781"/>
      <c r="M8" s="781"/>
      <c r="N8" s="781"/>
      <c r="O8" s="781"/>
      <c r="P8" s="782"/>
      <c r="Q8" s="783">
        <v>58</v>
      </c>
      <c r="R8" s="784"/>
      <c r="S8" s="784"/>
      <c r="T8" s="784"/>
      <c r="U8" s="784"/>
      <c r="V8" s="784">
        <v>54</v>
      </c>
      <c r="W8" s="784"/>
      <c r="X8" s="784"/>
      <c r="Y8" s="784"/>
      <c r="Z8" s="784"/>
      <c r="AA8" s="784">
        <v>4</v>
      </c>
      <c r="AB8" s="784"/>
      <c r="AC8" s="784"/>
      <c r="AD8" s="784"/>
      <c r="AE8" s="785"/>
      <c r="AF8" s="786">
        <v>4</v>
      </c>
      <c r="AG8" s="787"/>
      <c r="AH8" s="787"/>
      <c r="AI8" s="787"/>
      <c r="AJ8" s="788"/>
      <c r="AK8" s="769" t="s">
        <v>585</v>
      </c>
      <c r="AL8" s="770"/>
      <c r="AM8" s="770"/>
      <c r="AN8" s="770"/>
      <c r="AO8" s="770"/>
      <c r="AP8" s="770" t="s">
        <v>585</v>
      </c>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x14ac:dyDescent="0.15">
      <c r="A9" s="234">
        <v>3</v>
      </c>
      <c r="B9" s="780" t="s">
        <v>391</v>
      </c>
      <c r="C9" s="781"/>
      <c r="D9" s="781"/>
      <c r="E9" s="781"/>
      <c r="F9" s="781"/>
      <c r="G9" s="781"/>
      <c r="H9" s="781"/>
      <c r="I9" s="781"/>
      <c r="J9" s="781"/>
      <c r="K9" s="781"/>
      <c r="L9" s="781"/>
      <c r="M9" s="781"/>
      <c r="N9" s="781"/>
      <c r="O9" s="781"/>
      <c r="P9" s="782"/>
      <c r="Q9" s="783">
        <v>114</v>
      </c>
      <c r="R9" s="784"/>
      <c r="S9" s="784"/>
      <c r="T9" s="784"/>
      <c r="U9" s="784"/>
      <c r="V9" s="784">
        <v>113</v>
      </c>
      <c r="W9" s="784"/>
      <c r="X9" s="784"/>
      <c r="Y9" s="784"/>
      <c r="Z9" s="784"/>
      <c r="AA9" s="784">
        <v>1</v>
      </c>
      <c r="AB9" s="784"/>
      <c r="AC9" s="784"/>
      <c r="AD9" s="784"/>
      <c r="AE9" s="785"/>
      <c r="AF9" s="786">
        <v>1</v>
      </c>
      <c r="AG9" s="787"/>
      <c r="AH9" s="787"/>
      <c r="AI9" s="787"/>
      <c r="AJ9" s="788"/>
      <c r="AK9" s="769" t="s">
        <v>585</v>
      </c>
      <c r="AL9" s="770"/>
      <c r="AM9" s="770"/>
      <c r="AN9" s="770"/>
      <c r="AO9" s="770"/>
      <c r="AP9" s="770" t="s">
        <v>585</v>
      </c>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393</v>
      </c>
      <c r="B23" s="789" t="s">
        <v>394</v>
      </c>
      <c r="C23" s="790"/>
      <c r="D23" s="790"/>
      <c r="E23" s="790"/>
      <c r="F23" s="790"/>
      <c r="G23" s="790"/>
      <c r="H23" s="790"/>
      <c r="I23" s="790"/>
      <c r="J23" s="790"/>
      <c r="K23" s="790"/>
      <c r="L23" s="790"/>
      <c r="M23" s="790"/>
      <c r="N23" s="790"/>
      <c r="O23" s="790"/>
      <c r="P23" s="791"/>
      <c r="Q23" s="792">
        <v>7782</v>
      </c>
      <c r="R23" s="793"/>
      <c r="S23" s="793"/>
      <c r="T23" s="793"/>
      <c r="U23" s="793"/>
      <c r="V23" s="793">
        <v>7489</v>
      </c>
      <c r="W23" s="793"/>
      <c r="X23" s="793"/>
      <c r="Y23" s="793"/>
      <c r="Z23" s="793"/>
      <c r="AA23" s="793">
        <v>293</v>
      </c>
      <c r="AB23" s="793"/>
      <c r="AC23" s="793"/>
      <c r="AD23" s="793"/>
      <c r="AE23" s="794"/>
      <c r="AF23" s="795">
        <v>249</v>
      </c>
      <c r="AG23" s="793"/>
      <c r="AH23" s="793"/>
      <c r="AI23" s="793"/>
      <c r="AJ23" s="796"/>
      <c r="AK23" s="797"/>
      <c r="AL23" s="798"/>
      <c r="AM23" s="798"/>
      <c r="AN23" s="798"/>
      <c r="AO23" s="798"/>
      <c r="AP23" s="793">
        <v>4665</v>
      </c>
      <c r="AQ23" s="793"/>
      <c r="AR23" s="793"/>
      <c r="AS23" s="793"/>
      <c r="AT23" s="793"/>
      <c r="AU23" s="809"/>
      <c r="AV23" s="809"/>
      <c r="AW23" s="809"/>
      <c r="AX23" s="809"/>
      <c r="AY23" s="810"/>
      <c r="AZ23" s="811" t="s">
        <v>395</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406</v>
      </c>
      <c r="C28" s="750"/>
      <c r="D28" s="750"/>
      <c r="E28" s="750"/>
      <c r="F28" s="750"/>
      <c r="G28" s="750"/>
      <c r="H28" s="750"/>
      <c r="I28" s="750"/>
      <c r="J28" s="750"/>
      <c r="K28" s="750"/>
      <c r="L28" s="750"/>
      <c r="M28" s="750"/>
      <c r="N28" s="750"/>
      <c r="O28" s="750"/>
      <c r="P28" s="751"/>
      <c r="Q28" s="822">
        <v>2172</v>
      </c>
      <c r="R28" s="823"/>
      <c r="S28" s="823"/>
      <c r="T28" s="823"/>
      <c r="U28" s="823"/>
      <c r="V28" s="823">
        <v>2134</v>
      </c>
      <c r="W28" s="823"/>
      <c r="X28" s="823"/>
      <c r="Y28" s="823"/>
      <c r="Z28" s="823"/>
      <c r="AA28" s="823">
        <v>38</v>
      </c>
      <c r="AB28" s="823"/>
      <c r="AC28" s="823"/>
      <c r="AD28" s="823"/>
      <c r="AE28" s="824"/>
      <c r="AF28" s="825">
        <v>38</v>
      </c>
      <c r="AG28" s="823"/>
      <c r="AH28" s="823"/>
      <c r="AI28" s="823"/>
      <c r="AJ28" s="826"/>
      <c r="AK28" s="827">
        <v>148</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407</v>
      </c>
      <c r="C29" s="781"/>
      <c r="D29" s="781"/>
      <c r="E29" s="781"/>
      <c r="F29" s="781"/>
      <c r="G29" s="781"/>
      <c r="H29" s="781"/>
      <c r="I29" s="781"/>
      <c r="J29" s="781"/>
      <c r="K29" s="781"/>
      <c r="L29" s="781"/>
      <c r="M29" s="781"/>
      <c r="N29" s="781"/>
      <c r="O29" s="781"/>
      <c r="P29" s="782"/>
      <c r="Q29" s="783">
        <v>334</v>
      </c>
      <c r="R29" s="784"/>
      <c r="S29" s="784"/>
      <c r="T29" s="784"/>
      <c r="U29" s="784"/>
      <c r="V29" s="784">
        <v>324</v>
      </c>
      <c r="W29" s="784"/>
      <c r="X29" s="784"/>
      <c r="Y29" s="784"/>
      <c r="Z29" s="784"/>
      <c r="AA29" s="784">
        <v>10</v>
      </c>
      <c r="AB29" s="784"/>
      <c r="AC29" s="784"/>
      <c r="AD29" s="784"/>
      <c r="AE29" s="785"/>
      <c r="AF29" s="786">
        <v>10</v>
      </c>
      <c r="AG29" s="787"/>
      <c r="AH29" s="787"/>
      <c r="AI29" s="787"/>
      <c r="AJ29" s="788"/>
      <c r="AK29" s="834">
        <v>69</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408</v>
      </c>
      <c r="C30" s="781"/>
      <c r="D30" s="781"/>
      <c r="E30" s="781"/>
      <c r="F30" s="781"/>
      <c r="G30" s="781"/>
      <c r="H30" s="781"/>
      <c r="I30" s="781"/>
      <c r="J30" s="781"/>
      <c r="K30" s="781"/>
      <c r="L30" s="781"/>
      <c r="M30" s="781"/>
      <c r="N30" s="781"/>
      <c r="O30" s="781"/>
      <c r="P30" s="782"/>
      <c r="Q30" s="783">
        <v>175</v>
      </c>
      <c r="R30" s="784"/>
      <c r="S30" s="784"/>
      <c r="T30" s="784"/>
      <c r="U30" s="784"/>
      <c r="V30" s="784">
        <v>168</v>
      </c>
      <c r="W30" s="784"/>
      <c r="X30" s="784"/>
      <c r="Y30" s="784"/>
      <c r="Z30" s="784"/>
      <c r="AA30" s="784">
        <v>6</v>
      </c>
      <c r="AB30" s="784"/>
      <c r="AC30" s="784"/>
      <c r="AD30" s="784"/>
      <c r="AE30" s="785"/>
      <c r="AF30" s="786">
        <v>302</v>
      </c>
      <c r="AG30" s="787"/>
      <c r="AH30" s="787"/>
      <c r="AI30" s="787"/>
      <c r="AJ30" s="788"/>
      <c r="AK30" s="834" t="s">
        <v>585</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t="s">
        <v>409</v>
      </c>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410</v>
      </c>
      <c r="C31" s="781"/>
      <c r="D31" s="781"/>
      <c r="E31" s="781"/>
      <c r="F31" s="781"/>
      <c r="G31" s="781"/>
      <c r="H31" s="781"/>
      <c r="I31" s="781"/>
      <c r="J31" s="781"/>
      <c r="K31" s="781"/>
      <c r="L31" s="781"/>
      <c r="M31" s="781"/>
      <c r="N31" s="781"/>
      <c r="O31" s="781"/>
      <c r="P31" s="782"/>
      <c r="Q31" s="783">
        <v>1251</v>
      </c>
      <c r="R31" s="784"/>
      <c r="S31" s="784"/>
      <c r="T31" s="784"/>
      <c r="U31" s="784"/>
      <c r="V31" s="784">
        <v>1224</v>
      </c>
      <c r="W31" s="784"/>
      <c r="X31" s="784"/>
      <c r="Y31" s="784"/>
      <c r="Z31" s="784"/>
      <c r="AA31" s="784">
        <v>27</v>
      </c>
      <c r="AB31" s="784"/>
      <c r="AC31" s="784"/>
      <c r="AD31" s="784"/>
      <c r="AE31" s="785"/>
      <c r="AF31" s="786">
        <v>27</v>
      </c>
      <c r="AG31" s="787"/>
      <c r="AH31" s="787"/>
      <c r="AI31" s="787"/>
      <c r="AJ31" s="788"/>
      <c r="AK31" s="834">
        <v>301</v>
      </c>
      <c r="AL31" s="830"/>
      <c r="AM31" s="830"/>
      <c r="AN31" s="830"/>
      <c r="AO31" s="830"/>
      <c r="AP31" s="830">
        <v>6158</v>
      </c>
      <c r="AQ31" s="830"/>
      <c r="AR31" s="830"/>
      <c r="AS31" s="830"/>
      <c r="AT31" s="830"/>
      <c r="AU31" s="830">
        <v>6158</v>
      </c>
      <c r="AV31" s="830"/>
      <c r="AW31" s="830"/>
      <c r="AX31" s="830"/>
      <c r="AY31" s="830"/>
      <c r="AZ31" s="831" t="s">
        <v>585</v>
      </c>
      <c r="BA31" s="831"/>
      <c r="BB31" s="831"/>
      <c r="BC31" s="831"/>
      <c r="BD31" s="831"/>
      <c r="BE31" s="832" t="s">
        <v>411</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377</v>
      </c>
      <c r="AG63" s="844"/>
      <c r="AH63" s="844"/>
      <c r="AI63" s="844"/>
      <c r="AJ63" s="845"/>
      <c r="AK63" s="846"/>
      <c r="AL63" s="841"/>
      <c r="AM63" s="841"/>
      <c r="AN63" s="841"/>
      <c r="AO63" s="841"/>
      <c r="AP63" s="844">
        <v>6158</v>
      </c>
      <c r="AQ63" s="844"/>
      <c r="AR63" s="844"/>
      <c r="AS63" s="844"/>
      <c r="AT63" s="844"/>
      <c r="AU63" s="844">
        <v>6158</v>
      </c>
      <c r="AV63" s="844"/>
      <c r="AW63" s="844"/>
      <c r="AX63" s="844"/>
      <c r="AY63" s="844"/>
      <c r="AZ63" s="848"/>
      <c r="BA63" s="848"/>
      <c r="BB63" s="848"/>
      <c r="BC63" s="848"/>
      <c r="BD63" s="848"/>
      <c r="BE63" s="849"/>
      <c r="BF63" s="849"/>
      <c r="BG63" s="849"/>
      <c r="BH63" s="849"/>
      <c r="BI63" s="850"/>
      <c r="BJ63" s="851" t="s">
        <v>414</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379</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586</v>
      </c>
      <c r="C68" s="870"/>
      <c r="D68" s="870"/>
      <c r="E68" s="870"/>
      <c r="F68" s="870"/>
      <c r="G68" s="870"/>
      <c r="H68" s="870"/>
      <c r="I68" s="870"/>
      <c r="J68" s="870"/>
      <c r="K68" s="870"/>
      <c r="L68" s="870"/>
      <c r="M68" s="870"/>
      <c r="N68" s="870"/>
      <c r="O68" s="870"/>
      <c r="P68" s="871"/>
      <c r="Q68" s="872">
        <v>547</v>
      </c>
      <c r="R68" s="866"/>
      <c r="S68" s="866"/>
      <c r="T68" s="866"/>
      <c r="U68" s="866"/>
      <c r="V68" s="866">
        <v>483</v>
      </c>
      <c r="W68" s="866"/>
      <c r="X68" s="866"/>
      <c r="Y68" s="866"/>
      <c r="Z68" s="866"/>
      <c r="AA68" s="866">
        <v>64</v>
      </c>
      <c r="AB68" s="866"/>
      <c r="AC68" s="866"/>
      <c r="AD68" s="866"/>
      <c r="AE68" s="866"/>
      <c r="AF68" s="866">
        <v>64</v>
      </c>
      <c r="AG68" s="866"/>
      <c r="AH68" s="866"/>
      <c r="AI68" s="866"/>
      <c r="AJ68" s="866"/>
      <c r="AK68" s="866" t="s">
        <v>585</v>
      </c>
      <c r="AL68" s="866"/>
      <c r="AM68" s="866"/>
      <c r="AN68" s="866"/>
      <c r="AO68" s="866"/>
      <c r="AP68" s="866" t="s">
        <v>585</v>
      </c>
      <c r="AQ68" s="866"/>
      <c r="AR68" s="866"/>
      <c r="AS68" s="866"/>
      <c r="AT68" s="866"/>
      <c r="AU68" s="866" t="s">
        <v>585</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587</v>
      </c>
      <c r="C69" s="874"/>
      <c r="D69" s="874"/>
      <c r="E69" s="874"/>
      <c r="F69" s="874"/>
      <c r="G69" s="874"/>
      <c r="H69" s="874"/>
      <c r="I69" s="874"/>
      <c r="J69" s="874"/>
      <c r="K69" s="874"/>
      <c r="L69" s="874"/>
      <c r="M69" s="874"/>
      <c r="N69" s="874"/>
      <c r="O69" s="874"/>
      <c r="P69" s="875"/>
      <c r="Q69" s="876">
        <v>56</v>
      </c>
      <c r="R69" s="830"/>
      <c r="S69" s="830"/>
      <c r="T69" s="830"/>
      <c r="U69" s="830"/>
      <c r="V69" s="830">
        <v>30</v>
      </c>
      <c r="W69" s="830"/>
      <c r="X69" s="830"/>
      <c r="Y69" s="830"/>
      <c r="Z69" s="830"/>
      <c r="AA69" s="830">
        <v>26</v>
      </c>
      <c r="AB69" s="830"/>
      <c r="AC69" s="830"/>
      <c r="AD69" s="830"/>
      <c r="AE69" s="830"/>
      <c r="AF69" s="830">
        <v>26</v>
      </c>
      <c r="AG69" s="830"/>
      <c r="AH69" s="830"/>
      <c r="AI69" s="830"/>
      <c r="AJ69" s="830"/>
      <c r="AK69" s="830" t="s">
        <v>522</v>
      </c>
      <c r="AL69" s="830"/>
      <c r="AM69" s="830"/>
      <c r="AN69" s="830"/>
      <c r="AO69" s="830"/>
      <c r="AP69" s="830" t="s">
        <v>522</v>
      </c>
      <c r="AQ69" s="830"/>
      <c r="AR69" s="830"/>
      <c r="AS69" s="830"/>
      <c r="AT69" s="830"/>
      <c r="AU69" s="830" t="s">
        <v>522</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588</v>
      </c>
      <c r="C70" s="874"/>
      <c r="D70" s="874"/>
      <c r="E70" s="874"/>
      <c r="F70" s="874"/>
      <c r="G70" s="874"/>
      <c r="H70" s="874"/>
      <c r="I70" s="874"/>
      <c r="J70" s="874"/>
      <c r="K70" s="874"/>
      <c r="L70" s="874"/>
      <c r="M70" s="874"/>
      <c r="N70" s="874"/>
      <c r="O70" s="874"/>
      <c r="P70" s="875"/>
      <c r="Q70" s="876">
        <v>61</v>
      </c>
      <c r="R70" s="830"/>
      <c r="S70" s="830"/>
      <c r="T70" s="830"/>
      <c r="U70" s="830"/>
      <c r="V70" s="830">
        <v>56</v>
      </c>
      <c r="W70" s="830"/>
      <c r="X70" s="830"/>
      <c r="Y70" s="830"/>
      <c r="Z70" s="830"/>
      <c r="AA70" s="830">
        <v>5</v>
      </c>
      <c r="AB70" s="830"/>
      <c r="AC70" s="830"/>
      <c r="AD70" s="830"/>
      <c r="AE70" s="830"/>
      <c r="AF70" s="830">
        <v>5</v>
      </c>
      <c r="AG70" s="830"/>
      <c r="AH70" s="830"/>
      <c r="AI70" s="830"/>
      <c r="AJ70" s="830"/>
      <c r="AK70" s="830" t="s">
        <v>522</v>
      </c>
      <c r="AL70" s="830"/>
      <c r="AM70" s="830"/>
      <c r="AN70" s="830"/>
      <c r="AO70" s="830"/>
      <c r="AP70" s="830" t="s">
        <v>522</v>
      </c>
      <c r="AQ70" s="830"/>
      <c r="AR70" s="830"/>
      <c r="AS70" s="830"/>
      <c r="AT70" s="830"/>
      <c r="AU70" s="830" t="s">
        <v>522</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589</v>
      </c>
      <c r="C71" s="874"/>
      <c r="D71" s="874"/>
      <c r="E71" s="874"/>
      <c r="F71" s="874"/>
      <c r="G71" s="874"/>
      <c r="H71" s="874"/>
      <c r="I71" s="874"/>
      <c r="J71" s="874"/>
      <c r="K71" s="874"/>
      <c r="L71" s="874"/>
      <c r="M71" s="874"/>
      <c r="N71" s="874"/>
      <c r="O71" s="874"/>
      <c r="P71" s="875"/>
      <c r="Q71" s="876">
        <v>6958</v>
      </c>
      <c r="R71" s="830"/>
      <c r="S71" s="830"/>
      <c r="T71" s="830"/>
      <c r="U71" s="830"/>
      <c r="V71" s="830">
        <v>6929</v>
      </c>
      <c r="W71" s="830"/>
      <c r="X71" s="830"/>
      <c r="Y71" s="830"/>
      <c r="Z71" s="830"/>
      <c r="AA71" s="830">
        <v>29</v>
      </c>
      <c r="AB71" s="830"/>
      <c r="AC71" s="830"/>
      <c r="AD71" s="830"/>
      <c r="AE71" s="830"/>
      <c r="AF71" s="830">
        <v>29</v>
      </c>
      <c r="AG71" s="830"/>
      <c r="AH71" s="830"/>
      <c r="AI71" s="830"/>
      <c r="AJ71" s="830"/>
      <c r="AK71" s="830" t="s">
        <v>522</v>
      </c>
      <c r="AL71" s="830"/>
      <c r="AM71" s="830"/>
      <c r="AN71" s="830"/>
      <c r="AO71" s="830"/>
      <c r="AP71" s="830" t="s">
        <v>522</v>
      </c>
      <c r="AQ71" s="830"/>
      <c r="AR71" s="830"/>
      <c r="AS71" s="830"/>
      <c r="AT71" s="830"/>
      <c r="AU71" s="830" t="s">
        <v>522</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590</v>
      </c>
      <c r="C72" s="874"/>
      <c r="D72" s="874"/>
      <c r="E72" s="874"/>
      <c r="F72" s="874"/>
      <c r="G72" s="874"/>
      <c r="H72" s="874"/>
      <c r="I72" s="874"/>
      <c r="J72" s="874"/>
      <c r="K72" s="874"/>
      <c r="L72" s="874"/>
      <c r="M72" s="874"/>
      <c r="N72" s="874"/>
      <c r="O72" s="874"/>
      <c r="P72" s="875"/>
      <c r="Q72" s="876">
        <v>3552</v>
      </c>
      <c r="R72" s="830"/>
      <c r="S72" s="830"/>
      <c r="T72" s="830"/>
      <c r="U72" s="830"/>
      <c r="V72" s="830">
        <v>3433</v>
      </c>
      <c r="W72" s="830"/>
      <c r="X72" s="830"/>
      <c r="Y72" s="830"/>
      <c r="Z72" s="830"/>
      <c r="AA72" s="830">
        <v>119</v>
      </c>
      <c r="AB72" s="830"/>
      <c r="AC72" s="830"/>
      <c r="AD72" s="830"/>
      <c r="AE72" s="830"/>
      <c r="AF72" s="830">
        <v>119</v>
      </c>
      <c r="AG72" s="830"/>
      <c r="AH72" s="830"/>
      <c r="AI72" s="830"/>
      <c r="AJ72" s="830"/>
      <c r="AK72" s="830">
        <v>23319</v>
      </c>
      <c r="AL72" s="830"/>
      <c r="AM72" s="830"/>
      <c r="AN72" s="830"/>
      <c r="AO72" s="830"/>
      <c r="AP72" s="830">
        <v>2306</v>
      </c>
      <c r="AQ72" s="830"/>
      <c r="AR72" s="830"/>
      <c r="AS72" s="830"/>
      <c r="AT72" s="830"/>
      <c r="AU72" s="830">
        <v>224</v>
      </c>
      <c r="AV72" s="830"/>
      <c r="AW72" s="830"/>
      <c r="AX72" s="830"/>
      <c r="AY72" s="830"/>
      <c r="AZ72" s="832" t="s">
        <v>591</v>
      </c>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592</v>
      </c>
      <c r="C73" s="874"/>
      <c r="D73" s="874"/>
      <c r="E73" s="874"/>
      <c r="F73" s="874"/>
      <c r="G73" s="874"/>
      <c r="H73" s="874"/>
      <c r="I73" s="874"/>
      <c r="J73" s="874"/>
      <c r="K73" s="874"/>
      <c r="L73" s="874"/>
      <c r="M73" s="874"/>
      <c r="N73" s="874"/>
      <c r="O73" s="874"/>
      <c r="P73" s="875"/>
      <c r="Q73" s="876">
        <v>3</v>
      </c>
      <c r="R73" s="830"/>
      <c r="S73" s="830"/>
      <c r="T73" s="830"/>
      <c r="U73" s="830"/>
      <c r="V73" s="830">
        <v>2</v>
      </c>
      <c r="W73" s="830"/>
      <c r="X73" s="830"/>
      <c r="Y73" s="830"/>
      <c r="Z73" s="830"/>
      <c r="AA73" s="830">
        <v>1</v>
      </c>
      <c r="AB73" s="830"/>
      <c r="AC73" s="830"/>
      <c r="AD73" s="830"/>
      <c r="AE73" s="830"/>
      <c r="AF73" s="830">
        <v>1</v>
      </c>
      <c r="AG73" s="830"/>
      <c r="AH73" s="830"/>
      <c r="AI73" s="830"/>
      <c r="AJ73" s="830"/>
      <c r="AK73" s="830" t="s">
        <v>522</v>
      </c>
      <c r="AL73" s="830"/>
      <c r="AM73" s="830"/>
      <c r="AN73" s="830"/>
      <c r="AO73" s="830"/>
      <c r="AP73" s="830" t="s">
        <v>522</v>
      </c>
      <c r="AQ73" s="830"/>
      <c r="AR73" s="830"/>
      <c r="AS73" s="830"/>
      <c r="AT73" s="830"/>
      <c r="AU73" s="830" t="s">
        <v>522</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593</v>
      </c>
      <c r="C74" s="874"/>
      <c r="D74" s="874"/>
      <c r="E74" s="874"/>
      <c r="F74" s="874"/>
      <c r="G74" s="874"/>
      <c r="H74" s="874"/>
      <c r="I74" s="874"/>
      <c r="J74" s="874"/>
      <c r="K74" s="874"/>
      <c r="L74" s="874"/>
      <c r="M74" s="874"/>
      <c r="N74" s="874"/>
      <c r="O74" s="874"/>
      <c r="P74" s="875"/>
      <c r="Q74" s="876">
        <v>1533</v>
      </c>
      <c r="R74" s="830"/>
      <c r="S74" s="830"/>
      <c r="T74" s="830"/>
      <c r="U74" s="830"/>
      <c r="V74" s="830">
        <v>1517</v>
      </c>
      <c r="W74" s="830"/>
      <c r="X74" s="830"/>
      <c r="Y74" s="830"/>
      <c r="Z74" s="830"/>
      <c r="AA74" s="830">
        <v>16</v>
      </c>
      <c r="AB74" s="830"/>
      <c r="AC74" s="830"/>
      <c r="AD74" s="830"/>
      <c r="AE74" s="830"/>
      <c r="AF74" s="830">
        <v>16</v>
      </c>
      <c r="AG74" s="830"/>
      <c r="AH74" s="830"/>
      <c r="AI74" s="830"/>
      <c r="AJ74" s="830"/>
      <c r="AK74" s="830">
        <v>115487</v>
      </c>
      <c r="AL74" s="830"/>
      <c r="AM74" s="830"/>
      <c r="AN74" s="830"/>
      <c r="AO74" s="830"/>
      <c r="AP74" s="830">
        <v>1599</v>
      </c>
      <c r="AQ74" s="830"/>
      <c r="AR74" s="830"/>
      <c r="AS74" s="830"/>
      <c r="AT74" s="830"/>
      <c r="AU74" s="830">
        <v>129</v>
      </c>
      <c r="AV74" s="830"/>
      <c r="AW74" s="830"/>
      <c r="AX74" s="830"/>
      <c r="AY74" s="830"/>
      <c r="AZ74" s="832" t="s">
        <v>594</v>
      </c>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595</v>
      </c>
      <c r="C75" s="874"/>
      <c r="D75" s="874"/>
      <c r="E75" s="874"/>
      <c r="F75" s="874"/>
      <c r="G75" s="874"/>
      <c r="H75" s="874"/>
      <c r="I75" s="874"/>
      <c r="J75" s="874"/>
      <c r="K75" s="874"/>
      <c r="L75" s="874"/>
      <c r="M75" s="874"/>
      <c r="N75" s="874"/>
      <c r="O75" s="874"/>
      <c r="P75" s="875"/>
      <c r="Q75" s="877">
        <v>576</v>
      </c>
      <c r="R75" s="878"/>
      <c r="S75" s="878"/>
      <c r="T75" s="878"/>
      <c r="U75" s="834"/>
      <c r="V75" s="879">
        <v>502</v>
      </c>
      <c r="W75" s="878"/>
      <c r="X75" s="878"/>
      <c r="Y75" s="878"/>
      <c r="Z75" s="834"/>
      <c r="AA75" s="879">
        <v>74</v>
      </c>
      <c r="AB75" s="878"/>
      <c r="AC75" s="878"/>
      <c r="AD75" s="878"/>
      <c r="AE75" s="834"/>
      <c r="AF75" s="879">
        <v>74</v>
      </c>
      <c r="AG75" s="878"/>
      <c r="AH75" s="878"/>
      <c r="AI75" s="878"/>
      <c r="AJ75" s="834"/>
      <c r="AK75" s="879" t="s">
        <v>522</v>
      </c>
      <c r="AL75" s="878"/>
      <c r="AM75" s="878"/>
      <c r="AN75" s="878"/>
      <c r="AO75" s="834"/>
      <c r="AP75" s="879">
        <v>2</v>
      </c>
      <c r="AQ75" s="878"/>
      <c r="AR75" s="878"/>
      <c r="AS75" s="878"/>
      <c r="AT75" s="834"/>
      <c r="AU75" s="879" t="s">
        <v>522</v>
      </c>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596</v>
      </c>
      <c r="C76" s="874"/>
      <c r="D76" s="874"/>
      <c r="E76" s="874"/>
      <c r="F76" s="874"/>
      <c r="G76" s="874"/>
      <c r="H76" s="874"/>
      <c r="I76" s="874"/>
      <c r="J76" s="874"/>
      <c r="K76" s="874"/>
      <c r="L76" s="874"/>
      <c r="M76" s="874"/>
      <c r="N76" s="874"/>
      <c r="O76" s="874"/>
      <c r="P76" s="875"/>
      <c r="Q76" s="877">
        <v>3775</v>
      </c>
      <c r="R76" s="878"/>
      <c r="S76" s="878"/>
      <c r="T76" s="878"/>
      <c r="U76" s="834"/>
      <c r="V76" s="879">
        <v>3703</v>
      </c>
      <c r="W76" s="878"/>
      <c r="X76" s="878"/>
      <c r="Y76" s="878"/>
      <c r="Z76" s="834"/>
      <c r="AA76" s="879">
        <v>72</v>
      </c>
      <c r="AB76" s="878"/>
      <c r="AC76" s="878"/>
      <c r="AD76" s="878"/>
      <c r="AE76" s="834"/>
      <c r="AF76" s="879" t="s">
        <v>522</v>
      </c>
      <c r="AG76" s="878"/>
      <c r="AH76" s="878"/>
      <c r="AI76" s="878"/>
      <c r="AJ76" s="834"/>
      <c r="AK76" s="879" t="s">
        <v>522</v>
      </c>
      <c r="AL76" s="878"/>
      <c r="AM76" s="878"/>
      <c r="AN76" s="878"/>
      <c r="AO76" s="834"/>
      <c r="AP76" s="879" t="s">
        <v>522</v>
      </c>
      <c r="AQ76" s="878"/>
      <c r="AR76" s="878"/>
      <c r="AS76" s="878"/>
      <c r="AT76" s="834"/>
      <c r="AU76" s="879" t="s">
        <v>522</v>
      </c>
      <c r="AV76" s="878"/>
      <c r="AW76" s="878"/>
      <c r="AX76" s="878"/>
      <c r="AY76" s="834"/>
      <c r="AZ76" s="880"/>
      <c r="BA76" s="874"/>
      <c r="BB76" s="874"/>
      <c r="BC76" s="874"/>
      <c r="BD76" s="881"/>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t="s">
        <v>597</v>
      </c>
      <c r="C77" s="874"/>
      <c r="D77" s="874"/>
      <c r="E77" s="874"/>
      <c r="F77" s="874"/>
      <c r="G77" s="874"/>
      <c r="H77" s="874"/>
      <c r="I77" s="874"/>
      <c r="J77" s="874"/>
      <c r="K77" s="874"/>
      <c r="L77" s="874"/>
      <c r="M77" s="874"/>
      <c r="N77" s="874"/>
      <c r="O77" s="874"/>
      <c r="P77" s="875"/>
      <c r="Q77" s="877">
        <v>267</v>
      </c>
      <c r="R77" s="878"/>
      <c r="S77" s="878"/>
      <c r="T77" s="878"/>
      <c r="U77" s="834"/>
      <c r="V77" s="879">
        <v>235</v>
      </c>
      <c r="W77" s="878"/>
      <c r="X77" s="878"/>
      <c r="Y77" s="878"/>
      <c r="Z77" s="834"/>
      <c r="AA77" s="879">
        <v>32</v>
      </c>
      <c r="AB77" s="878"/>
      <c r="AC77" s="878"/>
      <c r="AD77" s="878"/>
      <c r="AE77" s="834"/>
      <c r="AF77" s="879">
        <v>32</v>
      </c>
      <c r="AG77" s="878"/>
      <c r="AH77" s="878"/>
      <c r="AI77" s="878"/>
      <c r="AJ77" s="834"/>
      <c r="AK77" s="879" t="s">
        <v>522</v>
      </c>
      <c r="AL77" s="878"/>
      <c r="AM77" s="878"/>
      <c r="AN77" s="878"/>
      <c r="AO77" s="834"/>
      <c r="AP77" s="879" t="s">
        <v>522</v>
      </c>
      <c r="AQ77" s="878"/>
      <c r="AR77" s="878"/>
      <c r="AS77" s="878"/>
      <c r="AT77" s="834"/>
      <c r="AU77" s="879" t="s">
        <v>522</v>
      </c>
      <c r="AV77" s="878"/>
      <c r="AW77" s="878"/>
      <c r="AX77" s="878"/>
      <c r="AY77" s="834"/>
      <c r="AZ77" s="880"/>
      <c r="BA77" s="874"/>
      <c r="BB77" s="874"/>
      <c r="BC77" s="874"/>
      <c r="BD77" s="881"/>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t="s">
        <v>598</v>
      </c>
      <c r="C78" s="874"/>
      <c r="D78" s="874"/>
      <c r="E78" s="874"/>
      <c r="F78" s="874"/>
      <c r="G78" s="874"/>
      <c r="H78" s="874"/>
      <c r="I78" s="874"/>
      <c r="J78" s="874"/>
      <c r="K78" s="874"/>
      <c r="L78" s="874"/>
      <c r="M78" s="874"/>
      <c r="N78" s="874"/>
      <c r="O78" s="874"/>
      <c r="P78" s="875"/>
      <c r="Q78" s="877">
        <v>279696</v>
      </c>
      <c r="R78" s="878"/>
      <c r="S78" s="878"/>
      <c r="T78" s="878"/>
      <c r="U78" s="834"/>
      <c r="V78" s="879">
        <v>267445</v>
      </c>
      <c r="W78" s="878"/>
      <c r="X78" s="878"/>
      <c r="Y78" s="878"/>
      <c r="Z78" s="834"/>
      <c r="AA78" s="879">
        <v>12251</v>
      </c>
      <c r="AB78" s="878"/>
      <c r="AC78" s="878"/>
      <c r="AD78" s="878"/>
      <c r="AE78" s="834"/>
      <c r="AF78" s="879">
        <v>12251</v>
      </c>
      <c r="AG78" s="878"/>
      <c r="AH78" s="878"/>
      <c r="AI78" s="878"/>
      <c r="AJ78" s="834"/>
      <c r="AK78" s="879" t="s">
        <v>522</v>
      </c>
      <c r="AL78" s="878"/>
      <c r="AM78" s="878"/>
      <c r="AN78" s="878"/>
      <c r="AO78" s="834"/>
      <c r="AP78" s="879" t="s">
        <v>522</v>
      </c>
      <c r="AQ78" s="878"/>
      <c r="AR78" s="878"/>
      <c r="AS78" s="878"/>
      <c r="AT78" s="834"/>
      <c r="AU78" s="879" t="s">
        <v>522</v>
      </c>
      <c r="AV78" s="878"/>
      <c r="AW78" s="878"/>
      <c r="AX78" s="878"/>
      <c r="AY78" s="834"/>
      <c r="AZ78" s="880"/>
      <c r="BA78" s="874"/>
      <c r="BB78" s="874"/>
      <c r="BC78" s="874"/>
      <c r="BD78" s="881"/>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t="s">
        <v>599</v>
      </c>
      <c r="C79" s="874"/>
      <c r="D79" s="874"/>
      <c r="E79" s="874"/>
      <c r="F79" s="874"/>
      <c r="G79" s="874"/>
      <c r="H79" s="874"/>
      <c r="I79" s="874"/>
      <c r="J79" s="874"/>
      <c r="K79" s="874"/>
      <c r="L79" s="874"/>
      <c r="M79" s="874"/>
      <c r="N79" s="874"/>
      <c r="O79" s="874"/>
      <c r="P79" s="875"/>
      <c r="Q79" s="876">
        <v>157</v>
      </c>
      <c r="R79" s="830"/>
      <c r="S79" s="830"/>
      <c r="T79" s="830"/>
      <c r="U79" s="830"/>
      <c r="V79" s="830">
        <v>77</v>
      </c>
      <c r="W79" s="830"/>
      <c r="X79" s="830"/>
      <c r="Y79" s="830"/>
      <c r="Z79" s="830"/>
      <c r="AA79" s="830">
        <v>80</v>
      </c>
      <c r="AB79" s="830"/>
      <c r="AC79" s="830"/>
      <c r="AD79" s="830"/>
      <c r="AE79" s="830"/>
      <c r="AF79" s="830">
        <v>1158</v>
      </c>
      <c r="AG79" s="830"/>
      <c r="AH79" s="830"/>
      <c r="AI79" s="830"/>
      <c r="AJ79" s="830"/>
      <c r="AK79" s="830" t="s">
        <v>585</v>
      </c>
      <c r="AL79" s="830"/>
      <c r="AM79" s="830"/>
      <c r="AN79" s="830"/>
      <c r="AO79" s="830"/>
      <c r="AP79" s="830">
        <v>246</v>
      </c>
      <c r="AQ79" s="830"/>
      <c r="AR79" s="830"/>
      <c r="AS79" s="830"/>
      <c r="AT79" s="830"/>
      <c r="AU79" s="830" t="s">
        <v>522</v>
      </c>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393</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13775</v>
      </c>
      <c r="AG88" s="844"/>
      <c r="AH88" s="844"/>
      <c r="AI88" s="844"/>
      <c r="AJ88" s="844"/>
      <c r="AK88" s="841"/>
      <c r="AL88" s="841"/>
      <c r="AM88" s="841"/>
      <c r="AN88" s="841"/>
      <c r="AO88" s="841"/>
      <c r="AP88" s="844">
        <v>4153</v>
      </c>
      <c r="AQ88" s="844"/>
      <c r="AR88" s="844"/>
      <c r="AS88" s="844"/>
      <c r="AT88" s="844"/>
      <c r="AU88" s="844">
        <v>353</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789" t="s">
        <v>425</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f>SUM(CR7:CV88)</f>
        <v>5</v>
      </c>
      <c r="CS102" s="852"/>
      <c r="CT102" s="852"/>
      <c r="CU102" s="852"/>
      <c r="CV102" s="893"/>
      <c r="CW102" s="892" t="s">
        <v>601</v>
      </c>
      <c r="CX102" s="852"/>
      <c r="CY102" s="852"/>
      <c r="CZ102" s="852"/>
      <c r="DA102" s="893"/>
      <c r="DB102" s="892" t="s">
        <v>601</v>
      </c>
      <c r="DC102" s="852"/>
      <c r="DD102" s="852"/>
      <c r="DE102" s="852"/>
      <c r="DF102" s="893"/>
      <c r="DG102" s="892" t="s">
        <v>601</v>
      </c>
      <c r="DH102" s="852"/>
      <c r="DI102" s="852"/>
      <c r="DJ102" s="852"/>
      <c r="DK102" s="893"/>
      <c r="DL102" s="892" t="s">
        <v>601</v>
      </c>
      <c r="DM102" s="852"/>
      <c r="DN102" s="852"/>
      <c r="DO102" s="852"/>
      <c r="DP102" s="893"/>
      <c r="DQ102" s="892" t="s">
        <v>601</v>
      </c>
      <c r="DR102" s="852"/>
      <c r="DS102" s="852"/>
      <c r="DT102" s="852"/>
      <c r="DU102" s="893"/>
      <c r="DV102" s="789"/>
      <c r="DW102" s="790"/>
      <c r="DX102" s="790"/>
      <c r="DY102" s="790"/>
      <c r="DZ102" s="916"/>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7" t="s">
        <v>426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8" t="s">
        <v>427</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9" t="s">
        <v>430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431</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26" customFormat="1" ht="26.25" customHeight="1" x14ac:dyDescent="0.15">
      <c r="A109" s="914" t="s">
        <v>432</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433</v>
      </c>
      <c r="AB109" s="895"/>
      <c r="AC109" s="895"/>
      <c r="AD109" s="895"/>
      <c r="AE109" s="896"/>
      <c r="AF109" s="894" t="s">
        <v>434</v>
      </c>
      <c r="AG109" s="895"/>
      <c r="AH109" s="895"/>
      <c r="AI109" s="895"/>
      <c r="AJ109" s="896"/>
      <c r="AK109" s="894" t="s">
        <v>309</v>
      </c>
      <c r="AL109" s="895"/>
      <c r="AM109" s="895"/>
      <c r="AN109" s="895"/>
      <c r="AO109" s="896"/>
      <c r="AP109" s="894" t="s">
        <v>435</v>
      </c>
      <c r="AQ109" s="895"/>
      <c r="AR109" s="895"/>
      <c r="AS109" s="895"/>
      <c r="AT109" s="897"/>
      <c r="AU109" s="914" t="s">
        <v>432</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433</v>
      </c>
      <c r="BR109" s="895"/>
      <c r="BS109" s="895"/>
      <c r="BT109" s="895"/>
      <c r="BU109" s="896"/>
      <c r="BV109" s="894" t="s">
        <v>434</v>
      </c>
      <c r="BW109" s="895"/>
      <c r="BX109" s="895"/>
      <c r="BY109" s="895"/>
      <c r="BZ109" s="896"/>
      <c r="CA109" s="894" t="s">
        <v>309</v>
      </c>
      <c r="CB109" s="895"/>
      <c r="CC109" s="895"/>
      <c r="CD109" s="895"/>
      <c r="CE109" s="896"/>
      <c r="CF109" s="915" t="s">
        <v>435</v>
      </c>
      <c r="CG109" s="915"/>
      <c r="CH109" s="915"/>
      <c r="CI109" s="915"/>
      <c r="CJ109" s="915"/>
      <c r="CK109" s="894" t="s">
        <v>436</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433</v>
      </c>
      <c r="DH109" s="895"/>
      <c r="DI109" s="895"/>
      <c r="DJ109" s="895"/>
      <c r="DK109" s="896"/>
      <c r="DL109" s="894" t="s">
        <v>434</v>
      </c>
      <c r="DM109" s="895"/>
      <c r="DN109" s="895"/>
      <c r="DO109" s="895"/>
      <c r="DP109" s="896"/>
      <c r="DQ109" s="894" t="s">
        <v>309</v>
      </c>
      <c r="DR109" s="895"/>
      <c r="DS109" s="895"/>
      <c r="DT109" s="895"/>
      <c r="DU109" s="896"/>
      <c r="DV109" s="894" t="s">
        <v>435</v>
      </c>
      <c r="DW109" s="895"/>
      <c r="DX109" s="895"/>
      <c r="DY109" s="895"/>
      <c r="DZ109" s="897"/>
    </row>
    <row r="110" spans="1:131" s="226" customFormat="1" ht="26.25" customHeight="1" x14ac:dyDescent="0.15">
      <c r="A110" s="898" t="s">
        <v>437</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467228</v>
      </c>
      <c r="AB110" s="902"/>
      <c r="AC110" s="902"/>
      <c r="AD110" s="902"/>
      <c r="AE110" s="903"/>
      <c r="AF110" s="904">
        <v>505641</v>
      </c>
      <c r="AG110" s="902"/>
      <c r="AH110" s="902"/>
      <c r="AI110" s="902"/>
      <c r="AJ110" s="903"/>
      <c r="AK110" s="904">
        <v>510730</v>
      </c>
      <c r="AL110" s="902"/>
      <c r="AM110" s="902"/>
      <c r="AN110" s="902"/>
      <c r="AO110" s="903"/>
      <c r="AP110" s="905">
        <v>11.7</v>
      </c>
      <c r="AQ110" s="906"/>
      <c r="AR110" s="906"/>
      <c r="AS110" s="906"/>
      <c r="AT110" s="907"/>
      <c r="AU110" s="908" t="s">
        <v>74</v>
      </c>
      <c r="AV110" s="909"/>
      <c r="AW110" s="909"/>
      <c r="AX110" s="909"/>
      <c r="AY110" s="909"/>
      <c r="AZ110" s="931" t="s">
        <v>438</v>
      </c>
      <c r="BA110" s="899"/>
      <c r="BB110" s="899"/>
      <c r="BC110" s="899"/>
      <c r="BD110" s="899"/>
      <c r="BE110" s="899"/>
      <c r="BF110" s="899"/>
      <c r="BG110" s="899"/>
      <c r="BH110" s="899"/>
      <c r="BI110" s="899"/>
      <c r="BJ110" s="899"/>
      <c r="BK110" s="899"/>
      <c r="BL110" s="899"/>
      <c r="BM110" s="899"/>
      <c r="BN110" s="899"/>
      <c r="BO110" s="899"/>
      <c r="BP110" s="900"/>
      <c r="BQ110" s="932">
        <v>5168079</v>
      </c>
      <c r="BR110" s="933"/>
      <c r="BS110" s="933"/>
      <c r="BT110" s="933"/>
      <c r="BU110" s="933"/>
      <c r="BV110" s="933">
        <v>5076021</v>
      </c>
      <c r="BW110" s="933"/>
      <c r="BX110" s="933"/>
      <c r="BY110" s="933"/>
      <c r="BZ110" s="933"/>
      <c r="CA110" s="933">
        <v>4665058</v>
      </c>
      <c r="CB110" s="933"/>
      <c r="CC110" s="933"/>
      <c r="CD110" s="933"/>
      <c r="CE110" s="933"/>
      <c r="CF110" s="946">
        <v>107</v>
      </c>
      <c r="CG110" s="947"/>
      <c r="CH110" s="947"/>
      <c r="CI110" s="947"/>
      <c r="CJ110" s="947"/>
      <c r="CK110" s="948" t="s">
        <v>439</v>
      </c>
      <c r="CL110" s="949"/>
      <c r="CM110" s="931" t="s">
        <v>440</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180</v>
      </c>
      <c r="DH110" s="933"/>
      <c r="DI110" s="933"/>
      <c r="DJ110" s="933"/>
      <c r="DK110" s="933"/>
      <c r="DL110" s="933" t="s">
        <v>180</v>
      </c>
      <c r="DM110" s="933"/>
      <c r="DN110" s="933"/>
      <c r="DO110" s="933"/>
      <c r="DP110" s="933"/>
      <c r="DQ110" s="933" t="s">
        <v>441</v>
      </c>
      <c r="DR110" s="933"/>
      <c r="DS110" s="933"/>
      <c r="DT110" s="933"/>
      <c r="DU110" s="933"/>
      <c r="DV110" s="934" t="s">
        <v>180</v>
      </c>
      <c r="DW110" s="934"/>
      <c r="DX110" s="934"/>
      <c r="DY110" s="934"/>
      <c r="DZ110" s="935"/>
    </row>
    <row r="111" spans="1:131" s="226" customFormat="1" ht="26.25" customHeight="1" x14ac:dyDescent="0.15">
      <c r="A111" s="936" t="s">
        <v>442</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443</v>
      </c>
      <c r="AB111" s="940"/>
      <c r="AC111" s="940"/>
      <c r="AD111" s="940"/>
      <c r="AE111" s="941"/>
      <c r="AF111" s="942" t="s">
        <v>444</v>
      </c>
      <c r="AG111" s="940"/>
      <c r="AH111" s="940"/>
      <c r="AI111" s="940"/>
      <c r="AJ111" s="941"/>
      <c r="AK111" s="942" t="s">
        <v>180</v>
      </c>
      <c r="AL111" s="940"/>
      <c r="AM111" s="940"/>
      <c r="AN111" s="940"/>
      <c r="AO111" s="941"/>
      <c r="AP111" s="943" t="s">
        <v>180</v>
      </c>
      <c r="AQ111" s="944"/>
      <c r="AR111" s="944"/>
      <c r="AS111" s="944"/>
      <c r="AT111" s="945"/>
      <c r="AU111" s="910"/>
      <c r="AV111" s="911"/>
      <c r="AW111" s="911"/>
      <c r="AX111" s="911"/>
      <c r="AY111" s="911"/>
      <c r="AZ111" s="924" t="s">
        <v>445</v>
      </c>
      <c r="BA111" s="925"/>
      <c r="BB111" s="925"/>
      <c r="BC111" s="925"/>
      <c r="BD111" s="925"/>
      <c r="BE111" s="925"/>
      <c r="BF111" s="925"/>
      <c r="BG111" s="925"/>
      <c r="BH111" s="925"/>
      <c r="BI111" s="925"/>
      <c r="BJ111" s="925"/>
      <c r="BK111" s="925"/>
      <c r="BL111" s="925"/>
      <c r="BM111" s="925"/>
      <c r="BN111" s="925"/>
      <c r="BO111" s="925"/>
      <c r="BP111" s="926"/>
      <c r="BQ111" s="927" t="s">
        <v>180</v>
      </c>
      <c r="BR111" s="928"/>
      <c r="BS111" s="928"/>
      <c r="BT111" s="928"/>
      <c r="BU111" s="928"/>
      <c r="BV111" s="928" t="s">
        <v>180</v>
      </c>
      <c r="BW111" s="928"/>
      <c r="BX111" s="928"/>
      <c r="BY111" s="928"/>
      <c r="BZ111" s="928"/>
      <c r="CA111" s="928" t="s">
        <v>180</v>
      </c>
      <c r="CB111" s="928"/>
      <c r="CC111" s="928"/>
      <c r="CD111" s="928"/>
      <c r="CE111" s="928"/>
      <c r="CF111" s="922" t="s">
        <v>180</v>
      </c>
      <c r="CG111" s="923"/>
      <c r="CH111" s="923"/>
      <c r="CI111" s="923"/>
      <c r="CJ111" s="923"/>
      <c r="CK111" s="950"/>
      <c r="CL111" s="951"/>
      <c r="CM111" s="924" t="s">
        <v>446</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447</v>
      </c>
      <c r="DH111" s="928"/>
      <c r="DI111" s="928"/>
      <c r="DJ111" s="928"/>
      <c r="DK111" s="928"/>
      <c r="DL111" s="928" t="s">
        <v>441</v>
      </c>
      <c r="DM111" s="928"/>
      <c r="DN111" s="928"/>
      <c r="DO111" s="928"/>
      <c r="DP111" s="928"/>
      <c r="DQ111" s="928" t="s">
        <v>448</v>
      </c>
      <c r="DR111" s="928"/>
      <c r="DS111" s="928"/>
      <c r="DT111" s="928"/>
      <c r="DU111" s="928"/>
      <c r="DV111" s="929" t="s">
        <v>447</v>
      </c>
      <c r="DW111" s="929"/>
      <c r="DX111" s="929"/>
      <c r="DY111" s="929"/>
      <c r="DZ111" s="930"/>
    </row>
    <row r="112" spans="1:131" s="226" customFormat="1" ht="26.25" customHeight="1" x14ac:dyDescent="0.15">
      <c r="A112" s="954" t="s">
        <v>449</v>
      </c>
      <c r="B112" s="955"/>
      <c r="C112" s="925" t="s">
        <v>450</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441</v>
      </c>
      <c r="AB112" s="961"/>
      <c r="AC112" s="961"/>
      <c r="AD112" s="961"/>
      <c r="AE112" s="962"/>
      <c r="AF112" s="963" t="s">
        <v>443</v>
      </c>
      <c r="AG112" s="961"/>
      <c r="AH112" s="961"/>
      <c r="AI112" s="961"/>
      <c r="AJ112" s="962"/>
      <c r="AK112" s="963" t="s">
        <v>451</v>
      </c>
      <c r="AL112" s="961"/>
      <c r="AM112" s="961"/>
      <c r="AN112" s="961"/>
      <c r="AO112" s="962"/>
      <c r="AP112" s="964" t="s">
        <v>441</v>
      </c>
      <c r="AQ112" s="965"/>
      <c r="AR112" s="965"/>
      <c r="AS112" s="965"/>
      <c r="AT112" s="966"/>
      <c r="AU112" s="910"/>
      <c r="AV112" s="911"/>
      <c r="AW112" s="911"/>
      <c r="AX112" s="911"/>
      <c r="AY112" s="911"/>
      <c r="AZ112" s="924" t="s">
        <v>452</v>
      </c>
      <c r="BA112" s="925"/>
      <c r="BB112" s="925"/>
      <c r="BC112" s="925"/>
      <c r="BD112" s="925"/>
      <c r="BE112" s="925"/>
      <c r="BF112" s="925"/>
      <c r="BG112" s="925"/>
      <c r="BH112" s="925"/>
      <c r="BI112" s="925"/>
      <c r="BJ112" s="925"/>
      <c r="BK112" s="925"/>
      <c r="BL112" s="925"/>
      <c r="BM112" s="925"/>
      <c r="BN112" s="925"/>
      <c r="BO112" s="925"/>
      <c r="BP112" s="926"/>
      <c r="BQ112" s="927">
        <v>5819330</v>
      </c>
      <c r="BR112" s="928"/>
      <c r="BS112" s="928"/>
      <c r="BT112" s="928"/>
      <c r="BU112" s="928"/>
      <c r="BV112" s="928">
        <v>5996600</v>
      </c>
      <c r="BW112" s="928"/>
      <c r="BX112" s="928"/>
      <c r="BY112" s="928"/>
      <c r="BZ112" s="928"/>
      <c r="CA112" s="928">
        <v>6157866</v>
      </c>
      <c r="CB112" s="928"/>
      <c r="CC112" s="928"/>
      <c r="CD112" s="928"/>
      <c r="CE112" s="928"/>
      <c r="CF112" s="922">
        <v>141.30000000000001</v>
      </c>
      <c r="CG112" s="923"/>
      <c r="CH112" s="923"/>
      <c r="CI112" s="923"/>
      <c r="CJ112" s="923"/>
      <c r="CK112" s="950"/>
      <c r="CL112" s="951"/>
      <c r="CM112" s="924" t="s">
        <v>453</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441</v>
      </c>
      <c r="DH112" s="928"/>
      <c r="DI112" s="928"/>
      <c r="DJ112" s="928"/>
      <c r="DK112" s="928"/>
      <c r="DL112" s="928" t="s">
        <v>443</v>
      </c>
      <c r="DM112" s="928"/>
      <c r="DN112" s="928"/>
      <c r="DO112" s="928"/>
      <c r="DP112" s="928"/>
      <c r="DQ112" s="928" t="s">
        <v>441</v>
      </c>
      <c r="DR112" s="928"/>
      <c r="DS112" s="928"/>
      <c r="DT112" s="928"/>
      <c r="DU112" s="928"/>
      <c r="DV112" s="929" t="s">
        <v>443</v>
      </c>
      <c r="DW112" s="929"/>
      <c r="DX112" s="929"/>
      <c r="DY112" s="929"/>
      <c r="DZ112" s="930"/>
    </row>
    <row r="113" spans="1:130" s="226" customFormat="1" ht="26.25" customHeight="1" x14ac:dyDescent="0.15">
      <c r="A113" s="956"/>
      <c r="B113" s="957"/>
      <c r="C113" s="925" t="s">
        <v>454</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223810</v>
      </c>
      <c r="AB113" s="940"/>
      <c r="AC113" s="940"/>
      <c r="AD113" s="940"/>
      <c r="AE113" s="941"/>
      <c r="AF113" s="942">
        <v>237469</v>
      </c>
      <c r="AG113" s="940"/>
      <c r="AH113" s="940"/>
      <c r="AI113" s="940"/>
      <c r="AJ113" s="941"/>
      <c r="AK113" s="942">
        <v>260712</v>
      </c>
      <c r="AL113" s="940"/>
      <c r="AM113" s="940"/>
      <c r="AN113" s="940"/>
      <c r="AO113" s="941"/>
      <c r="AP113" s="943">
        <v>6</v>
      </c>
      <c r="AQ113" s="944"/>
      <c r="AR113" s="944"/>
      <c r="AS113" s="944"/>
      <c r="AT113" s="945"/>
      <c r="AU113" s="910"/>
      <c r="AV113" s="911"/>
      <c r="AW113" s="911"/>
      <c r="AX113" s="911"/>
      <c r="AY113" s="911"/>
      <c r="AZ113" s="924" t="s">
        <v>455</v>
      </c>
      <c r="BA113" s="925"/>
      <c r="BB113" s="925"/>
      <c r="BC113" s="925"/>
      <c r="BD113" s="925"/>
      <c r="BE113" s="925"/>
      <c r="BF113" s="925"/>
      <c r="BG113" s="925"/>
      <c r="BH113" s="925"/>
      <c r="BI113" s="925"/>
      <c r="BJ113" s="925"/>
      <c r="BK113" s="925"/>
      <c r="BL113" s="925"/>
      <c r="BM113" s="925"/>
      <c r="BN113" s="925"/>
      <c r="BO113" s="925"/>
      <c r="BP113" s="926"/>
      <c r="BQ113" s="927">
        <v>338912</v>
      </c>
      <c r="BR113" s="928"/>
      <c r="BS113" s="928"/>
      <c r="BT113" s="928"/>
      <c r="BU113" s="928"/>
      <c r="BV113" s="928">
        <v>322425</v>
      </c>
      <c r="BW113" s="928"/>
      <c r="BX113" s="928"/>
      <c r="BY113" s="928"/>
      <c r="BZ113" s="928"/>
      <c r="CA113" s="928">
        <v>352881</v>
      </c>
      <c r="CB113" s="928"/>
      <c r="CC113" s="928"/>
      <c r="CD113" s="928"/>
      <c r="CE113" s="928"/>
      <c r="CF113" s="922">
        <v>8.1</v>
      </c>
      <c r="CG113" s="923"/>
      <c r="CH113" s="923"/>
      <c r="CI113" s="923"/>
      <c r="CJ113" s="923"/>
      <c r="CK113" s="950"/>
      <c r="CL113" s="951"/>
      <c r="CM113" s="924" t="s">
        <v>456</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180</v>
      </c>
      <c r="DH113" s="961"/>
      <c r="DI113" s="961"/>
      <c r="DJ113" s="961"/>
      <c r="DK113" s="962"/>
      <c r="DL113" s="963" t="s">
        <v>180</v>
      </c>
      <c r="DM113" s="961"/>
      <c r="DN113" s="961"/>
      <c r="DO113" s="961"/>
      <c r="DP113" s="962"/>
      <c r="DQ113" s="963" t="s">
        <v>180</v>
      </c>
      <c r="DR113" s="961"/>
      <c r="DS113" s="961"/>
      <c r="DT113" s="961"/>
      <c r="DU113" s="962"/>
      <c r="DV113" s="964" t="s">
        <v>443</v>
      </c>
      <c r="DW113" s="965"/>
      <c r="DX113" s="965"/>
      <c r="DY113" s="965"/>
      <c r="DZ113" s="966"/>
    </row>
    <row r="114" spans="1:130" s="226" customFormat="1" ht="26.25" customHeight="1" x14ac:dyDescent="0.15">
      <c r="A114" s="956"/>
      <c r="B114" s="957"/>
      <c r="C114" s="925" t="s">
        <v>457</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180</v>
      </c>
      <c r="AB114" s="961"/>
      <c r="AC114" s="961"/>
      <c r="AD114" s="961"/>
      <c r="AE114" s="962"/>
      <c r="AF114" s="963" t="s">
        <v>443</v>
      </c>
      <c r="AG114" s="961"/>
      <c r="AH114" s="961"/>
      <c r="AI114" s="961"/>
      <c r="AJ114" s="962"/>
      <c r="AK114" s="963" t="s">
        <v>180</v>
      </c>
      <c r="AL114" s="961"/>
      <c r="AM114" s="961"/>
      <c r="AN114" s="961"/>
      <c r="AO114" s="962"/>
      <c r="AP114" s="964" t="s">
        <v>458</v>
      </c>
      <c r="AQ114" s="965"/>
      <c r="AR114" s="965"/>
      <c r="AS114" s="965"/>
      <c r="AT114" s="966"/>
      <c r="AU114" s="910"/>
      <c r="AV114" s="911"/>
      <c r="AW114" s="911"/>
      <c r="AX114" s="911"/>
      <c r="AY114" s="911"/>
      <c r="AZ114" s="924" t="s">
        <v>459</v>
      </c>
      <c r="BA114" s="925"/>
      <c r="BB114" s="925"/>
      <c r="BC114" s="925"/>
      <c r="BD114" s="925"/>
      <c r="BE114" s="925"/>
      <c r="BF114" s="925"/>
      <c r="BG114" s="925"/>
      <c r="BH114" s="925"/>
      <c r="BI114" s="925"/>
      <c r="BJ114" s="925"/>
      <c r="BK114" s="925"/>
      <c r="BL114" s="925"/>
      <c r="BM114" s="925"/>
      <c r="BN114" s="925"/>
      <c r="BO114" s="925"/>
      <c r="BP114" s="926"/>
      <c r="BQ114" s="927">
        <v>1046336</v>
      </c>
      <c r="BR114" s="928"/>
      <c r="BS114" s="928"/>
      <c r="BT114" s="928"/>
      <c r="BU114" s="928"/>
      <c r="BV114" s="928">
        <v>1033236</v>
      </c>
      <c r="BW114" s="928"/>
      <c r="BX114" s="928"/>
      <c r="BY114" s="928"/>
      <c r="BZ114" s="928"/>
      <c r="CA114" s="928">
        <v>1044537</v>
      </c>
      <c r="CB114" s="928"/>
      <c r="CC114" s="928"/>
      <c r="CD114" s="928"/>
      <c r="CE114" s="928"/>
      <c r="CF114" s="922">
        <v>24</v>
      </c>
      <c r="CG114" s="923"/>
      <c r="CH114" s="923"/>
      <c r="CI114" s="923"/>
      <c r="CJ114" s="923"/>
      <c r="CK114" s="950"/>
      <c r="CL114" s="951"/>
      <c r="CM114" s="924" t="s">
        <v>460</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180</v>
      </c>
      <c r="DH114" s="961"/>
      <c r="DI114" s="961"/>
      <c r="DJ114" s="961"/>
      <c r="DK114" s="962"/>
      <c r="DL114" s="963" t="s">
        <v>441</v>
      </c>
      <c r="DM114" s="961"/>
      <c r="DN114" s="961"/>
      <c r="DO114" s="961"/>
      <c r="DP114" s="962"/>
      <c r="DQ114" s="963" t="s">
        <v>180</v>
      </c>
      <c r="DR114" s="961"/>
      <c r="DS114" s="961"/>
      <c r="DT114" s="961"/>
      <c r="DU114" s="962"/>
      <c r="DV114" s="964" t="s">
        <v>180</v>
      </c>
      <c r="DW114" s="965"/>
      <c r="DX114" s="965"/>
      <c r="DY114" s="965"/>
      <c r="DZ114" s="966"/>
    </row>
    <row r="115" spans="1:130" s="226" customFormat="1" ht="26.25" customHeight="1" x14ac:dyDescent="0.15">
      <c r="A115" s="956"/>
      <c r="B115" s="957"/>
      <c r="C115" s="925" t="s">
        <v>461</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180</v>
      </c>
      <c r="AB115" s="940"/>
      <c r="AC115" s="940"/>
      <c r="AD115" s="940"/>
      <c r="AE115" s="941"/>
      <c r="AF115" s="942" t="s">
        <v>441</v>
      </c>
      <c r="AG115" s="940"/>
      <c r="AH115" s="940"/>
      <c r="AI115" s="940"/>
      <c r="AJ115" s="941"/>
      <c r="AK115" s="942" t="s">
        <v>443</v>
      </c>
      <c r="AL115" s="940"/>
      <c r="AM115" s="940"/>
      <c r="AN115" s="940"/>
      <c r="AO115" s="941"/>
      <c r="AP115" s="943" t="s">
        <v>443</v>
      </c>
      <c r="AQ115" s="944"/>
      <c r="AR115" s="944"/>
      <c r="AS115" s="944"/>
      <c r="AT115" s="945"/>
      <c r="AU115" s="910"/>
      <c r="AV115" s="911"/>
      <c r="AW115" s="911"/>
      <c r="AX115" s="911"/>
      <c r="AY115" s="911"/>
      <c r="AZ115" s="924" t="s">
        <v>462</v>
      </c>
      <c r="BA115" s="925"/>
      <c r="BB115" s="925"/>
      <c r="BC115" s="925"/>
      <c r="BD115" s="925"/>
      <c r="BE115" s="925"/>
      <c r="BF115" s="925"/>
      <c r="BG115" s="925"/>
      <c r="BH115" s="925"/>
      <c r="BI115" s="925"/>
      <c r="BJ115" s="925"/>
      <c r="BK115" s="925"/>
      <c r="BL115" s="925"/>
      <c r="BM115" s="925"/>
      <c r="BN115" s="925"/>
      <c r="BO115" s="925"/>
      <c r="BP115" s="926"/>
      <c r="BQ115" s="927" t="s">
        <v>441</v>
      </c>
      <c r="BR115" s="928"/>
      <c r="BS115" s="928"/>
      <c r="BT115" s="928"/>
      <c r="BU115" s="928"/>
      <c r="BV115" s="928" t="s">
        <v>180</v>
      </c>
      <c r="BW115" s="928"/>
      <c r="BX115" s="928"/>
      <c r="BY115" s="928"/>
      <c r="BZ115" s="928"/>
      <c r="CA115" s="928" t="s">
        <v>441</v>
      </c>
      <c r="CB115" s="928"/>
      <c r="CC115" s="928"/>
      <c r="CD115" s="928"/>
      <c r="CE115" s="928"/>
      <c r="CF115" s="922" t="s">
        <v>458</v>
      </c>
      <c r="CG115" s="923"/>
      <c r="CH115" s="923"/>
      <c r="CI115" s="923"/>
      <c r="CJ115" s="923"/>
      <c r="CK115" s="950"/>
      <c r="CL115" s="951"/>
      <c r="CM115" s="924" t="s">
        <v>463</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180</v>
      </c>
      <c r="DH115" s="961"/>
      <c r="DI115" s="961"/>
      <c r="DJ115" s="961"/>
      <c r="DK115" s="962"/>
      <c r="DL115" s="963" t="s">
        <v>180</v>
      </c>
      <c r="DM115" s="961"/>
      <c r="DN115" s="961"/>
      <c r="DO115" s="961"/>
      <c r="DP115" s="962"/>
      <c r="DQ115" s="963" t="s">
        <v>180</v>
      </c>
      <c r="DR115" s="961"/>
      <c r="DS115" s="961"/>
      <c r="DT115" s="961"/>
      <c r="DU115" s="962"/>
      <c r="DV115" s="964" t="s">
        <v>444</v>
      </c>
      <c r="DW115" s="965"/>
      <c r="DX115" s="965"/>
      <c r="DY115" s="965"/>
      <c r="DZ115" s="966"/>
    </row>
    <row r="116" spans="1:130" s="226" customFormat="1" ht="26.25" customHeight="1" x14ac:dyDescent="0.15">
      <c r="A116" s="958"/>
      <c r="B116" s="959"/>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180</v>
      </c>
      <c r="AB116" s="961"/>
      <c r="AC116" s="961"/>
      <c r="AD116" s="961"/>
      <c r="AE116" s="962"/>
      <c r="AF116" s="963" t="s">
        <v>443</v>
      </c>
      <c r="AG116" s="961"/>
      <c r="AH116" s="961"/>
      <c r="AI116" s="961"/>
      <c r="AJ116" s="962"/>
      <c r="AK116" s="963" t="s">
        <v>180</v>
      </c>
      <c r="AL116" s="961"/>
      <c r="AM116" s="961"/>
      <c r="AN116" s="961"/>
      <c r="AO116" s="962"/>
      <c r="AP116" s="964" t="s">
        <v>443</v>
      </c>
      <c r="AQ116" s="965"/>
      <c r="AR116" s="965"/>
      <c r="AS116" s="965"/>
      <c r="AT116" s="966"/>
      <c r="AU116" s="910"/>
      <c r="AV116" s="911"/>
      <c r="AW116" s="911"/>
      <c r="AX116" s="911"/>
      <c r="AY116" s="911"/>
      <c r="AZ116" s="969" t="s">
        <v>465</v>
      </c>
      <c r="BA116" s="970"/>
      <c r="BB116" s="970"/>
      <c r="BC116" s="970"/>
      <c r="BD116" s="970"/>
      <c r="BE116" s="970"/>
      <c r="BF116" s="970"/>
      <c r="BG116" s="970"/>
      <c r="BH116" s="970"/>
      <c r="BI116" s="970"/>
      <c r="BJ116" s="970"/>
      <c r="BK116" s="970"/>
      <c r="BL116" s="970"/>
      <c r="BM116" s="970"/>
      <c r="BN116" s="970"/>
      <c r="BO116" s="970"/>
      <c r="BP116" s="971"/>
      <c r="BQ116" s="927" t="s">
        <v>443</v>
      </c>
      <c r="BR116" s="928"/>
      <c r="BS116" s="928"/>
      <c r="BT116" s="928"/>
      <c r="BU116" s="928"/>
      <c r="BV116" s="928" t="s">
        <v>180</v>
      </c>
      <c r="BW116" s="928"/>
      <c r="BX116" s="928"/>
      <c r="BY116" s="928"/>
      <c r="BZ116" s="928"/>
      <c r="CA116" s="928" t="s">
        <v>447</v>
      </c>
      <c r="CB116" s="928"/>
      <c r="CC116" s="928"/>
      <c r="CD116" s="928"/>
      <c r="CE116" s="928"/>
      <c r="CF116" s="922" t="s">
        <v>180</v>
      </c>
      <c r="CG116" s="923"/>
      <c r="CH116" s="923"/>
      <c r="CI116" s="923"/>
      <c r="CJ116" s="923"/>
      <c r="CK116" s="950"/>
      <c r="CL116" s="951"/>
      <c r="CM116" s="924" t="s">
        <v>466</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441</v>
      </c>
      <c r="DH116" s="961"/>
      <c r="DI116" s="961"/>
      <c r="DJ116" s="961"/>
      <c r="DK116" s="962"/>
      <c r="DL116" s="963" t="s">
        <v>447</v>
      </c>
      <c r="DM116" s="961"/>
      <c r="DN116" s="961"/>
      <c r="DO116" s="961"/>
      <c r="DP116" s="962"/>
      <c r="DQ116" s="963" t="s">
        <v>180</v>
      </c>
      <c r="DR116" s="961"/>
      <c r="DS116" s="961"/>
      <c r="DT116" s="961"/>
      <c r="DU116" s="962"/>
      <c r="DV116" s="964" t="s">
        <v>180</v>
      </c>
      <c r="DW116" s="965"/>
      <c r="DX116" s="965"/>
      <c r="DY116" s="965"/>
      <c r="DZ116" s="966"/>
    </row>
    <row r="117" spans="1:130" s="226" customFormat="1" ht="26.25" customHeight="1" x14ac:dyDescent="0.15">
      <c r="A117" s="914" t="s">
        <v>188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467</v>
      </c>
      <c r="Z117" s="896"/>
      <c r="AA117" s="980">
        <v>691038</v>
      </c>
      <c r="AB117" s="981"/>
      <c r="AC117" s="981"/>
      <c r="AD117" s="981"/>
      <c r="AE117" s="982"/>
      <c r="AF117" s="983">
        <v>743110</v>
      </c>
      <c r="AG117" s="981"/>
      <c r="AH117" s="981"/>
      <c r="AI117" s="981"/>
      <c r="AJ117" s="982"/>
      <c r="AK117" s="983">
        <v>771442</v>
      </c>
      <c r="AL117" s="981"/>
      <c r="AM117" s="981"/>
      <c r="AN117" s="981"/>
      <c r="AO117" s="982"/>
      <c r="AP117" s="984"/>
      <c r="AQ117" s="985"/>
      <c r="AR117" s="985"/>
      <c r="AS117" s="985"/>
      <c r="AT117" s="986"/>
      <c r="AU117" s="910"/>
      <c r="AV117" s="911"/>
      <c r="AW117" s="911"/>
      <c r="AX117" s="911"/>
      <c r="AY117" s="911"/>
      <c r="AZ117" s="976" t="s">
        <v>468</v>
      </c>
      <c r="BA117" s="977"/>
      <c r="BB117" s="977"/>
      <c r="BC117" s="977"/>
      <c r="BD117" s="977"/>
      <c r="BE117" s="977"/>
      <c r="BF117" s="977"/>
      <c r="BG117" s="977"/>
      <c r="BH117" s="977"/>
      <c r="BI117" s="977"/>
      <c r="BJ117" s="977"/>
      <c r="BK117" s="977"/>
      <c r="BL117" s="977"/>
      <c r="BM117" s="977"/>
      <c r="BN117" s="977"/>
      <c r="BO117" s="977"/>
      <c r="BP117" s="978"/>
      <c r="BQ117" s="927" t="s">
        <v>469</v>
      </c>
      <c r="BR117" s="928"/>
      <c r="BS117" s="928"/>
      <c r="BT117" s="928"/>
      <c r="BU117" s="928"/>
      <c r="BV117" s="928" t="s">
        <v>180</v>
      </c>
      <c r="BW117" s="928"/>
      <c r="BX117" s="928"/>
      <c r="BY117" s="928"/>
      <c r="BZ117" s="928"/>
      <c r="CA117" s="928" t="s">
        <v>180</v>
      </c>
      <c r="CB117" s="928"/>
      <c r="CC117" s="928"/>
      <c r="CD117" s="928"/>
      <c r="CE117" s="928"/>
      <c r="CF117" s="922" t="s">
        <v>180</v>
      </c>
      <c r="CG117" s="923"/>
      <c r="CH117" s="923"/>
      <c r="CI117" s="923"/>
      <c r="CJ117" s="923"/>
      <c r="CK117" s="950"/>
      <c r="CL117" s="951"/>
      <c r="CM117" s="924" t="s">
        <v>470</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180</v>
      </c>
      <c r="DH117" s="961"/>
      <c r="DI117" s="961"/>
      <c r="DJ117" s="961"/>
      <c r="DK117" s="962"/>
      <c r="DL117" s="963" t="s">
        <v>180</v>
      </c>
      <c r="DM117" s="961"/>
      <c r="DN117" s="961"/>
      <c r="DO117" s="961"/>
      <c r="DP117" s="962"/>
      <c r="DQ117" s="963" t="s">
        <v>441</v>
      </c>
      <c r="DR117" s="961"/>
      <c r="DS117" s="961"/>
      <c r="DT117" s="961"/>
      <c r="DU117" s="962"/>
      <c r="DV117" s="964" t="s">
        <v>180</v>
      </c>
      <c r="DW117" s="965"/>
      <c r="DX117" s="965"/>
      <c r="DY117" s="965"/>
      <c r="DZ117" s="966"/>
    </row>
    <row r="118" spans="1:130" s="226" customFormat="1" ht="26.25" customHeight="1" x14ac:dyDescent="0.15">
      <c r="A118" s="914" t="s">
        <v>436</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433</v>
      </c>
      <c r="AB118" s="895"/>
      <c r="AC118" s="895"/>
      <c r="AD118" s="895"/>
      <c r="AE118" s="896"/>
      <c r="AF118" s="894" t="s">
        <v>434</v>
      </c>
      <c r="AG118" s="895"/>
      <c r="AH118" s="895"/>
      <c r="AI118" s="895"/>
      <c r="AJ118" s="896"/>
      <c r="AK118" s="894" t="s">
        <v>309</v>
      </c>
      <c r="AL118" s="895"/>
      <c r="AM118" s="895"/>
      <c r="AN118" s="895"/>
      <c r="AO118" s="896"/>
      <c r="AP118" s="972" t="s">
        <v>435</v>
      </c>
      <c r="AQ118" s="973"/>
      <c r="AR118" s="973"/>
      <c r="AS118" s="973"/>
      <c r="AT118" s="974"/>
      <c r="AU118" s="910"/>
      <c r="AV118" s="911"/>
      <c r="AW118" s="911"/>
      <c r="AX118" s="911"/>
      <c r="AY118" s="911"/>
      <c r="AZ118" s="975" t="s">
        <v>471</v>
      </c>
      <c r="BA118" s="967"/>
      <c r="BB118" s="967"/>
      <c r="BC118" s="967"/>
      <c r="BD118" s="967"/>
      <c r="BE118" s="967"/>
      <c r="BF118" s="967"/>
      <c r="BG118" s="967"/>
      <c r="BH118" s="967"/>
      <c r="BI118" s="967"/>
      <c r="BJ118" s="967"/>
      <c r="BK118" s="967"/>
      <c r="BL118" s="967"/>
      <c r="BM118" s="967"/>
      <c r="BN118" s="967"/>
      <c r="BO118" s="967"/>
      <c r="BP118" s="968"/>
      <c r="BQ118" s="1001" t="s">
        <v>447</v>
      </c>
      <c r="BR118" s="1002"/>
      <c r="BS118" s="1002"/>
      <c r="BT118" s="1002"/>
      <c r="BU118" s="1002"/>
      <c r="BV118" s="1002" t="s">
        <v>180</v>
      </c>
      <c r="BW118" s="1002"/>
      <c r="BX118" s="1002"/>
      <c r="BY118" s="1002"/>
      <c r="BZ118" s="1002"/>
      <c r="CA118" s="1002" t="s">
        <v>180</v>
      </c>
      <c r="CB118" s="1002"/>
      <c r="CC118" s="1002"/>
      <c r="CD118" s="1002"/>
      <c r="CE118" s="1002"/>
      <c r="CF118" s="922" t="s">
        <v>443</v>
      </c>
      <c r="CG118" s="923"/>
      <c r="CH118" s="923"/>
      <c r="CI118" s="923"/>
      <c r="CJ118" s="923"/>
      <c r="CK118" s="950"/>
      <c r="CL118" s="951"/>
      <c r="CM118" s="924" t="s">
        <v>472</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180</v>
      </c>
      <c r="DH118" s="961"/>
      <c r="DI118" s="961"/>
      <c r="DJ118" s="961"/>
      <c r="DK118" s="962"/>
      <c r="DL118" s="963" t="s">
        <v>469</v>
      </c>
      <c r="DM118" s="961"/>
      <c r="DN118" s="961"/>
      <c r="DO118" s="961"/>
      <c r="DP118" s="962"/>
      <c r="DQ118" s="963" t="s">
        <v>180</v>
      </c>
      <c r="DR118" s="961"/>
      <c r="DS118" s="961"/>
      <c r="DT118" s="961"/>
      <c r="DU118" s="962"/>
      <c r="DV118" s="964" t="s">
        <v>180</v>
      </c>
      <c r="DW118" s="965"/>
      <c r="DX118" s="965"/>
      <c r="DY118" s="965"/>
      <c r="DZ118" s="966"/>
    </row>
    <row r="119" spans="1:130" s="226" customFormat="1" ht="26.25" customHeight="1" x14ac:dyDescent="0.15">
      <c r="A119" s="1058" t="s">
        <v>439</v>
      </c>
      <c r="B119" s="949"/>
      <c r="C119" s="931" t="s">
        <v>440</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469</v>
      </c>
      <c r="AB119" s="902"/>
      <c r="AC119" s="902"/>
      <c r="AD119" s="902"/>
      <c r="AE119" s="903"/>
      <c r="AF119" s="904" t="s">
        <v>180</v>
      </c>
      <c r="AG119" s="902"/>
      <c r="AH119" s="902"/>
      <c r="AI119" s="902"/>
      <c r="AJ119" s="903"/>
      <c r="AK119" s="904" t="s">
        <v>180</v>
      </c>
      <c r="AL119" s="902"/>
      <c r="AM119" s="902"/>
      <c r="AN119" s="902"/>
      <c r="AO119" s="903"/>
      <c r="AP119" s="905" t="s">
        <v>441</v>
      </c>
      <c r="AQ119" s="906"/>
      <c r="AR119" s="906"/>
      <c r="AS119" s="906"/>
      <c r="AT119" s="907"/>
      <c r="AU119" s="912"/>
      <c r="AV119" s="913"/>
      <c r="AW119" s="913"/>
      <c r="AX119" s="913"/>
      <c r="AY119" s="913"/>
      <c r="AZ119" s="247" t="s">
        <v>188</v>
      </c>
      <c r="BA119" s="247"/>
      <c r="BB119" s="247"/>
      <c r="BC119" s="247"/>
      <c r="BD119" s="247"/>
      <c r="BE119" s="247"/>
      <c r="BF119" s="247"/>
      <c r="BG119" s="247"/>
      <c r="BH119" s="247"/>
      <c r="BI119" s="247"/>
      <c r="BJ119" s="247"/>
      <c r="BK119" s="247"/>
      <c r="BL119" s="247"/>
      <c r="BM119" s="247"/>
      <c r="BN119" s="247"/>
      <c r="BO119" s="979" t="s">
        <v>473</v>
      </c>
      <c r="BP119" s="1007"/>
      <c r="BQ119" s="1001">
        <v>12372657</v>
      </c>
      <c r="BR119" s="1002"/>
      <c r="BS119" s="1002"/>
      <c r="BT119" s="1002"/>
      <c r="BU119" s="1002"/>
      <c r="BV119" s="1002">
        <v>12428282</v>
      </c>
      <c r="BW119" s="1002"/>
      <c r="BX119" s="1002"/>
      <c r="BY119" s="1002"/>
      <c r="BZ119" s="1002"/>
      <c r="CA119" s="1002">
        <v>12220342</v>
      </c>
      <c r="CB119" s="1002"/>
      <c r="CC119" s="1002"/>
      <c r="CD119" s="1002"/>
      <c r="CE119" s="1002"/>
      <c r="CF119" s="1003"/>
      <c r="CG119" s="1004"/>
      <c r="CH119" s="1004"/>
      <c r="CI119" s="1004"/>
      <c r="CJ119" s="1005"/>
      <c r="CK119" s="952"/>
      <c r="CL119" s="953"/>
      <c r="CM119" s="975" t="s">
        <v>474</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180</v>
      </c>
      <c r="DH119" s="988"/>
      <c r="DI119" s="988"/>
      <c r="DJ119" s="988"/>
      <c r="DK119" s="989"/>
      <c r="DL119" s="987" t="s">
        <v>443</v>
      </c>
      <c r="DM119" s="988"/>
      <c r="DN119" s="988"/>
      <c r="DO119" s="988"/>
      <c r="DP119" s="989"/>
      <c r="DQ119" s="987" t="s">
        <v>441</v>
      </c>
      <c r="DR119" s="988"/>
      <c r="DS119" s="988"/>
      <c r="DT119" s="988"/>
      <c r="DU119" s="989"/>
      <c r="DV119" s="990" t="s">
        <v>180</v>
      </c>
      <c r="DW119" s="991"/>
      <c r="DX119" s="991"/>
      <c r="DY119" s="991"/>
      <c r="DZ119" s="992"/>
    </row>
    <row r="120" spans="1:130" s="226" customFormat="1" ht="26.25" customHeight="1" x14ac:dyDescent="0.15">
      <c r="A120" s="1059"/>
      <c r="B120" s="951"/>
      <c r="C120" s="924" t="s">
        <v>446</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180</v>
      </c>
      <c r="AB120" s="961"/>
      <c r="AC120" s="961"/>
      <c r="AD120" s="961"/>
      <c r="AE120" s="962"/>
      <c r="AF120" s="963" t="s">
        <v>441</v>
      </c>
      <c r="AG120" s="961"/>
      <c r="AH120" s="961"/>
      <c r="AI120" s="961"/>
      <c r="AJ120" s="962"/>
      <c r="AK120" s="963" t="s">
        <v>441</v>
      </c>
      <c r="AL120" s="961"/>
      <c r="AM120" s="961"/>
      <c r="AN120" s="961"/>
      <c r="AO120" s="962"/>
      <c r="AP120" s="964" t="s">
        <v>443</v>
      </c>
      <c r="AQ120" s="965"/>
      <c r="AR120" s="965"/>
      <c r="AS120" s="965"/>
      <c r="AT120" s="966"/>
      <c r="AU120" s="993" t="s">
        <v>475</v>
      </c>
      <c r="AV120" s="994"/>
      <c r="AW120" s="994"/>
      <c r="AX120" s="994"/>
      <c r="AY120" s="995"/>
      <c r="AZ120" s="931" t="s">
        <v>476</v>
      </c>
      <c r="BA120" s="899"/>
      <c r="BB120" s="899"/>
      <c r="BC120" s="899"/>
      <c r="BD120" s="899"/>
      <c r="BE120" s="899"/>
      <c r="BF120" s="899"/>
      <c r="BG120" s="899"/>
      <c r="BH120" s="899"/>
      <c r="BI120" s="899"/>
      <c r="BJ120" s="899"/>
      <c r="BK120" s="899"/>
      <c r="BL120" s="899"/>
      <c r="BM120" s="899"/>
      <c r="BN120" s="899"/>
      <c r="BO120" s="899"/>
      <c r="BP120" s="900"/>
      <c r="BQ120" s="932">
        <v>2819835</v>
      </c>
      <c r="BR120" s="933"/>
      <c r="BS120" s="933"/>
      <c r="BT120" s="933"/>
      <c r="BU120" s="933"/>
      <c r="BV120" s="933">
        <v>3525618</v>
      </c>
      <c r="BW120" s="933"/>
      <c r="BX120" s="933"/>
      <c r="BY120" s="933"/>
      <c r="BZ120" s="933"/>
      <c r="CA120" s="933">
        <v>3954437</v>
      </c>
      <c r="CB120" s="933"/>
      <c r="CC120" s="933"/>
      <c r="CD120" s="933"/>
      <c r="CE120" s="933"/>
      <c r="CF120" s="946">
        <v>90.7</v>
      </c>
      <c r="CG120" s="947"/>
      <c r="CH120" s="947"/>
      <c r="CI120" s="947"/>
      <c r="CJ120" s="947"/>
      <c r="CK120" s="1008" t="s">
        <v>477</v>
      </c>
      <c r="CL120" s="1009"/>
      <c r="CM120" s="1009"/>
      <c r="CN120" s="1009"/>
      <c r="CO120" s="1010"/>
      <c r="CP120" s="1016" t="s">
        <v>478</v>
      </c>
      <c r="CQ120" s="1017"/>
      <c r="CR120" s="1017"/>
      <c r="CS120" s="1017"/>
      <c r="CT120" s="1017"/>
      <c r="CU120" s="1017"/>
      <c r="CV120" s="1017"/>
      <c r="CW120" s="1017"/>
      <c r="CX120" s="1017"/>
      <c r="CY120" s="1017"/>
      <c r="CZ120" s="1017"/>
      <c r="DA120" s="1017"/>
      <c r="DB120" s="1017"/>
      <c r="DC120" s="1017"/>
      <c r="DD120" s="1017"/>
      <c r="DE120" s="1017"/>
      <c r="DF120" s="1018"/>
      <c r="DG120" s="932">
        <v>5819330</v>
      </c>
      <c r="DH120" s="933"/>
      <c r="DI120" s="933"/>
      <c r="DJ120" s="933"/>
      <c r="DK120" s="933"/>
      <c r="DL120" s="933">
        <v>5996600</v>
      </c>
      <c r="DM120" s="933"/>
      <c r="DN120" s="933"/>
      <c r="DO120" s="933"/>
      <c r="DP120" s="933"/>
      <c r="DQ120" s="933">
        <v>6157866</v>
      </c>
      <c r="DR120" s="933"/>
      <c r="DS120" s="933"/>
      <c r="DT120" s="933"/>
      <c r="DU120" s="933"/>
      <c r="DV120" s="934">
        <v>141.30000000000001</v>
      </c>
      <c r="DW120" s="934"/>
      <c r="DX120" s="934"/>
      <c r="DY120" s="934"/>
      <c r="DZ120" s="935"/>
    </row>
    <row r="121" spans="1:130" s="226" customFormat="1" ht="26.25" customHeight="1" x14ac:dyDescent="0.15">
      <c r="A121" s="1059"/>
      <c r="B121" s="951"/>
      <c r="C121" s="976" t="s">
        <v>479</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441</v>
      </c>
      <c r="AB121" s="961"/>
      <c r="AC121" s="961"/>
      <c r="AD121" s="961"/>
      <c r="AE121" s="962"/>
      <c r="AF121" s="963" t="s">
        <v>441</v>
      </c>
      <c r="AG121" s="961"/>
      <c r="AH121" s="961"/>
      <c r="AI121" s="961"/>
      <c r="AJ121" s="962"/>
      <c r="AK121" s="963" t="s">
        <v>180</v>
      </c>
      <c r="AL121" s="961"/>
      <c r="AM121" s="961"/>
      <c r="AN121" s="961"/>
      <c r="AO121" s="962"/>
      <c r="AP121" s="964" t="s">
        <v>444</v>
      </c>
      <c r="AQ121" s="965"/>
      <c r="AR121" s="965"/>
      <c r="AS121" s="965"/>
      <c r="AT121" s="966"/>
      <c r="AU121" s="996"/>
      <c r="AV121" s="997"/>
      <c r="AW121" s="997"/>
      <c r="AX121" s="997"/>
      <c r="AY121" s="998"/>
      <c r="AZ121" s="924" t="s">
        <v>480</v>
      </c>
      <c r="BA121" s="925"/>
      <c r="BB121" s="925"/>
      <c r="BC121" s="925"/>
      <c r="BD121" s="925"/>
      <c r="BE121" s="925"/>
      <c r="BF121" s="925"/>
      <c r="BG121" s="925"/>
      <c r="BH121" s="925"/>
      <c r="BI121" s="925"/>
      <c r="BJ121" s="925"/>
      <c r="BK121" s="925"/>
      <c r="BL121" s="925"/>
      <c r="BM121" s="925"/>
      <c r="BN121" s="925"/>
      <c r="BO121" s="925"/>
      <c r="BP121" s="926"/>
      <c r="BQ121" s="927" t="s">
        <v>180</v>
      </c>
      <c r="BR121" s="928"/>
      <c r="BS121" s="928"/>
      <c r="BT121" s="928"/>
      <c r="BU121" s="928"/>
      <c r="BV121" s="928" t="s">
        <v>180</v>
      </c>
      <c r="BW121" s="928"/>
      <c r="BX121" s="928"/>
      <c r="BY121" s="928"/>
      <c r="BZ121" s="928"/>
      <c r="CA121" s="928" t="s">
        <v>180</v>
      </c>
      <c r="CB121" s="928"/>
      <c r="CC121" s="928"/>
      <c r="CD121" s="928"/>
      <c r="CE121" s="928"/>
      <c r="CF121" s="922" t="s">
        <v>447</v>
      </c>
      <c r="CG121" s="923"/>
      <c r="CH121" s="923"/>
      <c r="CI121" s="923"/>
      <c r="CJ121" s="923"/>
      <c r="CK121" s="1011"/>
      <c r="CL121" s="1012"/>
      <c r="CM121" s="1012"/>
      <c r="CN121" s="1012"/>
      <c r="CO121" s="1013"/>
      <c r="CP121" s="1021" t="s">
        <v>481</v>
      </c>
      <c r="CQ121" s="1022"/>
      <c r="CR121" s="1022"/>
      <c r="CS121" s="1022"/>
      <c r="CT121" s="1022"/>
      <c r="CU121" s="1022"/>
      <c r="CV121" s="1022"/>
      <c r="CW121" s="1022"/>
      <c r="CX121" s="1022"/>
      <c r="CY121" s="1022"/>
      <c r="CZ121" s="1022"/>
      <c r="DA121" s="1022"/>
      <c r="DB121" s="1022"/>
      <c r="DC121" s="1022"/>
      <c r="DD121" s="1022"/>
      <c r="DE121" s="1022"/>
      <c r="DF121" s="1023"/>
      <c r="DG121" s="927" t="s">
        <v>180</v>
      </c>
      <c r="DH121" s="928"/>
      <c r="DI121" s="928"/>
      <c r="DJ121" s="928"/>
      <c r="DK121" s="928"/>
      <c r="DL121" s="928" t="s">
        <v>180</v>
      </c>
      <c r="DM121" s="928"/>
      <c r="DN121" s="928"/>
      <c r="DO121" s="928"/>
      <c r="DP121" s="928"/>
      <c r="DQ121" s="928" t="s">
        <v>180</v>
      </c>
      <c r="DR121" s="928"/>
      <c r="DS121" s="928"/>
      <c r="DT121" s="928"/>
      <c r="DU121" s="928"/>
      <c r="DV121" s="929" t="s">
        <v>444</v>
      </c>
      <c r="DW121" s="929"/>
      <c r="DX121" s="929"/>
      <c r="DY121" s="929"/>
      <c r="DZ121" s="930"/>
    </row>
    <row r="122" spans="1:130" s="226" customFormat="1" ht="26.25" customHeight="1" x14ac:dyDescent="0.15">
      <c r="A122" s="1059"/>
      <c r="B122" s="951"/>
      <c r="C122" s="924" t="s">
        <v>460</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441</v>
      </c>
      <c r="AB122" s="961"/>
      <c r="AC122" s="961"/>
      <c r="AD122" s="961"/>
      <c r="AE122" s="962"/>
      <c r="AF122" s="963" t="s">
        <v>180</v>
      </c>
      <c r="AG122" s="961"/>
      <c r="AH122" s="961"/>
      <c r="AI122" s="961"/>
      <c r="AJ122" s="962"/>
      <c r="AK122" s="963" t="s">
        <v>180</v>
      </c>
      <c r="AL122" s="961"/>
      <c r="AM122" s="961"/>
      <c r="AN122" s="961"/>
      <c r="AO122" s="962"/>
      <c r="AP122" s="964" t="s">
        <v>444</v>
      </c>
      <c r="AQ122" s="965"/>
      <c r="AR122" s="965"/>
      <c r="AS122" s="965"/>
      <c r="AT122" s="966"/>
      <c r="AU122" s="996"/>
      <c r="AV122" s="997"/>
      <c r="AW122" s="997"/>
      <c r="AX122" s="997"/>
      <c r="AY122" s="998"/>
      <c r="AZ122" s="975" t="s">
        <v>482</v>
      </c>
      <c r="BA122" s="967"/>
      <c r="BB122" s="967"/>
      <c r="BC122" s="967"/>
      <c r="BD122" s="967"/>
      <c r="BE122" s="967"/>
      <c r="BF122" s="967"/>
      <c r="BG122" s="967"/>
      <c r="BH122" s="967"/>
      <c r="BI122" s="967"/>
      <c r="BJ122" s="967"/>
      <c r="BK122" s="967"/>
      <c r="BL122" s="967"/>
      <c r="BM122" s="967"/>
      <c r="BN122" s="967"/>
      <c r="BO122" s="967"/>
      <c r="BP122" s="968"/>
      <c r="BQ122" s="1001">
        <v>6755762</v>
      </c>
      <c r="BR122" s="1002"/>
      <c r="BS122" s="1002"/>
      <c r="BT122" s="1002"/>
      <c r="BU122" s="1002"/>
      <c r="BV122" s="1002">
        <v>6896781</v>
      </c>
      <c r="BW122" s="1002"/>
      <c r="BX122" s="1002"/>
      <c r="BY122" s="1002"/>
      <c r="BZ122" s="1002"/>
      <c r="CA122" s="1002">
        <v>6726637</v>
      </c>
      <c r="CB122" s="1002"/>
      <c r="CC122" s="1002"/>
      <c r="CD122" s="1002"/>
      <c r="CE122" s="1002"/>
      <c r="CF122" s="1019">
        <v>154.30000000000001</v>
      </c>
      <c r="CG122" s="1020"/>
      <c r="CH122" s="1020"/>
      <c r="CI122" s="1020"/>
      <c r="CJ122" s="1020"/>
      <c r="CK122" s="1011"/>
      <c r="CL122" s="1012"/>
      <c r="CM122" s="1012"/>
      <c r="CN122" s="1012"/>
      <c r="CO122" s="1013"/>
      <c r="CP122" s="1021" t="s">
        <v>483</v>
      </c>
      <c r="CQ122" s="1022"/>
      <c r="CR122" s="1022"/>
      <c r="CS122" s="1022"/>
      <c r="CT122" s="1022"/>
      <c r="CU122" s="1022"/>
      <c r="CV122" s="1022"/>
      <c r="CW122" s="1022"/>
      <c r="CX122" s="1022"/>
      <c r="CY122" s="1022"/>
      <c r="CZ122" s="1022"/>
      <c r="DA122" s="1022"/>
      <c r="DB122" s="1022"/>
      <c r="DC122" s="1022"/>
      <c r="DD122" s="1022"/>
      <c r="DE122" s="1022"/>
      <c r="DF122" s="1023"/>
      <c r="DG122" s="927" t="s">
        <v>180</v>
      </c>
      <c r="DH122" s="928"/>
      <c r="DI122" s="928"/>
      <c r="DJ122" s="928"/>
      <c r="DK122" s="928"/>
      <c r="DL122" s="928" t="s">
        <v>180</v>
      </c>
      <c r="DM122" s="928"/>
      <c r="DN122" s="928"/>
      <c r="DO122" s="928"/>
      <c r="DP122" s="928"/>
      <c r="DQ122" s="928" t="s">
        <v>447</v>
      </c>
      <c r="DR122" s="928"/>
      <c r="DS122" s="928"/>
      <c r="DT122" s="928"/>
      <c r="DU122" s="928"/>
      <c r="DV122" s="929" t="s">
        <v>180</v>
      </c>
      <c r="DW122" s="929"/>
      <c r="DX122" s="929"/>
      <c r="DY122" s="929"/>
      <c r="DZ122" s="930"/>
    </row>
    <row r="123" spans="1:130" s="226" customFormat="1" ht="26.25" customHeight="1" x14ac:dyDescent="0.15">
      <c r="A123" s="1059"/>
      <c r="B123" s="951"/>
      <c r="C123" s="924" t="s">
        <v>466</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443</v>
      </c>
      <c r="AB123" s="961"/>
      <c r="AC123" s="961"/>
      <c r="AD123" s="961"/>
      <c r="AE123" s="962"/>
      <c r="AF123" s="963" t="s">
        <v>441</v>
      </c>
      <c r="AG123" s="961"/>
      <c r="AH123" s="961"/>
      <c r="AI123" s="961"/>
      <c r="AJ123" s="962"/>
      <c r="AK123" s="963" t="s">
        <v>180</v>
      </c>
      <c r="AL123" s="961"/>
      <c r="AM123" s="961"/>
      <c r="AN123" s="961"/>
      <c r="AO123" s="962"/>
      <c r="AP123" s="964" t="s">
        <v>180</v>
      </c>
      <c r="AQ123" s="965"/>
      <c r="AR123" s="965"/>
      <c r="AS123" s="965"/>
      <c r="AT123" s="966"/>
      <c r="AU123" s="999"/>
      <c r="AV123" s="1000"/>
      <c r="AW123" s="1000"/>
      <c r="AX123" s="1000"/>
      <c r="AY123" s="1000"/>
      <c r="AZ123" s="247" t="s">
        <v>188</v>
      </c>
      <c r="BA123" s="247"/>
      <c r="BB123" s="247"/>
      <c r="BC123" s="247"/>
      <c r="BD123" s="247"/>
      <c r="BE123" s="247"/>
      <c r="BF123" s="247"/>
      <c r="BG123" s="247"/>
      <c r="BH123" s="247"/>
      <c r="BI123" s="247"/>
      <c r="BJ123" s="247"/>
      <c r="BK123" s="247"/>
      <c r="BL123" s="247"/>
      <c r="BM123" s="247"/>
      <c r="BN123" s="247"/>
      <c r="BO123" s="979" t="s">
        <v>484</v>
      </c>
      <c r="BP123" s="1007"/>
      <c r="BQ123" s="1065">
        <v>9575597</v>
      </c>
      <c r="BR123" s="1066"/>
      <c r="BS123" s="1066"/>
      <c r="BT123" s="1066"/>
      <c r="BU123" s="1066"/>
      <c r="BV123" s="1066">
        <v>10422399</v>
      </c>
      <c r="BW123" s="1066"/>
      <c r="BX123" s="1066"/>
      <c r="BY123" s="1066"/>
      <c r="BZ123" s="1066"/>
      <c r="CA123" s="1066">
        <v>10681074</v>
      </c>
      <c r="CB123" s="1066"/>
      <c r="CC123" s="1066"/>
      <c r="CD123" s="1066"/>
      <c r="CE123" s="1066"/>
      <c r="CF123" s="1003"/>
      <c r="CG123" s="1004"/>
      <c r="CH123" s="1004"/>
      <c r="CI123" s="1004"/>
      <c r="CJ123" s="1005"/>
      <c r="CK123" s="1011"/>
      <c r="CL123" s="1012"/>
      <c r="CM123" s="1012"/>
      <c r="CN123" s="1012"/>
      <c r="CO123" s="1013"/>
      <c r="CP123" s="1021" t="s">
        <v>485</v>
      </c>
      <c r="CQ123" s="1022"/>
      <c r="CR123" s="1022"/>
      <c r="CS123" s="1022"/>
      <c r="CT123" s="1022"/>
      <c r="CU123" s="1022"/>
      <c r="CV123" s="1022"/>
      <c r="CW123" s="1022"/>
      <c r="CX123" s="1022"/>
      <c r="CY123" s="1022"/>
      <c r="CZ123" s="1022"/>
      <c r="DA123" s="1022"/>
      <c r="DB123" s="1022"/>
      <c r="DC123" s="1022"/>
      <c r="DD123" s="1022"/>
      <c r="DE123" s="1022"/>
      <c r="DF123" s="1023"/>
      <c r="DG123" s="960" t="s">
        <v>441</v>
      </c>
      <c r="DH123" s="961"/>
      <c r="DI123" s="961"/>
      <c r="DJ123" s="961"/>
      <c r="DK123" s="962"/>
      <c r="DL123" s="963" t="s">
        <v>443</v>
      </c>
      <c r="DM123" s="961"/>
      <c r="DN123" s="961"/>
      <c r="DO123" s="961"/>
      <c r="DP123" s="962"/>
      <c r="DQ123" s="963" t="s">
        <v>441</v>
      </c>
      <c r="DR123" s="961"/>
      <c r="DS123" s="961"/>
      <c r="DT123" s="961"/>
      <c r="DU123" s="962"/>
      <c r="DV123" s="964" t="s">
        <v>469</v>
      </c>
      <c r="DW123" s="965"/>
      <c r="DX123" s="965"/>
      <c r="DY123" s="965"/>
      <c r="DZ123" s="966"/>
    </row>
    <row r="124" spans="1:130" s="226" customFormat="1" ht="26.25" customHeight="1" thickBot="1" x14ac:dyDescent="0.2">
      <c r="A124" s="1059"/>
      <c r="B124" s="951"/>
      <c r="C124" s="924" t="s">
        <v>470</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441</v>
      </c>
      <c r="AB124" s="961"/>
      <c r="AC124" s="961"/>
      <c r="AD124" s="961"/>
      <c r="AE124" s="962"/>
      <c r="AF124" s="963" t="s">
        <v>441</v>
      </c>
      <c r="AG124" s="961"/>
      <c r="AH124" s="961"/>
      <c r="AI124" s="961"/>
      <c r="AJ124" s="962"/>
      <c r="AK124" s="963" t="s">
        <v>180</v>
      </c>
      <c r="AL124" s="961"/>
      <c r="AM124" s="961"/>
      <c r="AN124" s="961"/>
      <c r="AO124" s="962"/>
      <c r="AP124" s="964" t="s">
        <v>180</v>
      </c>
      <c r="AQ124" s="965"/>
      <c r="AR124" s="965"/>
      <c r="AS124" s="965"/>
      <c r="AT124" s="966"/>
      <c r="AU124" s="1061" t="s">
        <v>486</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66.2</v>
      </c>
      <c r="BR124" s="1029"/>
      <c r="BS124" s="1029"/>
      <c r="BT124" s="1029"/>
      <c r="BU124" s="1029"/>
      <c r="BV124" s="1029">
        <v>44.7</v>
      </c>
      <c r="BW124" s="1029"/>
      <c r="BX124" s="1029"/>
      <c r="BY124" s="1029"/>
      <c r="BZ124" s="1029"/>
      <c r="CA124" s="1029">
        <v>35.299999999999997</v>
      </c>
      <c r="CB124" s="1029"/>
      <c r="CC124" s="1029"/>
      <c r="CD124" s="1029"/>
      <c r="CE124" s="1029"/>
      <c r="CF124" s="1030"/>
      <c r="CG124" s="1031"/>
      <c r="CH124" s="1031"/>
      <c r="CI124" s="1031"/>
      <c r="CJ124" s="1032"/>
      <c r="CK124" s="1014"/>
      <c r="CL124" s="1014"/>
      <c r="CM124" s="1014"/>
      <c r="CN124" s="1014"/>
      <c r="CO124" s="1015"/>
      <c r="CP124" s="1021" t="s">
        <v>487</v>
      </c>
      <c r="CQ124" s="1022"/>
      <c r="CR124" s="1022"/>
      <c r="CS124" s="1022"/>
      <c r="CT124" s="1022"/>
      <c r="CU124" s="1022"/>
      <c r="CV124" s="1022"/>
      <c r="CW124" s="1022"/>
      <c r="CX124" s="1022"/>
      <c r="CY124" s="1022"/>
      <c r="CZ124" s="1022"/>
      <c r="DA124" s="1022"/>
      <c r="DB124" s="1022"/>
      <c r="DC124" s="1022"/>
      <c r="DD124" s="1022"/>
      <c r="DE124" s="1022"/>
      <c r="DF124" s="1023"/>
      <c r="DG124" s="1006" t="s">
        <v>180</v>
      </c>
      <c r="DH124" s="988"/>
      <c r="DI124" s="988"/>
      <c r="DJ124" s="988"/>
      <c r="DK124" s="989"/>
      <c r="DL124" s="987" t="s">
        <v>469</v>
      </c>
      <c r="DM124" s="988"/>
      <c r="DN124" s="988"/>
      <c r="DO124" s="988"/>
      <c r="DP124" s="989"/>
      <c r="DQ124" s="987" t="s">
        <v>180</v>
      </c>
      <c r="DR124" s="988"/>
      <c r="DS124" s="988"/>
      <c r="DT124" s="988"/>
      <c r="DU124" s="989"/>
      <c r="DV124" s="990" t="s">
        <v>443</v>
      </c>
      <c r="DW124" s="991"/>
      <c r="DX124" s="991"/>
      <c r="DY124" s="991"/>
      <c r="DZ124" s="992"/>
    </row>
    <row r="125" spans="1:130" s="226" customFormat="1" ht="26.25" customHeight="1" x14ac:dyDescent="0.15">
      <c r="A125" s="1059"/>
      <c r="B125" s="951"/>
      <c r="C125" s="924" t="s">
        <v>472</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180</v>
      </c>
      <c r="AB125" s="961"/>
      <c r="AC125" s="961"/>
      <c r="AD125" s="961"/>
      <c r="AE125" s="962"/>
      <c r="AF125" s="963" t="s">
        <v>180</v>
      </c>
      <c r="AG125" s="961"/>
      <c r="AH125" s="961"/>
      <c r="AI125" s="961"/>
      <c r="AJ125" s="962"/>
      <c r="AK125" s="963" t="s">
        <v>180</v>
      </c>
      <c r="AL125" s="961"/>
      <c r="AM125" s="961"/>
      <c r="AN125" s="961"/>
      <c r="AO125" s="962"/>
      <c r="AP125" s="964" t="s">
        <v>443</v>
      </c>
      <c r="AQ125" s="965"/>
      <c r="AR125" s="965"/>
      <c r="AS125" s="965"/>
      <c r="AT125" s="96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4" t="s">
        <v>488</v>
      </c>
      <c r="CL125" s="1009"/>
      <c r="CM125" s="1009"/>
      <c r="CN125" s="1009"/>
      <c r="CO125" s="1010"/>
      <c r="CP125" s="931" t="s">
        <v>489</v>
      </c>
      <c r="CQ125" s="899"/>
      <c r="CR125" s="899"/>
      <c r="CS125" s="899"/>
      <c r="CT125" s="899"/>
      <c r="CU125" s="899"/>
      <c r="CV125" s="899"/>
      <c r="CW125" s="899"/>
      <c r="CX125" s="899"/>
      <c r="CY125" s="899"/>
      <c r="CZ125" s="899"/>
      <c r="DA125" s="899"/>
      <c r="DB125" s="899"/>
      <c r="DC125" s="899"/>
      <c r="DD125" s="899"/>
      <c r="DE125" s="899"/>
      <c r="DF125" s="900"/>
      <c r="DG125" s="932" t="s">
        <v>180</v>
      </c>
      <c r="DH125" s="933"/>
      <c r="DI125" s="933"/>
      <c r="DJ125" s="933"/>
      <c r="DK125" s="933"/>
      <c r="DL125" s="933" t="s">
        <v>180</v>
      </c>
      <c r="DM125" s="933"/>
      <c r="DN125" s="933"/>
      <c r="DO125" s="933"/>
      <c r="DP125" s="933"/>
      <c r="DQ125" s="933" t="s">
        <v>180</v>
      </c>
      <c r="DR125" s="933"/>
      <c r="DS125" s="933"/>
      <c r="DT125" s="933"/>
      <c r="DU125" s="933"/>
      <c r="DV125" s="934" t="s">
        <v>180</v>
      </c>
      <c r="DW125" s="934"/>
      <c r="DX125" s="934"/>
      <c r="DY125" s="934"/>
      <c r="DZ125" s="935"/>
    </row>
    <row r="126" spans="1:130" s="226" customFormat="1" ht="26.25" customHeight="1" thickBot="1" x14ac:dyDescent="0.2">
      <c r="A126" s="1059"/>
      <c r="B126" s="951"/>
      <c r="C126" s="924" t="s">
        <v>474</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180</v>
      </c>
      <c r="AB126" s="961"/>
      <c r="AC126" s="961"/>
      <c r="AD126" s="961"/>
      <c r="AE126" s="962"/>
      <c r="AF126" s="963" t="s">
        <v>180</v>
      </c>
      <c r="AG126" s="961"/>
      <c r="AH126" s="961"/>
      <c r="AI126" s="961"/>
      <c r="AJ126" s="962"/>
      <c r="AK126" s="963" t="s">
        <v>443</v>
      </c>
      <c r="AL126" s="961"/>
      <c r="AM126" s="961"/>
      <c r="AN126" s="961"/>
      <c r="AO126" s="962"/>
      <c r="AP126" s="964" t="s">
        <v>180</v>
      </c>
      <c r="AQ126" s="965"/>
      <c r="AR126" s="965"/>
      <c r="AS126" s="965"/>
      <c r="AT126" s="96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5"/>
      <c r="CL126" s="1012"/>
      <c r="CM126" s="1012"/>
      <c r="CN126" s="1012"/>
      <c r="CO126" s="1013"/>
      <c r="CP126" s="924" t="s">
        <v>490</v>
      </c>
      <c r="CQ126" s="925"/>
      <c r="CR126" s="925"/>
      <c r="CS126" s="925"/>
      <c r="CT126" s="925"/>
      <c r="CU126" s="925"/>
      <c r="CV126" s="925"/>
      <c r="CW126" s="925"/>
      <c r="CX126" s="925"/>
      <c r="CY126" s="925"/>
      <c r="CZ126" s="925"/>
      <c r="DA126" s="925"/>
      <c r="DB126" s="925"/>
      <c r="DC126" s="925"/>
      <c r="DD126" s="925"/>
      <c r="DE126" s="925"/>
      <c r="DF126" s="926"/>
      <c r="DG126" s="927" t="s">
        <v>469</v>
      </c>
      <c r="DH126" s="928"/>
      <c r="DI126" s="928"/>
      <c r="DJ126" s="928"/>
      <c r="DK126" s="928"/>
      <c r="DL126" s="928" t="s">
        <v>180</v>
      </c>
      <c r="DM126" s="928"/>
      <c r="DN126" s="928"/>
      <c r="DO126" s="928"/>
      <c r="DP126" s="928"/>
      <c r="DQ126" s="928" t="s">
        <v>469</v>
      </c>
      <c r="DR126" s="928"/>
      <c r="DS126" s="928"/>
      <c r="DT126" s="928"/>
      <c r="DU126" s="928"/>
      <c r="DV126" s="929" t="s">
        <v>469</v>
      </c>
      <c r="DW126" s="929"/>
      <c r="DX126" s="929"/>
      <c r="DY126" s="929"/>
      <c r="DZ126" s="930"/>
    </row>
    <row r="127" spans="1:130" s="226" customFormat="1" ht="26.25" customHeight="1" x14ac:dyDescent="0.15">
      <c r="A127" s="1060"/>
      <c r="B127" s="953"/>
      <c r="C127" s="975" t="s">
        <v>491</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180</v>
      </c>
      <c r="AB127" s="961"/>
      <c r="AC127" s="961"/>
      <c r="AD127" s="961"/>
      <c r="AE127" s="962"/>
      <c r="AF127" s="963" t="s">
        <v>180</v>
      </c>
      <c r="AG127" s="961"/>
      <c r="AH127" s="961"/>
      <c r="AI127" s="961"/>
      <c r="AJ127" s="962"/>
      <c r="AK127" s="963" t="s">
        <v>180</v>
      </c>
      <c r="AL127" s="961"/>
      <c r="AM127" s="961"/>
      <c r="AN127" s="961"/>
      <c r="AO127" s="962"/>
      <c r="AP127" s="964" t="s">
        <v>441</v>
      </c>
      <c r="AQ127" s="965"/>
      <c r="AR127" s="965"/>
      <c r="AS127" s="965"/>
      <c r="AT127" s="966"/>
      <c r="AU127" s="228"/>
      <c r="AV127" s="228"/>
      <c r="AW127" s="228"/>
      <c r="AX127" s="1033" t="s">
        <v>492</v>
      </c>
      <c r="AY127" s="1034"/>
      <c r="AZ127" s="1034"/>
      <c r="BA127" s="1034"/>
      <c r="BB127" s="1034"/>
      <c r="BC127" s="1034"/>
      <c r="BD127" s="1034"/>
      <c r="BE127" s="1035"/>
      <c r="BF127" s="1036" t="s">
        <v>493</v>
      </c>
      <c r="BG127" s="1034"/>
      <c r="BH127" s="1034"/>
      <c r="BI127" s="1034"/>
      <c r="BJ127" s="1034"/>
      <c r="BK127" s="1034"/>
      <c r="BL127" s="1035"/>
      <c r="BM127" s="1036" t="s">
        <v>494</v>
      </c>
      <c r="BN127" s="1034"/>
      <c r="BO127" s="1034"/>
      <c r="BP127" s="1034"/>
      <c r="BQ127" s="1034"/>
      <c r="BR127" s="1034"/>
      <c r="BS127" s="1035"/>
      <c r="BT127" s="1036" t="s">
        <v>495</v>
      </c>
      <c r="BU127" s="1034"/>
      <c r="BV127" s="1034"/>
      <c r="BW127" s="1034"/>
      <c r="BX127" s="1034"/>
      <c r="BY127" s="1034"/>
      <c r="BZ127" s="1057"/>
      <c r="CA127" s="228"/>
      <c r="CB127" s="228"/>
      <c r="CC127" s="228"/>
      <c r="CD127" s="251"/>
      <c r="CE127" s="251"/>
      <c r="CF127" s="251"/>
      <c r="CG127" s="228"/>
      <c r="CH127" s="228"/>
      <c r="CI127" s="228"/>
      <c r="CJ127" s="250"/>
      <c r="CK127" s="1025"/>
      <c r="CL127" s="1012"/>
      <c r="CM127" s="1012"/>
      <c r="CN127" s="1012"/>
      <c r="CO127" s="1013"/>
      <c r="CP127" s="924" t="s">
        <v>496</v>
      </c>
      <c r="CQ127" s="925"/>
      <c r="CR127" s="925"/>
      <c r="CS127" s="925"/>
      <c r="CT127" s="925"/>
      <c r="CU127" s="925"/>
      <c r="CV127" s="925"/>
      <c r="CW127" s="925"/>
      <c r="CX127" s="925"/>
      <c r="CY127" s="925"/>
      <c r="CZ127" s="925"/>
      <c r="DA127" s="925"/>
      <c r="DB127" s="925"/>
      <c r="DC127" s="925"/>
      <c r="DD127" s="925"/>
      <c r="DE127" s="925"/>
      <c r="DF127" s="926"/>
      <c r="DG127" s="927" t="s">
        <v>180</v>
      </c>
      <c r="DH127" s="928"/>
      <c r="DI127" s="928"/>
      <c r="DJ127" s="928"/>
      <c r="DK127" s="928"/>
      <c r="DL127" s="928" t="s">
        <v>180</v>
      </c>
      <c r="DM127" s="928"/>
      <c r="DN127" s="928"/>
      <c r="DO127" s="928"/>
      <c r="DP127" s="928"/>
      <c r="DQ127" s="928" t="s">
        <v>180</v>
      </c>
      <c r="DR127" s="928"/>
      <c r="DS127" s="928"/>
      <c r="DT127" s="928"/>
      <c r="DU127" s="928"/>
      <c r="DV127" s="929" t="s">
        <v>180</v>
      </c>
      <c r="DW127" s="929"/>
      <c r="DX127" s="929"/>
      <c r="DY127" s="929"/>
      <c r="DZ127" s="930"/>
    </row>
    <row r="128" spans="1:130" s="226" customFormat="1" ht="26.25" customHeight="1" thickBot="1" x14ac:dyDescent="0.2">
      <c r="A128" s="1043" t="s">
        <v>497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498</v>
      </c>
      <c r="X128" s="1045"/>
      <c r="Y128" s="1045"/>
      <c r="Z128" s="1046"/>
      <c r="AA128" s="1047" t="s">
        <v>469</v>
      </c>
      <c r="AB128" s="1048"/>
      <c r="AC128" s="1048"/>
      <c r="AD128" s="1048"/>
      <c r="AE128" s="1049"/>
      <c r="AF128" s="1050" t="s">
        <v>180</v>
      </c>
      <c r="AG128" s="1048"/>
      <c r="AH128" s="1048"/>
      <c r="AI128" s="1048"/>
      <c r="AJ128" s="1049"/>
      <c r="AK128" s="1050">
        <v>67</v>
      </c>
      <c r="AL128" s="1048"/>
      <c r="AM128" s="1048"/>
      <c r="AN128" s="1048"/>
      <c r="AO128" s="1049"/>
      <c r="AP128" s="1051"/>
      <c r="AQ128" s="1052"/>
      <c r="AR128" s="1052"/>
      <c r="AS128" s="1052"/>
      <c r="AT128" s="1053"/>
      <c r="AU128" s="228"/>
      <c r="AV128" s="228"/>
      <c r="AW128" s="228"/>
      <c r="AX128" s="898" t="s">
        <v>499</v>
      </c>
      <c r="AY128" s="899"/>
      <c r="AZ128" s="899"/>
      <c r="BA128" s="899"/>
      <c r="BB128" s="899"/>
      <c r="BC128" s="899"/>
      <c r="BD128" s="899"/>
      <c r="BE128" s="900"/>
      <c r="BF128" s="1054" t="s">
        <v>180</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1"/>
      <c r="CB128" s="251"/>
      <c r="CC128" s="251"/>
      <c r="CD128" s="251"/>
      <c r="CE128" s="251"/>
      <c r="CF128" s="251"/>
      <c r="CG128" s="228"/>
      <c r="CH128" s="228"/>
      <c r="CI128" s="228"/>
      <c r="CJ128" s="250"/>
      <c r="CK128" s="1026"/>
      <c r="CL128" s="1027"/>
      <c r="CM128" s="1027"/>
      <c r="CN128" s="1027"/>
      <c r="CO128" s="1028"/>
      <c r="CP128" s="1037" t="s">
        <v>500</v>
      </c>
      <c r="CQ128" s="726"/>
      <c r="CR128" s="726"/>
      <c r="CS128" s="726"/>
      <c r="CT128" s="726"/>
      <c r="CU128" s="726"/>
      <c r="CV128" s="726"/>
      <c r="CW128" s="726"/>
      <c r="CX128" s="726"/>
      <c r="CY128" s="726"/>
      <c r="CZ128" s="726"/>
      <c r="DA128" s="726"/>
      <c r="DB128" s="726"/>
      <c r="DC128" s="726"/>
      <c r="DD128" s="726"/>
      <c r="DE128" s="726"/>
      <c r="DF128" s="1038"/>
      <c r="DG128" s="1039" t="s">
        <v>180</v>
      </c>
      <c r="DH128" s="1040"/>
      <c r="DI128" s="1040"/>
      <c r="DJ128" s="1040"/>
      <c r="DK128" s="1040"/>
      <c r="DL128" s="1040" t="s">
        <v>443</v>
      </c>
      <c r="DM128" s="1040"/>
      <c r="DN128" s="1040"/>
      <c r="DO128" s="1040"/>
      <c r="DP128" s="1040"/>
      <c r="DQ128" s="1040" t="s">
        <v>443</v>
      </c>
      <c r="DR128" s="1040"/>
      <c r="DS128" s="1040"/>
      <c r="DT128" s="1040"/>
      <c r="DU128" s="1040"/>
      <c r="DV128" s="1041" t="s">
        <v>180</v>
      </c>
      <c r="DW128" s="1041"/>
      <c r="DX128" s="1041"/>
      <c r="DY128" s="1041"/>
      <c r="DZ128" s="1042"/>
    </row>
    <row r="129" spans="1:131" s="226" customFormat="1" ht="26.25" customHeight="1" x14ac:dyDescent="0.15">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501</v>
      </c>
      <c r="X129" s="1073"/>
      <c r="Y129" s="1073"/>
      <c r="Z129" s="1074"/>
      <c r="AA129" s="960">
        <v>4771501</v>
      </c>
      <c r="AB129" s="961"/>
      <c r="AC129" s="961"/>
      <c r="AD129" s="961"/>
      <c r="AE129" s="962"/>
      <c r="AF129" s="963">
        <v>5033802</v>
      </c>
      <c r="AG129" s="961"/>
      <c r="AH129" s="961"/>
      <c r="AI129" s="961"/>
      <c r="AJ129" s="962"/>
      <c r="AK129" s="963">
        <v>4916109</v>
      </c>
      <c r="AL129" s="961"/>
      <c r="AM129" s="961"/>
      <c r="AN129" s="961"/>
      <c r="AO129" s="962"/>
      <c r="AP129" s="1075"/>
      <c r="AQ129" s="1076"/>
      <c r="AR129" s="1076"/>
      <c r="AS129" s="1076"/>
      <c r="AT129" s="1077"/>
      <c r="AU129" s="229"/>
      <c r="AV129" s="229"/>
      <c r="AW129" s="229"/>
      <c r="AX129" s="1067" t="s">
        <v>502</v>
      </c>
      <c r="AY129" s="925"/>
      <c r="AZ129" s="925"/>
      <c r="BA129" s="925"/>
      <c r="BB129" s="925"/>
      <c r="BC129" s="925"/>
      <c r="BD129" s="925"/>
      <c r="BE129" s="926"/>
      <c r="BF129" s="1068" t="s">
        <v>180</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6" t="s">
        <v>503</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504</v>
      </c>
      <c r="X130" s="1073"/>
      <c r="Y130" s="1073"/>
      <c r="Z130" s="1074"/>
      <c r="AA130" s="960">
        <v>549563</v>
      </c>
      <c r="AB130" s="961"/>
      <c r="AC130" s="961"/>
      <c r="AD130" s="961"/>
      <c r="AE130" s="962"/>
      <c r="AF130" s="963">
        <v>554876</v>
      </c>
      <c r="AG130" s="961"/>
      <c r="AH130" s="961"/>
      <c r="AI130" s="961"/>
      <c r="AJ130" s="962"/>
      <c r="AK130" s="963">
        <v>557748</v>
      </c>
      <c r="AL130" s="961"/>
      <c r="AM130" s="961"/>
      <c r="AN130" s="961"/>
      <c r="AO130" s="962"/>
      <c r="AP130" s="1075"/>
      <c r="AQ130" s="1076"/>
      <c r="AR130" s="1076"/>
      <c r="AS130" s="1076"/>
      <c r="AT130" s="1077"/>
      <c r="AU130" s="229"/>
      <c r="AV130" s="229"/>
      <c r="AW130" s="229"/>
      <c r="AX130" s="1067" t="s">
        <v>505</v>
      </c>
      <c r="AY130" s="925"/>
      <c r="AZ130" s="925"/>
      <c r="BA130" s="925"/>
      <c r="BB130" s="925"/>
      <c r="BC130" s="925"/>
      <c r="BD130" s="925"/>
      <c r="BE130" s="926"/>
      <c r="BF130" s="1103">
        <v>4.0999999999999996</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506</v>
      </c>
      <c r="X131" s="1110"/>
      <c r="Y131" s="1110"/>
      <c r="Z131" s="1111"/>
      <c r="AA131" s="1006">
        <v>4221938</v>
      </c>
      <c r="AB131" s="988"/>
      <c r="AC131" s="988"/>
      <c r="AD131" s="988"/>
      <c r="AE131" s="989"/>
      <c r="AF131" s="987">
        <v>4478926</v>
      </c>
      <c r="AG131" s="988"/>
      <c r="AH131" s="988"/>
      <c r="AI131" s="988"/>
      <c r="AJ131" s="989"/>
      <c r="AK131" s="987">
        <v>4358361</v>
      </c>
      <c r="AL131" s="988"/>
      <c r="AM131" s="988"/>
      <c r="AN131" s="988"/>
      <c r="AO131" s="989"/>
      <c r="AP131" s="1112"/>
      <c r="AQ131" s="1113"/>
      <c r="AR131" s="1113"/>
      <c r="AS131" s="1113"/>
      <c r="AT131" s="1114"/>
      <c r="AU131" s="229"/>
      <c r="AV131" s="229"/>
      <c r="AW131" s="229"/>
      <c r="AX131" s="1085" t="s">
        <v>507</v>
      </c>
      <c r="AY131" s="726"/>
      <c r="AZ131" s="726"/>
      <c r="BA131" s="726"/>
      <c r="BB131" s="726"/>
      <c r="BC131" s="726"/>
      <c r="BD131" s="726"/>
      <c r="BE131" s="1038"/>
      <c r="BF131" s="1086">
        <v>35.299999999999997</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2" t="s">
        <v>508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509</v>
      </c>
      <c r="W132" s="1096"/>
      <c r="X132" s="1096"/>
      <c r="Y132" s="1096"/>
      <c r="Z132" s="1097"/>
      <c r="AA132" s="1098">
        <v>3.3509492559999998</v>
      </c>
      <c r="AB132" s="1099"/>
      <c r="AC132" s="1099"/>
      <c r="AD132" s="1099"/>
      <c r="AE132" s="1100"/>
      <c r="AF132" s="1101">
        <v>4.2026592980000004</v>
      </c>
      <c r="AG132" s="1099"/>
      <c r="AH132" s="1099"/>
      <c r="AI132" s="1099"/>
      <c r="AJ132" s="1100"/>
      <c r="AK132" s="1101">
        <v>4.9015444109999997</v>
      </c>
      <c r="AL132" s="1099"/>
      <c r="AM132" s="1099"/>
      <c r="AN132" s="1099"/>
      <c r="AO132" s="1100"/>
      <c r="AP132" s="1003"/>
      <c r="AQ132" s="1004"/>
      <c r="AR132" s="1004"/>
      <c r="AS132" s="1004"/>
      <c r="AT132" s="110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510</v>
      </c>
      <c r="W133" s="1079"/>
      <c r="X133" s="1079"/>
      <c r="Y133" s="1079"/>
      <c r="Z133" s="1080"/>
      <c r="AA133" s="1081">
        <v>3.5</v>
      </c>
      <c r="AB133" s="1082"/>
      <c r="AC133" s="1082"/>
      <c r="AD133" s="1082"/>
      <c r="AE133" s="1083"/>
      <c r="AF133" s="1081">
        <v>3.6</v>
      </c>
      <c r="AG133" s="1082"/>
      <c r="AH133" s="1082"/>
      <c r="AI133" s="1082"/>
      <c r="AJ133" s="1083"/>
      <c r="AK133" s="1081">
        <v>4.0999999999999996</v>
      </c>
      <c r="AL133" s="1082"/>
      <c r="AM133" s="1082"/>
      <c r="AN133" s="1082"/>
      <c r="AO133" s="1083"/>
      <c r="AP133" s="1030"/>
      <c r="AQ133" s="1031"/>
      <c r="AR133" s="1031"/>
      <c r="AS133" s="1031"/>
      <c r="AT133" s="108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R0Ioj/wCG52CUIFFAS1doeZKKNd4etVuIYK/Fq69w0qrVnnaMs9k9y3s4DcZu+sEh5TsO8kPh+C0cDmP4VVoA==" saltValue="4L4FFn6X06SlNQQzEP2L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Normal="85" zoomScaleSheetLayoutView="100" workbookViewId="0">
      <selection activeCell="AG71" sqref="AG7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hvNcRrYwpfstjS8kV+N2+1bWZVlqR+a2XXGFmhQepE6OOEYX+2Sp6fAQUPBX0e/zrCMVsVhAfzZHTNJNQ6RG7g==" saltValue="hWOwE6bn3M8D2WzgwCtb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3"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NH3e0lKOK1+8ON9GyQdbSF41rNFkZ/MRx7khuj1oiCaHgqJHu82wh2Ba4vXQ78fu5tn2JC/hET5JH35BUgutw==" saltValue="a5z+NIDRiLCy9WMIF0/4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64"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6"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7"/>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8" t="s">
        <v>519</v>
      </c>
      <c r="AL9" s="1119"/>
      <c r="AM9" s="1119"/>
      <c r="AN9" s="1120"/>
      <c r="AO9" s="277">
        <v>1346656</v>
      </c>
      <c r="AP9" s="277">
        <v>72490</v>
      </c>
      <c r="AQ9" s="278">
        <v>99018</v>
      </c>
      <c r="AR9" s="279">
        <v>-26.8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8" t="s">
        <v>520</v>
      </c>
      <c r="AL10" s="1119"/>
      <c r="AM10" s="1119"/>
      <c r="AN10" s="1120"/>
      <c r="AO10" s="280">
        <v>207363</v>
      </c>
      <c r="AP10" s="280">
        <v>11162</v>
      </c>
      <c r="AQ10" s="281">
        <v>12190</v>
      </c>
      <c r="AR10" s="282">
        <v>-8.4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8" t="s">
        <v>521</v>
      </c>
      <c r="AL11" s="1119"/>
      <c r="AM11" s="1119"/>
      <c r="AN11" s="1120"/>
      <c r="AO11" s="280" t="s">
        <v>522</v>
      </c>
      <c r="AP11" s="280" t="s">
        <v>522</v>
      </c>
      <c r="AQ11" s="281">
        <v>979</v>
      </c>
      <c r="AR11" s="282" t="s">
        <v>522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8" t="s">
        <v>523</v>
      </c>
      <c r="AL12" s="1119"/>
      <c r="AM12" s="1119"/>
      <c r="AN12" s="1120"/>
      <c r="AO12" s="280" t="s">
        <v>522</v>
      </c>
      <c r="AP12" s="280" t="s">
        <v>522</v>
      </c>
      <c r="AQ12" s="281" t="s">
        <v>522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8" t="s">
        <v>524</v>
      </c>
      <c r="AL13" s="1119"/>
      <c r="AM13" s="1119"/>
      <c r="AN13" s="1120"/>
      <c r="AO13" s="280">
        <v>121633</v>
      </c>
      <c r="AP13" s="280">
        <v>6548</v>
      </c>
      <c r="AQ13" s="281">
        <v>3304</v>
      </c>
      <c r="AR13" s="282">
        <v>98.2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8" t="s">
        <v>525</v>
      </c>
      <c r="AL14" s="1119"/>
      <c r="AM14" s="1119"/>
      <c r="AN14" s="1120"/>
      <c r="AO14" s="280">
        <v>5210</v>
      </c>
      <c r="AP14" s="280">
        <v>280</v>
      </c>
      <c r="AQ14" s="281">
        <v>2278</v>
      </c>
      <c r="AR14" s="282">
        <v>-87.7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1" t="s">
        <v>526</v>
      </c>
      <c r="AL15" s="1122"/>
      <c r="AM15" s="1122"/>
      <c r="AN15" s="1123"/>
      <c r="AO15" s="280">
        <v>-81252</v>
      </c>
      <c r="AP15" s="280">
        <v>-4374</v>
      </c>
      <c r="AQ15" s="281">
        <v>-6694</v>
      </c>
      <c r="AR15" s="282">
        <v>-34.700000000000003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1" t="s">
        <v>188</v>
      </c>
      <c r="AL16" s="1122"/>
      <c r="AM16" s="1122"/>
      <c r="AN16" s="1123"/>
      <c r="AO16" s="280">
        <v>1599610</v>
      </c>
      <c r="AP16" s="280">
        <v>86107</v>
      </c>
      <c r="AQ16" s="281">
        <v>111075</v>
      </c>
      <c r="AR16" s="282">
        <v>-22.5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4" t="s">
        <v>531</v>
      </c>
      <c r="AL21" s="1125"/>
      <c r="AM21" s="1125"/>
      <c r="AN21" s="1126"/>
      <c r="AO21" s="293">
        <v>8.02</v>
      </c>
      <c r="AP21" s="294">
        <v>9.92</v>
      </c>
      <c r="AQ21" s="295">
        <v>-1.9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4" t="s">
        <v>532</v>
      </c>
      <c r="AL22" s="1125"/>
      <c r="AM22" s="1125"/>
      <c r="AN22" s="1126"/>
      <c r="AO22" s="298">
        <v>94.3</v>
      </c>
      <c r="AP22" s="299">
        <v>96.2</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5" t="s">
        <v>533</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6"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7"/>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2" t="s">
        <v>536</v>
      </c>
      <c r="AL32" s="1133"/>
      <c r="AM32" s="1133"/>
      <c r="AN32" s="1134"/>
      <c r="AO32" s="308">
        <v>510730</v>
      </c>
      <c r="AP32" s="308">
        <v>27493</v>
      </c>
      <c r="AQ32" s="309">
        <v>56953</v>
      </c>
      <c r="AR32" s="310">
        <v>-51.7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2" t="s">
        <v>537</v>
      </c>
      <c r="AL33" s="1133"/>
      <c r="AM33" s="1133"/>
      <c r="AN33" s="1134"/>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2" t="s">
        <v>538</v>
      </c>
      <c r="AL34" s="1133"/>
      <c r="AM34" s="1133"/>
      <c r="AN34" s="1134"/>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2" t="s">
        <v>539</v>
      </c>
      <c r="AL35" s="1133"/>
      <c r="AM35" s="1133"/>
      <c r="AN35" s="1134"/>
      <c r="AO35" s="308">
        <v>260712</v>
      </c>
      <c r="AP35" s="308">
        <v>14034</v>
      </c>
      <c r="AQ35" s="309">
        <v>20881</v>
      </c>
      <c r="AR35" s="310">
        <v>-32.799999999999997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2" t="s">
        <v>540</v>
      </c>
      <c r="AL36" s="1133"/>
      <c r="AM36" s="1133"/>
      <c r="AN36" s="1134"/>
      <c r="AO36" s="308" t="s">
        <v>522</v>
      </c>
      <c r="AP36" s="308" t="s">
        <v>522</v>
      </c>
      <c r="AQ36" s="309">
        <v>3030</v>
      </c>
      <c r="AR36" s="310" t="s">
        <v>522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2" t="s">
        <v>541</v>
      </c>
      <c r="AL37" s="1133"/>
      <c r="AM37" s="1133"/>
      <c r="AN37" s="1134"/>
      <c r="AO37" s="308" t="s">
        <v>522</v>
      </c>
      <c r="AP37" s="308" t="s">
        <v>522</v>
      </c>
      <c r="AQ37" s="309">
        <v>605</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5" t="s">
        <v>542</v>
      </c>
      <c r="AL38" s="1136"/>
      <c r="AM38" s="1136"/>
      <c r="AN38" s="1137"/>
      <c r="AO38" s="311" t="s">
        <v>522</v>
      </c>
      <c r="AP38" s="311" t="s">
        <v>522</v>
      </c>
      <c r="AQ38" s="312">
        <v>2</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5" t="s">
        <v>543</v>
      </c>
      <c r="AL39" s="1136"/>
      <c r="AM39" s="1136"/>
      <c r="AN39" s="1137"/>
      <c r="AO39" s="308">
        <v>-67</v>
      </c>
      <c r="AP39" s="308">
        <v>-4</v>
      </c>
      <c r="AQ39" s="309">
        <v>-2161</v>
      </c>
      <c r="AR39" s="310">
        <v>-99.8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2" t="s">
        <v>544</v>
      </c>
      <c r="AL40" s="1133"/>
      <c r="AM40" s="1133"/>
      <c r="AN40" s="1134"/>
      <c r="AO40" s="308">
        <v>-557748</v>
      </c>
      <c r="AP40" s="308">
        <v>-30024</v>
      </c>
      <c r="AQ40" s="309">
        <v>-53409</v>
      </c>
      <c r="AR40" s="310">
        <v>-43.8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8" t="s">
        <v>301</v>
      </c>
      <c r="AL41" s="1139"/>
      <c r="AM41" s="1139"/>
      <c r="AN41" s="1140"/>
      <c r="AO41" s="308">
        <v>213627</v>
      </c>
      <c r="AP41" s="308">
        <v>11500</v>
      </c>
      <c r="AQ41" s="309">
        <v>25901</v>
      </c>
      <c r="AR41" s="310">
        <v>-55.6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7" t="s">
        <v>514</v>
      </c>
      <c r="AN49" s="1129" t="s">
        <v>548</v>
      </c>
      <c r="AO49" s="1130"/>
      <c r="AP49" s="1130"/>
      <c r="AQ49" s="1130"/>
      <c r="AR49" s="113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8"/>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931771</v>
      </c>
      <c r="AN51" s="330">
        <v>48166</v>
      </c>
      <c r="AO51" s="331">
        <v>-39.200000000000003</v>
      </c>
      <c r="AP51" s="332">
        <v>96462</v>
      </c>
      <c r="AQ51" s="333">
        <v>-2.5</v>
      </c>
      <c r="AR51" s="334">
        <v>-36.700000000000003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509338</v>
      </c>
      <c r="AN52" s="338">
        <v>26329</v>
      </c>
      <c r="AO52" s="339">
        <v>-19.899999999999999</v>
      </c>
      <c r="AP52" s="340">
        <v>39886</v>
      </c>
      <c r="AQ52" s="341">
        <v>-8.8000000000000007</v>
      </c>
      <c r="AR52" s="342">
        <v>-11.1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549004</v>
      </c>
      <c r="AN53" s="330">
        <v>28619</v>
      </c>
      <c r="AO53" s="331">
        <v>-40.6</v>
      </c>
      <c r="AP53" s="332">
        <v>83103</v>
      </c>
      <c r="AQ53" s="333">
        <v>-13.8</v>
      </c>
      <c r="AR53" s="334">
        <v>-26.8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294063</v>
      </c>
      <c r="AN54" s="338">
        <v>15329</v>
      </c>
      <c r="AO54" s="339">
        <v>-41.8</v>
      </c>
      <c r="AP54" s="340">
        <v>41378</v>
      </c>
      <c r="AQ54" s="341">
        <v>3.7</v>
      </c>
      <c r="AR54" s="342">
        <v>-45.5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638362</v>
      </c>
      <c r="AN55" s="330">
        <v>33797</v>
      </c>
      <c r="AO55" s="331">
        <v>18.100000000000001</v>
      </c>
      <c r="AP55" s="332">
        <v>84459</v>
      </c>
      <c r="AQ55" s="333">
        <v>1.6</v>
      </c>
      <c r="AR55" s="334">
        <v>16.5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453726</v>
      </c>
      <c r="AN56" s="338">
        <v>24022</v>
      </c>
      <c r="AO56" s="339">
        <v>56.7</v>
      </c>
      <c r="AP56" s="340">
        <v>47314</v>
      </c>
      <c r="AQ56" s="341">
        <v>14.3</v>
      </c>
      <c r="AR56" s="342">
        <v>42.4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309868</v>
      </c>
      <c r="AN57" s="330">
        <v>16567</v>
      </c>
      <c r="AO57" s="331">
        <v>-51</v>
      </c>
      <c r="AP57" s="332">
        <v>74568</v>
      </c>
      <c r="AQ57" s="333">
        <v>-11.7</v>
      </c>
      <c r="AR57" s="334">
        <v>-39.299999999999997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264827</v>
      </c>
      <c r="AN58" s="338">
        <v>14159</v>
      </c>
      <c r="AO58" s="339">
        <v>-41.1</v>
      </c>
      <c r="AP58" s="340">
        <v>42558</v>
      </c>
      <c r="AQ58" s="341">
        <v>-10.1</v>
      </c>
      <c r="AR58" s="342">
        <v>-31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420321</v>
      </c>
      <c r="AN59" s="330">
        <v>22626</v>
      </c>
      <c r="AO59" s="331">
        <v>36.6</v>
      </c>
      <c r="AP59" s="332">
        <v>73693</v>
      </c>
      <c r="AQ59" s="333">
        <v>-1.2</v>
      </c>
      <c r="AR59" s="334">
        <v>37.799999999999997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332507</v>
      </c>
      <c r="AN60" s="338">
        <v>17899</v>
      </c>
      <c r="AO60" s="339">
        <v>26.4</v>
      </c>
      <c r="AP60" s="340">
        <v>44203</v>
      </c>
      <c r="AQ60" s="341">
        <v>3.9</v>
      </c>
      <c r="AR60" s="342">
        <v>22.5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569865</v>
      </c>
      <c r="AN61" s="345">
        <v>29955</v>
      </c>
      <c r="AO61" s="346">
        <v>-15.2</v>
      </c>
      <c r="AP61" s="347">
        <v>82457</v>
      </c>
      <c r="AQ61" s="348">
        <v>-5.5</v>
      </c>
      <c r="AR61" s="334">
        <v>-9.6999999999999993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370892</v>
      </c>
      <c r="AN62" s="338">
        <v>19548</v>
      </c>
      <c r="AO62" s="339">
        <v>-3.9</v>
      </c>
      <c r="AP62" s="340">
        <v>43068</v>
      </c>
      <c r="AQ62" s="341">
        <v>0.6</v>
      </c>
      <c r="AR62" s="342">
        <v>-4.5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a5+gVuRuCxiZ7h2tZZM6Cfv+tvUjs7F8P97g01ITuCabznUaGP+NoStc/QE8fCsuW2YiOuy5cpq0h2QEQhipQ==" saltValue="ifpAmdpNO/AJgczkiyJb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iAIwL502umOWI4W4EuF65Wvbr+sLsReUi8FuN8eVChf67/WhT9oIpKUhqyVMuAnEn74bTbGcEeCnSal3fPoORw==" saltValue="1tKL8P/JZDRpY3K0Fnd4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A64" zoomScaleNormal="100" zoomScaleSheetLayoutView="55" workbookViewId="0">
      <selection activeCell="AI116" sqref="AI11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UgwJ4zMZpvG4PNW1t0DHmp+zKvtDRLPY6Kb24HHaBawZg/WqXmX+o0MinTs1otfvTwVZGq8VFDjUiYu+aFH5lQ==" saltValue="CoDku/yfQxL7lcSP+pHK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41" t="s">
        <v>3</v>
      </c>
      <c r="D47" s="1141"/>
      <c r="E47" s="1142"/>
      <c r="F47" s="11">
        <v>16.54</v>
      </c>
      <c r="G47" s="12">
        <v>19.86</v>
      </c>
      <c r="H47" s="12">
        <v>22.3</v>
      </c>
      <c r="I47" s="12">
        <v>31.84</v>
      </c>
      <c r="J47" s="13">
        <v>41.11</v>
      </c>
    </row>
    <row r="48" spans="2:10" ht="57.75" customHeight="1" x14ac:dyDescent="0.15">
      <c r="B48" s="14"/>
      <c r="C48" s="1143" t="s">
        <v>4</v>
      </c>
      <c r="D48" s="1143"/>
      <c r="E48" s="1144"/>
      <c r="F48" s="15">
        <v>9.77</v>
      </c>
      <c r="G48" s="16">
        <v>9.48</v>
      </c>
      <c r="H48" s="16">
        <v>9.84</v>
      </c>
      <c r="I48" s="16">
        <v>11.69</v>
      </c>
      <c r="J48" s="17">
        <v>5.0599999999999996</v>
      </c>
    </row>
    <row r="49" spans="2:10" ht="57.75" customHeight="1" thickBot="1" x14ac:dyDescent="0.2">
      <c r="B49" s="18"/>
      <c r="C49" s="1145" t="s">
        <v>5</v>
      </c>
      <c r="D49" s="1145"/>
      <c r="E49" s="1146"/>
      <c r="F49" s="19">
        <v>0.08</v>
      </c>
      <c r="G49" s="20">
        <v>2.96</v>
      </c>
      <c r="H49" s="20">
        <v>4.3099999999999996</v>
      </c>
      <c r="I49" s="20">
        <v>13.06</v>
      </c>
      <c r="J49" s="21">
        <v>1.6</v>
      </c>
    </row>
    <row r="50" spans="2:10" x14ac:dyDescent="0.15"/>
  </sheetData>
  <sheetProtection algorithmName="SHA-512" hashValue="exlxgJ9xm+ulcgC3hcDcCbfrk8rlhuQMoMF2CWkePypdOGwfUgskRyXVF6/CoJr2BgAwTM3gaoOFgktyKjsIYw==" saltValue="L8U+mRTLrIobCgBgwRBN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2024-03-19T02:29:05Z</cp:lastPrinted>
  <dcterms:created xsi:type="dcterms:W3CDTF">2024-03-14T02:42:47Z</dcterms:created>
  <dcterms:modified xsi:type="dcterms:W3CDTF">2024-03-19T02:38:07Z</dcterms:modified>
  <cp:category/>
</cp:coreProperties>
</file>