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C90511EE-6B2C-4E4E-8319-44A72A7CE8B4}"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BE37" i="10"/>
  <c r="BW34" i="10"/>
  <c r="C34" i="10"/>
  <c r="C35" i="10" s="1"/>
  <c r="BW35" i="10" l="1"/>
  <c r="BW36" i="10" s="1"/>
  <c r="BW37" i="10" s="1"/>
  <c r="BW38" i="10" s="1"/>
  <c r="BW39" i="10" s="1"/>
  <c r="BW40" i="10" s="1"/>
  <c r="C36" i="10"/>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AM34" i="10"/>
  <c r="AM35" i="10" s="1"/>
  <c r="AM36" i="10" s="1"/>
  <c r="AM37" i="10" s="1"/>
  <c r="BE34" i="10" l="1"/>
  <c r="BE35" i="10" s="1"/>
  <c r="BE36" i="10" s="1"/>
</calcChain>
</file>

<file path=xl/sharedStrings.xml><?xml version="1.0" encoding="utf-8"?>
<sst xmlns="http://schemas.openxmlformats.org/spreadsheetml/2006/main" count="1139" uniqueCount="624">
  <si>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</si>
  <si>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</si>
  <si>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</si>
  <si>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</si>
  <si>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</si>
  <si>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</si>
  <si>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</si>
  <si>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</si>
  <si>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</si>
  <si>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</si>
  <si>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</si>
  <si>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</si>
  <si>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</si>
  <si>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</si>
  <si>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</si>
  <si>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</si>
  <si>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</si>
  <si>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</si>
  <si>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</si>
  <si>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</si>
  <si>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</si>
  <si>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</si>
  <si>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</si>
  <si>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</si>
  <si>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</si>
  <si>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</si>
  <si>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</si>
  <si>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</si>
  <si>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</si>
  <si>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</si>
  <si>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</si>
  <si>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</si>
  <si>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</si>
  <si>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</si>
  <si>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</si>
  <si>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</si>
  <si>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</si>
  <si>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</si>
  <si>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</si>
  <si>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</si>
  <si>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</si>
  <si>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</si>
  <si>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</si>
  <si>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</si>
  <si>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</si>
  <si>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</si>
  <si>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</si>
  <si>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</si>
  <si>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</si>
  <si>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</si>
  <si>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</si>
  <si>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</si>
  <si>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</si>
  <si>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</si>
  <si>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</si>
  <si>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</si>
  <si>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</si>
  <si>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</si>
  <si>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</si>
  <si>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</si>
  <si>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</si>
  <si>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</si>
  <si>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</si>
  <si>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</si>
  <si>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</si>
  <si>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</si>
  <si>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</si>
  <si>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</si>
  <si>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</si>
  <si>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</si>
  <si>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</si>
  <si>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</si>
  <si>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</si>
  <si>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</si>
  <si>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</si>
  <si>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</si>
  <si>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</si>
  <si>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</si>
  <si>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</si>
  <si>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</si>
  <si>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</si>
  <si>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</si>
  <si>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</si>
  <si>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</si>
  <si>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</si>
  <si>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</si>
  <si>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</si>
  <si>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</si>
  <si>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</si>
  <si>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</si>
  <si>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</si>
  <si>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</si>
  <si>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</si>
  <si>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</si>
  <si>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</si>
  <si>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</si>
  <si>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</si>
  <si>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</si>
  <si>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</si>
  <si>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</si>
  <si>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</si>
  <si>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</si>
  <si>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</si>
  <si>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</si>
  <si>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</si>
  <si>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</si>
  <si>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</si>
  <si>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</si>
  <si>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</si>
  <si>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</si>
  <si>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</si>
  <si>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</si>
  <si>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</si>
  <si>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</si>
  <si>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</si>
  <si>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</si>
  <si>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</si>
  <si>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</si>
  <si>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</si>
  <si>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</si>
  <si>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</si>
  <si>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</si>
  <si>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</si>
  <si>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</si>
  <si>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</si>
  <si>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</si>
  <si>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</si>
  <si>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</si>
  <si>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</si>
  <si>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</si>
  <si>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</si>
  <si>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</si>
  <si>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</si>
  <si>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</si>
  <si>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</si>
  <si>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</si>
  <si>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</si>
  <si>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</si>
  <si>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</si>
  <si>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</si>
  <si>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</si>
  <si>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</si>
  <si>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</si>
  <si>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</si>
  <si>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</si>
  <si>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</si>
  <si>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</si>
  <si>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</si>
  <si>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</si>
  <si>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</si>
  <si>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</si>
  <si>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</si>
  <si>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</si>
  <si>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</si>
  <si>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</si>
  <si>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</si>
  <si>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</si>
  <si>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</si>
  <si>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</si>
  <si>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</si>
  <si>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</si>
  <si>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</si>
  <si>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</si>
  <si>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</si>
  <si>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</si>
  <si>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</si>
  <si>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</si>
  <si>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</si>
  <si>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</si>
  <si>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</si>
  <si>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</si>
  <si>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</si>
  <si>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</si>
  <si>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</si>
  <si>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</si>
  <si>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</si>
  <si>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</si>
  <si>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</si>
  <si>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</si>
  <si>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</si>
  <si>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</si>
  <si>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</si>
  <si>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</si>
  <si>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</si>
  <si>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</si>
  <si>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</si>
  <si>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</si>
  <si>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</si>
  <si>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</si>
  <si>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</si>
  <si>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</si>
  <si>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</si>
  <si>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</si>
  <si>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</si>
  <si>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</si>
  <si>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</si>
  <si>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</si>
  <si>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</si>
  <si>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</si>
  <si>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</si>
  <si>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</si>
  <si>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</si>
  <si>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</si>
  <si>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</si>
  <si>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</si>
  <si>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</si>
  <si>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</si>
  <si>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</si>
  <si>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</si>
  <si>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</si>
  <si>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</si>
  <si>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</si>
  <si>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</si>
  <si>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</si>
  <si>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</si>
  <si>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</si>
  <si>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</si>
  <si>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</si>
  <si>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</si>
  <si>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岐阜県岐阜市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</si>
  <si>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</si>
  <si>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</si>
  <si>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</si>
  <si>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</si>
  <si>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</si>
  <si>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</si>
  <si>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</si>
  <si>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</si>
  <si>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</si>
  <si>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</si>
  <si>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</si>
  <si>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</si>
  <si>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</si>
  <si>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</si>
  <si>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</si>
  <si>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</si>
  <si>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</si>
  <si>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</si>
  <si>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</si>
  <si>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</si>
  <si>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</si>
  <si>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</si>
  <si>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</si>
  <si>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</si>
  <si>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</si>
  <si>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</si>
  <si>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</si>
  <si>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</si>
  <si>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</si>
  <si>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</si>
  <si>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</si>
  <si>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</si>
  <si>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</si>
  <si>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</si>
  <si>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</si>
  <si>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</si>
  <si>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</si>
  <si>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</si>
  <si>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</si>
  <si>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</si>
  <si>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</si>
  <si>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</si>
  <si>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</si>
  <si>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</si>
  <si>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</si>
  <si>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</si>
  <si>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</si>
  <si>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</si>
  <si>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</si>
  <si>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</si>
  <si>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</si>
  <si>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</si>
  <si>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</si>
  <si>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</si>
  <si>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</si>
  <si>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</si>
  <si>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</si>
  <si>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</si>
  <si>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</si>
  <si>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</si>
  <si>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</si>
  <si>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</si>
  <si>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</si>
  <si>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</si>
  <si>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</si>
  <si>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</si>
  <si>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</si>
  <si>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</si>
  <si>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</si>
  <si>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</si>
  <si>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</si>
  <si>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</si>
  <si>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</si>
  <si>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</si>
  <si>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</si>
  <si>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</si>
  <si>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</si>
  <si>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</si>
  <si>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</si>
  <si>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</si>
  <si>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</si>
  <si>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</si>
  <si>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</si>
  <si>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</si>
  <si>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</si>
  <si>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</si>
  <si>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</si>
  <si>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</si>
  <si>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</si>
  <si>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</si>
  <si>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</si>
  <si>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</si>
  <si>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</si>
  <si>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</si>
  <si>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</si>
  <si>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</si>
  <si>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</si>
  <si>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</si>
  <si>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</si>
  <si>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</si>
  <si>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</si>
  <si>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</si>
  <si>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</si>
  <si>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</si>
  <si>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</si>
  <si>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</si>
  <si>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</si>
  <si>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</si>
  <si>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</si>
  <si>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</si>
  <si>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</si>
  <si>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</si>
  <si>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</si>
  <si>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</si>
  <si>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</si>
  <si>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</si>
  <si>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</si>
  <si>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</si>
  <si>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</si>
  <si>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</si>
  <si>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</si>
  <si>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</si>
  <si>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</si>
  <si>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</si>
  <si>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</si>
  <si>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</si>
  <si>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</si>
  <si>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</si>
  <si>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</si>
  <si>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</si>
  <si>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</si>
  <si>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</si>
  <si>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</si>
  <si>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</si>
  <si>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</si>
  <si>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</si>
  <si>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</si>
  <si>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</si>
  <si>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</si>
  <si>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</si>
  <si>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</si>
  <si>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</si>
  <si>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</si>
  <si>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</si>
  <si>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</si>
  <si>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</si>
  <si>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</si>
  <si>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</si>
  <si>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</si>
  <si>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</si>
  <si>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</si>
  <si>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</si>
  <si>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岐阜県岐阜市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</si>
  <si>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</si>
  <si>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</si>
  <si>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</si>
  <si>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</si>
  <si>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</si>
  <si>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</si>
  <si>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</si>
  <si>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</si>
  <si>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</si>
  <si>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</si>
  <si>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</si>
  <si>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</si>
  <si>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</si>
  <si>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</si>
  <si>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</si>
  <si>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</si>
  <si>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</si>
  <si>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</si>
  <si>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</si>
  <si>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</si>
  <si>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育英資金貸付事業特別会計</t>
    <phoneticPr fontId="5"/>
  </si>
  <si>
    <t>母子父子寡婦福祉資金貸付事業特別会計</t>
    <phoneticPr fontId="5"/>
  </si>
  <si>
    <t>土地区画整理事業特別会計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</si>
  <si>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</si>
  <si>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</si>
  <si>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</si>
  <si>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</si>
  <si>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</si>
  <si>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</si>
  <si>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</si>
  <si>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</si>
  <si>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</si>
  <si>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</si>
  <si>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</si>
  <si>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</si>
  <si>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</si>
  <si>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</si>
  <si>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</si>
  <si>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</si>
  <si>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</si>
  <si>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</si>
  <si>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</si>
  <si>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</si>
  <si>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</si>
  <si>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中央卸売市場事業会計</t>
    <phoneticPr fontId="5"/>
  </si>
  <si>
    <t>法適用企業</t>
    <phoneticPr fontId="5"/>
  </si>
  <si>
    <t>水道事業会計</t>
    <phoneticPr fontId="5"/>
  </si>
  <si>
    <t>下水道事業会計</t>
    <phoneticPr fontId="5"/>
  </si>
  <si>
    <t>廃棄物発電事業特別会計</t>
    <phoneticPr fontId="5"/>
  </si>
  <si>
    <t>-</t>
    <phoneticPr fontId="5"/>
  </si>
  <si>
    <t>法非適用企業</t>
    <phoneticPr fontId="5"/>
  </si>
  <si>
    <t>食肉地方卸売市場事業特別会計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</si>
  <si>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</si>
  <si>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</si>
  <si>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</si>
  <si>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</si>
  <si>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</si>
  <si>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</si>
  <si>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</si>
  <si>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</si>
  <si>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</si>
  <si>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</si>
  <si>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</si>
  <si>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</si>
  <si>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</si>
  <si>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</si>
  <si>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</si>
  <si>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</si>
  <si>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</si>
  <si>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</si>
  <si>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</si>
  <si>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</si>
  <si>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</si>
  <si>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</si>
  <si>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</si>
  <si>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</si>
  <si>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</si>
  <si>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</si>
  <si>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</si>
  <si>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</si>
  <si>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</si>
  <si>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</si>
  <si>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</si>
  <si>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</si>
  <si>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</si>
  <si>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</si>
  <si>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</si>
  <si>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</si>
  <si>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</si>
  <si>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</si>
  <si>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</si>
  <si>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</si>
  <si>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</si>
  <si>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</si>
  <si>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</si>
  <si>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</si>
  <si>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</si>
  <si>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</si>
  <si>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</si>
  <si>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</si>
  <si>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</si>
  <si>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</si>
  <si>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</si>
  <si>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</si>
  <si>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</si>
  <si>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</si>
  <si>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</si>
  <si>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</si>
  <si>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</si>
  <si>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</si>
  <si>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</si>
  <si>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</si>
  <si>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</si>
  <si>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</si>
  <si>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</si>
  <si>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</si>
  <si>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</si>
  <si>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</si>
  <si>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</si>
  <si>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</si>
  <si>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</si>
  <si>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食肉地方卸売市場事業特別会計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</si>
  <si>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</si>
  <si>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</si>
  <si>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</si>
  <si>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</si>
  <si>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</si>
  <si>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</si>
  <si>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</si>
  <si>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</si>
  <si>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</si>
  <si>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</si>
  <si>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</si>
  <si>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</si>
  <si>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</si>
  <si>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</si>
  <si>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</si>
  <si>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</si>
  <si>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</si>
  <si>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</si>
  <si>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</si>
  <si>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</si>
  <si>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</si>
  <si>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</si>
  <si>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</si>
  <si>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</si>
  <si>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</si>
  <si>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</si>
  <si>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</si>
  <si>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</si>
  <si>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</si>
  <si>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</si>
  <si>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</si>
  <si>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</si>
  <si>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</si>
  <si>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</si>
  <si>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</si>
  <si>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</si>
  <si>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</si>
  <si>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</si>
  <si>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</si>
  <si>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</si>
  <si>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</si>
  <si>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</si>
  <si>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</si>
  <si>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</si>
  <si>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</si>
  <si>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</si>
  <si>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</si>
  <si>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</si>
  <si>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</si>
  <si>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</si>
  <si>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</si>
  <si>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</si>
  <si>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</si>
  <si>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</si>
  <si>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</si>
  <si>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</si>
  <si>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</si>
  <si>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</si>
  <si>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</si>
  <si>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</si>
  <si>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</si>
  <si>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</si>
  <si>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</si>
  <si>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</si>
  <si>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</si>
  <si>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</si>
  <si>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</si>
  <si>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</si>
  <si>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</si>
  <si>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</si>
  <si>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</si>
  <si>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</si>
  <si>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</si>
  <si>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</si>
  <si>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</si>
  <si>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</si>
  <si>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</si>
  <si>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</si>
  <si>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</si>
  <si>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</si>
  <si>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</si>
  <si>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</si>
  <si>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</si>
  <si>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</si>
  <si>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</si>
  <si>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 2.75</t>
  </si>
  <si>
    <t>▲ 0.58</t>
  </si>
  <si>
    <t>一般会計</t>
  </si>
  <si>
    <t>病院事業会計</t>
  </si>
  <si>
    <t>水道事業会計</t>
  </si>
  <si>
    <t>国民健康保険事業特別会計</t>
  </si>
  <si>
    <t>下水道事業会計</t>
  </si>
  <si>
    <t>介護保険事業特別会計</t>
  </si>
  <si>
    <t>競輪事業特別会計</t>
  </si>
  <si>
    <t>中央卸売市場事業会計</t>
  </si>
  <si>
    <t>その他会計（赤字）</t>
  </si>
  <si>
    <t>その他会計（黒字）</t>
  </si>
  <si>
    <t>（百万円）</t>
    <phoneticPr fontId="5"/>
  </si>
  <si>
    <t>H30</t>
    <phoneticPr fontId="5"/>
  </si>
  <si>
    <t>R01</t>
    <phoneticPr fontId="5"/>
  </si>
  <si>
    <t>R02</t>
    <phoneticPr fontId="5"/>
  </si>
  <si>
    <t>R03</t>
    <phoneticPr fontId="5"/>
  </si>
  <si>
    <t>R04</t>
    <phoneticPr fontId="5"/>
  </si>
  <si>
    <t>鉄道高架事業基金</t>
    <rPh sb="0" eb="2">
      <t>テツドウ</t>
    </rPh>
    <rPh sb="2" eb="4">
      <t>コウカ</t>
    </rPh>
    <rPh sb="4" eb="6">
      <t>ジギョウ</t>
    </rPh>
    <rPh sb="6" eb="8">
      <t>キキン</t>
    </rPh>
    <phoneticPr fontId="5"/>
  </si>
  <si>
    <t>教育施設整備基金</t>
    <rPh sb="0" eb="2">
      <t>キョウイク</t>
    </rPh>
    <rPh sb="2" eb="4">
      <t>シセツ</t>
    </rPh>
    <rPh sb="4" eb="6">
      <t>セイビ</t>
    </rPh>
    <rPh sb="6" eb="8">
      <t>キキン</t>
    </rPh>
    <phoneticPr fontId="5"/>
  </si>
  <si>
    <t>庁舎整備基金</t>
    <rPh sb="0" eb="2">
      <t>チョウシャ</t>
    </rPh>
    <rPh sb="2" eb="4">
      <t>セイビ</t>
    </rPh>
    <rPh sb="4" eb="6">
      <t>キキン</t>
    </rPh>
    <phoneticPr fontId="5"/>
  </si>
  <si>
    <t>岐阜市にぎわいまち公社</t>
    <rPh sb="0" eb="2">
      <t>ギフ</t>
    </rPh>
    <rPh sb="2" eb="3">
      <t>シ</t>
    </rPh>
    <rPh sb="9" eb="11">
      <t>コウシャ</t>
    </rPh>
    <phoneticPr fontId="32"/>
  </si>
  <si>
    <t>岐阜市学校給食会</t>
    <rPh sb="0" eb="2">
      <t>ギフ</t>
    </rPh>
    <rPh sb="2" eb="3">
      <t>シ</t>
    </rPh>
    <rPh sb="3" eb="5">
      <t>ガッコウ</t>
    </rPh>
    <rPh sb="5" eb="7">
      <t>キュウショク</t>
    </rPh>
    <rPh sb="7" eb="8">
      <t>カイ</t>
    </rPh>
    <phoneticPr fontId="32"/>
  </si>
  <si>
    <t>岐阜市みどりのまち推進財団</t>
    <rPh sb="0" eb="2">
      <t>ギフ</t>
    </rPh>
    <rPh sb="2" eb="3">
      <t>シ</t>
    </rPh>
    <rPh sb="9" eb="11">
      <t>スイシン</t>
    </rPh>
    <rPh sb="11" eb="13">
      <t>ザイダン</t>
    </rPh>
    <phoneticPr fontId="32"/>
  </si>
  <si>
    <t>岐阜市教育文化振興事業団</t>
    <rPh sb="0" eb="2">
      <t>ギフ</t>
    </rPh>
    <rPh sb="2" eb="3">
      <t>シ</t>
    </rPh>
    <rPh sb="3" eb="5">
      <t>キョウイク</t>
    </rPh>
    <rPh sb="5" eb="7">
      <t>ブンカ</t>
    </rPh>
    <rPh sb="7" eb="9">
      <t>シンコウ</t>
    </rPh>
    <rPh sb="9" eb="12">
      <t>ジギョウダン</t>
    </rPh>
    <phoneticPr fontId="32"/>
  </si>
  <si>
    <t>岐阜観光コンベンション協会</t>
    <rPh sb="0" eb="2">
      <t>ギフ</t>
    </rPh>
    <rPh sb="2" eb="4">
      <t>カンコウ</t>
    </rPh>
    <rPh sb="11" eb="13">
      <t>キョウカイ</t>
    </rPh>
    <phoneticPr fontId="32"/>
  </si>
  <si>
    <t>岐阜市国際交流協会</t>
    <rPh sb="0" eb="2">
      <t>ギフ</t>
    </rPh>
    <rPh sb="2" eb="3">
      <t>シ</t>
    </rPh>
    <rPh sb="3" eb="5">
      <t>コクサイ</t>
    </rPh>
    <rPh sb="5" eb="7">
      <t>コウリュウ</t>
    </rPh>
    <rPh sb="7" eb="9">
      <t>キョウカイ</t>
    </rPh>
    <phoneticPr fontId="32"/>
  </si>
  <si>
    <t>岐阜市土地開発公社</t>
    <rPh sb="0" eb="2">
      <t>ギフ</t>
    </rPh>
    <rPh sb="2" eb="3">
      <t>シ</t>
    </rPh>
    <rPh sb="3" eb="5">
      <t>トチ</t>
    </rPh>
    <rPh sb="5" eb="7">
      <t>カイハツ</t>
    </rPh>
    <rPh sb="7" eb="9">
      <t>コウシャ</t>
    </rPh>
    <phoneticPr fontId="32"/>
  </si>
  <si>
    <t>岐阜市公共ホール管理財団</t>
    <rPh sb="0" eb="2">
      <t>ギフ</t>
    </rPh>
    <rPh sb="2" eb="3">
      <t>シ</t>
    </rPh>
    <rPh sb="3" eb="5">
      <t>コウキョウ</t>
    </rPh>
    <rPh sb="8" eb="10">
      <t>カンリ</t>
    </rPh>
    <rPh sb="10" eb="12">
      <t>ザイダン</t>
    </rPh>
    <phoneticPr fontId="32"/>
  </si>
  <si>
    <t>岐阜乗合自動車</t>
    <rPh sb="0" eb="2">
      <t>ギフ</t>
    </rPh>
    <rPh sb="2" eb="4">
      <t>ノリアイ</t>
    </rPh>
    <rPh sb="4" eb="7">
      <t>ジドウシャ</t>
    </rPh>
    <phoneticPr fontId="32"/>
  </si>
  <si>
    <t>〇</t>
    <phoneticPr fontId="2"/>
  </si>
  <si>
    <t>基金から2,064百万円繰入</t>
    <rPh sb="0" eb="2">
      <t>キキン</t>
    </rPh>
    <rPh sb="9" eb="10">
      <t>ヒャク</t>
    </rPh>
    <rPh sb="10" eb="12">
      <t>マンエン</t>
    </rPh>
    <rPh sb="12" eb="14">
      <t>クリイレ</t>
    </rPh>
    <phoneticPr fontId="2"/>
  </si>
  <si>
    <t>基金から2百万円繰入</t>
    <rPh sb="0" eb="2">
      <t>キキン</t>
    </rPh>
    <rPh sb="5" eb="6">
      <t>ヒャク</t>
    </rPh>
    <rPh sb="6" eb="8">
      <t>マンエン</t>
    </rPh>
    <rPh sb="8" eb="10">
      <t>クリイレ</t>
    </rPh>
    <phoneticPr fontId="2"/>
  </si>
  <si>
    <t>基金から230百万円繰入</t>
    <rPh sb="0" eb="2">
      <t>キキン</t>
    </rPh>
    <rPh sb="7" eb="10">
      <t>ヒャクマンエン</t>
    </rPh>
    <rPh sb="10" eb="12">
      <t>クリイレ</t>
    </rPh>
    <phoneticPr fontId="2"/>
  </si>
  <si>
    <t>基金から619百万円繰入</t>
    <rPh sb="0" eb="2">
      <t>キキン</t>
    </rPh>
    <rPh sb="7" eb="10">
      <t>ヒャクマンエン</t>
    </rPh>
    <rPh sb="10" eb="12">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</si>
  <si>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</si>
  <si>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</si>
  <si>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</si>
  <si>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岐阜羽島衛生施設組合（一般会計）</t>
    <rPh sb="0" eb="2">
      <t>ギフ</t>
    </rPh>
    <rPh sb="2" eb="4">
      <t>ハシマ</t>
    </rPh>
    <rPh sb="4" eb="6">
      <t>エイセイ</t>
    </rPh>
    <rPh sb="6" eb="8">
      <t>シセツ</t>
    </rPh>
    <rPh sb="8" eb="10">
      <t>クミアイ</t>
    </rPh>
    <rPh sb="11" eb="13">
      <t>イッパン</t>
    </rPh>
    <rPh sb="13" eb="15">
      <t>カイケイ</t>
    </rPh>
    <phoneticPr fontId="2"/>
  </si>
  <si>
    <t>岐阜羽島衛生施設組合（公共用地取得事業特別会計）</t>
  </si>
  <si>
    <t>木曽川右岸地帯水防事務組合</t>
  </si>
  <si>
    <t>岐阜地域児童発達支援センター組合</t>
    <rPh sb="0" eb="2">
      <t>ギフ</t>
    </rPh>
    <rPh sb="2" eb="4">
      <t>チイキ</t>
    </rPh>
    <rPh sb="4" eb="6">
      <t>ジドウ</t>
    </rPh>
    <rPh sb="6" eb="8">
      <t>ハッタツ</t>
    </rPh>
    <rPh sb="8" eb="10">
      <t>シエン</t>
    </rPh>
    <rPh sb="14" eb="16">
      <t>クミアイ</t>
    </rPh>
    <phoneticPr fontId="2"/>
  </si>
  <si>
    <t>薬科大学整備基金</t>
    <rPh sb="0" eb="2">
      <t>ヤッカ</t>
    </rPh>
    <rPh sb="2" eb="4">
      <t>ダイガク</t>
    </rPh>
    <rPh sb="4" eb="6">
      <t>セイビ</t>
    </rPh>
    <rPh sb="6" eb="8">
      <t>キキン</t>
    </rPh>
    <phoneticPr fontId="5"/>
  </si>
  <si>
    <t>公共施設等マネジメント基金</t>
    <rPh sb="0" eb="4">
      <t>コウキョウシセツ</t>
    </rPh>
    <rPh sb="4" eb="5">
      <t>ナド</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</si>
</sst>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B4AD57B-2374-412B-8143-02A6939CB2B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30D-49E1-80CC-1443F6CFE1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44293</c:v>
                </c:pt>
                <c:pt idx="1">
                  <c:v>54420</c:v>
                </c:pt>
                <c:pt idx="2">
                  <c:v>75519</c:v>
                </c:pt>
                <c:pt idx="3">
                  <c:v>44821</c:v>
                </c:pt>
                <c:pt idx="4">
                  <c:v>51105</c:v>
                </c:pt>
              </c:numCache>
            </c:numRef>
          </c:val>
          <c:smooth val="0"/>
          <c:extLst>
            <c:ext xmlns:c16="http://schemas.microsoft.com/office/drawing/2014/chart" uri="{C3380CC4-5D6E-409C-BE32-E72D297353CC}">
              <c16:uniqueId val="{00000001-730D-49E1-80CC-1443F6CFE1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8.11</c:v>
                </c:pt>
                <c:pt idx="1">
                  <c:v>7.85</c:v>
                </c:pt>
                <c:pt idx="2">
                  <c:v>8.98</c:v>
                </c:pt>
                <c:pt idx="3">
                  <c:v>9.75</c:v>
                </c:pt>
                <c:pt idx="4">
                  <c:v>8.9600000000000009</c:v>
                </c:pt>
              </c:numCache>
            </c:numRef>
          </c:val>
          <c:extLst>
            <c:ext xmlns:c16="http://schemas.microsoft.com/office/drawing/2014/chart" uri="{C3380CC4-5D6E-409C-BE32-E72D297353CC}">
              <c16:uniqueId val="{00000000-80AC-4420-8715-8ED2AC305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12.44</c:v>
                </c:pt>
                <c:pt idx="1">
                  <c:v>9.9</c:v>
                </c:pt>
                <c:pt idx="2">
                  <c:v>7.83</c:v>
                </c:pt>
                <c:pt idx="3">
                  <c:v>9.5399999999999991</c:v>
                </c:pt>
                <c:pt idx="4">
                  <c:v>10.92</c:v>
                </c:pt>
              </c:numCache>
            </c:numRef>
          </c:val>
          <c:extLst>
            <c:ext xmlns:c16="http://schemas.microsoft.com/office/drawing/2014/chart" uri="{C3380CC4-5D6E-409C-BE32-E72D297353CC}">
              <c16:uniqueId val="{00000001-80AC-4420-8715-8ED2AC305D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-2.75</c:v>
                </c:pt>
                <c:pt idx="2">
                  <c:v>-0.57999999999999996</c:v>
                </c:pt>
                <c:pt idx="3">
                  <c:v>3.52</c:v>
                </c:pt>
                <c:pt idx="4">
                  <c:v>0.08</c:v>
                </c:pt>
              </c:numCache>
            </c:numRef>
          </c:val>
          <c:smooth val="0"/>
          <c:extLst>
            <c:ext xmlns:c16="http://schemas.microsoft.com/office/drawing/2014/chart" uri="{C3380CC4-5D6E-409C-BE32-E72D297353CC}">
              <c16:uniqueId val="{00000002-80AC-4420-8715-8ED2AC305D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#N/A</c:v>
                </c:pt>
                <c:pt idx="3">
                  <c:v>0.7</c:v>
                </c:pt>
                <c:pt idx="4">
                  <c:v>#N/A</c:v>
                </c:pt>
                <c:pt idx="5">
                  <c:v>0.7</c:v>
                </c:pt>
                <c:pt idx="6">
                  <c:v>#N/A</c:v>
                </c:pt>
                <c:pt idx="7">
                  <c:v>0.66</c:v>
                </c:pt>
                <c:pt idx="8">
                  <c:v>#N/A</c:v>
                </c:pt>
                <c:pt idx="9">
                  <c:v>0.57999999999999996</c:v>
                </c:pt>
              </c:numCache>
            </c:numRef>
          </c:val>
          <c:extLst>
            <c:ext xmlns:c16="http://schemas.microsoft.com/office/drawing/2014/chart" uri="{C3380CC4-5D6E-409C-BE32-E72D297353CC}">
              <c16:uniqueId val="{00000000-B09E-45E0-B09E-3D2FF4439B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9E-45E0-B09E-3D2FF4439B2A}"/>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0.96</c:v>
                </c:pt>
                <c:pt idx="2">
                  <c:v>#N/A</c:v>
                </c:pt>
                <c:pt idx="3">
                  <c:v>1.03</c:v>
                </c:pt>
                <c:pt idx="4">
                  <c:v>#N/A</c:v>
                </c:pt>
                <c:pt idx="5">
                  <c:v>1.1499999999999999</c:v>
                </c:pt>
                <c:pt idx="6">
                  <c:v>#N/A</c:v>
                </c:pt>
                <c:pt idx="7">
                  <c:v>1.1100000000000001</c:v>
                </c:pt>
                <c:pt idx="8">
                  <c:v>#N/A</c:v>
                </c:pt>
                <c:pt idx="9">
                  <c:v>1.26</c:v>
                </c:pt>
              </c:numCache>
            </c:numRef>
          </c:val>
          <c:extLst>
            <c:ext xmlns:c16="http://schemas.microsoft.com/office/drawing/2014/chart" uri="{C3380CC4-5D6E-409C-BE32-E72D297353CC}">
              <c16:uniqueId val="{00000002-B09E-45E0-B09E-3D2FF4439B2A}"/>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1.4</c:v>
                </c:pt>
                <c:pt idx="2">
                  <c:v>#N/A</c:v>
                </c:pt>
                <c:pt idx="3">
                  <c:v>1.39</c:v>
                </c:pt>
                <c:pt idx="4">
                  <c:v>#N/A</c:v>
                </c:pt>
                <c:pt idx="5">
                  <c:v>1.64</c:v>
                </c:pt>
                <c:pt idx="6">
                  <c:v>#N/A</c:v>
                </c:pt>
                <c:pt idx="7">
                  <c:v>1.6</c:v>
                </c:pt>
                <c:pt idx="8">
                  <c:v>#N/A</c:v>
                </c:pt>
                <c:pt idx="9">
                  <c:v>1.43</c:v>
                </c:pt>
              </c:numCache>
            </c:numRef>
          </c:val>
          <c:extLst>
            <c:ext xmlns:c16="http://schemas.microsoft.com/office/drawing/2014/chart" uri="{C3380CC4-5D6E-409C-BE32-E72D297353CC}">
              <c16:uniqueId val="{00000003-B09E-45E0-B09E-3D2FF4439B2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1.41</c:v>
                </c:pt>
                <c:pt idx="2">
                  <c:v>#N/A</c:v>
                </c:pt>
                <c:pt idx="3">
                  <c:v>1.56</c:v>
                </c:pt>
                <c:pt idx="4">
                  <c:v>#N/A</c:v>
                </c:pt>
                <c:pt idx="5">
                  <c:v>1.6</c:v>
                </c:pt>
                <c:pt idx="6">
                  <c:v>#N/A</c:v>
                </c:pt>
                <c:pt idx="7">
                  <c:v>1.06</c:v>
                </c:pt>
                <c:pt idx="8">
                  <c:v>#N/A</c:v>
                </c:pt>
                <c:pt idx="9">
                  <c:v>1.74</c:v>
                </c:pt>
              </c:numCache>
            </c:numRef>
          </c:val>
          <c:extLst>
            <c:ext xmlns:c16="http://schemas.microsoft.com/office/drawing/2014/chart" uri="{C3380CC4-5D6E-409C-BE32-E72D297353CC}">
              <c16:uniqueId val="{00000004-B09E-45E0-B09E-3D2FF4439B2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3.13</c:v>
                </c:pt>
                <c:pt idx="2">
                  <c:v>#N/A</c:v>
                </c:pt>
                <c:pt idx="3">
                  <c:v>2.86</c:v>
                </c:pt>
                <c:pt idx="4">
                  <c:v>#N/A</c:v>
                </c:pt>
                <c:pt idx="5">
                  <c:v>2.96</c:v>
                </c:pt>
                <c:pt idx="6">
                  <c:v>#N/A</c:v>
                </c:pt>
                <c:pt idx="7">
                  <c:v>2.48</c:v>
                </c:pt>
                <c:pt idx="8">
                  <c:v>#N/A</c:v>
                </c:pt>
                <c:pt idx="9">
                  <c:v>2.04</c:v>
                </c:pt>
              </c:numCache>
            </c:numRef>
          </c:val>
          <c:extLst>
            <c:ext xmlns:c16="http://schemas.microsoft.com/office/drawing/2014/chart" uri="{C3380CC4-5D6E-409C-BE32-E72D297353CC}">
              <c16:uniqueId val="{00000005-B09E-45E0-B09E-3D2FF4439B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1.66</c:v>
                </c:pt>
                <c:pt idx="2">
                  <c:v>#N/A</c:v>
                </c:pt>
                <c:pt idx="3">
                  <c:v>1.32</c:v>
                </c:pt>
                <c:pt idx="4">
                  <c:v>#N/A</c:v>
                </c:pt>
                <c:pt idx="5">
                  <c:v>2.19</c:v>
                </c:pt>
                <c:pt idx="6">
                  <c:v>#N/A</c:v>
                </c:pt>
                <c:pt idx="7">
                  <c:v>2.87</c:v>
                </c:pt>
                <c:pt idx="8">
                  <c:v>#N/A</c:v>
                </c:pt>
                <c:pt idx="9">
                  <c:v>2.79</c:v>
                </c:pt>
              </c:numCache>
            </c:numRef>
          </c:val>
          <c:extLst>
            <c:ext xmlns:c16="http://schemas.microsoft.com/office/drawing/2014/chart" uri="{C3380CC4-5D6E-409C-BE32-E72D297353CC}">
              <c16:uniqueId val="{00000006-B09E-45E0-B09E-3D2FF4439B2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3.72</c:v>
                </c:pt>
                <c:pt idx="2">
                  <c:v>#N/A</c:v>
                </c:pt>
                <c:pt idx="3">
                  <c:v>3.55</c:v>
                </c:pt>
                <c:pt idx="4">
                  <c:v>#N/A</c:v>
                </c:pt>
                <c:pt idx="5">
                  <c:v>3.77</c:v>
                </c:pt>
                <c:pt idx="6">
                  <c:v>#N/A</c:v>
                </c:pt>
                <c:pt idx="7">
                  <c:v>3.27</c:v>
                </c:pt>
                <c:pt idx="8">
                  <c:v>#N/A</c:v>
                </c:pt>
                <c:pt idx="9">
                  <c:v>3.44</c:v>
                </c:pt>
              </c:numCache>
            </c:numRef>
          </c:val>
          <c:extLst>
            <c:ext xmlns:c16="http://schemas.microsoft.com/office/drawing/2014/chart" uri="{C3380CC4-5D6E-409C-BE32-E72D297353CC}">
              <c16:uniqueId val="{00000007-B09E-45E0-B09E-3D2FF4439B2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6.56</c:v>
                </c:pt>
                <c:pt idx="2">
                  <c:v>#N/A</c:v>
                </c:pt>
                <c:pt idx="3">
                  <c:v>6.55</c:v>
                </c:pt>
                <c:pt idx="4">
                  <c:v>#N/A</c:v>
                </c:pt>
                <c:pt idx="5">
                  <c:v>7.12</c:v>
                </c:pt>
                <c:pt idx="6">
                  <c:v>#N/A</c:v>
                </c:pt>
                <c:pt idx="7">
                  <c:v>6.67</c:v>
                </c:pt>
                <c:pt idx="8">
                  <c:v>#N/A</c:v>
                </c:pt>
                <c:pt idx="9">
                  <c:v>7.73</c:v>
                </c:pt>
              </c:numCache>
            </c:numRef>
          </c:val>
          <c:extLst>
            <c:ext xmlns:c16="http://schemas.microsoft.com/office/drawing/2014/chart" uri="{C3380CC4-5D6E-409C-BE32-E72D297353CC}">
              <c16:uniqueId val="{00000008-B09E-45E0-B09E-3D2FF4439B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7.74</c:v>
                </c:pt>
                <c:pt idx="2">
                  <c:v>#N/A</c:v>
                </c:pt>
                <c:pt idx="3">
                  <c:v>7.4</c:v>
                </c:pt>
                <c:pt idx="4">
                  <c:v>#N/A</c:v>
                </c:pt>
                <c:pt idx="5">
                  <c:v>8.52</c:v>
                </c:pt>
                <c:pt idx="6">
                  <c:v>#N/A</c:v>
                </c:pt>
                <c:pt idx="7">
                  <c:v>9.36</c:v>
                </c:pt>
                <c:pt idx="8">
                  <c:v>#N/A</c:v>
                </c:pt>
                <c:pt idx="9">
                  <c:v>8.67</c:v>
                </c:pt>
              </c:numCache>
            </c:numRef>
          </c:val>
          <c:extLst>
            <c:ext xmlns:c16="http://schemas.microsoft.com/office/drawing/2014/chart" uri="{C3380CC4-5D6E-409C-BE32-E72D297353CC}">
              <c16:uniqueId val="{00000009-B09E-45E0-B09E-3D2FF4439B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12411</c:v>
                </c:pt>
                <c:pt idx="5">
                  <c:v>12273</c:v>
                </c:pt>
                <c:pt idx="8">
                  <c:v>12480</c:v>
                </c:pt>
                <c:pt idx="11">
                  <c:v>12477</c:v>
                </c:pt>
                <c:pt idx="14">
                  <c:v>12618</c:v>
                </c:pt>
              </c:numCache>
            </c:numRef>
          </c:val>
          <c:extLst>
            <c:ext xmlns:c16="http://schemas.microsoft.com/office/drawing/2014/chart" uri="{C3380CC4-5D6E-409C-BE32-E72D297353CC}">
              <c16:uniqueId val="{00000000-8B78-4BC3-943B-AF58583298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8B78-4BC3-943B-AF58583298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9</c:v>
                </c:pt>
                <c:pt idx="9">
                  <c:v>10</c:v>
                </c:pt>
                <c:pt idx="12">
                  <c:v>12</c:v>
                </c:pt>
              </c:numCache>
            </c:numRef>
          </c:val>
          <c:extLst>
            <c:ext xmlns:c16="http://schemas.microsoft.com/office/drawing/2014/chart" uri="{C3380CC4-5D6E-409C-BE32-E72D297353CC}">
              <c16:uniqueId val="{00000002-8B78-4BC3-943B-AF58583298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16</c:v>
                </c:pt>
                <c:pt idx="6">
                  <c:v>30</c:v>
                </c:pt>
                <c:pt idx="9">
                  <c:v>38</c:v>
                </c:pt>
                <c:pt idx="12">
                  <c:v>50</c:v>
                </c:pt>
              </c:numCache>
            </c:numRef>
          </c:val>
          <c:extLst>
            <c:ext xmlns:c16="http://schemas.microsoft.com/office/drawing/2014/chart" uri="{C3380CC4-5D6E-409C-BE32-E72D297353CC}">
              <c16:uniqueId val="{00000003-8B78-4BC3-943B-AF58583298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2812</c:v>
                </c:pt>
                <c:pt idx="3">
                  <c:v>2567</c:v>
                </c:pt>
                <c:pt idx="6">
                  <c:v>2664</c:v>
                </c:pt>
                <c:pt idx="9">
                  <c:v>2411</c:v>
                </c:pt>
                <c:pt idx="12">
                  <c:v>1909</c:v>
                </c:pt>
              </c:numCache>
            </c:numRef>
          </c:val>
          <c:extLst>
            <c:ext xmlns:c16="http://schemas.microsoft.com/office/drawing/2014/chart" uri="{C3380CC4-5D6E-409C-BE32-E72D297353CC}">
              <c16:uniqueId val="{00000004-8B78-4BC3-943B-AF58583298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8-4BC3-943B-AF58583298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78-4BC3-943B-AF58583298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12955</c:v>
                </c:pt>
                <c:pt idx="3">
                  <c:v>12822</c:v>
                </c:pt>
                <c:pt idx="6">
                  <c:v>12530</c:v>
                </c:pt>
                <c:pt idx="9">
                  <c:v>12372</c:v>
                </c:pt>
                <c:pt idx="12">
                  <c:v>12383</c:v>
                </c:pt>
              </c:numCache>
            </c:numRef>
          </c:val>
          <c:extLst>
            <c:ext xmlns:c16="http://schemas.microsoft.com/office/drawing/2014/chart" uri="{C3380CC4-5D6E-409C-BE32-E72D297353CC}">
              <c16:uniqueId val="{00000007-8B78-4BC3-943B-AF58583298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3375</c:v>
                </c:pt>
                <c:pt idx="2">
                  <c:v>#N/A</c:v>
                </c:pt>
                <c:pt idx="3">
                  <c:v>#N/A</c:v>
                </c:pt>
                <c:pt idx="4">
                  <c:v>3137</c:v>
                </c:pt>
                <c:pt idx="5">
                  <c:v>#N/A</c:v>
                </c:pt>
                <c:pt idx="6">
                  <c:v>#N/A</c:v>
                </c:pt>
                <c:pt idx="7">
                  <c:v>2754</c:v>
                </c:pt>
                <c:pt idx="8">
                  <c:v>#N/A</c:v>
                </c:pt>
                <c:pt idx="9">
                  <c:v>#N/A</c:v>
                </c:pt>
                <c:pt idx="10">
                  <c:v>2354</c:v>
                </c:pt>
                <c:pt idx="11">
                  <c:v>#N/A</c:v>
                </c:pt>
                <c:pt idx="12">
                  <c:v>#N/A</c:v>
                </c:pt>
                <c:pt idx="13">
                  <c:v>1736</c:v>
                </c:pt>
                <c:pt idx="14">
                  <c:v>#N/A</c:v>
                </c:pt>
              </c:numCache>
            </c:numRef>
          </c:val>
          <c:smooth val="0"/>
          <c:extLst>
            <c:ext xmlns:c16="http://schemas.microsoft.com/office/drawing/2014/chart" uri="{C3380CC4-5D6E-409C-BE32-E72D297353CC}">
              <c16:uniqueId val="{00000008-8B78-4BC3-943B-AF58583298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131072</c:v>
                </c:pt>
                <c:pt idx="5">
                  <c:v>133695</c:v>
                </c:pt>
                <c:pt idx="8">
                  <c:v>137035</c:v>
                </c:pt>
                <c:pt idx="11">
                  <c:v>138673</c:v>
                </c:pt>
                <c:pt idx="14">
                  <c:v>136684</c:v>
                </c:pt>
              </c:numCache>
            </c:numRef>
          </c:val>
          <c:extLst>
            <c:ext xmlns:c16="http://schemas.microsoft.com/office/drawing/2014/chart" uri="{C3380CC4-5D6E-409C-BE32-E72D297353CC}">
              <c16:uniqueId val="{00000000-F9DF-4210-BB56-40CCB5E441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33061</c:v>
                </c:pt>
                <c:pt idx="5">
                  <c:v>32994</c:v>
                </c:pt>
                <c:pt idx="8">
                  <c:v>32935</c:v>
                </c:pt>
                <c:pt idx="11">
                  <c:v>34170</c:v>
                </c:pt>
                <c:pt idx="14">
                  <c:v>35440</c:v>
                </c:pt>
              </c:numCache>
            </c:numRef>
          </c:val>
          <c:extLst>
            <c:ext xmlns:c16="http://schemas.microsoft.com/office/drawing/2014/chart" uri="{C3380CC4-5D6E-409C-BE32-E72D297353CC}">
              <c16:uniqueId val="{00000001-F9DF-4210-BB56-40CCB5E441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38124</c:v>
                </c:pt>
                <c:pt idx="5">
                  <c:v>33318</c:v>
                </c:pt>
                <c:pt idx="8">
                  <c:v>23081</c:v>
                </c:pt>
                <c:pt idx="11">
                  <c:v>28384</c:v>
                </c:pt>
                <c:pt idx="14">
                  <c:v>29724</c:v>
                </c:pt>
              </c:numCache>
            </c:numRef>
          </c:val>
          <c:extLst>
            <c:ext xmlns:c16="http://schemas.microsoft.com/office/drawing/2014/chart" uri="{C3380CC4-5D6E-409C-BE32-E72D297353CC}">
              <c16:uniqueId val="{00000002-F9DF-4210-BB56-40CCB5E441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DF-4210-BB56-40CCB5E441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DF-4210-BB56-40CCB5E441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DF-4210-BB56-40CCB5E441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15620</c:v>
                </c:pt>
                <c:pt idx="3">
                  <c:v>16285</c:v>
                </c:pt>
                <c:pt idx="6">
                  <c:v>16468</c:v>
                </c:pt>
                <c:pt idx="9">
                  <c:v>16588</c:v>
                </c:pt>
                <c:pt idx="12">
                  <c:v>16729</c:v>
                </c:pt>
              </c:numCache>
            </c:numRef>
          </c:val>
          <c:extLst>
            <c:ext xmlns:c16="http://schemas.microsoft.com/office/drawing/2014/chart" uri="{C3380CC4-5D6E-409C-BE32-E72D297353CC}">
              <c16:uniqueId val="{00000006-F9DF-4210-BB56-40CCB5E441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c:v>
                </c:pt>
                <c:pt idx="3">
                  <c:v>252</c:v>
                </c:pt>
                <c:pt idx="6">
                  <c:v>504</c:v>
                </c:pt>
                <c:pt idx="9">
                  <c:v>587</c:v>
                </c:pt>
                <c:pt idx="12">
                  <c:v>535</c:v>
                </c:pt>
              </c:numCache>
            </c:numRef>
          </c:val>
          <c:extLst>
            <c:ext xmlns:c16="http://schemas.microsoft.com/office/drawing/2014/chart" uri="{C3380CC4-5D6E-409C-BE32-E72D297353CC}">
              <c16:uniqueId val="{00000007-F9DF-4210-BB56-40CCB5E441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27782</c:v>
                </c:pt>
                <c:pt idx="3">
                  <c:v>26040</c:v>
                </c:pt>
                <c:pt idx="6">
                  <c:v>24264</c:v>
                </c:pt>
                <c:pt idx="9">
                  <c:v>22128</c:v>
                </c:pt>
                <c:pt idx="12">
                  <c:v>20799</c:v>
                </c:pt>
              </c:numCache>
            </c:numRef>
          </c:val>
          <c:extLst>
            <c:ext xmlns:c16="http://schemas.microsoft.com/office/drawing/2014/chart" uri="{C3380CC4-5D6E-409C-BE32-E72D297353CC}">
              <c16:uniqueId val="{00000008-F9DF-4210-BB56-40CCB5E441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1584</c:v>
                </c:pt>
                <c:pt idx="3">
                  <c:v>1638</c:v>
                </c:pt>
                <c:pt idx="6">
                  <c:v>1626</c:v>
                </c:pt>
                <c:pt idx="9">
                  <c:v>1583</c:v>
                </c:pt>
                <c:pt idx="12">
                  <c:v>1431</c:v>
                </c:pt>
              </c:numCache>
            </c:numRef>
          </c:val>
          <c:extLst>
            <c:ext xmlns:c16="http://schemas.microsoft.com/office/drawing/2014/chart" uri="{C3380CC4-5D6E-409C-BE32-E72D297353CC}">
              <c16:uniqueId val="{00000009-F9DF-4210-BB56-40CCB5E441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135427</c:v>
                </c:pt>
                <c:pt idx="3">
                  <c:v>138383</c:v>
                </c:pt>
                <c:pt idx="6">
                  <c:v>145285</c:v>
                </c:pt>
                <c:pt idx="9">
                  <c:v>148023</c:v>
                </c:pt>
                <c:pt idx="12">
                  <c:v>148841</c:v>
                </c:pt>
              </c:numCache>
            </c:numRef>
          </c:val>
          <c:extLst>
            <c:ext xmlns:c16="http://schemas.microsoft.com/office/drawing/2014/chart" uri="{C3380CC4-5D6E-409C-BE32-E72D297353CC}">
              <c16:uniqueId val="{0000000A-F9DF-4210-BB56-40CCB5E441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DF-4210-BB56-40CCB5E441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6688</c:v>
                </c:pt>
                <c:pt idx="1">
                  <c:v>8690</c:v>
                </c:pt>
                <c:pt idx="2">
                  <c:v>9691</c:v>
                </c:pt>
              </c:numCache>
            </c:numRef>
          </c:val>
          <c:extLst>
            <c:ext xmlns:c16="http://schemas.microsoft.com/office/drawing/2014/chart" uri="{C3380CC4-5D6E-409C-BE32-E72D297353CC}">
              <c16:uniqueId val="{00000000-537F-423F-AAE0-6A271B7504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37F-423F-AAE0-6A271B7504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11827</c:v>
                </c:pt>
                <c:pt idx="1">
                  <c:v>14684</c:v>
                </c:pt>
                <c:pt idx="2">
                  <c:v>15403</c:v>
                </c:pt>
              </c:numCache>
            </c:numRef>
          </c:val>
          <c:extLst>
            <c:ext xmlns:c16="http://schemas.microsoft.com/office/drawing/2014/chart" uri="{C3380CC4-5D6E-409C-BE32-E72D297353CC}">
              <c16:uniqueId val="{00000002-537F-423F-AAE0-6A271B7504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利率の高い地方債の償還が終了してきていることなどから、元利償還金等の合計額は減少傾向にある。加えて、臨時財政対策債の償還が増加しており、算入公債費等の額も増となっている。</a:t>
          </a:r>
        </a:p>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新庁舎建設に伴い平成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年度にかけて地方債の発行が増加しているため、将来負担額は増加傾向である。</a:t>
          </a:r>
        </a:p>
        <a:p>
          <a:r>
            <a:rPr kumimoji="1" lang="ja-JP" altLang="en-US" sz="1200">
              <a:latin typeface="ＭＳ ゴシック" pitchFamily="49" charset="-128"/>
              <a:ea typeface="ＭＳ ゴシック" pitchFamily="49" charset="-128"/>
            </a:rPr>
            <a:t>一方、充当可能財源等については、薬科大学新キャンパス整備のため、薬科大学整備基金に積み増しを行ったことなどから増加した。</a:t>
          </a:r>
        </a:p>
        <a:p>
          <a:r>
            <a:rPr kumimoji="1" lang="ja-JP" altLang="en-US" sz="1200">
              <a:latin typeface="ＭＳ ゴシック" pitchFamily="49" charset="-128"/>
              <a:ea typeface="ＭＳ ゴシック" pitchFamily="49" charset="-128"/>
            </a:rPr>
            <a:t>将来負担比率（分子）は平成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年度からマイナスに転じており、令和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年度も引き続きマイナス状態を維持している。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新型コロナウイルス感染症対策などの財源として約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億円を市民福祉健康医療基金から、小学校のトイレ改修などの財源として約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億円を教育施設整備基金から、それぞれ取り崩した。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一方、財政調整基金について、予算で取崩しを見込んだが、決算収支見込みを踏まえ、取崩しはせず、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また、将来の負担に備えるため鉄道高架事業基金及び薬科大学整備基金に計画的に積立てを行った。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これらの結果、基金全体としては、約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基金全体を通しての積立目標等は設定していない。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億円を維持する目標を設定している。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特定目的基金については、大型プロジェクト事業の実施にあたり、財政需要の年度間の平準化を図るため、計画的に積立て、事業進捗に合わせた取崩しを行う。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・鉄道高架事業基金：鉄道高架事業（名鉄名古屋本線の鉄道高架事業に係る負担金、周辺のまちづくりなど）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・公共施設等マネジメント基金：公共施設等の計画的な維持更新（</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年度設置）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・薬科大学整備基金：薬科大学の整備に充てるため（新キャンパス整備など）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・教育施設整備基金：義務教育施設の整備（小中学校改築、大規模修繕など）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・庁舎整備基金：新庁舎（附属駐車場を含む）の整備</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・鉄道高架事業基金：鉄道高架事業のために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億円を積立てたことなどによる増加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・公共施設等マネジメント基金：公共施設等の計画的な維持更新のため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・薬科大学整備基金：新キャンパス整備のため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・教育施設整備基金：小学校のトイレ改修などに約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・庁舎整備基金：旧庁舎解体工事に約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・鉄道高架事業基金：鉄道高架事業に備え、所要額を計画的に積み立てる予定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・公共施設等マネジメント基金：上記、教育施設整備基金の取崩しが終了するまでに、所要額を積立てる予定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・薬科大学整備基金：新キャンパス整備に備え、所要額を計画的に積み立てる予定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・教育施設整備基金：義務教育施設の整備予定に合わせて必要額を取崩す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事業の進捗状況により、令和６年度以降廃止予定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財源不足を補うため、令和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年度予算編成では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億円の取崩しを見込んだが、決算収支見込みを踏まえ、最終的に取崩しはせず、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積立ては、一般会計の毎会計年度において生じた歳入歳出の決算剰余金の範囲内とし、取崩しは、決算収支を踏まえた必要額の繰入れを行う。また、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岐阜市行財政改革プランにおいて、財政規律を堅持するため、財政調整基金と前年度繰越金の合計で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億円を維持する目標を設定している。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残高はゼロである。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当面減債基金の積立ての予定はない。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C007DF5-2CBF-47E0-B0DB-A2CCBC92B3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2F1A88F-00A9-453D-B13D-08B89E8913A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693B01F-D911-4287-9B65-FF6918035E9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9B4C65F-46EF-413B-959C-AD5CB8E7F70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ED1AB06-0129-464D-AFF6-65C54D6FD1E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305D179-D37E-430C-A79B-B30FDC66C8A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3EF48C3-E263-437F-9FCE-B3E78E7E2FE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8F2E6AF-D24A-43B4-92B4-0BDE1E70ADB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43247AB-AAE0-463B-97FD-0E61E25BD4B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0D8AE3-71AD-4EEB-8FDB-8CDBABFF4ED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402,400
392,482
203.60
196,878,547
188,492,600
7,955,344
88,752,918
148,503,913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984038-2CD2-4AC1-8BCB-13F1D59A68C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B780CC5-2913-4CAD-8637-6FCF0A05B47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9DB6E34-485C-4CA8-84C4-D19DADB2B14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DE925F6-4775-4601-9F3D-BCEC4AD4A6E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D4DEC1-605A-4F6F-A43F-662783B94C7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993977-8D8E-407E-8C58-3A3F0F0E69D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A386B43-278E-4377-9F0E-55895E59DE2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45CA789-B6A1-4BE9-A4E9-49D79904A27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CAD6ECA-AE02-4C91-8715-1FFC10FF4C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1FED712-364E-4B2C-AF59-0BA5482B9E8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FD2FA4-F876-4D42-B9AC-41B1B7EA211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B33DBCF-3959-43E9-8F1C-BE1A030B2CE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46ED24C-D20D-4DEE-ADE4-F9334A45F47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C142E8-D078-4206-91D7-806A2073574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322431F-B2EA-42FA-8ABA-738B3750E19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1B91FBF-06FE-428E-9023-2000D07C9B0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4E2C32B-D6FB-4CC5-BB2E-CBDFE93E531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97E19C5-40B4-4E82-A396-BCD3D420203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B9C6F8D-593C-4E61-ACCC-479DFE61AB3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BACAE67-1206-4342-AF3E-A883B345D8D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AC72CE3-18B0-407F-A080-CDCB9A9F2A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BA40358-42EA-45C7-84A1-93B02EEA1D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82FEF22-6DBF-42CD-9601-1AC937FFC07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A186186-799C-4B7D-9D63-1AE0DF7A9AC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16F3549-0048-484A-885A-BE4EAE70BB0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67E3501-24F3-48B2-A358-4E2017BFF3D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674FC35-7BCE-43CF-B235-A0244C524E9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57492E6-5FCF-4CFF-8E50-CCB4935D94A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E81D563-2DD6-4A8E-9B64-457834EBAA9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F807256-5E01-470F-84B7-988E10FC490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3A0F664-8441-4BE7-AF5B-4F234CAC9B5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21B734F-6C1D-4940-BE8B-4BC098935FB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A5B4072-603E-4C36-AB46-48352516B88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F3C9E3-96D8-41BA-8A2F-7CC1D4DD55F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444C689-9E37-4CE3-BAFD-AC1AEAEFDB0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4A86A20-594A-41D4-9111-87CD14D8105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CE4D912-9055-4954-8018-368B3F073EE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年度は、主に市町村民税の所得割の増により、分子となる基準財政収入額が増加したものの、臨時財政対策債償還費の増により、分母となる財政需要額も増加しているため、前年度と比べ減少している。	</a:t>
          </a:r>
        </a:p>
        <a:p>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る景気の低迷から回復基調を見込むものの、さらなる税源を確保するために、引き続き、教育・子育て環境、地域資源を活用した観光振興、企業立地の促進等、様々な施策を推進し、定住・交流人口の増加、地域経済の回復と産業の活性化を図ることで、将来にわたり持続可能な都市運営を支える財政基盤を確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90C64D4-C456-4779-9CC6-588DF2739CD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3845A51-4A0B-4C6E-BEEC-B3E1F0F777D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EFA1629-DB77-4C05-9E45-E6677015DDC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F6B7CE9D-F3F3-400D-A2DB-13193CEA3EB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EE5DDB2-5441-43CC-BC83-BB34B70677D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C903339-1EB5-4BBD-A749-F45DD685670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2845E9EF-ED1B-4663-AA59-30B21F86231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4A715FA-5E86-4496-A311-67F35124867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B292B03-BE53-473B-BBFF-DBE75196650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E3CDE390-0048-4A6D-A94E-92FE5B153D7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AAA53C4-BE6A-4691-8F21-7F6D1BBD932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3B684B6-4416-47EF-8074-E193A16013F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3EA739B2-3CAE-485E-90CC-C31B0E53B6A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1D7AA91D-62FE-4EB8-ACB3-7390C8088BE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ED4C33C3-708D-4052-B129-D473CDABC3A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5C0B8751-DCC5-43B8-9EF2-C1DC49D0C4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B344AA7-EDBD-462D-AE56-0C04B798F72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5A36F6B3-6C2F-49A2-8FEB-EAA750F6F2F2}"/>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525FB97E-400E-42A1-B0A3-6187A5F754A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98C2876C-8A12-4E85-A743-ABD1BA90270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EEAA4315-C988-4F02-A1D0-D3E32A2273AA}"/>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35C6600C-3BE3-42DA-A0AD-2BFFF6ADE4C8}"/>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DFDCD8F3-4B98-4496-96AB-2CFD77A43EF8}"/>
            </a:ext>
          </a:extLst>
        </xdr:cNvPr>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3B5B8708-1714-4CDC-8315-BD3801632B5D}"/>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EAF39804-5374-4B95-A0A5-8289AC27EFAA}"/>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31E2BEC8-ADE1-4666-9ADC-62FB6B5B7F14}"/>
            </a:ext>
          </a:extLst>
        </xdr:cNvPr>
        <xdr:cNvCxnSpPr/>
      </xdr:nvCxnSpPr>
      <xdr:spPr>
        <a:xfrm>
          <a:off x="3225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32D4FAE3-B348-413E-AF63-E91401F61F51}"/>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4ABEA824-A670-4CAE-ABAD-58129C4A9BB6}"/>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9FBEE4A7-CA94-4C2C-9D27-F320DC99A3F2}"/>
            </a:ext>
          </a:extLst>
        </xdr:cNvPr>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46B7715E-74F2-46B5-A87D-67B141B15D0E}"/>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5E01E9BB-0B9B-44D7-88B3-BF91D5D20055}"/>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D8574B52-4C1D-49F4-A29B-7A9C8B32CEAB}"/>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5585D50E-70D7-4C69-923F-CBDF298D33D2}"/>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E630088F-4DE8-4A05-BEA1-9013CD5E95EA}"/>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AB92542F-643B-410A-97D5-CDA0689C9D2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D246B3F8-C376-4AF4-BBA7-5B69703E562D}"/>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C5A3321-486C-4593-B01B-B4925F3B2F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D09AA11-0A33-40B8-986E-11B06D5D5A0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E38BB99-11D1-4019-9763-06666600761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53F1585-DE63-4A9A-8BF3-7CE54AF838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754424D-31FB-4874-A55D-D5E8AC32795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4818D4B6-566D-4953-AEF4-C2E7A97349E6}"/>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4ABC3119-C684-465E-854D-3EA7861291B2}"/>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C633F629-0C3C-4558-874A-29500AABDB77}"/>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54E34998-766E-43A4-8A9D-6B88210FD639}"/>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89766996-5F4D-4F25-B932-E5C612C2BB24}"/>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C91832A7-8EF3-4E2C-BB78-6E2F87DCE11C}"/>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6E869823-70F3-4D0B-93AE-4FC31CA3C16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742CD722-AB0B-4C70-9F3C-1A88CFFF7826}"/>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4D4C0AF5-1D90-4340-A3CD-D4D4207D8D2D}"/>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5BB7F735-B38E-4369-98AC-05035FDCD117}"/>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DF002488-2342-4C6B-97E4-22FDD1AE6D0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D9B6ACC-011E-4469-897A-EA1C38CBE5F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E4167BB-1B70-4E71-A9A2-7671C191D60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85543197-1A95-4CD4-A262-CAE3347A2AA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5EAEF92-6950-4400-8BC0-7E10588DB40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C6B8E95-0BFB-45F2-8201-AC0784A2B44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3C9AE53C-3225-4A8F-BC89-C922431C925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397CE93C-C0AA-4EE3-8DFA-00619B6A52A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42BD1DA8-05E7-4067-9046-180C4CE8315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0EBD22A-9B66-40AF-BC86-88CFD73E5A2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717FE8A-125B-4A62-8F93-F67DF0D1B62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832F4357-F120-4A54-9B73-8A67A1781CF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CA12B140-A22A-4234-AB97-98E929A31EC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継続的な行財政改革により、普通債（臨時財政対策債等を除く地方債）残高の縮減や職員定数の削減など、義務的経費の縮減に努めてきたが、近年は類似団体平均を上回っている。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年度は、経常経費充当一般財源では主に光熱費による増、分母では臨時財政対策債が大幅に減少したため、</a:t>
          </a:r>
          <a:r>
            <a:rPr kumimoji="1" lang="en-US" altLang="ja-JP" sz="1200">
              <a:latin typeface="ＭＳ Ｐゴシック" panose="020B0600070205080204" pitchFamily="50" charset="-128"/>
              <a:ea typeface="ＭＳ Ｐゴシック" panose="020B0600070205080204" pitchFamily="50" charset="-128"/>
            </a:rPr>
            <a:t>94.3</a:t>
          </a:r>
          <a:r>
            <a:rPr kumimoji="1" lang="ja-JP" altLang="en-US" sz="1200">
              <a:latin typeface="ＭＳ Ｐゴシック" panose="020B0600070205080204" pitchFamily="50" charset="-128"/>
              <a:ea typeface="ＭＳ Ｐゴシック" panose="020B0600070205080204" pitchFamily="50" charset="-128"/>
            </a:rPr>
            <a:t>％と対前年比で</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今後も物価高騰や人件費の上昇が見込まれることから、今後も行財政改革を徹底し、義務的経費の縮減に努めていく。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53F7D10-A3F4-4A1D-92FB-8108B8AFE27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D333AB1-A0A7-4585-9929-FCAE4E55509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892437E-4A11-4F27-A5EF-A2E037A247D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4DD859B4-431C-4922-8384-B489A116B52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D202A96A-8160-43D9-90A1-7342AC246C5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42E8E7F6-3EE9-46C9-803B-970FAB7C0311}"/>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CAA17D64-84FD-4F4D-A09B-CD1802630D2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D39520DF-83FB-4CF7-A3BD-D20CAFAC685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30960C3-C6A4-4D88-B15C-904EE57A29B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AD214C3D-F711-446B-8F45-32AF35C5D03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25F45027-B831-4CC2-883E-E138695658C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5683287-44BE-4722-805B-ED8647D4006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5816851-8A0A-4EB7-8E83-3BDB74E7ACF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9F4DDCE-B032-49FE-978B-1164D72E61D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4E878C2C-E3F4-4579-BA04-7F847D7517A5}"/>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BBE2B9CD-F2F5-42C1-AB0A-74E54C166B55}"/>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D672A9A9-467D-49BF-9B69-DC031CE72B32}"/>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F79A0736-A80C-4CD0-8443-2DC0F2DD89DC}"/>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19966AA8-3550-4A64-9443-F94DF8C09077}"/>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99568</xdr:rowOff>
    </xdr:to>
    <xdr:cxnSp macro="">
      <xdr:nvCxnSpPr>
        <xdr:cNvPr id="132" name="直線コネクタ 131">
          <a:extLst>
            <a:ext uri="{FF2B5EF4-FFF2-40B4-BE49-F238E27FC236}">
              <a16:creationId xmlns:a16="http://schemas.microsoft.com/office/drawing/2014/main" id="{CE217486-9B94-412E-AD85-37DB103DAC34}"/>
            </a:ext>
          </a:extLst>
        </xdr:cNvPr>
        <xdr:cNvCxnSpPr/>
      </xdr:nvCxnSpPr>
      <xdr:spPr>
        <a:xfrm>
          <a:off x="4114800" y="1100251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5A2F3D80-368E-47BD-8B1C-1765420E3BE2}"/>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C4E21314-C228-4125-8510-12E52D252181}"/>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65</xdr:row>
      <xdr:rowOff>147828</xdr:rowOff>
    </xdr:to>
    <xdr:cxnSp macro="">
      <xdr:nvCxnSpPr>
        <xdr:cNvPr id="135" name="直線コネクタ 134">
          <a:extLst>
            <a:ext uri="{FF2B5EF4-FFF2-40B4-BE49-F238E27FC236}">
              <a16:creationId xmlns:a16="http://schemas.microsoft.com/office/drawing/2014/main" id="{7BF23595-566D-496F-AF8A-FD2930AD7E1E}"/>
            </a:ext>
          </a:extLst>
        </xdr:cNvPr>
        <xdr:cNvCxnSpPr/>
      </xdr:nvCxnSpPr>
      <xdr:spPr>
        <a:xfrm flipV="1">
          <a:off x="3225800" y="1100251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C424764D-E703-4583-A4B9-0F031F4617DB}"/>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F8B4715E-6622-40AC-9C4A-14A9458AB2FE}"/>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65</xdr:row>
      <xdr:rowOff>157480</xdr:rowOff>
    </xdr:to>
    <xdr:cxnSp macro="">
      <xdr:nvCxnSpPr>
        <xdr:cNvPr id="138" name="直線コネクタ 137">
          <a:extLst>
            <a:ext uri="{FF2B5EF4-FFF2-40B4-BE49-F238E27FC236}">
              <a16:creationId xmlns:a16="http://schemas.microsoft.com/office/drawing/2014/main" id="{B67F6906-C898-4552-93CE-BB10BB5C5990}"/>
            </a:ext>
          </a:extLst>
        </xdr:cNvPr>
        <xdr:cNvCxnSpPr/>
      </xdr:nvCxnSpPr>
      <xdr:spPr>
        <a:xfrm flipV="1">
          <a:off x="2336800" y="112920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7F54F323-F7B5-423B-92CC-385AA02CAB3D}"/>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49D75F9-5FFE-4A1E-8585-ADC7EA1C43FC}"/>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157480</xdr:rowOff>
    </xdr:to>
    <xdr:cxnSp macro="">
      <xdr:nvCxnSpPr>
        <xdr:cNvPr id="141" name="直線コネクタ 140">
          <a:extLst>
            <a:ext uri="{FF2B5EF4-FFF2-40B4-BE49-F238E27FC236}">
              <a16:creationId xmlns:a16="http://schemas.microsoft.com/office/drawing/2014/main" id="{E6D18CC5-3A76-4E31-B4F5-1A02422415C7}"/>
            </a:ext>
          </a:extLst>
        </xdr:cNvPr>
        <xdr:cNvCxnSpPr/>
      </xdr:nvCxnSpPr>
      <xdr:spPr>
        <a:xfrm>
          <a:off x="1447800" y="112148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A54D68E0-6976-43DB-AE2D-FD2D0AD42EAB}"/>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29C26B5C-42AB-4971-BAE6-C753E3580C46}"/>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DA225B57-F2F9-441A-9D6E-3C48C5293E21}"/>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BC08668E-C648-415E-A9BD-5127A9AB9D72}"/>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B3E21BF-7421-43E3-B73C-F37FB684359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CAEB5EE-7464-454F-B390-BC07E6BE7D2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5AB0FB4-8EBC-4A06-A5ED-0C7A32B6DE4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3322CA9-6428-469F-AD4F-5D474324334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10102C2-CAAF-4292-9681-B1C2DE577ED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1" name="楕円 150">
          <a:extLst>
            <a:ext uri="{FF2B5EF4-FFF2-40B4-BE49-F238E27FC236}">
              <a16:creationId xmlns:a16="http://schemas.microsoft.com/office/drawing/2014/main" id="{F973E555-9E3B-4311-8A5B-5AA3143764F7}"/>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2" name="財政構造の弾力性該当値テキスト">
          <a:extLst>
            <a:ext uri="{FF2B5EF4-FFF2-40B4-BE49-F238E27FC236}">
              <a16:creationId xmlns:a16="http://schemas.microsoft.com/office/drawing/2014/main" id="{87D4F60E-40E4-4E0A-8BB8-95187F449FC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3" name="楕円 152">
          <a:extLst>
            <a:ext uri="{FF2B5EF4-FFF2-40B4-BE49-F238E27FC236}">
              <a16:creationId xmlns:a16="http://schemas.microsoft.com/office/drawing/2014/main" id="{285AC6BA-C6F2-47CF-A47B-DA7FBBF4C55E}"/>
            </a:ext>
          </a:extLst>
        </xdr:cNvPr>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4" name="テキスト ボックス 153">
          <a:extLst>
            <a:ext uri="{FF2B5EF4-FFF2-40B4-BE49-F238E27FC236}">
              <a16:creationId xmlns:a16="http://schemas.microsoft.com/office/drawing/2014/main" id="{858283D0-79CC-44D7-9ECF-5F8792722D8F}"/>
            </a:ext>
          </a:extLst>
        </xdr:cNvPr>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5" name="楕円 154">
          <a:extLst>
            <a:ext uri="{FF2B5EF4-FFF2-40B4-BE49-F238E27FC236}">
              <a16:creationId xmlns:a16="http://schemas.microsoft.com/office/drawing/2014/main" id="{569DBAA0-3D0B-4B31-8BD7-66EC9194039F}"/>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6" name="テキスト ボックス 155">
          <a:extLst>
            <a:ext uri="{FF2B5EF4-FFF2-40B4-BE49-F238E27FC236}">
              <a16:creationId xmlns:a16="http://schemas.microsoft.com/office/drawing/2014/main" id="{41343A6E-D56F-4800-96C4-6642B8E9A736}"/>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a:extLst>
            <a:ext uri="{FF2B5EF4-FFF2-40B4-BE49-F238E27FC236}">
              <a16:creationId xmlns:a16="http://schemas.microsoft.com/office/drawing/2014/main" id="{173BADC5-C1F0-49FF-BAF7-E11966646DF7}"/>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7221DE66-C73F-4D9E-B861-B879E9B8CDFF}"/>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9" name="楕円 158">
          <a:extLst>
            <a:ext uri="{FF2B5EF4-FFF2-40B4-BE49-F238E27FC236}">
              <a16:creationId xmlns:a16="http://schemas.microsoft.com/office/drawing/2014/main" id="{70CEDBF8-6C65-4888-AE90-301397DD71E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60" name="テキスト ボックス 159">
          <a:extLst>
            <a:ext uri="{FF2B5EF4-FFF2-40B4-BE49-F238E27FC236}">
              <a16:creationId xmlns:a16="http://schemas.microsoft.com/office/drawing/2014/main" id="{9EC8FFDB-1FB3-4C9E-BFE8-90BA8C2F62CE}"/>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4EED4C4-8EC7-4979-A170-6BA1C7CA9F1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9C39EEA-597D-4B68-99AE-FAF61237F88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9BC84DE-3DAD-4ABF-8DC6-A997868B160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1777F2B-070B-47A2-AEC9-46EB62210B0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8CA8E39-785E-40F2-9A0E-6CA1FA65401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2342620-FF68-4CA4-868B-F02C6EF9434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841BA33-3B0F-454E-AA6A-7D6524AFFE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958692B-9434-415F-96A0-EACE47B1D23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DEDB047-E9CC-4246-AF30-E6267909AA3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FEDA408-2D27-4CFA-B4B8-75FA5E66787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E42CB00-3764-4FC4-A1DC-FC8BE58CC67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9A0D0FF9-3CB2-4D31-88DC-C0E2BAEC5F3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8D6DBB6-DD55-41BD-A104-38DD33238E4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保育所をはじめ、大学（短大・薬大）、高等学校や障がい者施設など多くの施設を直営で運営していることや消防広域化に伴う身分統一などの要因により、類似団体平均を上回って推移している。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年度は、給与改定による増、光熱費の増</a:t>
          </a:r>
        </a:p>
        <a:p>
          <a:r>
            <a:rPr kumimoji="1" lang="ja-JP" altLang="en-US" sz="1200">
              <a:latin typeface="ＭＳ Ｐゴシック" panose="020B0600070205080204" pitchFamily="50" charset="-128"/>
              <a:ea typeface="ＭＳ Ｐゴシック" panose="020B0600070205080204" pitchFamily="50" charset="-128"/>
            </a:rPr>
            <a:t>などにより、対前年度比で増となった。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22E3733-A6B2-418D-95A4-9DAF0407D90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E02763F-79A3-40B9-8CD9-29E703AB86E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BE360E7-EC72-413A-AA4F-4CD02A416C1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F74F4D08-1E89-44FC-981C-9D2B485B52E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3B8892D4-5B82-4968-B261-ECC7891A656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2C1A6239-85E1-4E54-8745-2281D891F9D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2ADDE710-E8ED-4171-B641-84B8F6FE681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22F989C-0A50-4D8F-8ABB-2ED063A1A0D4}"/>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9E06EE3-6BB8-44C2-8AD7-2C969A67C0F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99A1FD8-E210-41E6-9A89-6653C5E04E8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B1E925E0-82FE-4D99-93A3-E9169269A59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AB35ED26-FE9D-42CC-BAD9-243745D17B3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22D278B-C27D-4CA2-AD9C-795E363D628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EC15A48-4A69-422E-A1DD-25545EEED77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59B01541-6E55-4ED7-A524-414AC6EB5F7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C1532D7-273F-4E53-9571-92B8483E321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C2674B63-B159-4951-BAB9-79B426726536}"/>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E5956053-F128-4379-98EE-33C32817B37A}"/>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A1473459-9783-42E2-BCB6-5AF1849A09E7}"/>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1C97B178-4709-4191-AF8C-74916FB085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AF968046-C081-4928-A246-A9C900AEC174}"/>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9390</xdr:rowOff>
    </xdr:from>
    <xdr:to>
      <xdr:col>23</xdr:col>
      <xdr:colOff>133350</xdr:colOff>
      <xdr:row>86</xdr:row>
      <xdr:rowOff>11897</xdr:rowOff>
    </xdr:to>
    <xdr:cxnSp macro="">
      <xdr:nvCxnSpPr>
        <xdr:cNvPr id="195" name="直線コネクタ 194">
          <a:extLst>
            <a:ext uri="{FF2B5EF4-FFF2-40B4-BE49-F238E27FC236}">
              <a16:creationId xmlns:a16="http://schemas.microsoft.com/office/drawing/2014/main" id="{29D9DE18-D89E-4E7D-86C7-9D9BC401057E}"/>
            </a:ext>
          </a:extLst>
        </xdr:cNvPr>
        <xdr:cNvCxnSpPr/>
      </xdr:nvCxnSpPr>
      <xdr:spPr>
        <a:xfrm>
          <a:off x="4114800" y="14582640"/>
          <a:ext cx="838200" cy="1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AD8BDD75-D1A4-4F9C-B470-B94FA9A59CFA}"/>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50C3E3A7-40F0-4163-A057-A9F9E0C8E74A}"/>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145858</xdr:rowOff>
    </xdr:from>
    <xdr:to>
      <xdr:col>19</xdr:col>
      <xdr:colOff>133350</xdr:colOff>
      <xdr:row>85</xdr:row>
      <xdr:rowOff>9390</xdr:rowOff>
    </xdr:to>
    <xdr:cxnSp macro="">
      <xdr:nvCxnSpPr>
        <xdr:cNvPr id="198" name="直線コネクタ 197">
          <a:extLst>
            <a:ext uri="{FF2B5EF4-FFF2-40B4-BE49-F238E27FC236}">
              <a16:creationId xmlns:a16="http://schemas.microsoft.com/office/drawing/2014/main" id="{3A968C78-67EF-4788-A44E-CCD093CC9BB8}"/>
            </a:ext>
          </a:extLst>
        </xdr:cNvPr>
        <xdr:cNvCxnSpPr/>
      </xdr:nvCxnSpPr>
      <xdr:spPr>
        <a:xfrm>
          <a:off x="3225800" y="14376208"/>
          <a:ext cx="889000" cy="2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ABB2B87D-553C-426F-9ECE-E02240F6E115}"/>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DA947544-6832-4CD6-B150-135223343FBD}"/>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150730</xdr:rowOff>
    </xdr:from>
    <xdr:to>
      <xdr:col>15</xdr:col>
      <xdr:colOff>82550</xdr:colOff>
      <xdr:row>83</xdr:row>
      <xdr:rowOff>145858</xdr:rowOff>
    </xdr:to>
    <xdr:cxnSp macro="">
      <xdr:nvCxnSpPr>
        <xdr:cNvPr id="201" name="直線コネクタ 200">
          <a:extLst>
            <a:ext uri="{FF2B5EF4-FFF2-40B4-BE49-F238E27FC236}">
              <a16:creationId xmlns:a16="http://schemas.microsoft.com/office/drawing/2014/main" id="{08044035-D8FF-4BC7-B223-C0E789403B29}"/>
            </a:ext>
          </a:extLst>
        </xdr:cNvPr>
        <xdr:cNvCxnSpPr/>
      </xdr:nvCxnSpPr>
      <xdr:spPr>
        <a:xfrm>
          <a:off x="2336800" y="14209630"/>
          <a:ext cx="889000" cy="16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10FB6D3E-7345-4842-AF66-ED3720F3E037}"/>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C8A91C1B-7A0A-4E99-9FFE-BBA07BA0B917}"/>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39773</xdr:rowOff>
    </xdr:from>
    <xdr:to>
      <xdr:col>11</xdr:col>
      <xdr:colOff>31750</xdr:colOff>
      <xdr:row>82</xdr:row>
      <xdr:rowOff>150730</xdr:rowOff>
    </xdr:to>
    <xdr:cxnSp macro="">
      <xdr:nvCxnSpPr>
        <xdr:cNvPr id="204" name="直線コネクタ 203">
          <a:extLst>
            <a:ext uri="{FF2B5EF4-FFF2-40B4-BE49-F238E27FC236}">
              <a16:creationId xmlns:a16="http://schemas.microsoft.com/office/drawing/2014/main" id="{4EE05236-25DE-474B-A5BC-0A5A74BD242B}"/>
            </a:ext>
          </a:extLst>
        </xdr:cNvPr>
        <xdr:cNvCxnSpPr/>
      </xdr:nvCxnSpPr>
      <xdr:spPr>
        <a:xfrm>
          <a:off x="1447800" y="14098673"/>
          <a:ext cx="889000" cy="1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4C2B2DAA-D88B-4D8A-B535-7200722DF4AC}"/>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DF263FB4-59D7-45FA-AD7E-0F285E414956}"/>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52BD4165-A9B1-4EB6-AAC4-0C6DBBF319B1}"/>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A922C08B-700B-4CE4-86E3-40DAD23AE581}"/>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22A352C-AB26-4D9A-A5B0-C7CDD649FFB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FAB95E6-37E7-443B-A09D-F6E7F160CAD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CBAEDA6-5045-4D33-A76A-6F736BD86C2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878C872-7FCB-46CF-A4C0-5BD7200B7B7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594BD0A-6126-4EDD-BFA5-A65FB8B3568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132547</xdr:rowOff>
    </xdr:from>
    <xdr:to>
      <xdr:col>23</xdr:col>
      <xdr:colOff>184150</xdr:colOff>
      <xdr:row>86</xdr:row>
      <xdr:rowOff>62697</xdr:rowOff>
    </xdr:to>
    <xdr:sp macro="" textlink="">
      <xdr:nvSpPr>
        <xdr:cNvPr id="214" name="楕円 213">
          <a:extLst>
            <a:ext uri="{FF2B5EF4-FFF2-40B4-BE49-F238E27FC236}">
              <a16:creationId xmlns:a16="http://schemas.microsoft.com/office/drawing/2014/main" id="{1A1A71A5-C23E-4326-824F-90EB73CCFF47}"/>
            </a:ext>
          </a:extLst>
        </xdr:cNvPr>
        <xdr:cNvSpPr/>
      </xdr:nvSpPr>
      <xdr:spPr>
        <a:xfrm>
          <a:off x="4902200" y="14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104624</xdr:rowOff>
    </xdr:from>
    <xdr:ext cx="762000" cy="259045"/>
    <xdr:sp macro="" textlink="">
      <xdr:nvSpPr>
        <xdr:cNvPr id="215" name="人件費・物件費等の状況該当値テキスト">
          <a:extLst>
            <a:ext uri="{FF2B5EF4-FFF2-40B4-BE49-F238E27FC236}">
              <a16:creationId xmlns:a16="http://schemas.microsoft.com/office/drawing/2014/main" id="{C5FC8EB1-A4B6-4095-B0E0-86FEA76BEC73}"/>
            </a:ext>
          </a:extLst>
        </xdr:cNvPr>
        <xdr:cNvSpPr txBox="1"/>
      </xdr:nvSpPr>
      <xdr:spPr>
        <a:xfrm>
          <a:off x="5041900" y="146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130040</xdr:rowOff>
    </xdr:from>
    <xdr:to>
      <xdr:col>19</xdr:col>
      <xdr:colOff>184150</xdr:colOff>
      <xdr:row>85</xdr:row>
      <xdr:rowOff>60190</xdr:rowOff>
    </xdr:to>
    <xdr:sp macro="" textlink="">
      <xdr:nvSpPr>
        <xdr:cNvPr id="216" name="楕円 215">
          <a:extLst>
            <a:ext uri="{FF2B5EF4-FFF2-40B4-BE49-F238E27FC236}">
              <a16:creationId xmlns:a16="http://schemas.microsoft.com/office/drawing/2014/main" id="{59C45A86-7345-464D-8CCE-46A3316A7BCE}"/>
            </a:ext>
          </a:extLst>
        </xdr:cNvPr>
        <xdr:cNvSpPr/>
      </xdr:nvSpPr>
      <xdr:spPr>
        <a:xfrm>
          <a:off x="4064000" y="145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44967</xdr:rowOff>
    </xdr:from>
    <xdr:ext cx="736600" cy="259045"/>
    <xdr:sp macro="" textlink="">
      <xdr:nvSpPr>
        <xdr:cNvPr id="217" name="テキスト ボックス 216">
          <a:extLst>
            <a:ext uri="{FF2B5EF4-FFF2-40B4-BE49-F238E27FC236}">
              <a16:creationId xmlns:a16="http://schemas.microsoft.com/office/drawing/2014/main" id="{E82D1F4E-B6A7-4D90-A04A-B494EBEA988D}"/>
            </a:ext>
          </a:extLst>
        </xdr:cNvPr>
        <xdr:cNvSpPr txBox="1"/>
      </xdr:nvSpPr>
      <xdr:spPr>
        <a:xfrm>
          <a:off x="3733800" y="146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95058</xdr:rowOff>
    </xdr:from>
    <xdr:to>
      <xdr:col>15</xdr:col>
      <xdr:colOff>133350</xdr:colOff>
      <xdr:row>84</xdr:row>
      <xdr:rowOff>25208</xdr:rowOff>
    </xdr:to>
    <xdr:sp macro="" textlink="">
      <xdr:nvSpPr>
        <xdr:cNvPr id="218" name="楕円 217">
          <a:extLst>
            <a:ext uri="{FF2B5EF4-FFF2-40B4-BE49-F238E27FC236}">
              <a16:creationId xmlns:a16="http://schemas.microsoft.com/office/drawing/2014/main" id="{E3711642-C825-4308-8413-6C51D96C9D8E}"/>
            </a:ext>
          </a:extLst>
        </xdr:cNvPr>
        <xdr:cNvSpPr/>
      </xdr:nvSpPr>
      <xdr:spPr>
        <a:xfrm>
          <a:off x="3175000" y="14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9985</xdr:rowOff>
    </xdr:from>
    <xdr:ext cx="762000" cy="259045"/>
    <xdr:sp macro="" textlink="">
      <xdr:nvSpPr>
        <xdr:cNvPr id="219" name="テキスト ボックス 218">
          <a:extLst>
            <a:ext uri="{FF2B5EF4-FFF2-40B4-BE49-F238E27FC236}">
              <a16:creationId xmlns:a16="http://schemas.microsoft.com/office/drawing/2014/main" id="{81FE9458-BD42-4EB6-AB56-E2CFFBE6EF16}"/>
            </a:ext>
          </a:extLst>
        </xdr:cNvPr>
        <xdr:cNvSpPr txBox="1"/>
      </xdr:nvSpPr>
      <xdr:spPr>
        <a:xfrm>
          <a:off x="2844800" y="144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99930</xdr:rowOff>
    </xdr:from>
    <xdr:to>
      <xdr:col>11</xdr:col>
      <xdr:colOff>82550</xdr:colOff>
      <xdr:row>83</xdr:row>
      <xdr:rowOff>30080</xdr:rowOff>
    </xdr:to>
    <xdr:sp macro="" textlink="">
      <xdr:nvSpPr>
        <xdr:cNvPr id="220" name="楕円 219">
          <a:extLst>
            <a:ext uri="{FF2B5EF4-FFF2-40B4-BE49-F238E27FC236}">
              <a16:creationId xmlns:a16="http://schemas.microsoft.com/office/drawing/2014/main" id="{9AA7E02C-54AB-4295-9A87-EC83781D2F05}"/>
            </a:ext>
          </a:extLst>
        </xdr:cNvPr>
        <xdr:cNvSpPr/>
      </xdr:nvSpPr>
      <xdr:spPr>
        <a:xfrm>
          <a:off x="2286000" y="141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14857</xdr:rowOff>
    </xdr:from>
    <xdr:ext cx="762000" cy="259045"/>
    <xdr:sp macro="" textlink="">
      <xdr:nvSpPr>
        <xdr:cNvPr id="221" name="テキスト ボックス 220">
          <a:extLst>
            <a:ext uri="{FF2B5EF4-FFF2-40B4-BE49-F238E27FC236}">
              <a16:creationId xmlns:a16="http://schemas.microsoft.com/office/drawing/2014/main" id="{97B15F8C-2BBF-4EC6-8F45-10E6D2C78007}"/>
            </a:ext>
          </a:extLst>
        </xdr:cNvPr>
        <xdr:cNvSpPr txBox="1"/>
      </xdr:nvSpPr>
      <xdr:spPr>
        <a:xfrm>
          <a:off x="1955800" y="1424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160423</xdr:rowOff>
    </xdr:from>
    <xdr:to>
      <xdr:col>7</xdr:col>
      <xdr:colOff>31750</xdr:colOff>
      <xdr:row>82</xdr:row>
      <xdr:rowOff>90573</xdr:rowOff>
    </xdr:to>
    <xdr:sp macro="" textlink="">
      <xdr:nvSpPr>
        <xdr:cNvPr id="222" name="楕円 221">
          <a:extLst>
            <a:ext uri="{FF2B5EF4-FFF2-40B4-BE49-F238E27FC236}">
              <a16:creationId xmlns:a16="http://schemas.microsoft.com/office/drawing/2014/main" id="{9C0A3712-A699-45E9-98FF-788A70470E54}"/>
            </a:ext>
          </a:extLst>
        </xdr:cNvPr>
        <xdr:cNvSpPr/>
      </xdr:nvSpPr>
      <xdr:spPr>
        <a:xfrm>
          <a:off x="1397000" y="14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75350</xdr:rowOff>
    </xdr:from>
    <xdr:ext cx="762000" cy="259045"/>
    <xdr:sp macro="" textlink="">
      <xdr:nvSpPr>
        <xdr:cNvPr id="223" name="テキスト ボックス 222">
          <a:extLst>
            <a:ext uri="{FF2B5EF4-FFF2-40B4-BE49-F238E27FC236}">
              <a16:creationId xmlns:a16="http://schemas.microsoft.com/office/drawing/2014/main" id="{95EF5F5F-BF40-4EFD-805B-E80F868BC508}"/>
            </a:ext>
          </a:extLst>
        </xdr:cNvPr>
        <xdr:cNvSpPr txBox="1"/>
      </xdr:nvSpPr>
      <xdr:spPr>
        <a:xfrm>
          <a:off x="1066800" y="1413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A0456C3-AE1A-4F8A-B4EE-514E70A66A1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6CA3D5E-0E72-47F0-935E-39DA52C54A4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F47BF84-2E64-485E-A104-EC87D11AA45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A074CA6-47BF-4197-B011-EB0A45C9276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F5F946F-8848-4CE3-834F-F5FA6968877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75D0CBC-E684-4D7D-BEB7-2CFEDFC10D2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D7D4D1A-A867-4A33-AC75-184E5C2838C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7AE7960-EABB-4720-A075-60A4CA46802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2F5F437C-DF21-4624-BCFD-802FDE85473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47866CA-19B1-4104-9F9F-9B0AA0403B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AB195DA-D501-4F9A-84F5-ADFAA25FF19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A40E4EC-305C-430A-AB25-489EE1E52BF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6929A3EC-9376-4169-8954-A78A0A614A8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人事院勧告に準じ、高年齢層の昇給抑制を行うとともに、昇給制度も大きく見直し、平成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年に給与の総合的見直しを完全実施した。</a:t>
          </a:r>
        </a:p>
        <a:p>
          <a:r>
            <a:rPr kumimoji="1" lang="ja-JP" altLang="en-US" sz="1200">
              <a:latin typeface="ＭＳ Ｐゴシック" panose="020B0600070205080204" pitchFamily="50" charset="-128"/>
              <a:ea typeface="ＭＳ Ｐゴシック" panose="020B0600070205080204" pitchFamily="50" charset="-128"/>
            </a:rPr>
            <a:t>また、高年齢層のラスパイレス指数が高いことを踏まえ、格差を是正するために、平成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年度から若年層の昇格前倒し及び高年齢層の昇給抑制を実施している。令和４年度については職員構成の変動により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ポイント減少したものの、今後も引続き給与の適正化に努めていく。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15730B4-35CA-4292-80C8-10DAB58AA58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4BFC396-07F0-4E18-92BC-C14D14AF008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18993840-55B8-4618-AACF-383F300D375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C78C3857-F70D-43B4-874F-991815F7A90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104307FB-4B5D-477A-B215-01E78EE350B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FF73CD02-6AC7-40D0-8F36-BA3F8111A00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B684F958-7268-4A6C-956B-77191BAB3B5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62B9F09-F0CE-47F7-BF57-D1B2DB7BEFF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4BA8115B-A313-4ED8-8465-FA322F86958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280FF68C-0DEB-44D0-8D10-D12F9DBE845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A39773EF-1857-425F-80BE-17212C8995D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E04BEEC3-CF12-481A-A924-A66B05F824D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274A61F9-68E2-4387-8B25-3E66AA4921B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3A838030-E667-45F9-97F9-C23C6A9298C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30B4C78E-7CB3-4DED-A2D3-6F47A29BDBA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4D71BC79-837E-4635-A430-88CA1E36314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6AAD67A7-F0F0-431F-86AC-98ECD601504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34B44816-768B-4FF8-B07A-8B0B0C71F06E}"/>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BDEE223F-4B97-4AA5-B7CA-A1DC48618F3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5BA7D584-EA7B-4375-A88C-2DE344AF3D3B}"/>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BF18BBDD-1EF2-4FDB-B228-202F28FABFFA}"/>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B2661192-522B-4237-A8B8-06676F125CFB}"/>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C2A566DF-7771-4CEF-83F1-6236C077C209}"/>
            </a:ext>
          </a:extLst>
        </xdr:cNvPr>
        <xdr:cNvCxnSpPr/>
      </xdr:nvCxnSpPr>
      <xdr:spPr>
        <a:xfrm flipV="1">
          <a:off x="16179800" y="14742886"/>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93F712F-50C5-4891-9293-7EC6086AE03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AF8387A-8F10-42AF-8274-E8C48C8DDCC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EE7D7D1-6743-4889-8400-518ACEEB472D}"/>
            </a:ext>
          </a:extLst>
        </xdr:cNvPr>
        <xdr:cNvCxnSpPr/>
      </xdr:nvCxnSpPr>
      <xdr:spPr>
        <a:xfrm>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CAA44EA9-E59E-4F69-B71C-A557C12FD824}"/>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7E94F5A-0764-4264-97D9-679E91D3A189}"/>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5766D76A-41D4-492F-BE60-4525D8B6DAEF}"/>
            </a:ext>
          </a:extLst>
        </xdr:cNvPr>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60E4BBFD-EAD4-4E5F-BB0B-1588090E32A2}"/>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8A56E143-878C-4199-9E66-D3FA58D3BB11}"/>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FC6AB7C1-2E95-4EBC-8B5D-864894625731}"/>
            </a:ext>
          </a:extLst>
        </xdr:cNvPr>
        <xdr:cNvCxnSpPr/>
      </xdr:nvCxnSpPr>
      <xdr:spPr>
        <a:xfrm flipV="1">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C7DAF20E-C906-4320-AC52-B85F3A9A919B}"/>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5AE4CA99-6417-4C8A-B9C4-F954100F65A5}"/>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2087B3C2-2DC2-4D0E-A891-1C1F5329FFA8}"/>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FD215183-CA76-4834-A853-0CBC1BC05EA8}"/>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A036BD7-F9F6-4FDF-9D1B-9E768DF8316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EF90FC7-BCF0-419A-B454-E49B06BA5BD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27860F9-ADAE-4251-8357-687D529FE02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EEFC529-58D4-41D1-837A-1F8EBD37B1A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E0553E5-537C-4E54-B489-85D1720FDE0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a:extLst>
            <a:ext uri="{FF2B5EF4-FFF2-40B4-BE49-F238E27FC236}">
              <a16:creationId xmlns:a16="http://schemas.microsoft.com/office/drawing/2014/main" id="{00D9EE9A-D112-4941-9B93-2D59C9206CA2}"/>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9" name="給与水準   （国との比較）該当値テキスト">
          <a:extLst>
            <a:ext uri="{FF2B5EF4-FFF2-40B4-BE49-F238E27FC236}">
              <a16:creationId xmlns:a16="http://schemas.microsoft.com/office/drawing/2014/main" id="{EBBCF4AD-3F42-4A07-A4CD-57D17C1CDDA1}"/>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D167B5B7-0A66-466D-936B-0845664CA25B}"/>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B035FE09-3CDF-494F-A91E-8A494A44E52B}"/>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150D6D55-1496-4493-B7A3-C7A2793316F8}"/>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7FF70939-9EBB-4844-AE0C-C68250D0CF2F}"/>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CA4A1B50-0834-4637-9E7D-935863DFEB28}"/>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701B190-C251-4BDA-A60B-76D333F8ACA6}"/>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a:extLst>
            <a:ext uri="{FF2B5EF4-FFF2-40B4-BE49-F238E27FC236}">
              <a16:creationId xmlns:a16="http://schemas.microsoft.com/office/drawing/2014/main" id="{AC7903AC-5CC9-47E7-AD4A-88B6EC4957E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1266A1A1-EE6E-408F-9074-B3E6041A845B}"/>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BE46A2A1-59F7-4429-BE06-3DD98A6F46D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AE1D114C-2B9A-4172-826C-D54A3ECC99A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B970B0A5-4578-4D16-B2CC-7E02749E0BB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99748E93-E19E-486E-A9AA-03CD42B7F64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FDAC0638-2685-4253-A4EE-8D3F1A7FC57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B171BDC-DF59-4FD8-A957-E2A580C7D8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45DF2DE9-E446-40A9-B358-3F73109B088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51D3E2F7-70FA-4812-B2E8-F10DD8C26FC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97346404-6789-4961-B7E1-65E0A89AE18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16F4153D-902C-45A3-AFB8-ACEBA2D6FC1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C7782F9B-7870-4977-B52F-66B9FFD81B2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79AF0A5-6CAA-4133-A348-3400B48F639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695A5EB1-2EAF-4C94-A0EA-DA567585B6A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類似団体平均を上回っている主な要因としては、保育所をはじめ、大学（短大・薬大）、高等学校や障がい者施設などを直営で運営していることによるものである。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職員定数については、民営化、委託化の推進などにより、ピーク時（昭和</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4,999</a:t>
          </a:r>
          <a:r>
            <a:rPr kumimoji="1" lang="ja-JP" altLang="en-US" sz="1200">
              <a:latin typeface="ＭＳ Ｐゴシック" panose="020B0600070205080204" pitchFamily="50" charset="-128"/>
              <a:ea typeface="ＭＳ Ｐゴシック" panose="020B0600070205080204" pitchFamily="50" charset="-128"/>
            </a:rPr>
            <a:t>人）と比較して、令和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4,320</a:t>
          </a:r>
          <a:r>
            <a:rPr kumimoji="1" lang="ja-JP" altLang="en-US" sz="1200">
              <a:latin typeface="ＭＳ Ｐゴシック" panose="020B0600070205080204" pitchFamily="50" charset="-128"/>
              <a:ea typeface="ＭＳ Ｐゴシック" panose="020B0600070205080204" pitchFamily="50" charset="-128"/>
            </a:rPr>
            <a:t>人と、約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％削減するなど効率化を進めており、今後もさらなる行財政改革の取り組みにより、人件費の抑制に努めていく。</a:t>
          </a:r>
        </a:p>
        <a:p>
          <a:r>
            <a:rPr kumimoji="1" lang="ja-JP" altLang="en-US" sz="1200">
              <a:latin typeface="ＭＳ Ｐゴシック" panose="020B0600070205080204" pitchFamily="50" charset="-128"/>
              <a:ea typeface="ＭＳ Ｐゴシック" panose="020B0600070205080204" pitchFamily="50" charset="-128"/>
            </a:rPr>
            <a:t>（職員定数は令和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5587B166-4D54-43A5-B039-56298860F86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1F25D30-AFDD-4073-980D-2EE023CB5DE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A4EA3516-C4A5-49C2-8707-8604AB2E3CC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7777D358-D5C4-421D-B3A9-F6E6D578E73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5C15C0F-0537-4899-81DD-A2392295B55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E07721B3-4133-4010-92F7-D9230ACB165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EFDBAFC8-F11B-403D-AA3F-AD7CB7C26DE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122EA69B-21F3-4A93-B49A-1917F198528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88908AE-3F9F-4258-A433-6DECC1C7F95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D55B505B-CA1D-40F8-8130-7334C106ADF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9451503-414B-465D-BE37-674866C4F6E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F52E23D0-31AC-45A2-8F3D-77546E49443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34FB543E-5657-4315-B5BD-8AC88D678ACF}"/>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6ECD396-205A-4675-9475-3F74515A6B1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114EFD3D-2C30-449C-9EAA-65C3A0D654F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3668480-AB0B-456F-98C7-0B129D798D7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67AE571F-B4C5-4266-918C-442EBAED9D2E}"/>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D97E81DF-4311-4532-9E8B-B5FDD1591B59}"/>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5EC1789D-005F-4924-8014-084A4FACEC2B}"/>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9DB1D4A2-89B7-42D5-9709-A2C0C8C63706}"/>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22AB035-B988-4433-9FF5-28DD9991211D}"/>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62019</xdr:rowOff>
    </xdr:to>
    <xdr:cxnSp macro="">
      <xdr:nvCxnSpPr>
        <xdr:cNvPr id="322" name="直線コネクタ 321">
          <a:extLst>
            <a:ext uri="{FF2B5EF4-FFF2-40B4-BE49-F238E27FC236}">
              <a16:creationId xmlns:a16="http://schemas.microsoft.com/office/drawing/2014/main" id="{52D37F0D-CEB7-4B76-9ED4-206D8E6CB1CA}"/>
            </a:ext>
          </a:extLst>
        </xdr:cNvPr>
        <xdr:cNvCxnSpPr/>
      </xdr:nvCxnSpPr>
      <xdr:spPr>
        <a:xfrm>
          <a:off x="16179800" y="1084326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712901EF-34C7-4E67-AEA1-8756A0015332}"/>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6ED894BD-AFA4-4DB2-8FBF-47563E1E3809}"/>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41910</xdr:rowOff>
    </xdr:to>
    <xdr:cxnSp macro="">
      <xdr:nvCxnSpPr>
        <xdr:cNvPr id="325" name="直線コネクタ 324">
          <a:extLst>
            <a:ext uri="{FF2B5EF4-FFF2-40B4-BE49-F238E27FC236}">
              <a16:creationId xmlns:a16="http://schemas.microsoft.com/office/drawing/2014/main" id="{C79963EB-6291-4BB4-9B63-2E5F64A537A8}"/>
            </a:ext>
          </a:extLst>
        </xdr:cNvPr>
        <xdr:cNvCxnSpPr/>
      </xdr:nvCxnSpPr>
      <xdr:spPr>
        <a:xfrm>
          <a:off x="15290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763100E6-5DF3-4666-8243-2B780B3E17A7}"/>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2AA27636-941C-46B5-8126-6DF9E77D6F7F}"/>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63</xdr:row>
      <xdr:rowOff>17780</xdr:rowOff>
    </xdr:to>
    <xdr:cxnSp macro="">
      <xdr:nvCxnSpPr>
        <xdr:cNvPr id="328" name="直線コネクタ 327">
          <a:extLst>
            <a:ext uri="{FF2B5EF4-FFF2-40B4-BE49-F238E27FC236}">
              <a16:creationId xmlns:a16="http://schemas.microsoft.com/office/drawing/2014/main" id="{45479C38-30FF-4BEE-842B-A9A8E80113B8}"/>
            </a:ext>
          </a:extLst>
        </xdr:cNvPr>
        <xdr:cNvCxnSpPr/>
      </xdr:nvCxnSpPr>
      <xdr:spPr>
        <a:xfrm>
          <a:off x="14401800" y="1078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809C105-77B4-437A-A928-947E72A3A0F7}"/>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D098F012-748F-43D7-A854-D43F79C6A255}"/>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157056</xdr:rowOff>
    </xdr:to>
    <xdr:cxnSp macro="">
      <xdr:nvCxnSpPr>
        <xdr:cNvPr id="331" name="直線コネクタ 330">
          <a:extLst>
            <a:ext uri="{FF2B5EF4-FFF2-40B4-BE49-F238E27FC236}">
              <a16:creationId xmlns:a16="http://schemas.microsoft.com/office/drawing/2014/main" id="{B5D4E377-96FE-4748-A242-D532D524B030}"/>
            </a:ext>
          </a:extLst>
        </xdr:cNvPr>
        <xdr:cNvCxnSpPr/>
      </xdr:nvCxnSpPr>
      <xdr:spPr>
        <a:xfrm>
          <a:off x="13512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EDE18E1D-B2F9-4C1C-8DC0-59DB36CD8B84}"/>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B4236DDA-4901-4450-87FC-8637D74C9BD5}"/>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78A549C3-BDEF-4FB3-AA7B-C90EF4461A02}"/>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53BFA0DB-F0B5-426C-BC77-D1C3F5738B42}"/>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709C3D4-092E-45FC-BB95-23A5A677C70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66E4CDD-A465-4523-B9F2-0E671CC8A4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F57ABE4-FC97-4D32-95F9-92B86D5BE5D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4CCE372-7B74-4FD6-AFE3-326622FAA97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04BD72F-FF24-4247-A927-1AC949E207C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11219</xdr:rowOff>
    </xdr:from>
    <xdr:to>
      <xdr:col>81</xdr:col>
      <xdr:colOff>95250</xdr:colOff>
      <xdr:row>63</xdr:row>
      <xdr:rowOff>112819</xdr:rowOff>
    </xdr:to>
    <xdr:sp macro="" textlink="">
      <xdr:nvSpPr>
        <xdr:cNvPr id="341" name="楕円 340">
          <a:extLst>
            <a:ext uri="{FF2B5EF4-FFF2-40B4-BE49-F238E27FC236}">
              <a16:creationId xmlns:a16="http://schemas.microsoft.com/office/drawing/2014/main" id="{851C92E0-71A7-454E-A7AC-4C98E1E9F60A}"/>
            </a:ext>
          </a:extLst>
        </xdr:cNvPr>
        <xdr:cNvSpPr/>
      </xdr:nvSpPr>
      <xdr:spPr>
        <a:xfrm>
          <a:off x="16967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154746</xdr:rowOff>
    </xdr:from>
    <xdr:ext cx="762000" cy="259045"/>
    <xdr:sp macro="" textlink="">
      <xdr:nvSpPr>
        <xdr:cNvPr id="342" name="定員管理の状況該当値テキスト">
          <a:extLst>
            <a:ext uri="{FF2B5EF4-FFF2-40B4-BE49-F238E27FC236}">
              <a16:creationId xmlns:a16="http://schemas.microsoft.com/office/drawing/2014/main" id="{4E9012A5-DB3E-46DC-AA50-8A9E60C02381}"/>
            </a:ext>
          </a:extLst>
        </xdr:cNvPr>
        <xdr:cNvSpPr txBox="1"/>
      </xdr:nvSpPr>
      <xdr:spPr>
        <a:xfrm>
          <a:off x="17106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a:extLst>
            <a:ext uri="{FF2B5EF4-FFF2-40B4-BE49-F238E27FC236}">
              <a16:creationId xmlns:a16="http://schemas.microsoft.com/office/drawing/2014/main" id="{C6813C6A-7EA5-4FAA-9191-8FEF5C01D809}"/>
            </a:ext>
          </a:extLst>
        </xdr:cNvPr>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a:extLst>
            <a:ext uri="{FF2B5EF4-FFF2-40B4-BE49-F238E27FC236}">
              <a16:creationId xmlns:a16="http://schemas.microsoft.com/office/drawing/2014/main" id="{053E93C1-E4D0-4066-9A12-297E4A66747B}"/>
            </a:ext>
          </a:extLst>
        </xdr:cNvPr>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a:extLst>
            <a:ext uri="{FF2B5EF4-FFF2-40B4-BE49-F238E27FC236}">
              <a16:creationId xmlns:a16="http://schemas.microsoft.com/office/drawing/2014/main" id="{A2A1F37B-8BA7-4AFE-9782-3F54DBC19317}"/>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a:extLst>
            <a:ext uri="{FF2B5EF4-FFF2-40B4-BE49-F238E27FC236}">
              <a16:creationId xmlns:a16="http://schemas.microsoft.com/office/drawing/2014/main" id="{1BAFAE17-89E3-499F-B560-597234A2F477}"/>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7" name="楕円 346">
          <a:extLst>
            <a:ext uri="{FF2B5EF4-FFF2-40B4-BE49-F238E27FC236}">
              <a16:creationId xmlns:a16="http://schemas.microsoft.com/office/drawing/2014/main" id="{35D91B7E-9077-49C4-BE23-E61FD125BC21}"/>
            </a:ext>
          </a:extLst>
        </xdr:cNvPr>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8" name="テキスト ボックス 347">
          <a:extLst>
            <a:ext uri="{FF2B5EF4-FFF2-40B4-BE49-F238E27FC236}">
              <a16:creationId xmlns:a16="http://schemas.microsoft.com/office/drawing/2014/main" id="{8F5710B6-7E4C-4CAD-B9A3-6C9C1C9883AD}"/>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49" name="楕円 348">
          <a:extLst>
            <a:ext uri="{FF2B5EF4-FFF2-40B4-BE49-F238E27FC236}">
              <a16:creationId xmlns:a16="http://schemas.microsoft.com/office/drawing/2014/main" id="{C688C678-605C-4DA3-8856-0F45B315F8D7}"/>
            </a:ext>
          </a:extLst>
        </xdr:cNvPr>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9119</xdr:rowOff>
    </xdr:from>
    <xdr:ext cx="762000" cy="259045"/>
    <xdr:sp macro="" textlink="">
      <xdr:nvSpPr>
        <xdr:cNvPr id="350" name="テキスト ボックス 349">
          <a:extLst>
            <a:ext uri="{FF2B5EF4-FFF2-40B4-BE49-F238E27FC236}">
              <a16:creationId xmlns:a16="http://schemas.microsoft.com/office/drawing/2014/main" id="{8A0E05AF-21C3-46CA-8670-1C1F4AD21886}"/>
            </a:ext>
          </a:extLst>
        </xdr:cNvPr>
        <xdr:cNvSpPr txBox="1"/>
      </xdr:nvSpPr>
      <xdr:spPr>
        <a:xfrm>
          <a:off x="13131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25B0828A-31BB-4461-90B8-248BF98A1B3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1D63DB18-8630-43FB-902F-0A4F0AB41B6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6262B5F7-A05D-473C-A5D0-4CF441BE511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69375405-1028-4B2B-8A72-2C0282CACC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B758F1D0-2547-4862-9B1A-20A303A0648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8995F839-3B53-4FF6-A982-B8A9EB6C69E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19F093F7-EBEC-4E79-BC1A-F3F72BAC19B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A97484FD-7666-4BC6-9C9D-A491665B770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26B2C55-B4B4-4AB9-B2BD-F1E79E535B2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B60C0A2A-B87F-4ED0-9E87-3A35C26B122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476C8C9A-1E89-46BA-B014-4C02554CA99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B9CD9108-60DB-487A-AEB5-2F2A61F28DE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AD8969CA-D5CC-4A87-8B41-20557D76732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かねてより市債残高の抑制に意を用いてきたことと、利率の高い地方債の償還が終了してきていることから、類似団体平均を下回る状況が続いている。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年度は、元利償還金が減少したことなどから、対前年度比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今後も岐阜市行財政改革プランに定める実質公債費比率</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％未満の水準を堅持すべく適正な市債管理に努める。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1CA6D473-E52E-4F29-B55F-378CEC55408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AF9B57D4-0B62-4573-8CC0-4EAACAEA9F8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6158A0D3-F6EC-4BC8-B97A-2A684C8E474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89DEF48F-F775-4730-BD8D-5DC3CBF662C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5BE4ADAB-57BA-45FD-B54D-2C426FE0F31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B742038F-E150-42D6-BB0C-DBD520209BD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D8B0EA7-B759-4C54-8724-46468C7B2943}"/>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716D09A5-8377-4900-BFAF-645B562FB79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E83B5DB9-E863-475F-BCB3-8022CDC6524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ABFF8044-126B-4351-BBC2-7D675D24F3A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F050656E-247A-4CB5-A1D9-7A475D99A7C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844E5036-3E36-4D7B-A447-EED48F80876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D0155384-A5DF-4CE9-9AC4-4C1A12955F77}"/>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B6808923-C203-4C66-B830-2227AA40EF72}"/>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403FA01-8936-4949-9ADF-DC4D1D29117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1E8F5FE-2BAD-45CE-A8E8-1CF14C27DDB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C0C7731C-DDE3-47F0-9986-F2127F734566}"/>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187D960E-3460-48B6-A601-413BA1FFB158}"/>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50515427-4868-4EA3-B84A-1BC4D8E69AC5}"/>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9F751C4A-9183-4C6A-8BF1-94A9634387F7}"/>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8B03FEDD-7193-4A6F-8090-FB1A3DF5F09C}"/>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12095</xdr:rowOff>
    </xdr:to>
    <xdr:cxnSp macro="">
      <xdr:nvCxnSpPr>
        <xdr:cNvPr id="385" name="直線コネクタ 384">
          <a:extLst>
            <a:ext uri="{FF2B5EF4-FFF2-40B4-BE49-F238E27FC236}">
              <a16:creationId xmlns:a16="http://schemas.microsoft.com/office/drawing/2014/main" id="{EE1316BC-A28D-4E39-A105-37BC65FFDBCA}"/>
            </a:ext>
          </a:extLst>
        </xdr:cNvPr>
        <xdr:cNvCxnSpPr/>
      </xdr:nvCxnSpPr>
      <xdr:spPr>
        <a:xfrm flipV="1">
          <a:off x="16179800" y="680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418331F1-B5B7-46B5-B8AA-80F30F52783D}"/>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99E739E8-4730-4999-A124-FAEA1841D808}"/>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81038</xdr:rowOff>
    </xdr:to>
    <xdr:cxnSp macro="">
      <xdr:nvCxnSpPr>
        <xdr:cNvPr id="388" name="直線コネクタ 387">
          <a:extLst>
            <a:ext uri="{FF2B5EF4-FFF2-40B4-BE49-F238E27FC236}">
              <a16:creationId xmlns:a16="http://schemas.microsoft.com/office/drawing/2014/main" id="{8D4641E4-0549-45EF-BC40-15DF9A8CE758}"/>
            </a:ext>
          </a:extLst>
        </xdr:cNvPr>
        <xdr:cNvCxnSpPr/>
      </xdr:nvCxnSpPr>
      <xdr:spPr>
        <a:xfrm flipV="1">
          <a:off x="15290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3ABD5E0D-0489-4681-8BA6-E714ECC4FA06}"/>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25AF893B-BE9F-49E1-950E-732AD5D10A4D}"/>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B7122B84-A221-4E18-AE79-4D588EE003FD}"/>
            </a:ext>
          </a:extLst>
        </xdr:cNvPr>
        <xdr:cNvCxnSpPr/>
      </xdr:nvCxnSpPr>
      <xdr:spPr>
        <a:xfrm flipV="1">
          <a:off x="14401800" y="693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D0655DC5-C645-4C2A-A341-915C777B8D3C}"/>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DBB1680A-879B-4617-A588-A9AD7B100F4B}"/>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149981</xdr:rowOff>
    </xdr:to>
    <xdr:cxnSp macro="">
      <xdr:nvCxnSpPr>
        <xdr:cNvPr id="394" name="直線コネクタ 393">
          <a:extLst>
            <a:ext uri="{FF2B5EF4-FFF2-40B4-BE49-F238E27FC236}">
              <a16:creationId xmlns:a16="http://schemas.microsoft.com/office/drawing/2014/main" id="{B37CBEC2-F2D3-4735-8B52-E6EC229250BD}"/>
            </a:ext>
          </a:extLst>
        </xdr:cNvPr>
        <xdr:cNvCxnSpPr/>
      </xdr:nvCxnSpPr>
      <xdr:spPr>
        <a:xfrm flipV="1">
          <a:off x="13512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D2F6D80D-DEB3-4C12-8D55-5045BCC82EAE}"/>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57B34225-36C4-4A32-BC19-39E6A4F37721}"/>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F3ECF954-BC32-48CA-94B0-72B79F72B57F}"/>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E5495EF-CB85-4B9F-B81D-3FA850611E5F}"/>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28940F8-B287-4B60-A609-171A72EB910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5CC2071-7752-443B-AECC-58DF455DAE8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3E4EEE6-E6BC-4376-82C5-00BC8D9FB6E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AFC1EB2-7D61-47D1-A6B2-FEB652BDE0B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C5ADE37-9FFF-473E-894A-D11DCC6357E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4" name="楕円 403">
          <a:extLst>
            <a:ext uri="{FF2B5EF4-FFF2-40B4-BE49-F238E27FC236}">
              <a16:creationId xmlns:a16="http://schemas.microsoft.com/office/drawing/2014/main" id="{C55F075E-AB45-43B1-A648-BB4DE1D0918D}"/>
            </a:ext>
          </a:extLst>
        </xdr:cNvPr>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5" name="公債費負担の状況該当値テキスト">
          <a:extLst>
            <a:ext uri="{FF2B5EF4-FFF2-40B4-BE49-F238E27FC236}">
              <a16:creationId xmlns:a16="http://schemas.microsoft.com/office/drawing/2014/main" id="{C6F48713-4554-4D24-8D38-3C6D9ADF1501}"/>
            </a:ext>
          </a:extLst>
        </xdr:cNvPr>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6" name="楕円 405">
          <a:extLst>
            <a:ext uri="{FF2B5EF4-FFF2-40B4-BE49-F238E27FC236}">
              <a16:creationId xmlns:a16="http://schemas.microsoft.com/office/drawing/2014/main" id="{A9DA0E99-53CC-4372-9E90-6C1B0919949A}"/>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07" name="テキスト ボックス 406">
          <a:extLst>
            <a:ext uri="{FF2B5EF4-FFF2-40B4-BE49-F238E27FC236}">
              <a16:creationId xmlns:a16="http://schemas.microsoft.com/office/drawing/2014/main" id="{04494027-8F98-42AB-8D0A-5FAF63526B5D}"/>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8" name="楕円 407">
          <a:extLst>
            <a:ext uri="{FF2B5EF4-FFF2-40B4-BE49-F238E27FC236}">
              <a16:creationId xmlns:a16="http://schemas.microsoft.com/office/drawing/2014/main" id="{E13CFDE8-0226-4CA9-AA87-E4264CE64614}"/>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9" name="テキスト ボックス 408">
          <a:extLst>
            <a:ext uri="{FF2B5EF4-FFF2-40B4-BE49-F238E27FC236}">
              <a16:creationId xmlns:a16="http://schemas.microsoft.com/office/drawing/2014/main" id="{96F68C8B-7676-4058-B409-4EE1C1EF50CD}"/>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a16="http://schemas.microsoft.com/office/drawing/2014/main" id="{908A2059-6417-4708-89B9-C7385D157892}"/>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1AA41826-8770-42F2-8A5C-3BD176D0C1BF}"/>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2" name="楕円 411">
          <a:extLst>
            <a:ext uri="{FF2B5EF4-FFF2-40B4-BE49-F238E27FC236}">
              <a16:creationId xmlns:a16="http://schemas.microsoft.com/office/drawing/2014/main" id="{9F5D8CED-9507-42DF-8414-6941FABD2F4D}"/>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13" name="テキスト ボックス 412">
          <a:extLst>
            <a:ext uri="{FF2B5EF4-FFF2-40B4-BE49-F238E27FC236}">
              <a16:creationId xmlns:a16="http://schemas.microsoft.com/office/drawing/2014/main" id="{60F680CF-C3E6-4916-84FD-763F7B577572}"/>
            </a:ext>
          </a:extLst>
        </xdr:cNvPr>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4C16240-D965-45C4-8618-FE1496952CA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64CA2FB-2907-4E9B-8A30-AB41366128F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F63C6FA-529A-4BFD-A728-91E3097900B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E41DA9DA-4292-4784-8002-65420DA66F3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416883D-59C9-43AB-8331-6A72F7D59E7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942BFEE-6C4A-4C6C-8E64-61E3EB3642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277F615D-4A42-4399-9771-66449CDB92C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4C2BDC1-32D5-4CA4-88EA-8D868324A88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5E0E66DA-234E-4E29-BDE1-3B44105C1EE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371CCB3-280A-4307-A38E-2B3A66A8367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A3CC3C7-F506-4A34-9602-038FE96E56D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6F9D799-C170-486E-980C-192954D09CB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901F990-870C-458E-8E36-337E24343FA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年度も、前年度に続き「－」となり、類似団体平均を大きく下回っている。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公共施設等の計画的な維持更新のため、公共施設等マネジメント基金、薬科大学整備基金に積立を行うなど、充当可能財源が増となったことが主な要因である。</a:t>
          </a:r>
        </a:p>
        <a:p>
          <a:r>
            <a:rPr kumimoji="1" lang="ja-JP" altLang="en-US" sz="1200">
              <a:latin typeface="ＭＳ Ｐゴシック" panose="020B0600070205080204" pitchFamily="50" charset="-128"/>
              <a:ea typeface="ＭＳ Ｐゴシック" panose="020B0600070205080204" pitchFamily="50" charset="-128"/>
            </a:rPr>
            <a:t>依然「－」となっているものの、引き続き、薬科大学整備事業、鉄道高架事業などの大規模な財政需要に備えた基金の積立等により充当可能財源の確保に努め、今後も計画的な財政運営に努めていく。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10DAF32-3942-439C-91E3-649EC12704A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5F1B2505-5A6F-40B6-B379-81CBBC40D05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729748E-98DB-435A-B167-3602931E468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7A4A5A66-A5A9-433A-8613-2AC22652C74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75C3B4BC-BA62-4665-AFC7-3E42D1DCEF7B}"/>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DD03B15C-3278-4729-8343-5693899BC2B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C737C62B-1824-415C-845B-40E40818AEE4}"/>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53E32897-AE68-4512-B685-AD81312A941C}"/>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403BC48D-1BC7-4A64-8EC2-3865BA556EC4}"/>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E90FE96E-5BCD-4CA1-AF02-2D13499FBB2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FFA17506-7B70-442D-A17D-576D465B587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BEB5C4E-4213-4562-BF6C-5F7B8C88664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7967623-04BD-4A05-9901-117F5345332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9A6F69B8-BA68-4E41-A05F-7C816A99BE4A}"/>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21751E5C-1146-4C89-B022-83582731484A}"/>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9C25A2CD-165E-48D8-9EAD-E122DFCE0EEA}"/>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8BC4637E-47EC-4B51-8960-01B450462BD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B90F27C0-55C0-41AC-A462-0CEC04907A2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881B8043-8E32-440F-880C-3B1D3D91D838}"/>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5FA4C721-41A4-431F-BE18-93D94E0E4ADD}"/>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94A5DEE0-1C1E-4ADA-B8C1-C4EC31BF4FF6}"/>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29FFEA00-500A-4820-AC13-4A24BFE7FA57}"/>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2B2971DE-A55F-4396-BD40-1A63226B3382}"/>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DC775076-E05E-4A73-BFA5-3C49FDA96748}"/>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9E6EB1F7-A801-4738-81AF-3332F9B5FFC1}"/>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7AF13B82-C7AF-48D3-B817-8419098C7E77}"/>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6ED03B1F-E95C-406A-BFC8-3C26FDE5E702}"/>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B67CFAA8-E188-487F-BA3D-F60E35988095}"/>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450B09C-B20A-4C04-975A-33D322B8981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FF81BEB-DBBF-413A-9144-A5C8820E331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686D4DA-7D74-476C-986D-4ACAE1D3BEC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5ACB3E7-4DD3-411F-9F5E-D250CACFD94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008FD2D-DA14-411E-9013-A1DF2E08A23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402,400
392,482
203.60
196,878,547
188,492,600
7,955,344
88,752,918
148,503,913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主な要因としては、保育所をはじめ、大学（短大・薬大）、高等学校や障がい者施設などを直営で運営していることによるものである。職員定数については、民営化、委託化の推進などにより、ピーク時（昭和</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4,999</a:t>
          </a:r>
          <a:r>
            <a:rPr kumimoji="1" lang="ja-JP" altLang="en-US" sz="1200">
              <a:latin typeface="ＭＳ Ｐゴシック" panose="020B0600070205080204" pitchFamily="50" charset="-128"/>
              <a:ea typeface="ＭＳ Ｐゴシック" panose="020B0600070205080204" pitchFamily="50" charset="-128"/>
            </a:rPr>
            <a:t>人）と比較して、令和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4,141</a:t>
          </a:r>
          <a:r>
            <a:rPr kumimoji="1" lang="ja-JP" altLang="en-US" sz="1200">
              <a:latin typeface="ＭＳ Ｐゴシック" panose="020B0600070205080204" pitchFamily="50" charset="-128"/>
              <a:ea typeface="ＭＳ Ｐゴシック" panose="020B0600070205080204" pitchFamily="50" charset="-128"/>
            </a:rPr>
            <a:t>人と、約</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％削減するなど効率化を進めており、今後もさらなる行財政改革の取り組みにより、人件費の抑制に努めていく。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岐阜市行財政改革プランに基づき、各種業務の委託化などを推進しており、人件費から物件費へのシフトが進んでいる。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年度は光熱費の増、プラスチックごみの収集委託などにより物件費が増加したため比率は増加した。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保育所等の民営化や</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機器の活用などにより、組織・業務のスリム化、効率化に向けた取り組みを推進していく。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17</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8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17</xdr:row>
      <xdr:rowOff>156936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類似団体平均と同様に、令和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年度は減少したが、近年は増加傾向で推移しており、令和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主な要因としては、障害者自立支援給付費の増による扶助費の増加によるものである。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％と、対前年度比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主な要因は、高齢化の進展に伴い、後期高齢者医療広域連合療養給付費負担金が増加したによるものである。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6350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年度は対前年度比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主な要因は、分母となる臨時財政対策債の減によるものである。</a:t>
          </a:r>
        </a:p>
        <a:p>
          <a:r>
            <a:rPr kumimoji="1" lang="ja-JP" altLang="en-US" sz="1200">
              <a:latin typeface="ＭＳ Ｐゴシック" panose="020B0600070205080204" pitchFamily="50" charset="-128"/>
              <a:ea typeface="ＭＳ Ｐゴシック" panose="020B0600070205080204" pitchFamily="50" charset="-128"/>
            </a:rPr>
            <a:t>今後も、岐阜市行財政改革プランに基づき、補助金・負担金の見直しを継続して行っていく。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2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継続的に、普通債（臨時財政対策債等を除く地方債）残高の縮減を図ってきたことにより、ピーク時（平成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1,363</a:t>
          </a:r>
          <a:r>
            <a:rPr kumimoji="1" lang="ja-JP" altLang="en-US" sz="1200">
              <a:latin typeface="ＭＳ Ｐゴシック" panose="020B0600070205080204" pitchFamily="50" charset="-128"/>
              <a:ea typeface="ＭＳ Ｐゴシック" panose="020B0600070205080204" pitchFamily="50" charset="-128"/>
            </a:rPr>
            <a:t>億円）と比較し、平成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年度末には約</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％縮減され</a:t>
          </a:r>
          <a:r>
            <a:rPr kumimoji="1" lang="en-US" altLang="ja-JP" sz="1200">
              <a:latin typeface="ＭＳ Ｐゴシック" panose="020B0600070205080204" pitchFamily="50" charset="-128"/>
              <a:ea typeface="ＭＳ Ｐゴシック" panose="020B0600070205080204" pitchFamily="50" charset="-128"/>
            </a:rPr>
            <a:t>680</a:t>
          </a:r>
          <a:r>
            <a:rPr kumimoji="1" lang="ja-JP" altLang="en-US" sz="1200">
              <a:latin typeface="ＭＳ Ｐゴシック" panose="020B0600070205080204" pitchFamily="50" charset="-128"/>
              <a:ea typeface="ＭＳ Ｐゴシック" panose="020B0600070205080204" pitchFamily="50" charset="-128"/>
            </a:rPr>
            <a:t>億円となった。</a:t>
          </a:r>
        </a:p>
        <a:p>
          <a:r>
            <a:rPr kumimoji="1" lang="ja-JP" altLang="en-US" sz="1200">
              <a:latin typeface="ＭＳ Ｐゴシック" panose="020B0600070205080204" pitchFamily="50" charset="-128"/>
              <a:ea typeface="ＭＳ Ｐゴシック" panose="020B0600070205080204" pitchFamily="50" charset="-128"/>
            </a:rPr>
            <a:t>近年は、過去の地方債の償還が完了したことなどにより、比率は減少傾向にあったものの、令和４年度は対前年比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％となった。令和２年度以降、新庁舎建設などにより普通債残高が増加しており、引き続き適正な市債管理に努める。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2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54611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62230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公債費以外の推移は、人件費・物件費欄に記載の理由により、類似団体平均を上回っている。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職員定数、市債残高の縮減をはじめ、民間活力の積極的な活用その他の効率的な行政運営の実現のため、岐阜市行財政改革プランに基づき、継続的に取り組んでいく。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26363"/>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2636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452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14414</xdr:rowOff>
    </xdr:from>
    <xdr:to>
      <xdr:col>29</xdr:col>
      <xdr:colOff>127000</xdr:colOff>
      <xdr:row>15</xdr:row>
      <xdr:rowOff>18720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3789"/>
          <a:ext cx="647700" cy="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167767</xdr:rowOff>
    </xdr:from>
    <xdr:to>
      <xdr:col>26</xdr:col>
      <xdr:colOff>50800</xdr:colOff>
      <xdr:row>15</xdr:row>
      <xdr:rowOff>18720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15692"/>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167767</xdr:rowOff>
    </xdr:from>
    <xdr:to>
      <xdr:col>22</xdr:col>
      <xdr:colOff>114300</xdr:colOff>
      <xdr:row>15</xdr:row>
      <xdr:rowOff>73127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15692"/>
          <a:ext cx="6985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73127</xdr:rowOff>
    </xdr:from>
    <xdr:to>
      <xdr:col>18</xdr:col>
      <xdr:colOff>177800</xdr:colOff>
      <xdr:row>16</xdr:row>
      <xdr:rowOff>119609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2502"/>
          <a:ext cx="698500" cy="2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135064</xdr:rowOff>
    </xdr:from>
    <xdr:to>
      <xdr:col>29</xdr:col>
      <xdr:colOff>177800</xdr:colOff>
      <xdr:row>15</xdr:row>
      <xdr:rowOff>65214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151591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139370</xdr:rowOff>
    </xdr:from>
    <xdr:to>
      <xdr:col>26</xdr:col>
      <xdr:colOff>101600</xdr:colOff>
      <xdr:row>15</xdr:row>
      <xdr:rowOff>69520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79697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6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116967</xdr:rowOff>
    </xdr:from>
    <xdr:to>
      <xdr:col>22</xdr:col>
      <xdr:colOff>165100</xdr:colOff>
      <xdr:row>15</xdr:row>
      <xdr:rowOff>47117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6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57294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22327</xdr:rowOff>
    </xdr:from>
    <xdr:to>
      <xdr:col>19</xdr:col>
      <xdr:colOff>38100</xdr:colOff>
      <xdr:row>15</xdr:row>
      <xdr:rowOff>123927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134104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68809</xdr:rowOff>
    </xdr:from>
    <xdr:to>
      <xdr:col>15</xdr:col>
      <xdr:colOff>101600</xdr:colOff>
      <xdr:row>16</xdr:row>
      <xdr:rowOff>170409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394</xdr:rowOff>
    </xdr:from>
    <xdr:to>
      <xdr:col>29</xdr:col>
      <xdr:colOff>127000</xdr:colOff>
      <xdr:row>36</xdr:row>
      <xdr:rowOff>57848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53644"/>
          <a:ext cx="647700" cy="5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307556</xdr:rowOff>
    </xdr:from>
    <xdr:to>
      <xdr:col>26</xdr:col>
      <xdr:colOff>50800</xdr:colOff>
      <xdr:row>36</xdr:row>
      <xdr:rowOff>394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17906"/>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272771</xdr:rowOff>
    </xdr:from>
    <xdr:to>
      <xdr:col>22</xdr:col>
      <xdr:colOff>114300</xdr:colOff>
      <xdr:row>35</xdr:row>
      <xdr:rowOff>307556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3121"/>
          <a:ext cx="698500" cy="3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251473</xdr:rowOff>
    </xdr:from>
    <xdr:to>
      <xdr:col>18</xdr:col>
      <xdr:colOff>177800</xdr:colOff>
      <xdr:row>35</xdr:row>
      <xdr:rowOff>272771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61823"/>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7048</xdr:rowOff>
    </xdr:from>
    <xdr:to>
      <xdr:col>29</xdr:col>
      <xdr:colOff>177800</xdr:colOff>
      <xdr:row>36</xdr:row>
      <xdr:rowOff>108648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0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322025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292494</xdr:rowOff>
    </xdr:from>
    <xdr:to>
      <xdr:col>26</xdr:col>
      <xdr:colOff>101600</xdr:colOff>
      <xdr:row>36</xdr:row>
      <xdr:rowOff>51194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35971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256756</xdr:rowOff>
    </xdr:from>
    <xdr:to>
      <xdr:col>22</xdr:col>
      <xdr:colOff>165100</xdr:colOff>
      <xdr:row>36</xdr:row>
      <xdr:rowOff>15456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221971</xdr:rowOff>
    </xdr:from>
    <xdr:to>
      <xdr:col>19</xdr:col>
      <xdr:colOff>38100</xdr:colOff>
      <xdr:row>35</xdr:row>
      <xdr:rowOff>323571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200673</xdr:rowOff>
    </xdr:from>
    <xdr:to>
      <xdr:col>15</xdr:col>
      <xdr:colOff>101600</xdr:colOff>
      <xdr:row>35</xdr:row>
      <xdr:rowOff>302273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1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287050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402,400
392,482
203.60
196,878,547
188,492,600
7,955,344
88,752,918
148,503,913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122718</xdr:rowOff>
    </xdr:from>
    <xdr:to>
      <xdr:col>24</xdr:col>
      <xdr:colOff>63500</xdr:colOff>
      <xdr:row>33</xdr:row>
      <xdr:rowOff>128629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80568"/>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122718</xdr:rowOff>
    </xdr:from>
    <xdr:to>
      <xdr:col>19</xdr:col>
      <xdr:colOff>177800</xdr:colOff>
      <xdr:row>33</xdr:row>
      <xdr:rowOff>144892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056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144892</xdr:rowOff>
    </xdr:from>
    <xdr:to>
      <xdr:col>15</xdr:col>
      <xdr:colOff>50800</xdr:colOff>
      <xdr:row>34</xdr:row>
      <xdr:rowOff>65340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2742"/>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65340</xdr:rowOff>
    </xdr:from>
    <xdr:to>
      <xdr:col>10</xdr:col>
      <xdr:colOff>114300</xdr:colOff>
      <xdr:row>35</xdr:row>
      <xdr:rowOff>71969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94640"/>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77829</xdr:rowOff>
    </xdr:from>
    <xdr:to>
      <xdr:col>24</xdr:col>
      <xdr:colOff>114300</xdr:colOff>
      <xdr:row>34</xdr:row>
      <xdr:rowOff>7979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100706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71918</xdr:rowOff>
    </xdr:from>
    <xdr:to>
      <xdr:col>20</xdr:col>
      <xdr:colOff>38100</xdr:colOff>
      <xdr:row>34</xdr:row>
      <xdr:rowOff>2068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18595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94092</xdr:rowOff>
    </xdr:from>
    <xdr:to>
      <xdr:col>15</xdr:col>
      <xdr:colOff>101600</xdr:colOff>
      <xdr:row>34</xdr:row>
      <xdr:rowOff>24242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40769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14540</xdr:rowOff>
    </xdr:from>
    <xdr:to>
      <xdr:col>10</xdr:col>
      <xdr:colOff>165100</xdr:colOff>
      <xdr:row>34</xdr:row>
      <xdr:rowOff>116140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132667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21169</xdr:rowOff>
    </xdr:from>
    <xdr:to>
      <xdr:col>6</xdr:col>
      <xdr:colOff>38100</xdr:colOff>
      <xdr:row>35</xdr:row>
      <xdr:rowOff>122769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139296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170714</xdr:rowOff>
    </xdr:from>
    <xdr:to>
      <xdr:col>24</xdr:col>
      <xdr:colOff>63500</xdr:colOff>
      <xdr:row>55</xdr:row>
      <xdr:rowOff>169837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7564"/>
          <a:ext cx="838200" cy="3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169837</xdr:rowOff>
    </xdr:from>
    <xdr:to>
      <xdr:col>19</xdr:col>
      <xdr:colOff>177800</xdr:colOff>
      <xdr:row>57</xdr:row>
      <xdr:rowOff>163399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9587"/>
          <a:ext cx="889000" cy="3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163399</xdr:rowOff>
    </xdr:from>
    <xdr:to>
      <xdr:col>15</xdr:col>
      <xdr:colOff>50800</xdr:colOff>
      <xdr:row>58</xdr:row>
      <xdr:rowOff>134289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6049"/>
          <a:ext cx="889000" cy="1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134289</xdr:rowOff>
    </xdr:from>
    <xdr:to>
      <xdr:col>10</xdr:col>
      <xdr:colOff>114300</xdr:colOff>
      <xdr:row>58</xdr:row>
      <xdr:rowOff>158826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8389"/>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119914</xdr:rowOff>
    </xdr:from>
    <xdr:to>
      <xdr:col>24</xdr:col>
      <xdr:colOff>114300</xdr:colOff>
      <xdr:row>54</xdr:row>
      <xdr:rowOff>50064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142791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119037</xdr:rowOff>
    </xdr:from>
    <xdr:to>
      <xdr:col>20</xdr:col>
      <xdr:colOff>38100</xdr:colOff>
      <xdr:row>56</xdr:row>
      <xdr:rowOff>49187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65714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112599</xdr:rowOff>
    </xdr:from>
    <xdr:to>
      <xdr:col>15</xdr:col>
      <xdr:colOff>101600</xdr:colOff>
      <xdr:row>58</xdr:row>
      <xdr:rowOff>42749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59276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83489</xdr:rowOff>
    </xdr:from>
    <xdr:to>
      <xdr:col>10</xdr:col>
      <xdr:colOff>165100</xdr:colOff>
      <xdr:row>59</xdr:row>
      <xdr:rowOff>13639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30166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108026</xdr:rowOff>
    </xdr:from>
    <xdr:to>
      <xdr:col>6</xdr:col>
      <xdr:colOff>38100</xdr:colOff>
      <xdr:row>59</xdr:row>
      <xdr:rowOff>38176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54703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13112</xdr:rowOff>
    </xdr:from>
    <xdr:to>
      <xdr:col>24</xdr:col>
      <xdr:colOff>63500</xdr:colOff>
      <xdr:row>77</xdr:row>
      <xdr:rowOff>29744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4762"/>
          <a:ext cx="8382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13112</xdr:rowOff>
    </xdr:from>
    <xdr:to>
      <xdr:col>19</xdr:col>
      <xdr:colOff>177800</xdr:colOff>
      <xdr:row>77</xdr:row>
      <xdr:rowOff>28029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762"/>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28029</xdr:rowOff>
    </xdr:from>
    <xdr:to>
      <xdr:col>15</xdr:col>
      <xdr:colOff>50800</xdr:colOff>
      <xdr:row>77</xdr:row>
      <xdr:rowOff>37058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9679"/>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37058</xdr:rowOff>
    </xdr:from>
    <xdr:to>
      <xdr:col>10</xdr:col>
      <xdr:colOff>114300</xdr:colOff>
      <xdr:row>77</xdr:row>
      <xdr:rowOff>37516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38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150394</xdr:rowOff>
    </xdr:from>
    <xdr:to>
      <xdr:col>24</xdr:col>
      <xdr:colOff>114300</xdr:colOff>
      <xdr:row>77</xdr:row>
      <xdr:rowOff>80544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128821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133762</xdr:rowOff>
    </xdr:from>
    <xdr:to>
      <xdr:col>20</xdr:col>
      <xdr:colOff>38100</xdr:colOff>
      <xdr:row>77</xdr:row>
      <xdr:rowOff>63912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55039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148679</xdr:rowOff>
    </xdr:from>
    <xdr:to>
      <xdr:col>15</xdr:col>
      <xdr:colOff>101600</xdr:colOff>
      <xdr:row>77</xdr:row>
      <xdr:rowOff>78829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69956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157708</xdr:rowOff>
    </xdr:from>
    <xdr:to>
      <xdr:col>10</xdr:col>
      <xdr:colOff>165100</xdr:colOff>
      <xdr:row>77</xdr:row>
      <xdr:rowOff>87858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158166</xdr:rowOff>
    </xdr:from>
    <xdr:to>
      <xdr:col>6</xdr:col>
      <xdr:colOff>38100</xdr:colOff>
      <xdr:row>77</xdr:row>
      <xdr:rowOff>88316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79443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22875</xdr:rowOff>
    </xdr:from>
    <xdr:to>
      <xdr:col>24</xdr:col>
      <xdr:colOff>63500</xdr:colOff>
      <xdr:row>97</xdr:row>
      <xdr:rowOff>147527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53525"/>
          <a:ext cx="8382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22875</xdr:rowOff>
    </xdr:from>
    <xdr:to>
      <xdr:col>19</xdr:col>
      <xdr:colOff>177800</xdr:colOff>
      <xdr:row>98</xdr:row>
      <xdr:rowOff>134541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3525"/>
          <a:ext cx="889000" cy="2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134541</xdr:rowOff>
    </xdr:from>
    <xdr:to>
      <xdr:col>15</xdr:col>
      <xdr:colOff>50800</xdr:colOff>
      <xdr:row>99</xdr:row>
      <xdr:rowOff>7286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6641"/>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7286</xdr:rowOff>
    </xdr:from>
    <xdr:to>
      <xdr:col>10</xdr:col>
      <xdr:colOff>114300</xdr:colOff>
      <xdr:row>99</xdr:row>
      <xdr:rowOff>66188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80836"/>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96727</xdr:rowOff>
    </xdr:from>
    <xdr:to>
      <xdr:col>24</xdr:col>
      <xdr:colOff>114300</xdr:colOff>
      <xdr:row>98</xdr:row>
      <xdr:rowOff>26877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75154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0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143525</xdr:rowOff>
    </xdr:from>
    <xdr:to>
      <xdr:col>20</xdr:col>
      <xdr:colOff>38100</xdr:colOff>
      <xdr:row>97</xdr:row>
      <xdr:rowOff>73675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64802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9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83741</xdr:rowOff>
    </xdr:from>
    <xdr:to>
      <xdr:col>15</xdr:col>
      <xdr:colOff>101600</xdr:colOff>
      <xdr:row>99</xdr:row>
      <xdr:rowOff>13891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5018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7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127936</xdr:rowOff>
    </xdr:from>
    <xdr:to>
      <xdr:col>10</xdr:col>
      <xdr:colOff>165100</xdr:colOff>
      <xdr:row>99</xdr:row>
      <xdr:rowOff>58086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49213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15388</xdr:rowOff>
    </xdr:from>
    <xdr:to>
      <xdr:col>6</xdr:col>
      <xdr:colOff>38100</xdr:colOff>
      <xdr:row>99</xdr:row>
      <xdr:rowOff>116988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108115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9804</xdr:rowOff>
    </xdr:from>
    <xdr:to>
      <xdr:col>55</xdr:col>
      <xdr:colOff>0</xdr:colOff>
      <xdr:row>39</xdr:row>
      <xdr:rowOff>60058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696354"/>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116675</xdr:rowOff>
    </xdr:from>
    <xdr:to>
      <xdr:col>50</xdr:col>
      <xdr:colOff>114300</xdr:colOff>
      <xdr:row>39</xdr:row>
      <xdr:rowOff>9804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1625"/>
          <a:ext cx="889000" cy="12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116675</xdr:rowOff>
    </xdr:from>
    <xdr:to>
      <xdr:col>45</xdr:col>
      <xdr:colOff>177800</xdr:colOff>
      <xdr:row>39</xdr:row>
      <xdr:rowOff>87058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1625"/>
          <a:ext cx="889000" cy="134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83503</xdr:rowOff>
    </xdr:from>
    <xdr:to>
      <xdr:col>41</xdr:col>
      <xdr:colOff>50800</xdr:colOff>
      <xdr:row>39</xdr:row>
      <xdr:rowOff>87058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70053"/>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9258</xdr:rowOff>
    </xdr:from>
    <xdr:to>
      <xdr:col>55</xdr:col>
      <xdr:colOff>50800</xdr:colOff>
      <xdr:row>39</xdr:row>
      <xdr:rowOff>110858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95635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130454</xdr:rowOff>
    </xdr:from>
    <xdr:to>
      <xdr:col>50</xdr:col>
      <xdr:colOff>165100</xdr:colOff>
      <xdr:row>39</xdr:row>
      <xdr:rowOff>60604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51731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65875</xdr:rowOff>
    </xdr:from>
    <xdr:to>
      <xdr:col>46</xdr:col>
      <xdr:colOff>38100</xdr:colOff>
      <xdr:row>31</xdr:row>
      <xdr:rowOff>167475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158602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36258</xdr:rowOff>
    </xdr:from>
    <xdr:to>
      <xdr:col>41</xdr:col>
      <xdr:colOff>101600</xdr:colOff>
      <xdr:row>39</xdr:row>
      <xdr:rowOff>137858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128985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32703</xdr:rowOff>
    </xdr:from>
    <xdr:to>
      <xdr:col>36</xdr:col>
      <xdr:colOff>165100</xdr:colOff>
      <xdr:row>39</xdr:row>
      <xdr:rowOff>134303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125430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105328</xdr:rowOff>
    </xdr:from>
    <xdr:to>
      <xdr:col>55</xdr:col>
      <xdr:colOff>0</xdr:colOff>
      <xdr:row>57</xdr:row>
      <xdr:rowOff>36487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06528"/>
          <a:ext cx="8382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49582</xdr:rowOff>
    </xdr:from>
    <xdr:to>
      <xdr:col>50</xdr:col>
      <xdr:colOff>114300</xdr:colOff>
      <xdr:row>57</xdr:row>
      <xdr:rowOff>36487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07882"/>
          <a:ext cx="889000" cy="50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49582</xdr:rowOff>
    </xdr:from>
    <xdr:to>
      <xdr:col>45</xdr:col>
      <xdr:colOff>177800</xdr:colOff>
      <xdr:row>56</xdr:row>
      <xdr:rowOff>51199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07882"/>
          <a:ext cx="889000" cy="34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51199</xdr:rowOff>
    </xdr:from>
    <xdr:to>
      <xdr:col>41</xdr:col>
      <xdr:colOff>50800</xdr:colOff>
      <xdr:row>57</xdr:row>
      <xdr:rowOff>45109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52399"/>
          <a:ext cx="889000" cy="1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54528</xdr:rowOff>
    </xdr:from>
    <xdr:to>
      <xdr:col>55</xdr:col>
      <xdr:colOff>50800</xdr:colOff>
      <xdr:row>56</xdr:row>
      <xdr:rowOff>156128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77405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157137</xdr:rowOff>
    </xdr:from>
    <xdr:to>
      <xdr:col>50</xdr:col>
      <xdr:colOff>165100</xdr:colOff>
      <xdr:row>57</xdr:row>
      <xdr:rowOff>87287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78414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170232</xdr:rowOff>
    </xdr:from>
    <xdr:to>
      <xdr:col>46</xdr:col>
      <xdr:colOff>38100</xdr:colOff>
      <xdr:row>54</xdr:row>
      <xdr:rowOff>100382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116909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0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399</xdr:rowOff>
    </xdr:from>
    <xdr:to>
      <xdr:col>41</xdr:col>
      <xdr:colOff>101600</xdr:colOff>
      <xdr:row>56</xdr:row>
      <xdr:rowOff>101999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118526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165759</xdr:rowOff>
    </xdr:from>
    <xdr:to>
      <xdr:col>36</xdr:col>
      <xdr:colOff>165100</xdr:colOff>
      <xdr:row>57</xdr:row>
      <xdr:rowOff>95909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87036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148341</xdr:rowOff>
    </xdr:from>
    <xdr:to>
      <xdr:col>55</xdr:col>
      <xdr:colOff>0</xdr:colOff>
      <xdr:row>76</xdr:row>
      <xdr:rowOff>37424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07091"/>
          <a:ext cx="8382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148341</xdr:rowOff>
    </xdr:from>
    <xdr:to>
      <xdr:col>50</xdr:col>
      <xdr:colOff>114300</xdr:colOff>
      <xdr:row>76</xdr:row>
      <xdr:rowOff>93272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07091"/>
          <a:ext cx="889000" cy="1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93272</xdr:rowOff>
    </xdr:from>
    <xdr:to>
      <xdr:col>45</xdr:col>
      <xdr:colOff>177800</xdr:colOff>
      <xdr:row>77</xdr:row>
      <xdr:rowOff>67463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23472"/>
          <a:ext cx="8890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67463</xdr:rowOff>
    </xdr:from>
    <xdr:to>
      <xdr:col>41</xdr:col>
      <xdr:colOff>50800</xdr:colOff>
      <xdr:row>77</xdr:row>
      <xdr:rowOff>88128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69113"/>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158074</xdr:rowOff>
    </xdr:from>
    <xdr:to>
      <xdr:col>55</xdr:col>
      <xdr:colOff>50800</xdr:colOff>
      <xdr:row>76</xdr:row>
      <xdr:rowOff>88224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9501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97541</xdr:rowOff>
    </xdr:from>
    <xdr:to>
      <xdr:col>50</xdr:col>
      <xdr:colOff>165100</xdr:colOff>
      <xdr:row>76</xdr:row>
      <xdr:rowOff>27691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9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44218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7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42472</xdr:rowOff>
    </xdr:from>
    <xdr:to>
      <xdr:col>46</xdr:col>
      <xdr:colOff>38100</xdr:colOff>
      <xdr:row>76</xdr:row>
      <xdr:rowOff>144072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160598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16663</xdr:rowOff>
    </xdr:from>
    <xdr:to>
      <xdr:col>41</xdr:col>
      <xdr:colOff>101600</xdr:colOff>
      <xdr:row>77</xdr:row>
      <xdr:rowOff>118263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109390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37328</xdr:rowOff>
    </xdr:from>
    <xdr:to>
      <xdr:col>36</xdr:col>
      <xdr:colOff>165100</xdr:colOff>
      <xdr:row>77</xdr:row>
      <xdr:rowOff>138928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130055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143380</xdr:rowOff>
    </xdr:from>
    <xdr:to>
      <xdr:col>55</xdr:col>
      <xdr:colOff>0</xdr:colOff>
      <xdr:row>96</xdr:row>
      <xdr:rowOff>154102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2580"/>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25881</xdr:rowOff>
    </xdr:from>
    <xdr:to>
      <xdr:col>50</xdr:col>
      <xdr:colOff>114300</xdr:colOff>
      <xdr:row>96</xdr:row>
      <xdr:rowOff>154102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799281"/>
          <a:ext cx="889000" cy="8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25881</xdr:rowOff>
    </xdr:from>
    <xdr:to>
      <xdr:col>45</xdr:col>
      <xdr:colOff>177800</xdr:colOff>
      <xdr:row>93</xdr:row>
      <xdr:rowOff>133824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799281"/>
          <a:ext cx="889000" cy="2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133824</xdr:rowOff>
    </xdr:from>
    <xdr:to>
      <xdr:col>41</xdr:col>
      <xdr:colOff>50800</xdr:colOff>
      <xdr:row>95</xdr:row>
      <xdr:rowOff>110210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078674"/>
          <a:ext cx="889000" cy="3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92580</xdr:rowOff>
    </xdr:from>
    <xdr:to>
      <xdr:col>55</xdr:col>
      <xdr:colOff>50800</xdr:colOff>
      <xdr:row>97</xdr:row>
      <xdr:rowOff>22730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71007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3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103302</xdr:rowOff>
    </xdr:from>
    <xdr:to>
      <xdr:col>50</xdr:col>
      <xdr:colOff>165100</xdr:colOff>
      <xdr:row>97</xdr:row>
      <xdr:rowOff>33452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24579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146531</xdr:rowOff>
    </xdr:from>
    <xdr:to>
      <xdr:col>46</xdr:col>
      <xdr:colOff>38100</xdr:colOff>
      <xdr:row>92</xdr:row>
      <xdr:rowOff>76681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7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93208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5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83024</xdr:rowOff>
    </xdr:from>
    <xdr:to>
      <xdr:col>41</xdr:col>
      <xdr:colOff>101600</xdr:colOff>
      <xdr:row>94</xdr:row>
      <xdr:rowOff>13174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29701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59410</xdr:rowOff>
    </xdr:from>
    <xdr:to>
      <xdr:col>36</xdr:col>
      <xdr:colOff>165100</xdr:colOff>
      <xdr:row>95</xdr:row>
      <xdr:rowOff>161010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152137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100965</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758815"/>
          <a:ext cx="889000" cy="97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100965</xdr:rowOff>
    </xdr:from>
    <xdr:to>
      <xdr:col>76</xdr:col>
      <xdr:colOff>114300</xdr:colOff>
      <xdr:row>38</xdr:row>
      <xdr:rowOff>115951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758815"/>
          <a:ext cx="889000" cy="8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115951</xdr:rowOff>
    </xdr:from>
    <xdr:to>
      <xdr:col>71</xdr:col>
      <xdr:colOff>177800</xdr:colOff>
      <xdr:row>38</xdr:row>
      <xdr:rowOff>165481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3105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50165</xdr:rowOff>
    </xdr:from>
    <xdr:to>
      <xdr:col>76</xdr:col>
      <xdr:colOff>165100</xdr:colOff>
      <xdr:row>33</xdr:row>
      <xdr:rowOff>151765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168292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4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65151</xdr:rowOff>
    </xdr:from>
    <xdr:to>
      <xdr:col>72</xdr:col>
      <xdr:colOff>38100</xdr:colOff>
      <xdr:row>38</xdr:row>
      <xdr:rowOff>166751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157878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7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114681</xdr:rowOff>
    </xdr:from>
    <xdr:to>
      <xdr:col>67</xdr:col>
      <xdr:colOff>101600</xdr:colOff>
      <xdr:row>39</xdr:row>
      <xdr:rowOff>44831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35958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22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112333</xdr:rowOff>
    </xdr:from>
    <xdr:to>
      <xdr:col>85</xdr:col>
      <xdr:colOff>127000</xdr:colOff>
      <xdr:row>75</xdr:row>
      <xdr:rowOff>116970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71083"/>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108545</xdr:rowOff>
    </xdr:from>
    <xdr:to>
      <xdr:col>81</xdr:col>
      <xdr:colOff>50800</xdr:colOff>
      <xdr:row>75</xdr:row>
      <xdr:rowOff>116970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67295"/>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86893</xdr:rowOff>
    </xdr:from>
    <xdr:to>
      <xdr:col>76</xdr:col>
      <xdr:colOff>114300</xdr:colOff>
      <xdr:row>75</xdr:row>
      <xdr:rowOff>108545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45643"/>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79023</xdr:rowOff>
    </xdr:from>
    <xdr:to>
      <xdr:col>71</xdr:col>
      <xdr:colOff>177800</xdr:colOff>
      <xdr:row>75</xdr:row>
      <xdr:rowOff>86893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37773"/>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61533</xdr:rowOff>
    </xdr:from>
    <xdr:to>
      <xdr:col>85</xdr:col>
      <xdr:colOff>177800</xdr:colOff>
      <xdr:row>75</xdr:row>
      <xdr:rowOff>163134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2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39960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66170</xdr:rowOff>
    </xdr:from>
    <xdr:to>
      <xdr:col>81</xdr:col>
      <xdr:colOff>101600</xdr:colOff>
      <xdr:row>75</xdr:row>
      <xdr:rowOff>167770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158898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57745</xdr:rowOff>
    </xdr:from>
    <xdr:to>
      <xdr:col>76</xdr:col>
      <xdr:colOff>165100</xdr:colOff>
      <xdr:row>75</xdr:row>
      <xdr:rowOff>159345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150472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36093</xdr:rowOff>
    </xdr:from>
    <xdr:to>
      <xdr:col>72</xdr:col>
      <xdr:colOff>38100</xdr:colOff>
      <xdr:row>75</xdr:row>
      <xdr:rowOff>137693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128821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28223</xdr:rowOff>
    </xdr:from>
    <xdr:to>
      <xdr:col>67</xdr:col>
      <xdr:colOff>101600</xdr:colOff>
      <xdr:row>75</xdr:row>
      <xdr:rowOff>129823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120950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148730</xdr:rowOff>
    </xdr:from>
    <xdr:to>
      <xdr:col>85</xdr:col>
      <xdr:colOff>127000</xdr:colOff>
      <xdr:row>97</xdr:row>
      <xdr:rowOff>96083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07930"/>
          <a:ext cx="838200" cy="1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148730</xdr:rowOff>
    </xdr:from>
    <xdr:to>
      <xdr:col>81</xdr:col>
      <xdr:colOff>50800</xdr:colOff>
      <xdr:row>98</xdr:row>
      <xdr:rowOff>107925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07930"/>
          <a:ext cx="889000" cy="3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40396</xdr:rowOff>
    </xdr:from>
    <xdr:to>
      <xdr:col>76</xdr:col>
      <xdr:colOff>114300</xdr:colOff>
      <xdr:row>98</xdr:row>
      <xdr:rowOff>107925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42496"/>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29446</xdr:rowOff>
    </xdr:from>
    <xdr:to>
      <xdr:col>71</xdr:col>
      <xdr:colOff>177800</xdr:colOff>
      <xdr:row>98</xdr:row>
      <xdr:rowOff>40396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1546"/>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45283</xdr:rowOff>
    </xdr:from>
    <xdr:to>
      <xdr:col>85</xdr:col>
      <xdr:colOff>177800</xdr:colOff>
      <xdr:row>97</xdr:row>
      <xdr:rowOff>146883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23710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97930</xdr:rowOff>
    </xdr:from>
    <xdr:to>
      <xdr:col>81</xdr:col>
      <xdr:colOff>101600</xdr:colOff>
      <xdr:row>97</xdr:row>
      <xdr:rowOff>28080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44607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57125</xdr:rowOff>
    </xdr:from>
    <xdr:to>
      <xdr:col>76</xdr:col>
      <xdr:colOff>165100</xdr:colOff>
      <xdr:row>98</xdr:row>
      <xdr:rowOff>158725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149852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161046</xdr:rowOff>
    </xdr:from>
    <xdr:to>
      <xdr:col>72</xdr:col>
      <xdr:colOff>38100</xdr:colOff>
      <xdr:row>98</xdr:row>
      <xdr:rowOff>91196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82323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8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150096</xdr:rowOff>
    </xdr:from>
    <xdr:to>
      <xdr:col>67</xdr:col>
      <xdr:colOff>101600</xdr:colOff>
      <xdr:row>98</xdr:row>
      <xdr:rowOff>80246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71373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156655</xdr:rowOff>
    </xdr:from>
    <xdr:to>
      <xdr:col>116</xdr:col>
      <xdr:colOff>63500</xdr:colOff>
      <xdr:row>38</xdr:row>
      <xdr:rowOff>170370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7175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156655</xdr:rowOff>
    </xdr:from>
    <xdr:to>
      <xdr:col>111</xdr:col>
      <xdr:colOff>177800</xdr:colOff>
      <xdr:row>39</xdr:row>
      <xdr:rowOff>14732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7175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14732</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164084</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7918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119570</xdr:rowOff>
    </xdr:from>
    <xdr:to>
      <xdr:col>116</xdr:col>
      <xdr:colOff>114300</xdr:colOff>
      <xdr:row>39</xdr:row>
      <xdr:rowOff>49720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34497</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4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105855</xdr:rowOff>
    </xdr:from>
    <xdr:to>
      <xdr:col>112</xdr:col>
      <xdr:colOff>38100</xdr:colOff>
      <xdr:row>39</xdr:row>
      <xdr:rowOff>36005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27132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1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135382</xdr:rowOff>
    </xdr:from>
    <xdr:to>
      <xdr:col>107</xdr:col>
      <xdr:colOff>101600</xdr:colOff>
      <xdr:row>39</xdr:row>
      <xdr:rowOff>65532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56659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113284</xdr:rowOff>
    </xdr:from>
    <xdr:to>
      <xdr:col>98</xdr:col>
      <xdr:colOff>38100</xdr:colOff>
      <xdr:row>39</xdr:row>
      <xdr:rowOff>43434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34561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122669</xdr:rowOff>
    </xdr:from>
    <xdr:to>
      <xdr:col>116</xdr:col>
      <xdr:colOff>63500</xdr:colOff>
      <xdr:row>54</xdr:row>
      <xdr:rowOff>46565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209519"/>
          <a:ext cx="838200" cy="9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129775</xdr:rowOff>
    </xdr:from>
    <xdr:to>
      <xdr:col>111</xdr:col>
      <xdr:colOff>177800</xdr:colOff>
      <xdr:row>53</xdr:row>
      <xdr:rowOff>122669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8702275"/>
          <a:ext cx="889000" cy="5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129775</xdr:rowOff>
    </xdr:from>
    <xdr:to>
      <xdr:col>107</xdr:col>
      <xdr:colOff>50800</xdr:colOff>
      <xdr:row>56</xdr:row>
      <xdr:rowOff>111144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702275"/>
          <a:ext cx="889000" cy="10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111144</xdr:rowOff>
    </xdr:from>
    <xdr:to>
      <xdr:col>102</xdr:col>
      <xdr:colOff>114300</xdr:colOff>
      <xdr:row>56</xdr:row>
      <xdr:rowOff>132423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12344"/>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167215</xdr:rowOff>
    </xdr:from>
    <xdr:to>
      <xdr:col>116</xdr:col>
      <xdr:colOff>114300</xdr:colOff>
      <xdr:row>54</xdr:row>
      <xdr:rowOff>97365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2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18642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1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71869</xdr:rowOff>
    </xdr:from>
    <xdr:to>
      <xdr:col>112</xdr:col>
      <xdr:colOff>38100</xdr:colOff>
      <xdr:row>54</xdr:row>
      <xdr:rowOff>2019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1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18546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78975</xdr:rowOff>
    </xdr:from>
    <xdr:to>
      <xdr:col>107</xdr:col>
      <xdr:colOff>101600</xdr:colOff>
      <xdr:row>51</xdr:row>
      <xdr:rowOff>9125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6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25652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4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60344</xdr:rowOff>
    </xdr:from>
    <xdr:to>
      <xdr:col>102</xdr:col>
      <xdr:colOff>165100</xdr:colOff>
      <xdr:row>56</xdr:row>
      <xdr:rowOff>161944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7021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4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81623</xdr:rowOff>
    </xdr:from>
    <xdr:to>
      <xdr:col>98</xdr:col>
      <xdr:colOff>38100</xdr:colOff>
      <xdr:row>57</xdr:row>
      <xdr:rowOff>11773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28300</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4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170561</xdr:rowOff>
    </xdr:from>
    <xdr:to>
      <xdr:col>116</xdr:col>
      <xdr:colOff>63500</xdr:colOff>
      <xdr:row>75</xdr:row>
      <xdr:rowOff>20218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57861"/>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20218</xdr:rowOff>
    </xdr:from>
    <xdr:to>
      <xdr:col>111</xdr:col>
      <xdr:colOff>177800</xdr:colOff>
      <xdr:row>75</xdr:row>
      <xdr:rowOff>39992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7896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39992</xdr:rowOff>
    </xdr:from>
    <xdr:to>
      <xdr:col>107</xdr:col>
      <xdr:colOff>50800</xdr:colOff>
      <xdr:row>75</xdr:row>
      <xdr:rowOff>70358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98742"/>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70358</xdr:rowOff>
    </xdr:from>
    <xdr:to>
      <xdr:col>102</xdr:col>
      <xdr:colOff>114300</xdr:colOff>
      <xdr:row>75</xdr:row>
      <xdr:rowOff>117069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29108"/>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119761</xdr:rowOff>
    </xdr:from>
    <xdr:to>
      <xdr:col>116</xdr:col>
      <xdr:colOff>114300</xdr:colOff>
      <xdr:row>75</xdr:row>
      <xdr:rowOff>49911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142638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140868</xdr:rowOff>
    </xdr:from>
    <xdr:to>
      <xdr:col>112</xdr:col>
      <xdr:colOff>38100</xdr:colOff>
      <xdr:row>75</xdr:row>
      <xdr:rowOff>71018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87545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160642</xdr:rowOff>
    </xdr:from>
    <xdr:to>
      <xdr:col>107</xdr:col>
      <xdr:colOff>101600</xdr:colOff>
      <xdr:row>75</xdr:row>
      <xdr:rowOff>90792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19558</xdr:rowOff>
    </xdr:from>
    <xdr:to>
      <xdr:col>102</xdr:col>
      <xdr:colOff>165100</xdr:colOff>
      <xdr:row>75</xdr:row>
      <xdr:rowOff>121158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137685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66269</xdr:rowOff>
    </xdr:from>
    <xdr:to>
      <xdr:col>98</xdr:col>
      <xdr:colOff>38100</xdr:colOff>
      <xdr:row>75</xdr:row>
      <xdr:rowOff>167869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年度の歳出決算総額は、住民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a:t>
          </a:r>
          <a:r>
            <a:rPr kumimoji="1" lang="en-US" altLang="ja-JP" sz="1200">
              <a:latin typeface="ＭＳ Ｐゴシック" panose="020B0600070205080204" pitchFamily="50" charset="-128"/>
              <a:ea typeface="ＭＳ Ｐゴシック" panose="020B0600070205080204" pitchFamily="50" charset="-128"/>
            </a:rPr>
            <a:t>468,421</a:t>
          </a:r>
          <a:r>
            <a:rPr kumimoji="1" lang="ja-JP" altLang="en-US" sz="1200">
              <a:latin typeface="ＭＳ Ｐゴシック" panose="020B0600070205080204" pitchFamily="50" charset="-128"/>
              <a:ea typeface="ＭＳ Ｐゴシック" panose="020B0600070205080204" pitchFamily="50" charset="-128"/>
            </a:rPr>
            <a:t>円となり、前年度</a:t>
          </a:r>
          <a:r>
            <a:rPr kumimoji="1" lang="en-US" altLang="ja-JP" sz="1200">
              <a:latin typeface="ＭＳ Ｐゴシック" panose="020B0600070205080204" pitchFamily="50" charset="-128"/>
              <a:ea typeface="ＭＳ Ｐゴシック" panose="020B0600070205080204" pitchFamily="50" charset="-128"/>
            </a:rPr>
            <a:t>478,618</a:t>
          </a:r>
          <a:r>
            <a:rPr kumimoji="1" lang="ja-JP" altLang="en-US" sz="1200">
              <a:latin typeface="ＭＳ Ｐゴシック" panose="020B0600070205080204" pitchFamily="50" charset="-128"/>
              <a:ea typeface="ＭＳ Ｐゴシック" panose="020B0600070205080204" pitchFamily="50" charset="-128"/>
            </a:rPr>
            <a:t>円より減少した。</a:t>
          </a:r>
        </a:p>
        <a:p>
          <a:r>
            <a:rPr kumimoji="1" lang="ja-JP" altLang="en-US" sz="1200">
              <a:latin typeface="ＭＳ Ｐゴシック" panose="020B0600070205080204" pitchFamily="50" charset="-128"/>
              <a:ea typeface="ＭＳ Ｐゴシック" panose="020B0600070205080204" pitchFamily="50" charset="-128"/>
            </a:rPr>
            <a:t>減となった主な要因は、子育て世帯臨時特別給付金の終了による扶助費の減少である。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一方、物件費は光熱費や新型コロナウイルス感染症対策に係る</a:t>
          </a:r>
          <a:r>
            <a:rPr kumimoji="1" lang="en-US" altLang="ja-JP" sz="1200">
              <a:latin typeface="ＭＳ Ｐゴシック" panose="020B0600070205080204" pitchFamily="50" charset="-128"/>
              <a:ea typeface="ＭＳ Ｐゴシック" panose="020B0600070205080204" pitchFamily="50" charset="-128"/>
            </a:rPr>
            <a:t>PCR</a:t>
          </a:r>
          <a:r>
            <a:rPr kumimoji="1" lang="ja-JP" altLang="en-US" sz="1200">
              <a:latin typeface="ＭＳ Ｐゴシック" panose="020B0600070205080204" pitchFamily="50" charset="-128"/>
              <a:ea typeface="ＭＳ Ｐゴシック" panose="020B0600070205080204" pitchFamily="50" charset="-128"/>
            </a:rPr>
            <a:t>検査業務委託により、普通建設事業費は市街地再開発事業により増加している。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類似団体と比較して、貸付金が高い傾向で推移しているが、制度融資による貸付金によるものである。これらについては、年度内に貸付及び償還がなされるため、一般財源に影響を及ぼすものでは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402,400
392,482
203.60
196,878,547
188,492,600
7,955,344
88,752,918
148,503,913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75692</xdr:rowOff>
    </xdr:from>
    <xdr:to>
      <xdr:col>24</xdr:col>
      <xdr:colOff>63500</xdr:colOff>
      <xdr:row>35</xdr:row>
      <xdr:rowOff>80264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64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71120</xdr:rowOff>
    </xdr:from>
    <xdr:to>
      <xdr:col>19</xdr:col>
      <xdr:colOff>177800</xdr:colOff>
      <xdr:row>35</xdr:row>
      <xdr:rowOff>80264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18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31496</xdr:rowOff>
    </xdr:from>
    <xdr:to>
      <xdr:col>15</xdr:col>
      <xdr:colOff>50800</xdr:colOff>
      <xdr:row>35</xdr:row>
      <xdr:rowOff>71120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224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31496</xdr:rowOff>
    </xdr:from>
    <xdr:to>
      <xdr:col>10</xdr:col>
      <xdr:colOff>114300</xdr:colOff>
      <xdr:row>35</xdr:row>
      <xdr:rowOff>37592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22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24892</xdr:rowOff>
    </xdr:from>
    <xdr:to>
      <xdr:col>24</xdr:col>
      <xdr:colOff>114300</xdr:colOff>
      <xdr:row>35</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47769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29464</xdr:rowOff>
    </xdr:from>
    <xdr:to>
      <xdr:col>20</xdr:col>
      <xdr:colOff>38100</xdr:colOff>
      <xdr:row>35</xdr:row>
      <xdr:rowOff>131064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152146</xdr:rowOff>
    </xdr:from>
    <xdr:to>
      <xdr:col>10</xdr:col>
      <xdr:colOff>165100</xdr:colOff>
      <xdr:row>35</xdr:row>
      <xdr:rowOff>82296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98823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158242</xdr:rowOff>
    </xdr:from>
    <xdr:to>
      <xdr:col>6</xdr:col>
      <xdr:colOff>38100</xdr:colOff>
      <xdr:row>35</xdr:row>
      <xdr:rowOff>88392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104919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62100</xdr:rowOff>
    </xdr:from>
    <xdr:to>
      <xdr:col>24</xdr:col>
      <xdr:colOff>63500</xdr:colOff>
      <xdr:row>57</xdr:row>
      <xdr:rowOff>85674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834750"/>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62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72710</xdr:rowOff>
    </xdr:from>
    <xdr:to>
      <xdr:col>19</xdr:col>
      <xdr:colOff>177800</xdr:colOff>
      <xdr:row>57</xdr:row>
      <xdr:rowOff>62100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45210"/>
          <a:ext cx="889000" cy="11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121855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72710</xdr:rowOff>
    </xdr:from>
    <xdr:to>
      <xdr:col>15</xdr:col>
      <xdr:colOff>50800</xdr:colOff>
      <xdr:row>57</xdr:row>
      <xdr:rowOff>7636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45210"/>
          <a:ext cx="889000" cy="11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7636</xdr:rowOff>
    </xdr:from>
    <xdr:to>
      <xdr:col>10</xdr:col>
      <xdr:colOff>114300</xdr:colOff>
      <xdr:row>58</xdr:row>
      <xdr:rowOff>4997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80286"/>
          <a:ext cx="889000" cy="1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38120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34874</xdr:rowOff>
    </xdr:from>
    <xdr:to>
      <xdr:col>24</xdr:col>
      <xdr:colOff>114300</xdr:colOff>
      <xdr:row>57</xdr:row>
      <xdr:rowOff>136474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13301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11300</xdr:rowOff>
    </xdr:from>
    <xdr:to>
      <xdr:col>20</xdr:col>
      <xdr:colOff>38100</xdr:colOff>
      <xdr:row>57</xdr:row>
      <xdr:rowOff>112900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104027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8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21910</xdr:rowOff>
    </xdr:from>
    <xdr:to>
      <xdr:col>15</xdr:col>
      <xdr:colOff>101600</xdr:colOff>
      <xdr:row>50</xdr:row>
      <xdr:rowOff>123510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5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140037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3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128286</xdr:rowOff>
    </xdr:from>
    <xdr:to>
      <xdr:col>10</xdr:col>
      <xdr:colOff>165100</xdr:colOff>
      <xdr:row>57</xdr:row>
      <xdr:rowOff>58436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74963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5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125647</xdr:rowOff>
    </xdr:from>
    <xdr:to>
      <xdr:col>6</xdr:col>
      <xdr:colOff>38100</xdr:colOff>
      <xdr:row>58</xdr:row>
      <xdr:rowOff>55797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46924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9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24997</xdr:rowOff>
    </xdr:from>
    <xdr:to>
      <xdr:col>24</xdr:col>
      <xdr:colOff>63500</xdr:colOff>
      <xdr:row>77</xdr:row>
      <xdr:rowOff>96659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26647"/>
          <a:ext cx="838200" cy="7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24997</xdr:rowOff>
    </xdr:from>
    <xdr:to>
      <xdr:col>19</xdr:col>
      <xdr:colOff>177800</xdr:colOff>
      <xdr:row>78</xdr:row>
      <xdr:rowOff>89974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6647"/>
          <a:ext cx="889000" cy="23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89974</xdr:rowOff>
    </xdr:from>
    <xdr:to>
      <xdr:col>15</xdr:col>
      <xdr:colOff>50800</xdr:colOff>
      <xdr:row>78</xdr:row>
      <xdr:rowOff>140807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3074"/>
          <a:ext cx="889000" cy="5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140807</xdr:rowOff>
    </xdr:from>
    <xdr:to>
      <xdr:col>10</xdr:col>
      <xdr:colOff>114300</xdr:colOff>
      <xdr:row>79</xdr:row>
      <xdr:rowOff>12114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3907"/>
          <a:ext cx="8890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45859</xdr:rowOff>
    </xdr:from>
    <xdr:to>
      <xdr:col>24</xdr:col>
      <xdr:colOff>114300</xdr:colOff>
      <xdr:row>77</xdr:row>
      <xdr:rowOff>147459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24286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145647</xdr:rowOff>
    </xdr:from>
    <xdr:to>
      <xdr:col>20</xdr:col>
      <xdr:colOff>38100</xdr:colOff>
      <xdr:row>77</xdr:row>
      <xdr:rowOff>75797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66924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39174</xdr:rowOff>
    </xdr:from>
    <xdr:to>
      <xdr:col>15</xdr:col>
      <xdr:colOff>101600</xdr:colOff>
      <xdr:row>78</xdr:row>
      <xdr:rowOff>140774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131901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90007</xdr:rowOff>
    </xdr:from>
    <xdr:to>
      <xdr:col>10</xdr:col>
      <xdr:colOff>165100</xdr:colOff>
      <xdr:row>79</xdr:row>
      <xdr:rowOff>20157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11284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132764</xdr:rowOff>
    </xdr:from>
    <xdr:to>
      <xdr:col>6</xdr:col>
      <xdr:colOff>38100</xdr:colOff>
      <xdr:row>79</xdr:row>
      <xdr:rowOff>62914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54041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102994</xdr:rowOff>
    </xdr:from>
    <xdr:to>
      <xdr:col>24</xdr:col>
      <xdr:colOff>63500</xdr:colOff>
      <xdr:row>96</xdr:row>
      <xdr:rowOff>75921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390744"/>
          <a:ext cx="838200" cy="1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102994</xdr:rowOff>
    </xdr:from>
    <xdr:to>
      <xdr:col>19</xdr:col>
      <xdr:colOff>177800</xdr:colOff>
      <xdr:row>98</xdr:row>
      <xdr:rowOff>99107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390744"/>
          <a:ext cx="889000" cy="5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99107</xdr:rowOff>
    </xdr:from>
    <xdr:to>
      <xdr:col>15</xdr:col>
      <xdr:colOff>50800</xdr:colOff>
      <xdr:row>99</xdr:row>
      <xdr:rowOff>72557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01207"/>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72557</xdr:rowOff>
    </xdr:from>
    <xdr:to>
      <xdr:col>10</xdr:col>
      <xdr:colOff>114300</xdr:colOff>
      <xdr:row>99</xdr:row>
      <xdr:rowOff>84542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46107"/>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25121</xdr:rowOff>
    </xdr:from>
    <xdr:to>
      <xdr:col>24</xdr:col>
      <xdr:colOff>114300</xdr:colOff>
      <xdr:row>96</xdr:row>
      <xdr:rowOff>126721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3548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52194</xdr:rowOff>
    </xdr:from>
    <xdr:to>
      <xdr:col>20</xdr:col>
      <xdr:colOff>38100</xdr:colOff>
      <xdr:row>95</xdr:row>
      <xdr:rowOff>153794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170321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11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48307</xdr:rowOff>
    </xdr:from>
    <xdr:to>
      <xdr:col>15</xdr:col>
      <xdr:colOff>101600</xdr:colOff>
      <xdr:row>98</xdr:row>
      <xdr:rowOff>149907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141034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21757</xdr:rowOff>
    </xdr:from>
    <xdr:to>
      <xdr:col>10</xdr:col>
      <xdr:colOff>165100</xdr:colOff>
      <xdr:row>99</xdr:row>
      <xdr:rowOff>123357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114484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33742</xdr:rowOff>
    </xdr:from>
    <xdr:to>
      <xdr:col>6</xdr:col>
      <xdr:colOff>38100</xdr:colOff>
      <xdr:row>99</xdr:row>
      <xdr:rowOff>135342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126469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0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xdr:rowOff>
    </xdr:from>
    <xdr:to>
      <xdr:col>55</xdr:col>
      <xdr:colOff>0</xdr:colOff>
      <xdr:row>38</xdr:row>
      <xdr:rowOff>33172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16725"/>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144729</xdr:rowOff>
    </xdr:from>
    <xdr:to>
      <xdr:col>50</xdr:col>
      <xdr:colOff>114300</xdr:colOff>
      <xdr:row>38</xdr:row>
      <xdr:rowOff>33172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8837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144729</xdr:rowOff>
    </xdr:from>
    <xdr:to>
      <xdr:col>45</xdr:col>
      <xdr:colOff>177800</xdr:colOff>
      <xdr:row>38</xdr:row>
      <xdr:rowOff>44603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88379"/>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44603</xdr:rowOff>
    </xdr:from>
    <xdr:to>
      <xdr:col>41</xdr:col>
      <xdr:colOff>50800</xdr:colOff>
      <xdr:row>38</xdr:row>
      <xdr:rowOff>47803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597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122275</xdr:rowOff>
    </xdr:from>
    <xdr:to>
      <xdr:col>55</xdr:col>
      <xdr:colOff>50800</xdr:colOff>
      <xdr:row>38</xdr:row>
      <xdr:rowOff>52425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100702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153822</xdr:rowOff>
    </xdr:from>
    <xdr:to>
      <xdr:col>50</xdr:col>
      <xdr:colOff>165100</xdr:colOff>
      <xdr:row>38</xdr:row>
      <xdr:rowOff>83972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75099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93929</xdr:rowOff>
    </xdr:from>
    <xdr:to>
      <xdr:col>46</xdr:col>
      <xdr:colOff>38100</xdr:colOff>
      <xdr:row>38</xdr:row>
      <xdr:rowOff>24079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15206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165253</xdr:rowOff>
    </xdr:from>
    <xdr:to>
      <xdr:col>41</xdr:col>
      <xdr:colOff>101600</xdr:colOff>
      <xdr:row>38</xdr:row>
      <xdr:rowOff>95403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86530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168453</xdr:rowOff>
    </xdr:from>
    <xdr:to>
      <xdr:col>36</xdr:col>
      <xdr:colOff>165100</xdr:colOff>
      <xdr:row>38</xdr:row>
      <xdr:rowOff>98603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89730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16828</xdr:rowOff>
    </xdr:from>
    <xdr:to>
      <xdr:col>55</xdr:col>
      <xdr:colOff>0</xdr:colOff>
      <xdr:row>57</xdr:row>
      <xdr:rowOff>31115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947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18314</xdr:rowOff>
    </xdr:from>
    <xdr:to>
      <xdr:col>50</xdr:col>
      <xdr:colOff>114300</xdr:colOff>
      <xdr:row>57</xdr:row>
      <xdr:rowOff>31115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90964"/>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18314</xdr:rowOff>
    </xdr:from>
    <xdr:to>
      <xdr:col>45</xdr:col>
      <xdr:colOff>177800</xdr:colOff>
      <xdr:row>57</xdr:row>
      <xdr:rowOff>26200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9096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25114</xdr:rowOff>
    </xdr:from>
    <xdr:to>
      <xdr:col>41</xdr:col>
      <xdr:colOff>50800</xdr:colOff>
      <xdr:row>57</xdr:row>
      <xdr:rowOff>26200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9776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137478</xdr:rowOff>
    </xdr:from>
    <xdr:to>
      <xdr:col>55</xdr:col>
      <xdr:colOff>50800</xdr:colOff>
      <xdr:row>57</xdr:row>
      <xdr:rowOff>67628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115905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151765</xdr:rowOff>
    </xdr:from>
    <xdr:to>
      <xdr:col>50</xdr:col>
      <xdr:colOff>165100</xdr:colOff>
      <xdr:row>57</xdr:row>
      <xdr:rowOff>81915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73042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84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138964</xdr:rowOff>
    </xdr:from>
    <xdr:to>
      <xdr:col>46</xdr:col>
      <xdr:colOff>38100</xdr:colOff>
      <xdr:row>57</xdr:row>
      <xdr:rowOff>69114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60241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146850</xdr:rowOff>
    </xdr:from>
    <xdr:to>
      <xdr:col>41</xdr:col>
      <xdr:colOff>101600</xdr:colOff>
      <xdr:row>57</xdr:row>
      <xdr:rowOff>77000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68127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84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145764</xdr:rowOff>
    </xdr:from>
    <xdr:to>
      <xdr:col>36</xdr:col>
      <xdr:colOff>165100</xdr:colOff>
      <xdr:row>57</xdr:row>
      <xdr:rowOff>75914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67041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8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95596</xdr:rowOff>
    </xdr:from>
    <xdr:to>
      <xdr:col>55</xdr:col>
      <xdr:colOff>0</xdr:colOff>
      <xdr:row>74</xdr:row>
      <xdr:rowOff>51248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611446"/>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5152</xdr:rowOff>
    </xdr:from>
    <xdr:to>
      <xdr:col>50</xdr:col>
      <xdr:colOff>114300</xdr:colOff>
      <xdr:row>73</xdr:row>
      <xdr:rowOff>95596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178102"/>
          <a:ext cx="889000" cy="4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5152</xdr:rowOff>
    </xdr:from>
    <xdr:to>
      <xdr:col>45</xdr:col>
      <xdr:colOff>177800</xdr:colOff>
      <xdr:row>76</xdr:row>
      <xdr:rowOff>122865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178102"/>
          <a:ext cx="889000" cy="97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122865</xdr:rowOff>
    </xdr:from>
    <xdr:to>
      <xdr:col>41</xdr:col>
      <xdr:colOff>50800</xdr:colOff>
      <xdr:row>76</xdr:row>
      <xdr:rowOff>164863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53065"/>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448</xdr:rowOff>
    </xdr:from>
    <xdr:to>
      <xdr:col>55</xdr:col>
      <xdr:colOff>50800</xdr:colOff>
      <xdr:row>74</xdr:row>
      <xdr:rowOff>102048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23325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3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44796</xdr:rowOff>
    </xdr:from>
    <xdr:to>
      <xdr:col>50</xdr:col>
      <xdr:colOff>165100</xdr:colOff>
      <xdr:row>73</xdr:row>
      <xdr:rowOff>146396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162923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125802</xdr:rowOff>
    </xdr:from>
    <xdr:to>
      <xdr:col>46</xdr:col>
      <xdr:colOff>38100</xdr:colOff>
      <xdr:row>71</xdr:row>
      <xdr:rowOff>55952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1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72479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9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72065</xdr:rowOff>
    </xdr:from>
    <xdr:to>
      <xdr:col>41</xdr:col>
      <xdr:colOff>101600</xdr:colOff>
      <xdr:row>77</xdr:row>
      <xdr:rowOff>2215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18742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114063</xdr:rowOff>
    </xdr:from>
    <xdr:to>
      <xdr:col>36</xdr:col>
      <xdr:colOff>165100</xdr:colOff>
      <xdr:row>77</xdr:row>
      <xdr:rowOff>44213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60739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133266</xdr:rowOff>
    </xdr:from>
    <xdr:to>
      <xdr:col>55</xdr:col>
      <xdr:colOff>0</xdr:colOff>
      <xdr:row>97</xdr:row>
      <xdr:rowOff>91956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92466"/>
          <a:ext cx="838200" cy="13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91956</xdr:rowOff>
    </xdr:from>
    <xdr:to>
      <xdr:col>50</xdr:col>
      <xdr:colOff>114300</xdr:colOff>
      <xdr:row>97</xdr:row>
      <xdr:rowOff>123682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22606"/>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123682</xdr:rowOff>
    </xdr:from>
    <xdr:to>
      <xdr:col>45</xdr:col>
      <xdr:colOff>177800</xdr:colOff>
      <xdr:row>97</xdr:row>
      <xdr:rowOff>127862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54332"/>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29449</xdr:rowOff>
    </xdr:from>
    <xdr:to>
      <xdr:col>41</xdr:col>
      <xdr:colOff>50800</xdr:colOff>
      <xdr:row>97</xdr:row>
      <xdr:rowOff>127862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6009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82466</xdr:rowOff>
    </xdr:from>
    <xdr:to>
      <xdr:col>55</xdr:col>
      <xdr:colOff>50800</xdr:colOff>
      <xdr:row>97</xdr:row>
      <xdr:rowOff>12616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105343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41156</xdr:rowOff>
    </xdr:from>
    <xdr:to>
      <xdr:col>50</xdr:col>
      <xdr:colOff>165100</xdr:colOff>
      <xdr:row>97</xdr:row>
      <xdr:rowOff>142756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133883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72882</xdr:rowOff>
    </xdr:from>
    <xdr:to>
      <xdr:col>46</xdr:col>
      <xdr:colOff>38100</xdr:colOff>
      <xdr:row>98</xdr:row>
      <xdr:rowOff>3032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165609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77062</xdr:rowOff>
    </xdr:from>
    <xdr:to>
      <xdr:col>41</xdr:col>
      <xdr:colOff>101600</xdr:colOff>
      <xdr:row>98</xdr:row>
      <xdr:rowOff>7212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169789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150099</xdr:rowOff>
    </xdr:from>
    <xdr:to>
      <xdr:col>36</xdr:col>
      <xdr:colOff>165100</xdr:colOff>
      <xdr:row>97</xdr:row>
      <xdr:rowOff>80249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80754</xdr:rowOff>
    </xdr:from>
    <xdr:to>
      <xdr:col>85</xdr:col>
      <xdr:colOff>127000</xdr:colOff>
      <xdr:row>31</xdr:row>
      <xdr:rowOff>31278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224254"/>
          <a:ext cx="8382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161580</xdr:rowOff>
    </xdr:from>
    <xdr:to>
      <xdr:col>81</xdr:col>
      <xdr:colOff>50800</xdr:colOff>
      <xdr:row>31</xdr:row>
      <xdr:rowOff>31278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305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141170</xdr:rowOff>
    </xdr:from>
    <xdr:to>
      <xdr:col>76</xdr:col>
      <xdr:colOff>114300</xdr:colOff>
      <xdr:row>30</xdr:row>
      <xdr:rowOff>161580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284670"/>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141170</xdr:rowOff>
    </xdr:from>
    <xdr:to>
      <xdr:col>71</xdr:col>
      <xdr:colOff>177800</xdr:colOff>
      <xdr:row>31</xdr:row>
      <xdr:rowOff>57241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284670"/>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29954</xdr:rowOff>
    </xdr:from>
    <xdr:to>
      <xdr:col>85</xdr:col>
      <xdr:colOff>177800</xdr:colOff>
      <xdr:row>30</xdr:row>
      <xdr:rowOff>131554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1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144471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1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151928</xdr:rowOff>
    </xdr:from>
    <xdr:to>
      <xdr:col>81</xdr:col>
      <xdr:colOff>101600</xdr:colOff>
      <xdr:row>31</xdr:row>
      <xdr:rowOff>82078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2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98605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0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110780</xdr:rowOff>
    </xdr:from>
    <xdr:to>
      <xdr:col>76</xdr:col>
      <xdr:colOff>165100</xdr:colOff>
      <xdr:row>31</xdr:row>
      <xdr:rowOff>40930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57457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90370</xdr:rowOff>
    </xdr:from>
    <xdr:to>
      <xdr:col>72</xdr:col>
      <xdr:colOff>38100</xdr:colOff>
      <xdr:row>31</xdr:row>
      <xdr:rowOff>20520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2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37047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0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6441</xdr:rowOff>
    </xdr:from>
    <xdr:to>
      <xdr:col>67</xdr:col>
      <xdr:colOff>101600</xdr:colOff>
      <xdr:row>31</xdr:row>
      <xdr:rowOff>108041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3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124568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09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14580</xdr:rowOff>
    </xdr:from>
    <xdr:to>
      <xdr:col>85</xdr:col>
      <xdr:colOff>127000</xdr:colOff>
      <xdr:row>56</xdr:row>
      <xdr:rowOff>74320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15780"/>
          <a:ext cx="8382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74320</xdr:rowOff>
    </xdr:from>
    <xdr:to>
      <xdr:col>81</xdr:col>
      <xdr:colOff>50800</xdr:colOff>
      <xdr:row>56</xdr:row>
      <xdr:rowOff>100514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75520"/>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87370</xdr:rowOff>
    </xdr:from>
    <xdr:to>
      <xdr:col>76</xdr:col>
      <xdr:colOff>114300</xdr:colOff>
      <xdr:row>56</xdr:row>
      <xdr:rowOff>100514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88570"/>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87370</xdr:rowOff>
    </xdr:from>
    <xdr:to>
      <xdr:col>71</xdr:col>
      <xdr:colOff>177800</xdr:colOff>
      <xdr:row>56</xdr:row>
      <xdr:rowOff>146615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88570"/>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135230</xdr:rowOff>
    </xdr:from>
    <xdr:to>
      <xdr:col>85</xdr:col>
      <xdr:colOff>177800</xdr:colOff>
      <xdr:row>56</xdr:row>
      <xdr:rowOff>65380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158107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23520</xdr:rowOff>
    </xdr:from>
    <xdr:to>
      <xdr:col>81</xdr:col>
      <xdr:colOff>101600</xdr:colOff>
      <xdr:row>56</xdr:row>
      <xdr:rowOff>125120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116247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49714</xdr:rowOff>
    </xdr:from>
    <xdr:to>
      <xdr:col>76</xdr:col>
      <xdr:colOff>165100</xdr:colOff>
      <xdr:row>56</xdr:row>
      <xdr:rowOff>151314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142441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36570</xdr:rowOff>
    </xdr:from>
    <xdr:to>
      <xdr:col>72</xdr:col>
      <xdr:colOff>38100</xdr:colOff>
      <xdr:row>56</xdr:row>
      <xdr:rowOff>138170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154697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95815</xdr:rowOff>
    </xdr:from>
    <xdr:to>
      <xdr:col>67</xdr:col>
      <xdr:colOff>101600</xdr:colOff>
      <xdr:row>57</xdr:row>
      <xdr:rowOff>25965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100965</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616815"/>
          <a:ext cx="889000" cy="97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100965</xdr:rowOff>
    </xdr:from>
    <xdr:to>
      <xdr:col>76</xdr:col>
      <xdr:colOff>114300</xdr:colOff>
      <xdr:row>78</xdr:row>
      <xdr:rowOff>115951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616815"/>
          <a:ext cx="889000" cy="8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115951</xdr:rowOff>
    </xdr:from>
    <xdr:to>
      <xdr:col>71</xdr:col>
      <xdr:colOff>177800</xdr:colOff>
      <xdr:row>78</xdr:row>
      <xdr:rowOff>165481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8905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50165</xdr:rowOff>
    </xdr:from>
    <xdr:to>
      <xdr:col>76</xdr:col>
      <xdr:colOff>165100</xdr:colOff>
      <xdr:row>73</xdr:row>
      <xdr:rowOff>151765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5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168292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23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65151</xdr:rowOff>
    </xdr:from>
    <xdr:to>
      <xdr:col>72</xdr:col>
      <xdr:colOff>38100</xdr:colOff>
      <xdr:row>78</xdr:row>
      <xdr:rowOff>166751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157878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3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114681</xdr:rowOff>
    </xdr:from>
    <xdr:to>
      <xdr:col>67</xdr:col>
      <xdr:colOff>101600</xdr:colOff>
      <xdr:row>79</xdr:row>
      <xdr:rowOff>44831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35958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8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112333</xdr:rowOff>
    </xdr:from>
    <xdr:to>
      <xdr:col>85</xdr:col>
      <xdr:colOff>127000</xdr:colOff>
      <xdr:row>95</xdr:row>
      <xdr:rowOff>116971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00083"/>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108545</xdr:rowOff>
    </xdr:from>
    <xdr:to>
      <xdr:col>81</xdr:col>
      <xdr:colOff>50800</xdr:colOff>
      <xdr:row>95</xdr:row>
      <xdr:rowOff>116971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396295"/>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86894</xdr:rowOff>
    </xdr:from>
    <xdr:to>
      <xdr:col>76</xdr:col>
      <xdr:colOff>114300</xdr:colOff>
      <xdr:row>95</xdr:row>
      <xdr:rowOff>108545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374644"/>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79023</xdr:rowOff>
    </xdr:from>
    <xdr:to>
      <xdr:col>71</xdr:col>
      <xdr:colOff>177800</xdr:colOff>
      <xdr:row>95</xdr:row>
      <xdr:rowOff>86894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36677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61533</xdr:rowOff>
    </xdr:from>
    <xdr:to>
      <xdr:col>85</xdr:col>
      <xdr:colOff>177800</xdr:colOff>
      <xdr:row>95</xdr:row>
      <xdr:rowOff>163133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39960</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66171</xdr:rowOff>
    </xdr:from>
    <xdr:to>
      <xdr:col>81</xdr:col>
      <xdr:colOff>101600</xdr:colOff>
      <xdr:row>95</xdr:row>
      <xdr:rowOff>167771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158898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4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57745</xdr:rowOff>
    </xdr:from>
    <xdr:to>
      <xdr:col>76</xdr:col>
      <xdr:colOff>165100</xdr:colOff>
      <xdr:row>95</xdr:row>
      <xdr:rowOff>159345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150472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43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36094</xdr:rowOff>
    </xdr:from>
    <xdr:to>
      <xdr:col>72</xdr:col>
      <xdr:colOff>38100</xdr:colOff>
      <xdr:row>95</xdr:row>
      <xdr:rowOff>137694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128821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4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28223</xdr:rowOff>
    </xdr:from>
    <xdr:to>
      <xdr:col>67</xdr:col>
      <xdr:colOff>101600</xdr:colOff>
      <xdr:row>95</xdr:row>
      <xdr:rowOff>129823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3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120950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4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目的別歳出の前年度からの特徴的な増減としては、民生費で子育て世帯臨時特別給付金の終了による減の一方、土木費では市街地再開発事業により増加している。</a:t>
          </a:r>
        </a:p>
        <a:p>
          <a:r>
            <a:rPr kumimoji="1" lang="ja-JP" altLang="en-US" sz="1200">
              <a:latin typeface="ＭＳ Ｐゴシック" panose="020B0600070205080204" pitchFamily="50" charset="-128"/>
              <a:ea typeface="ＭＳ Ｐゴシック" panose="020B0600070205080204" pitchFamily="50" charset="-128"/>
            </a:rPr>
            <a:t>類似団体平均との比較においては、商工費は制度融資にかかる貸付金により決算額を押し上げる要因となっている。また、消防費については、４市１町消防広域化に伴い一時的に費用を負担しているため、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一方、公債費については、市債残高の抑制に継続的に取り組んできたことと、利率の高い地方債の償還が終了してきていることから、類似団体平均を下回って推移している。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年度は、実質収支が対前年度比</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億円減の</a:t>
          </a:r>
          <a:r>
            <a:rPr kumimoji="1" lang="en-US" altLang="ja-JP" sz="1200">
              <a:latin typeface="ＭＳ ゴシック" pitchFamily="49" charset="-128"/>
              <a:ea typeface="ＭＳ ゴシック" pitchFamily="49" charset="-128"/>
            </a:rPr>
            <a:t>80</a:t>
          </a:r>
          <a:r>
            <a:rPr kumimoji="1" lang="ja-JP" altLang="en-US" sz="1200">
              <a:latin typeface="ＭＳ ゴシック" pitchFamily="49" charset="-128"/>
              <a:ea typeface="ＭＳ ゴシック" pitchFamily="49" charset="-128"/>
            </a:rPr>
            <a:t>億円となった。</a:t>
          </a:r>
        </a:p>
        <a:p>
          <a:r>
            <a:rPr kumimoji="1" lang="ja-JP" altLang="en-US" sz="1200">
              <a:latin typeface="ＭＳ ゴシック" pitchFamily="49" charset="-128"/>
              <a:ea typeface="ＭＳ ゴシック" pitchFamily="49" charset="-128"/>
            </a:rPr>
            <a:t>また、財政調整基金について、取崩しをせず、</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億円の積立を行ったため、標準財政規模比における実質単年度収支は前年度比</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ポイントマイナスとなったものの、昨年に引き続きプラスとなった。</a:t>
          </a:r>
        </a:p>
        <a:p>
          <a:r>
            <a:rPr kumimoji="1" lang="ja-JP" altLang="en-US" sz="1200">
              <a:solidFill>
                <a:schemeClr val="tx1"/>
              </a:solidFill>
              <a:latin typeface="ＭＳ ゴシック" pitchFamily="49" charset="-128"/>
              <a:ea typeface="ＭＳ ゴシック" pitchFamily="49" charset="-128"/>
            </a:rPr>
            <a:t>財政調整基金残高は、</a:t>
          </a:r>
          <a:r>
            <a:rPr kumimoji="1" lang="en-US" altLang="ja-JP" sz="1200">
              <a:solidFill>
                <a:schemeClr val="tx1"/>
              </a:solidFill>
              <a:latin typeface="ＭＳ ゴシック" pitchFamily="49" charset="-128"/>
              <a:ea typeface="ＭＳ ゴシック" pitchFamily="49" charset="-128"/>
            </a:rPr>
            <a:t>97</a:t>
          </a:r>
          <a:r>
            <a:rPr kumimoji="1" lang="ja-JP" altLang="en-US" sz="1200">
              <a:solidFill>
                <a:schemeClr val="tx1"/>
              </a:solidFill>
              <a:latin typeface="ＭＳ ゴシック" pitchFamily="49" charset="-128"/>
              <a:ea typeface="ＭＳ ゴシック" pitchFamily="49" charset="-128"/>
            </a:rPr>
            <a:t>億円となり、類似団体（中核市</a:t>
          </a:r>
          <a:r>
            <a:rPr kumimoji="1" lang="en-US" altLang="ja-JP" sz="1200">
              <a:solidFill>
                <a:schemeClr val="tx1"/>
              </a:solidFill>
              <a:latin typeface="ＭＳ ゴシック" pitchFamily="49" charset="-128"/>
              <a:ea typeface="ＭＳ ゴシック" pitchFamily="49" charset="-128"/>
            </a:rPr>
            <a:t>62</a:t>
          </a:r>
          <a:r>
            <a:rPr kumimoji="1" lang="ja-JP" altLang="en-US" sz="1200">
              <a:solidFill>
                <a:schemeClr val="tx1"/>
              </a:solidFill>
              <a:latin typeface="ＭＳ ゴシック" pitchFamily="49" charset="-128"/>
              <a:ea typeface="ＭＳ ゴシック" pitchFamily="49" charset="-128"/>
            </a:rPr>
            <a:t>市）中</a:t>
          </a:r>
          <a:r>
            <a:rPr kumimoji="1" lang="en-US" altLang="ja-JP" sz="1200">
              <a:solidFill>
                <a:schemeClr val="tx1"/>
              </a:solidFill>
              <a:latin typeface="ＭＳ ゴシック" pitchFamily="49" charset="-128"/>
              <a:ea typeface="ＭＳ ゴシック" pitchFamily="49" charset="-128"/>
            </a:rPr>
            <a:t>33</a:t>
          </a:r>
          <a:r>
            <a:rPr kumimoji="1" lang="ja-JP" altLang="en-US" sz="1200">
              <a:solidFill>
                <a:schemeClr val="tx1"/>
              </a:solidFill>
              <a:latin typeface="ＭＳ ゴシック" pitchFamily="49" charset="-128"/>
              <a:ea typeface="ＭＳ ゴシック" pitchFamily="49" charset="-128"/>
            </a:rPr>
            <a:t>位の水準となっている。</a:t>
          </a:r>
        </a:p>
        <a:p>
          <a:r>
            <a:rPr kumimoji="1" lang="ja-JP" altLang="en-US" sz="1200">
              <a:latin typeface="ＭＳ ゴシック" pitchFamily="49" charset="-128"/>
              <a:ea typeface="ＭＳ ゴシック" pitchFamily="49" charset="-128"/>
            </a:rPr>
            <a:t>今後も財政調整基金残高及び実質収支額の維持に努めていく。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年度も赤字となった会計はなく、各会計とも黒字を確保したところである。</a:t>
          </a:r>
        </a:p>
        <a:p>
          <a:r>
            <a:rPr kumimoji="1" lang="ja-JP" altLang="en-US" sz="1200">
              <a:latin typeface="ＭＳ ゴシック" pitchFamily="49" charset="-128"/>
              <a:ea typeface="ＭＳ ゴシック" pitchFamily="49" charset="-128"/>
            </a:rPr>
            <a:t>一般会計は、歳入において、臨時財政対策債の減などにより、令和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年度と比べ黒字額が減少した。また、他会計においては、ほぼ前年度並みの黒字を維持している。</a:t>
          </a:r>
        </a:p>
        <a:p>
          <a:r>
            <a:rPr kumimoji="1" lang="ja-JP" altLang="en-US" sz="1200">
              <a:latin typeface="ＭＳ ゴシック" pitchFamily="49" charset="-128"/>
              <a:ea typeface="ＭＳ ゴシック" pitchFamily="49" charset="-128"/>
            </a:rPr>
            <a:t>今後も健全で将来にわたって持続可能な運営に努めていく。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9"/>
      <c r="DK1" s="179"/>
      <c r="DL1" s="179"/>
      <c r="DM1" s="179"/>
      <c r="DN1" s="179"/>
      <c r="DO1" s="179"/>
    </row>
    <row r="2" spans="1:119" ht="24.75" thickBot="1" x14ac:dyDescent="0.2">
      <c r="B2" s="180" t="s">
        <v>83</v>
      </c>
      <c r="C2" s="180"/>
      <c r="D2" s="181"/>
    </row>
    <row r="3" spans="1:119" ht="18.75" customHeight="1" thickBot="1" x14ac:dyDescent="0.2">
      <c r="A3" s="179"/>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9"/>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196878547</v>
      </c>
      <c r="BO4" s="449"/>
      <c r="BP4" s="449"/>
      <c r="BQ4" s="449"/>
      <c r="BR4" s="449"/>
      <c r="BS4" s="449"/>
      <c r="BT4" s="449"/>
      <c r="BU4" s="450"/>
      <c r="BV4" s="448">
        <v>202888103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9.8000000000000007</v>
      </c>
      <c r="DC4" s="589"/>
      <c r="DD4" s="589"/>
      <c r="DE4" s="589"/>
      <c r="DF4" s="589"/>
      <c r="DG4" s="589"/>
      <c r="DH4" s="589"/>
      <c r="DI4" s="590"/>
    </row>
    <row r="5" spans="1:119" ht="18.75" customHeight="1" x14ac:dyDescent="0.15">
      <c r="A5" s="179"/>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188492600</v>
      </c>
      <c r="BO5" s="420"/>
      <c r="BP5" s="420"/>
      <c r="BQ5" s="420"/>
      <c r="BR5" s="420"/>
      <c r="BS5" s="420"/>
      <c r="BT5" s="420"/>
      <c r="BU5" s="421"/>
      <c r="BV5" s="419">
        <v>193507023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94.3</v>
      </c>
      <c r="CU5" s="417"/>
      <c r="CV5" s="417"/>
      <c r="CW5" s="417"/>
      <c r="CX5" s="417"/>
      <c r="CY5" s="417"/>
      <c r="CZ5" s="417"/>
      <c r="DA5" s="418"/>
      <c r="DB5" s="416">
        <v>89.3</v>
      </c>
      <c r="DC5" s="417"/>
      <c r="DD5" s="417"/>
      <c r="DE5" s="417"/>
      <c r="DF5" s="417"/>
      <c r="DG5" s="417"/>
      <c r="DH5" s="417"/>
      <c r="DI5" s="418"/>
    </row>
    <row r="6" spans="1:119" ht="18.75" customHeight="1" x14ac:dyDescent="0.15">
      <c r="A6" s="179"/>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8385947</v>
      </c>
      <c r="BO6" s="420"/>
      <c r="BP6" s="420"/>
      <c r="BQ6" s="420"/>
      <c r="BR6" s="420"/>
      <c r="BS6" s="420"/>
      <c r="BT6" s="420"/>
      <c r="BU6" s="421"/>
      <c r="BV6" s="419">
        <v>9381080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v>
      </c>
      <c r="CU6" s="563"/>
      <c r="CV6" s="563"/>
      <c r="CW6" s="563"/>
      <c r="CX6" s="563"/>
      <c r="CY6" s="563"/>
      <c r="CZ6" s="563"/>
      <c r="DA6" s="564"/>
      <c r="DB6" s="562">
        <v>95.9</v>
      </c>
      <c r="DC6" s="563"/>
      <c r="DD6" s="563"/>
      <c r="DE6" s="563"/>
      <c r="DF6" s="563"/>
      <c r="DG6" s="563"/>
      <c r="DH6" s="563"/>
      <c r="DI6" s="564"/>
    </row>
    <row r="7" spans="1:119" ht="18.75" customHeight="1" x14ac:dyDescent="0.15">
      <c r="A7" s="179"/>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430603</v>
      </c>
      <c r="BO7" s="420"/>
      <c r="BP7" s="420"/>
      <c r="BQ7" s="420"/>
      <c r="BR7" s="420"/>
      <c r="BS7" s="420"/>
      <c r="BT7" s="420"/>
      <c r="BU7" s="421"/>
      <c r="BV7" s="419">
        <v>499693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88752918</v>
      </c>
      <c r="CU7" s="420"/>
      <c r="CV7" s="420"/>
      <c r="CW7" s="420"/>
      <c r="CX7" s="420"/>
      <c r="CY7" s="420"/>
      <c r="CZ7" s="420"/>
      <c r="DA7" s="421"/>
      <c r="DB7" s="419">
        <v>91049608</v>
      </c>
      <c r="DC7" s="420"/>
      <c r="DD7" s="420"/>
      <c r="DE7" s="420"/>
      <c r="DF7" s="420"/>
      <c r="DG7" s="420"/>
      <c r="DH7" s="420"/>
      <c r="DI7" s="421"/>
    </row>
    <row r="8" spans="1:119" ht="18.75" customHeight="1" thickBot="1" x14ac:dyDescent="0.2">
      <c r="A8" s="179"/>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7955344</v>
      </c>
      <c r="BO8" s="420"/>
      <c r="BP8" s="420"/>
      <c r="BQ8" s="420"/>
      <c r="BR8" s="420"/>
      <c r="BS8" s="420"/>
      <c r="BT8" s="420"/>
      <c r="BU8" s="421"/>
      <c r="BV8" s="419">
        <v>8881387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0.84</v>
      </c>
      <c r="CU8" s="523"/>
      <c r="CV8" s="523"/>
      <c r="CW8" s="523"/>
      <c r="CX8" s="523"/>
      <c r="CY8" s="523"/>
      <c r="CZ8" s="523"/>
      <c r="DA8" s="524"/>
      <c r="DB8" s="522">
        <v>0.85</v>
      </c>
      <c r="DC8" s="523"/>
      <c r="DD8" s="523"/>
      <c r="DE8" s="523"/>
      <c r="DF8" s="523"/>
      <c r="DG8" s="523"/>
      <c r="DH8" s="523"/>
      <c r="DI8" s="524"/>
    </row>
    <row r="9" spans="1:119" ht="18.75" customHeight="1" thickBot="1" x14ac:dyDescent="0.2">
      <c r="A9" s="179"/>
      <c r="B9" s="551" t="s">
        <v>112</v>
      </c>
      <c r="C9" s="552"/>
      <c r="D9" s="552"/>
      <c r="E9" s="552"/>
      <c r="F9" s="552"/>
      <c r="G9" s="552"/>
      <c r="H9" s="552"/>
      <c r="I9" s="552"/>
      <c r="J9" s="552"/>
      <c r="K9" s="470"/>
      <c r="L9" s="553" t="s">
        <v>113</v>
      </c>
      <c r="M9" s="554"/>
      <c r="N9" s="554"/>
      <c r="O9" s="554"/>
      <c r="P9" s="554"/>
      <c r="Q9" s="555"/>
      <c r="R9" s="556">
        <v>402557</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-926043</v>
      </c>
      <c r="BO9" s="420"/>
      <c r="BP9" s="420"/>
      <c r="BQ9" s="420"/>
      <c r="BR9" s="420"/>
      <c r="BS9" s="420"/>
      <c r="BT9" s="420"/>
      <c r="BU9" s="421"/>
      <c r="BV9" s="419">
        <v>1208003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v>
      </c>
      <c r="CU9" s="417"/>
      <c r="CV9" s="417"/>
      <c r="CW9" s="417"/>
      <c r="CX9" s="417"/>
      <c r="CY9" s="417"/>
      <c r="CZ9" s="417"/>
      <c r="DA9" s="418"/>
      <c r="DB9" s="416">
        <v>10.9</v>
      </c>
      <c r="DC9" s="417"/>
      <c r="DD9" s="417"/>
      <c r="DE9" s="417"/>
      <c r="DF9" s="417"/>
      <c r="DG9" s="417"/>
      <c r="DH9" s="417"/>
      <c r="DI9" s="418"/>
    </row>
    <row r="10" spans="1:119" ht="18.75" customHeight="1" thickBot="1" x14ac:dyDescent="0.2">
      <c r="A10" s="179"/>
      <c r="B10" s="551"/>
      <c r="C10" s="552"/>
      <c r="D10" s="552"/>
      <c r="E10" s="552"/>
      <c r="F10" s="552"/>
      <c r="G10" s="552"/>
      <c r="H10" s="552"/>
      <c r="I10" s="552"/>
      <c r="J10" s="552"/>
      <c r="K10" s="470"/>
      <c r="L10" s="375" t="s">
        <v>119</v>
      </c>
      <c r="M10" s="376"/>
      <c r="N10" s="376"/>
      <c r="O10" s="376"/>
      <c r="P10" s="376"/>
      <c r="Q10" s="377"/>
      <c r="R10" s="372">
        <v>406735</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1000966</v>
      </c>
      <c r="BO10" s="420"/>
      <c r="BP10" s="420"/>
      <c r="BQ10" s="420"/>
      <c r="BR10" s="420"/>
      <c r="BS10" s="420"/>
      <c r="BT10" s="420"/>
      <c r="BU10" s="421"/>
      <c r="BV10" s="419">
        <v>2001207</v>
      </c>
      <c r="BW10" s="420"/>
      <c r="BX10" s="420"/>
      <c r="BY10" s="420"/>
      <c r="BZ10" s="420"/>
      <c r="CA10" s="420"/>
      <c r="CB10" s="420"/>
      <c r="CC10" s="421"/>
      <c r="CD10" s="182" t="s">
        <v>123</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79"/>
      <c r="B12" s="525" t="s">
        <v>132</v>
      </c>
      <c r="C12" s="526"/>
      <c r="D12" s="526"/>
      <c r="E12" s="526"/>
      <c r="F12" s="526"/>
      <c r="G12" s="526"/>
      <c r="H12" s="526"/>
      <c r="I12" s="526"/>
      <c r="J12" s="526"/>
      <c r="K12" s="527"/>
      <c r="L12" s="534" t="s">
        <v>133</v>
      </c>
      <c r="M12" s="535"/>
      <c r="N12" s="535"/>
      <c r="O12" s="535"/>
      <c r="P12" s="535"/>
      <c r="Q12" s="536"/>
      <c r="R12" s="537">
        <v>402400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79"/>
      <c r="B13" s="528"/>
      <c r="C13" s="529"/>
      <c r="D13" s="529"/>
      <c r="E13" s="529"/>
      <c r="F13" s="529"/>
      <c r="G13" s="529"/>
      <c r="H13" s="529"/>
      <c r="I13" s="529"/>
      <c r="J13" s="529"/>
      <c r="K13" s="530"/>
      <c r="L13" s="188"/>
      <c r="M13" s="503" t="s">
        <v>140</v>
      </c>
      <c r="N13" s="504"/>
      <c r="O13" s="504"/>
      <c r="P13" s="504"/>
      <c r="Q13" s="505"/>
      <c r="R13" s="506">
        <v>392482</v>
      </c>
      <c r="S13" s="507"/>
      <c r="T13" s="507"/>
      <c r="U13" s="507"/>
      <c r="V13" s="508"/>
      <c r="W13" s="509" t="s">
        <v>141</v>
      </c>
      <c r="X13" s="405"/>
      <c r="Y13" s="405"/>
      <c r="Z13" s="405"/>
      <c r="AA13" s="405"/>
      <c r="AB13" s="406"/>
      <c r="AC13" s="372">
        <v>2854</v>
      </c>
      <c r="AD13" s="373"/>
      <c r="AE13" s="373"/>
      <c r="AF13" s="373"/>
      <c r="AG13" s="374"/>
      <c r="AH13" s="372">
        <v>3187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74923</v>
      </c>
      <c r="BO13" s="420"/>
      <c r="BP13" s="420"/>
      <c r="BQ13" s="420"/>
      <c r="BR13" s="420"/>
      <c r="BS13" s="420"/>
      <c r="BT13" s="420"/>
      <c r="BU13" s="421"/>
      <c r="BV13" s="419">
        <v>3209210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2.9</v>
      </c>
      <c r="CU13" s="417"/>
      <c r="CV13" s="417"/>
      <c r="CW13" s="417"/>
      <c r="CX13" s="417"/>
      <c r="CY13" s="417"/>
      <c r="CZ13" s="417"/>
      <c r="DA13" s="418"/>
      <c r="DB13" s="416">
        <v>3.5</v>
      </c>
      <c r="DC13" s="417"/>
      <c r="DD13" s="417"/>
      <c r="DE13" s="417"/>
      <c r="DF13" s="417"/>
      <c r="DG13" s="417"/>
      <c r="DH13" s="417"/>
      <c r="DI13" s="418"/>
    </row>
    <row r="14" spans="1:119" ht="18.75" customHeight="1" thickBot="1" x14ac:dyDescent="0.2">
      <c r="A14" s="179"/>
      <c r="B14" s="528"/>
      <c r="C14" s="529"/>
      <c r="D14" s="529"/>
      <c r="E14" s="529"/>
      <c r="F14" s="529"/>
      <c r="G14" s="529"/>
      <c r="H14" s="529"/>
      <c r="I14" s="529"/>
      <c r="J14" s="529"/>
      <c r="K14" s="530"/>
      <c r="L14" s="493" t="s">
        <v>146</v>
      </c>
      <c r="M14" s="546"/>
      <c r="N14" s="546"/>
      <c r="O14" s="546"/>
      <c r="P14" s="546"/>
      <c r="Q14" s="547"/>
      <c r="R14" s="506">
        <v>404304</v>
      </c>
      <c r="S14" s="507"/>
      <c r="T14" s="507"/>
      <c r="U14" s="507"/>
      <c r="V14" s="508"/>
      <c r="W14" s="510"/>
      <c r="X14" s="408"/>
      <c r="Y14" s="408"/>
      <c r="Z14" s="408"/>
      <c r="AA14" s="408"/>
      <c r="AB14" s="409"/>
      <c r="AC14" s="499">
        <v>1.5</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79"/>
      <c r="B15" s="528"/>
      <c r="C15" s="529"/>
      <c r="D15" s="529"/>
      <c r="E15" s="529"/>
      <c r="F15" s="529"/>
      <c r="G15" s="529"/>
      <c r="H15" s="529"/>
      <c r="I15" s="529"/>
      <c r="J15" s="529"/>
      <c r="K15" s="530"/>
      <c r="L15" s="188"/>
      <c r="M15" s="503" t="s">
        <v>148</v>
      </c>
      <c r="N15" s="504"/>
      <c r="O15" s="504"/>
      <c r="P15" s="504"/>
      <c r="Q15" s="505"/>
      <c r="R15" s="506">
        <v>395443</v>
      </c>
      <c r="S15" s="507"/>
      <c r="T15" s="507"/>
      <c r="U15" s="507"/>
      <c r="V15" s="508"/>
      <c r="W15" s="509" t="s">
        <v>149</v>
      </c>
      <c r="X15" s="405"/>
      <c r="Y15" s="405"/>
      <c r="Z15" s="405"/>
      <c r="AA15" s="405"/>
      <c r="AB15" s="406"/>
      <c r="AC15" s="372">
        <v>44827</v>
      </c>
      <c r="AD15" s="373"/>
      <c r="AE15" s="373"/>
      <c r="AF15" s="373"/>
      <c r="AG15" s="374"/>
      <c r="AH15" s="372">
        <v>47019</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57395551</v>
      </c>
      <c r="BO15" s="449"/>
      <c r="BP15" s="449"/>
      <c r="BQ15" s="449"/>
      <c r="BR15" s="449"/>
      <c r="BS15" s="449"/>
      <c r="BT15" s="449"/>
      <c r="BU15" s="450"/>
      <c r="BV15" s="448">
        <v>54640327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23.8</v>
      </c>
      <c r="AD16" s="500"/>
      <c r="AE16" s="500"/>
      <c r="AF16" s="500"/>
      <c r="AG16" s="501"/>
      <c r="AH16" s="499">
        <v>25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69204882</v>
      </c>
      <c r="BO16" s="420"/>
      <c r="BP16" s="420"/>
      <c r="BQ16" s="420"/>
      <c r="BR16" s="420"/>
      <c r="BS16" s="420"/>
      <c r="BT16" s="420"/>
      <c r="BU16" s="421"/>
      <c r="BV16" s="419">
        <v>66902896</v>
      </c>
      <c r="BW16" s="420"/>
      <c r="BX16" s="420"/>
      <c r="BY16" s="420"/>
      <c r="BZ16" s="420"/>
      <c r="CA16" s="420"/>
      <c r="CB16" s="420"/>
      <c r="CC16" s="421"/>
      <c r="CD16" s="192"/>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9"/>
      <c r="B17" s="531"/>
      <c r="C17" s="532"/>
      <c r="D17" s="532"/>
      <c r="E17" s="532"/>
      <c r="F17" s="532"/>
      <c r="G17" s="532"/>
      <c r="H17" s="532"/>
      <c r="I17" s="532"/>
      <c r="J17" s="532"/>
      <c r="K17" s="533"/>
      <c r="L17" s="193"/>
      <c r="M17" s="512" t="s">
        <v>155</v>
      </c>
      <c r="N17" s="513"/>
      <c r="O17" s="513"/>
      <c r="P17" s="513"/>
      <c r="Q17" s="514"/>
      <c r="R17" s="496" t="s">
        <v>156</v>
      </c>
      <c r="S17" s="497"/>
      <c r="T17" s="497"/>
      <c r="U17" s="497"/>
      <c r="V17" s="498"/>
      <c r="W17" s="509" t="s">
        <v>157</v>
      </c>
      <c r="X17" s="405"/>
      <c r="Y17" s="405"/>
      <c r="Z17" s="405"/>
      <c r="AA17" s="405"/>
      <c r="AB17" s="406"/>
      <c r="AC17" s="372">
        <v>140487</v>
      </c>
      <c r="AD17" s="373"/>
      <c r="AE17" s="373"/>
      <c r="AF17" s="373"/>
      <c r="AG17" s="374"/>
      <c r="AH17" s="372">
        <v>138142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73438347</v>
      </c>
      <c r="BO17" s="420"/>
      <c r="BP17" s="420"/>
      <c r="BQ17" s="420"/>
      <c r="BR17" s="420"/>
      <c r="BS17" s="420"/>
      <c r="BT17" s="420"/>
      <c r="BU17" s="421"/>
      <c r="BV17" s="419">
        <v>69993803</v>
      </c>
      <c r="BW17" s="420"/>
      <c r="BX17" s="420"/>
      <c r="BY17" s="420"/>
      <c r="BZ17" s="420"/>
      <c r="CA17" s="420"/>
      <c r="CB17" s="420"/>
      <c r="CC17" s="421"/>
      <c r="CD17" s="192"/>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9"/>
      <c r="B18" s="469" t="s">
        <v>159</v>
      </c>
      <c r="C18" s="470"/>
      <c r="D18" s="470"/>
      <c r="E18" s="471"/>
      <c r="F18" s="471"/>
      <c r="G18" s="471"/>
      <c r="H18" s="471"/>
      <c r="I18" s="471"/>
      <c r="J18" s="471"/>
      <c r="K18" s="471"/>
      <c r="L18" s="472">
        <v>203.6</v>
      </c>
      <c r="M18" s="472"/>
      <c r="N18" s="472"/>
      <c r="O18" s="472"/>
      <c r="P18" s="472"/>
      <c r="Q18" s="472"/>
      <c r="R18" s="473"/>
      <c r="S18" s="473"/>
      <c r="T18" s="473"/>
      <c r="U18" s="473"/>
      <c r="V18" s="474"/>
      <c r="W18" s="490"/>
      <c r="X18" s="491"/>
      <c r="Y18" s="491"/>
      <c r="Z18" s="491"/>
      <c r="AA18" s="491"/>
      <c r="AB18" s="515"/>
      <c r="AC18" s="389">
        <v>74.7</v>
      </c>
      <c r="AD18" s="390"/>
      <c r="AE18" s="390"/>
      <c r="AF18" s="390"/>
      <c r="AG18" s="475"/>
      <c r="AH18" s="389">
        <v>73.3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86048295</v>
      </c>
      <c r="BO18" s="420"/>
      <c r="BP18" s="420"/>
      <c r="BQ18" s="420"/>
      <c r="BR18" s="420"/>
      <c r="BS18" s="420"/>
      <c r="BT18" s="420"/>
      <c r="BU18" s="421"/>
      <c r="BV18" s="419">
        <v>83383765</v>
      </c>
      <c r="BW18" s="420"/>
      <c r="BX18" s="420"/>
      <c r="BY18" s="420"/>
      <c r="BZ18" s="420"/>
      <c r="CA18" s="420"/>
      <c r="CB18" s="420"/>
      <c r="CC18" s="421"/>
      <c r="CD18" s="192"/>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9"/>
      <c r="B19" s="469" t="s">
        <v>161</v>
      </c>
      <c r="C19" s="470"/>
      <c r="D19" s="470"/>
      <c r="E19" s="471"/>
      <c r="F19" s="471"/>
      <c r="G19" s="471"/>
      <c r="H19" s="471"/>
      <c r="I19" s="471"/>
      <c r="J19" s="471"/>
      <c r="K19" s="471"/>
      <c r="L19" s="479">
        <v>1977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111211474</v>
      </c>
      <c r="BO19" s="420"/>
      <c r="BP19" s="420"/>
      <c r="BQ19" s="420"/>
      <c r="BR19" s="420"/>
      <c r="BS19" s="420"/>
      <c r="BT19" s="420"/>
      <c r="BU19" s="421"/>
      <c r="BV19" s="419">
        <v>112184043</v>
      </c>
      <c r="BW19" s="420"/>
      <c r="BX19" s="420"/>
      <c r="BY19" s="420"/>
      <c r="BZ19" s="420"/>
      <c r="CA19" s="420"/>
      <c r="CB19" s="420"/>
      <c r="CC19" s="421"/>
      <c r="CD19" s="192"/>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9"/>
      <c r="B20" s="469" t="s">
        <v>163</v>
      </c>
      <c r="C20" s="470"/>
      <c r="D20" s="470"/>
      <c r="E20" s="471"/>
      <c r="F20" s="471"/>
      <c r="G20" s="471"/>
      <c r="H20" s="471"/>
      <c r="I20" s="471"/>
      <c r="J20" s="471"/>
      <c r="K20" s="471"/>
      <c r="L20" s="479">
        <v>173386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2"/>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9"/>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2"/>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9"/>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148503913</v>
      </c>
      <c r="BO22" s="449"/>
      <c r="BP22" s="449"/>
      <c r="BQ22" s="449"/>
      <c r="BR22" s="449"/>
      <c r="BS22" s="449"/>
      <c r="BT22" s="449"/>
      <c r="BU22" s="450"/>
      <c r="BV22" s="448">
        <v>147589045</v>
      </c>
      <c r="BW22" s="449"/>
      <c r="BX22" s="449"/>
      <c r="BY22" s="449"/>
      <c r="BZ22" s="449"/>
      <c r="CA22" s="449"/>
      <c r="CB22" s="449"/>
      <c r="CC22" s="450"/>
      <c r="CD22" s="192"/>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9"/>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111008275</v>
      </c>
      <c r="BO23" s="420"/>
      <c r="BP23" s="420"/>
      <c r="BQ23" s="420"/>
      <c r="BR23" s="420"/>
      <c r="BS23" s="420"/>
      <c r="BT23" s="420"/>
      <c r="BU23" s="421"/>
      <c r="BV23" s="419">
        <v>106556196</v>
      </c>
      <c r="BW23" s="420"/>
      <c r="BX23" s="420"/>
      <c r="BY23" s="420"/>
      <c r="BZ23" s="420"/>
      <c r="CA23" s="420"/>
      <c r="CB23" s="420"/>
      <c r="CC23" s="421"/>
      <c r="CD23" s="192"/>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9"/>
      <c r="B24" s="398"/>
      <c r="C24" s="399"/>
      <c r="D24" s="400"/>
      <c r="E24" s="375" t="s">
        <v>173</v>
      </c>
      <c r="F24" s="376"/>
      <c r="G24" s="376"/>
      <c r="H24" s="376"/>
      <c r="I24" s="376"/>
      <c r="J24" s="376"/>
      <c r="K24" s="377"/>
      <c r="L24" s="372">
        <v>1</v>
      </c>
      <c r="M24" s="373"/>
      <c r="N24" s="373"/>
      <c r="O24" s="373"/>
      <c r="P24" s="374"/>
      <c r="Q24" s="372">
        <v>10900</v>
      </c>
      <c r="R24" s="373"/>
      <c r="S24" s="373"/>
      <c r="T24" s="373"/>
      <c r="U24" s="373"/>
      <c r="V24" s="374"/>
      <c r="W24" s="462"/>
      <c r="X24" s="399"/>
      <c r="Y24" s="400"/>
      <c r="Z24" s="375" t="s">
        <v>174</v>
      </c>
      <c r="AA24" s="376"/>
      <c r="AB24" s="376"/>
      <c r="AC24" s="376"/>
      <c r="AD24" s="376"/>
      <c r="AE24" s="376"/>
      <c r="AF24" s="376"/>
      <c r="AG24" s="377"/>
      <c r="AH24" s="372">
        <v>2701</v>
      </c>
      <c r="AI24" s="373"/>
      <c r="AJ24" s="373"/>
      <c r="AK24" s="373"/>
      <c r="AL24" s="374"/>
      <c r="AM24" s="372">
        <v>8256957</v>
      </c>
      <c r="AN24" s="373"/>
      <c r="AO24" s="373"/>
      <c r="AP24" s="373"/>
      <c r="AQ24" s="373"/>
      <c r="AR24" s="374"/>
      <c r="AS24" s="372">
        <v>3057</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80735929</v>
      </c>
      <c r="BO24" s="420"/>
      <c r="BP24" s="420"/>
      <c r="BQ24" s="420"/>
      <c r="BR24" s="420"/>
      <c r="BS24" s="420"/>
      <c r="BT24" s="420"/>
      <c r="BU24" s="421"/>
      <c r="BV24" s="419">
        <v>78568267</v>
      </c>
      <c r="BW24" s="420"/>
      <c r="BX24" s="420"/>
      <c r="BY24" s="420"/>
      <c r="BZ24" s="420"/>
      <c r="CA24" s="420"/>
      <c r="CB24" s="420"/>
      <c r="CC24" s="421"/>
      <c r="CD24" s="192"/>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9"/>
      <c r="B25" s="398"/>
      <c r="C25" s="399"/>
      <c r="D25" s="400"/>
      <c r="E25" s="375" t="s">
        <v>176</v>
      </c>
      <c r="F25" s="376"/>
      <c r="G25" s="376"/>
      <c r="H25" s="376"/>
      <c r="I25" s="376"/>
      <c r="J25" s="376"/>
      <c r="K25" s="377"/>
      <c r="L25" s="372">
        <v>2</v>
      </c>
      <c r="M25" s="373"/>
      <c r="N25" s="373"/>
      <c r="O25" s="373"/>
      <c r="P25" s="374"/>
      <c r="Q25" s="372">
        <v>8900</v>
      </c>
      <c r="R25" s="373"/>
      <c r="S25" s="373"/>
      <c r="T25" s="373"/>
      <c r="U25" s="373"/>
      <c r="V25" s="374"/>
      <c r="W25" s="462"/>
      <c r="X25" s="399"/>
      <c r="Y25" s="400"/>
      <c r="Z25" s="375" t="s">
        <v>177</v>
      </c>
      <c r="AA25" s="376"/>
      <c r="AB25" s="376"/>
      <c r="AC25" s="376"/>
      <c r="AD25" s="376"/>
      <c r="AE25" s="376"/>
      <c r="AF25" s="376"/>
      <c r="AG25" s="377"/>
      <c r="AH25" s="372">
        <v>652</v>
      </c>
      <c r="AI25" s="373"/>
      <c r="AJ25" s="373"/>
      <c r="AK25" s="373"/>
      <c r="AL25" s="374"/>
      <c r="AM25" s="372">
        <v>1882976</v>
      </c>
      <c r="AN25" s="373"/>
      <c r="AO25" s="373"/>
      <c r="AP25" s="373"/>
      <c r="AQ25" s="373"/>
      <c r="AR25" s="374"/>
      <c r="AS25" s="372">
        <v>2888</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8202955</v>
      </c>
      <c r="BO25" s="449"/>
      <c r="BP25" s="449"/>
      <c r="BQ25" s="449"/>
      <c r="BR25" s="449"/>
      <c r="BS25" s="449"/>
      <c r="BT25" s="449"/>
      <c r="BU25" s="450"/>
      <c r="BV25" s="448">
        <v>11136382</v>
      </c>
      <c r="BW25" s="449"/>
      <c r="BX25" s="449"/>
      <c r="BY25" s="449"/>
      <c r="BZ25" s="449"/>
      <c r="CA25" s="449"/>
      <c r="CB25" s="449"/>
      <c r="CC25" s="450"/>
      <c r="CD25" s="192"/>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9"/>
      <c r="B26" s="398"/>
      <c r="C26" s="399"/>
      <c r="D26" s="400"/>
      <c r="E26" s="375" t="s">
        <v>179</v>
      </c>
      <c r="F26" s="376"/>
      <c r="G26" s="376"/>
      <c r="H26" s="376"/>
      <c r="I26" s="376"/>
      <c r="J26" s="376"/>
      <c r="K26" s="377"/>
      <c r="L26" s="372">
        <v>1</v>
      </c>
      <c r="M26" s="373"/>
      <c r="N26" s="373"/>
      <c r="O26" s="373"/>
      <c r="P26" s="374"/>
      <c r="Q26" s="372">
        <v>7800</v>
      </c>
      <c r="R26" s="373"/>
      <c r="S26" s="373"/>
      <c r="T26" s="373"/>
      <c r="U26" s="373"/>
      <c r="V26" s="374"/>
      <c r="W26" s="462"/>
      <c r="X26" s="399"/>
      <c r="Y26" s="400"/>
      <c r="Z26" s="375" t="s">
        <v>180</v>
      </c>
      <c r="AA26" s="430"/>
      <c r="AB26" s="430"/>
      <c r="AC26" s="430"/>
      <c r="AD26" s="430"/>
      <c r="AE26" s="430"/>
      <c r="AF26" s="430"/>
      <c r="AG26" s="431"/>
      <c r="AH26" s="372">
        <v>124</v>
      </c>
      <c r="AI26" s="373"/>
      <c r="AJ26" s="373"/>
      <c r="AK26" s="373"/>
      <c r="AL26" s="374"/>
      <c r="AM26" s="372">
        <v>359848</v>
      </c>
      <c r="AN26" s="373"/>
      <c r="AO26" s="373"/>
      <c r="AP26" s="373"/>
      <c r="AQ26" s="373"/>
      <c r="AR26" s="374"/>
      <c r="AS26" s="372">
        <v>2902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100000</v>
      </c>
      <c r="BO26" s="420"/>
      <c r="BP26" s="420"/>
      <c r="BQ26" s="420"/>
      <c r="BR26" s="420"/>
      <c r="BS26" s="420"/>
      <c r="BT26" s="420"/>
      <c r="BU26" s="421"/>
      <c r="BV26" s="419">
        <v>200000</v>
      </c>
      <c r="BW26" s="420"/>
      <c r="BX26" s="420"/>
      <c r="BY26" s="420"/>
      <c r="BZ26" s="420"/>
      <c r="CA26" s="420"/>
      <c r="CB26" s="420"/>
      <c r="CC26" s="421"/>
      <c r="CD26" s="192"/>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9"/>
      <c r="B27" s="398"/>
      <c r="C27" s="399"/>
      <c r="D27" s="400"/>
      <c r="E27" s="375" t="s">
        <v>182</v>
      </c>
      <c r="F27" s="376"/>
      <c r="G27" s="376"/>
      <c r="H27" s="376"/>
      <c r="I27" s="376"/>
      <c r="J27" s="376"/>
      <c r="K27" s="377"/>
      <c r="L27" s="372">
        <v>1</v>
      </c>
      <c r="M27" s="373"/>
      <c r="N27" s="373"/>
      <c r="O27" s="373"/>
      <c r="P27" s="374"/>
      <c r="Q27" s="372">
        <v>7700</v>
      </c>
      <c r="R27" s="373"/>
      <c r="S27" s="373"/>
      <c r="T27" s="373"/>
      <c r="U27" s="373"/>
      <c r="V27" s="374"/>
      <c r="W27" s="462"/>
      <c r="X27" s="399"/>
      <c r="Y27" s="400"/>
      <c r="Z27" s="375" t="s">
        <v>183</v>
      </c>
      <c r="AA27" s="376"/>
      <c r="AB27" s="376"/>
      <c r="AC27" s="376"/>
      <c r="AD27" s="376"/>
      <c r="AE27" s="376"/>
      <c r="AF27" s="376"/>
      <c r="AG27" s="377"/>
      <c r="AH27" s="372">
        <v>186</v>
      </c>
      <c r="AI27" s="373"/>
      <c r="AJ27" s="373"/>
      <c r="AK27" s="373"/>
      <c r="AL27" s="374"/>
      <c r="AM27" s="372">
        <v>741385</v>
      </c>
      <c r="AN27" s="373"/>
      <c r="AO27" s="373"/>
      <c r="AP27" s="373"/>
      <c r="AQ27" s="373"/>
      <c r="AR27" s="374"/>
      <c r="AS27" s="372">
        <v>3986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2229528</v>
      </c>
      <c r="BO27" s="454"/>
      <c r="BP27" s="454"/>
      <c r="BQ27" s="454"/>
      <c r="BR27" s="454"/>
      <c r="BS27" s="454"/>
      <c r="BT27" s="454"/>
      <c r="BU27" s="455"/>
      <c r="BV27" s="453">
        <v>2229477</v>
      </c>
      <c r="BW27" s="454"/>
      <c r="BX27" s="454"/>
      <c r="BY27" s="454"/>
      <c r="BZ27" s="454"/>
      <c r="CA27" s="454"/>
      <c r="CB27" s="454"/>
      <c r="CC27" s="455"/>
      <c r="CD27" s="194"/>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9"/>
      <c r="B28" s="398"/>
      <c r="C28" s="399"/>
      <c r="D28" s="400"/>
      <c r="E28" s="375" t="s">
        <v>185</v>
      </c>
      <c r="F28" s="376"/>
      <c r="G28" s="376"/>
      <c r="H28" s="376"/>
      <c r="I28" s="376"/>
      <c r="J28" s="376"/>
      <c r="K28" s="377"/>
      <c r="L28" s="372">
        <v>1</v>
      </c>
      <c r="M28" s="373"/>
      <c r="N28" s="373"/>
      <c r="O28" s="373"/>
      <c r="P28" s="374"/>
      <c r="Q28" s="372">
        <v>7000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187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9690661</v>
      </c>
      <c r="BO28" s="449"/>
      <c r="BP28" s="449"/>
      <c r="BQ28" s="449"/>
      <c r="BR28" s="449"/>
      <c r="BS28" s="449"/>
      <c r="BT28" s="449"/>
      <c r="BU28" s="450"/>
      <c r="BV28" s="448">
        <v>8689695</v>
      </c>
      <c r="BW28" s="449"/>
      <c r="BX28" s="449"/>
      <c r="BY28" s="449"/>
      <c r="BZ28" s="449"/>
      <c r="CA28" s="449"/>
      <c r="CB28" s="449"/>
      <c r="CC28" s="450"/>
      <c r="CD28" s="192"/>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9"/>
      <c r="B29" s="398"/>
      <c r="C29" s="399"/>
      <c r="D29" s="400"/>
      <c r="E29" s="375" t="s">
        <v>189</v>
      </c>
      <c r="F29" s="376"/>
      <c r="G29" s="376"/>
      <c r="H29" s="376"/>
      <c r="I29" s="376"/>
      <c r="J29" s="376"/>
      <c r="K29" s="377"/>
      <c r="L29" s="372">
        <v>36</v>
      </c>
      <c r="M29" s="373"/>
      <c r="N29" s="373"/>
      <c r="O29" s="373"/>
      <c r="P29" s="374"/>
      <c r="Q29" s="372">
        <v>6500</v>
      </c>
      <c r="R29" s="373"/>
      <c r="S29" s="373"/>
      <c r="T29" s="373"/>
      <c r="U29" s="373"/>
      <c r="V29" s="374"/>
      <c r="W29" s="463"/>
      <c r="X29" s="464"/>
      <c r="Y29" s="465"/>
      <c r="Z29" s="375" t="s">
        <v>190</v>
      </c>
      <c r="AA29" s="376"/>
      <c r="AB29" s="376"/>
      <c r="AC29" s="376"/>
      <c r="AD29" s="376"/>
      <c r="AE29" s="376"/>
      <c r="AF29" s="376"/>
      <c r="AG29" s="377"/>
      <c r="AH29" s="372">
        <v>2887</v>
      </c>
      <c r="AI29" s="373"/>
      <c r="AJ29" s="373"/>
      <c r="AK29" s="373"/>
      <c r="AL29" s="374"/>
      <c r="AM29" s="372">
        <v>8998342</v>
      </c>
      <c r="AN29" s="373"/>
      <c r="AO29" s="373"/>
      <c r="AP29" s="373"/>
      <c r="AQ29" s="373"/>
      <c r="AR29" s="374"/>
      <c r="AS29" s="372">
        <v>3117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139</v>
      </c>
      <c r="BO29" s="420"/>
      <c r="BP29" s="420"/>
      <c r="BQ29" s="420"/>
      <c r="BR29" s="420"/>
      <c r="BS29" s="420"/>
      <c r="BT29" s="420"/>
      <c r="BU29" s="421"/>
      <c r="BV29" s="419" t="s">
        <v>139</v>
      </c>
      <c r="BW29" s="420"/>
      <c r="BX29" s="420"/>
      <c r="BY29" s="420"/>
      <c r="BZ29" s="420"/>
      <c r="CA29" s="420"/>
      <c r="CB29" s="420"/>
      <c r="CC29" s="421"/>
      <c r="CD29" s="194"/>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9"/>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15402599</v>
      </c>
      <c r="BO30" s="454"/>
      <c r="BP30" s="454"/>
      <c r="BQ30" s="454"/>
      <c r="BR30" s="454"/>
      <c r="BS30" s="454"/>
      <c r="BT30" s="454"/>
      <c r="BU30" s="455"/>
      <c r="BV30" s="453">
        <v>14683691</v>
      </c>
      <c r="BW30" s="454"/>
      <c r="BX30" s="454"/>
      <c r="BY30" s="454"/>
      <c r="BZ30" s="454"/>
      <c r="CA30" s="454"/>
      <c r="CB30" s="454"/>
      <c r="CC30" s="455"/>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2"/>
    </row>
    <row r="33" spans="1:113" ht="13.5" customHeight="1" x14ac:dyDescent="0.15">
      <c r="A33" s="179"/>
      <c r="B33" s="203"/>
      <c r="C33" s="371" t="s">
        <v>199</v>
      </c>
      <c r="D33" s="371"/>
      <c r="E33" s="370" t="s">
        <v>200</v>
      </c>
      <c r="F33" s="370"/>
      <c r="G33" s="370"/>
      <c r="H33" s="370"/>
      <c r="I33" s="370"/>
      <c r="J33" s="370"/>
      <c r="K33" s="370"/>
      <c r="L33" s="370"/>
      <c r="M33" s="370"/>
      <c r="N33" s="370"/>
      <c r="O33" s="370"/>
      <c r="P33" s="370"/>
      <c r="Q33" s="370"/>
      <c r="R33" s="370"/>
      <c r="S33" s="370"/>
      <c r="T33" s="204"/>
      <c r="U33" s="371" t="s">
        <v>201</v>
      </c>
      <c r="V33" s="371"/>
      <c r="W33" s="370" t="s">
        <v>202</v>
      </c>
      <c r="X33" s="370"/>
      <c r="Y33" s="370"/>
      <c r="Z33" s="370"/>
      <c r="AA33" s="370"/>
      <c r="AB33" s="370"/>
      <c r="AC33" s="370"/>
      <c r="AD33" s="370"/>
      <c r="AE33" s="370"/>
      <c r="AF33" s="370"/>
      <c r="AG33" s="370"/>
      <c r="AH33" s="370"/>
      <c r="AI33" s="370"/>
      <c r="AJ33" s="370"/>
      <c r="AK33" s="370"/>
      <c r="AL33" s="204"/>
      <c r="AM33" s="371" t="s">
        <v>199</v>
      </c>
      <c r="AN33" s="371"/>
      <c r="AO33" s="370" t="s">
        <v>203</v>
      </c>
      <c r="AP33" s="370"/>
      <c r="AQ33" s="370"/>
      <c r="AR33" s="370"/>
      <c r="AS33" s="370"/>
      <c r="AT33" s="370"/>
      <c r="AU33" s="370"/>
      <c r="AV33" s="370"/>
      <c r="AW33" s="370"/>
      <c r="AX33" s="370"/>
      <c r="AY33" s="370"/>
      <c r="AZ33" s="370"/>
      <c r="BA33" s="370"/>
      <c r="BB33" s="370"/>
      <c r="BC33" s="370"/>
      <c r="BD33" s="205"/>
      <c r="BE33" s="370" t="s">
        <v>204</v>
      </c>
      <c r="BF33" s="370"/>
      <c r="BG33" s="370" t="s">
        <v>205</v>
      </c>
      <c r="BH33" s="370"/>
      <c r="BI33" s="370"/>
      <c r="BJ33" s="370"/>
      <c r="BK33" s="370"/>
      <c r="BL33" s="370"/>
      <c r="BM33" s="370"/>
      <c r="BN33" s="370"/>
      <c r="BO33" s="370"/>
      <c r="BP33" s="370"/>
      <c r="BQ33" s="370"/>
      <c r="BR33" s="370"/>
      <c r="BS33" s="370"/>
      <c r="BT33" s="370"/>
      <c r="BU33" s="370"/>
      <c r="BV33" s="205"/>
      <c r="BW33" s="371" t="s">
        <v>204</v>
      </c>
      <c r="BX33" s="371"/>
      <c r="BY33" s="370" t="s">
        <v>206</v>
      </c>
      <c r="BZ33" s="370"/>
      <c r="CA33" s="370"/>
      <c r="CB33" s="370"/>
      <c r="CC33" s="370"/>
      <c r="CD33" s="370"/>
      <c r="CE33" s="370"/>
      <c r="CF33" s="370"/>
      <c r="CG33" s="370"/>
      <c r="CH33" s="370"/>
      <c r="CI33" s="370"/>
      <c r="CJ33" s="370"/>
      <c r="CK33" s="370"/>
      <c r="CL33" s="370"/>
      <c r="CM33" s="370"/>
      <c r="CN33" s="204"/>
      <c r="CO33" s="371" t="s">
        <v>201</v>
      </c>
      <c r="CP33" s="371"/>
      <c r="CQ33" s="370" t="s">
        <v>207</v>
      </c>
      <c r="CR33" s="370"/>
      <c r="CS33" s="370"/>
      <c r="CT33" s="370"/>
      <c r="CU33" s="370"/>
      <c r="CV33" s="370"/>
      <c r="CW33" s="370"/>
      <c r="CX33" s="370"/>
      <c r="CY33" s="370"/>
      <c r="CZ33" s="370"/>
      <c r="DA33" s="370"/>
      <c r="DB33" s="370"/>
      <c r="DC33" s="370"/>
      <c r="DD33" s="370"/>
      <c r="DE33" s="370"/>
      <c r="DF33" s="204"/>
      <c r="DG33" s="369" t="s">
        <v>208</v>
      </c>
      <c r="DH33" s="369"/>
      <c r="DI33" s="206"/>
    </row>
    <row r="34" spans="1:113" ht="32.25" customHeight="1" x14ac:dyDescent="0.15">
      <c r="A34" s="179"/>
      <c r="B34" s="203"/>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9"/>
      <c r="U34" s="367">
        <f>IF(W34="","",MAX(C34:D43)+1)</f>
        <v>6</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79"/>
      <c r="AM34" s="367">
        <f>IF(AO34="","",MAX(C34:D43,U34:V43)+1)</f>
        <v>10</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79"/>
      <c r="BE34" s="367">
        <f>IF(BG34="","",MAX(C34:D43,U34:V43,AM34:AN43)+1)</f>
        <v>14</v>
      </c>
      <c r="BF34" s="367"/>
      <c r="BG34" s="368" t="str">
        <f>IF('各会計、関係団体の財政状況及び健全化判断比率'!B36="","",'各会計、関係団体の財政状況及び健全化判断比率'!B36)</f>
        <v>廃棄物発電事業特別会計</v>
      </c>
      <c r="BH34" s="368"/>
      <c r="BI34" s="368"/>
      <c r="BJ34" s="368"/>
      <c r="BK34" s="368"/>
      <c r="BL34" s="368"/>
      <c r="BM34" s="368"/>
      <c r="BN34" s="368"/>
      <c r="BO34" s="368"/>
      <c r="BP34" s="368"/>
      <c r="BQ34" s="368"/>
      <c r="BR34" s="368"/>
      <c r="BS34" s="368"/>
      <c r="BT34" s="368"/>
      <c r="BU34" s="368"/>
      <c r="BV34" s="179"/>
      <c r="BW34" s="367">
        <f>IF(BY34="","",MAX(C34:D43,U34:V43,AM34:AN43,BE34:BF43)+1)</f>
        <v>17</v>
      </c>
      <c r="BX34" s="367"/>
      <c r="BY34" s="368" t="str">
        <f>IF('各会計、関係団体の財政状況及び健全化判断比率'!B68="","",'各会計、関係団体の財政状況及び健全化判断比率'!B68)</f>
        <v>岐阜県後期高齢者医療広域連合（一般会計）</v>
      </c>
      <c r="BZ34" s="368"/>
      <c r="CA34" s="368"/>
      <c r="CB34" s="368"/>
      <c r="CC34" s="368"/>
      <c r="CD34" s="368"/>
      <c r="CE34" s="368"/>
      <c r="CF34" s="368"/>
      <c r="CG34" s="368"/>
      <c r="CH34" s="368"/>
      <c r="CI34" s="368"/>
      <c r="CJ34" s="368"/>
      <c r="CK34" s="368"/>
      <c r="CL34" s="368"/>
      <c r="CM34" s="368"/>
      <c r="CN34" s="179"/>
      <c r="CO34" s="367">
        <f>IF(CQ34="","",MAX(C34:D43,U34:V43,AM34:AN43,BE34:BF43,BW34:BX43)+1)</f>
        <v>24</v>
      </c>
      <c r="CP34" s="367"/>
      <c r="CQ34" s="368" t="str">
        <f>IF('各会計、関係団体の財政状況及び健全化判断比率'!BS7="","",'各会計、関係団体の財政状況及び健全化判断比率'!BS7)</f>
        <v>岐阜市にぎわいまち公社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6"/>
    </row>
    <row r="35" spans="1:113" ht="32.25" customHeight="1" x14ac:dyDescent="0.15">
      <c r="A35" s="179"/>
      <c r="B35" s="203"/>
      <c r="C35" s="367">
        <f>IF(E35="","",C34+1)</f>
        <v>2</v>
      </c>
      <c r="D35" s="367"/>
      <c r="E35" s="368" t="str">
        <f>IF('各会計、関係団体の財政状況及び健全化判断比率'!B8="","",'各会計、関係団体の財政状況及び健全化判断比率'!B8)</f>
        <v>育英資金貸付事業特別会計</v>
      </c>
      <c r="F35" s="368"/>
      <c r="G35" s="368"/>
      <c r="H35" s="368"/>
      <c r="I35" s="368"/>
      <c r="J35" s="368"/>
      <c r="K35" s="368"/>
      <c r="L35" s="368"/>
      <c r="M35" s="368"/>
      <c r="N35" s="368"/>
      <c r="O35" s="368"/>
      <c r="P35" s="368"/>
      <c r="Q35" s="368"/>
      <c r="R35" s="368"/>
      <c r="S35" s="368"/>
      <c r="T35" s="179"/>
      <c r="U35" s="367">
        <f>IF(W35="","",U34+1)</f>
        <v>7</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79"/>
      <c r="AM35" s="367">
        <f t="shared" ref="AM35:AM43" si="0">IF(AO35="","",AM34+1)</f>
        <v>11</v>
      </c>
      <c r="AN35" s="367"/>
      <c r="AO35" s="368" t="str">
        <f>IF('各会計、関係団体の財政状況及び健全化判断比率'!B33="","",'各会計、関係団体の財政状況及び健全化判断比率'!B33)</f>
        <v>中央卸売市場事業会計</v>
      </c>
      <c r="AP35" s="368"/>
      <c r="AQ35" s="368"/>
      <c r="AR35" s="368"/>
      <c r="AS35" s="368"/>
      <c r="AT35" s="368"/>
      <c r="AU35" s="368"/>
      <c r="AV35" s="368"/>
      <c r="AW35" s="368"/>
      <c r="AX35" s="368"/>
      <c r="AY35" s="368"/>
      <c r="AZ35" s="368"/>
      <c r="BA35" s="368"/>
      <c r="BB35" s="368"/>
      <c r="BC35" s="368"/>
      <c r="BD35" s="179"/>
      <c r="BE35" s="367">
        <f t="shared" ref="BE35:BE43" si="1">IF(BG35="","",BE34+1)</f>
        <v>15</v>
      </c>
      <c r="BF35" s="367"/>
      <c r="BG35" s="368" t="str">
        <f>IF('各会計、関係団体の財政状況及び健全化判断比率'!B37="","",'各会計、関係団体の財政状況及び健全化判断比率'!B37)</f>
        <v>食肉地方卸売市場事業特別会計</v>
      </c>
      <c r="BH35" s="368"/>
      <c r="BI35" s="368"/>
      <c r="BJ35" s="368"/>
      <c r="BK35" s="368"/>
      <c r="BL35" s="368"/>
      <c r="BM35" s="368"/>
      <c r="BN35" s="368"/>
      <c r="BO35" s="368"/>
      <c r="BP35" s="368"/>
      <c r="BQ35" s="368"/>
      <c r="BR35" s="368"/>
      <c r="BS35" s="368"/>
      <c r="BT35" s="368"/>
      <c r="BU35" s="368"/>
      <c r="BV35" s="179"/>
      <c r="BW35" s="367">
        <f t="shared" ref="BW35:BW43" si="2">IF(BY35="","",BW34+1)</f>
        <v>18</v>
      </c>
      <c r="BX35" s="367"/>
      <c r="BY35" s="368" t="str">
        <f>IF('各会計、関係団体の財政状況及び健全化判断比率'!B69="","",'各会計、関係団体の財政状況及び健全化判断比率'!B69)</f>
        <v>岐阜県後期高齢者医療広域連合（後期高齢者医療特別会計）</v>
      </c>
      <c r="BZ35" s="368"/>
      <c r="CA35" s="368"/>
      <c r="CB35" s="368"/>
      <c r="CC35" s="368"/>
      <c r="CD35" s="368"/>
      <c r="CE35" s="368"/>
      <c r="CF35" s="368"/>
      <c r="CG35" s="368"/>
      <c r="CH35" s="368"/>
      <c r="CI35" s="368"/>
      <c r="CJ35" s="368"/>
      <c r="CK35" s="368"/>
      <c r="CL35" s="368"/>
      <c r="CM35" s="368"/>
      <c r="CN35" s="179"/>
      <c r="CO35" s="367">
        <f t="shared" ref="CO35:CO43" si="3">IF(CQ35="","",CO34+1)</f>
        <v>25</v>
      </c>
      <c r="CP35" s="367"/>
      <c r="CQ35" s="368" t="str">
        <f>IF('各会計、関係団体の財政状況及び健全化判断比率'!BS8="","",'各会計、関係団体の財政状況及び健全化判断比率'!BS8)</f>
        <v>岐阜市学校給食会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6"/>
    </row>
    <row r="36" spans="1:113" ht="32.25" customHeight="1" x14ac:dyDescent="0.15">
      <c r="A36" s="179"/>
      <c r="B36" s="203"/>
      <c r="C36" s="367">
        <f>IF(E36="","",C35+1)</f>
        <v>3</v>
      </c>
      <c r="D36" s="367"/>
      <c r="E36" s="368" t="str">
        <f>IF('各会計、関係団体の財政状況及び健全化判断比率'!B9="","",'各会計、関係団体の財政状況及び健全化判断比率'!B9)</f>
        <v>母子父子寡婦福祉資金貸付事業特別会計</v>
      </c>
      <c r="F36" s="368"/>
      <c r="G36" s="368"/>
      <c r="H36" s="368"/>
      <c r="I36" s="368"/>
      <c r="J36" s="368"/>
      <c r="K36" s="368"/>
      <c r="L36" s="368"/>
      <c r="M36" s="368"/>
      <c r="N36" s="368"/>
      <c r="O36" s="368"/>
      <c r="P36" s="368"/>
      <c r="Q36" s="368"/>
      <c r="R36" s="368"/>
      <c r="S36" s="368"/>
      <c r="T36" s="179"/>
      <c r="U36" s="367">
        <f t="shared" ref="U36:U43" si="4">IF(W36="","",U35+1)</f>
        <v>8</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79"/>
      <c r="AM36" s="367">
        <f t="shared" si="0"/>
        <v>12</v>
      </c>
      <c r="AN36" s="367"/>
      <c r="AO36" s="368" t="str">
        <f>IF('各会計、関係団体の財政状況及び健全化判断比率'!B34="","",'各会計、関係団体の財政状況及び健全化判断比率'!B34)</f>
        <v>水道事業会計</v>
      </c>
      <c r="AP36" s="368"/>
      <c r="AQ36" s="368"/>
      <c r="AR36" s="368"/>
      <c r="AS36" s="368"/>
      <c r="AT36" s="368"/>
      <c r="AU36" s="368"/>
      <c r="AV36" s="368"/>
      <c r="AW36" s="368"/>
      <c r="AX36" s="368"/>
      <c r="AY36" s="368"/>
      <c r="AZ36" s="368"/>
      <c r="BA36" s="368"/>
      <c r="BB36" s="368"/>
      <c r="BC36" s="368"/>
      <c r="BD36" s="179"/>
      <c r="BE36" s="367">
        <f t="shared" si="1"/>
        <v>16</v>
      </c>
      <c r="BF36" s="367"/>
      <c r="BG36" s="368" t="str">
        <f>IF('各会計、関係団体の財政状況及び健全化判断比率'!B38="","",'各会計、関係団体の財政状況及び健全化判断比率'!B38)</f>
        <v>観光事業特別会計</v>
      </c>
      <c r="BH36" s="368"/>
      <c r="BI36" s="368"/>
      <c r="BJ36" s="368"/>
      <c r="BK36" s="368"/>
      <c r="BL36" s="368"/>
      <c r="BM36" s="368"/>
      <c r="BN36" s="368"/>
      <c r="BO36" s="368"/>
      <c r="BP36" s="368"/>
      <c r="BQ36" s="368"/>
      <c r="BR36" s="368"/>
      <c r="BS36" s="368"/>
      <c r="BT36" s="368"/>
      <c r="BU36" s="368"/>
      <c r="BV36" s="179"/>
      <c r="BW36" s="367">
        <f t="shared" si="2"/>
        <v>19</v>
      </c>
      <c r="BX36" s="367"/>
      <c r="BY36" s="368" t="str">
        <f>IF('各会計、関係団体の財政状況及び健全化判断比率'!B70="","",'各会計、関係団体の財政状況及び健全化判断比率'!B70)</f>
        <v>岐阜県市町村会館組合</v>
      </c>
      <c r="BZ36" s="368"/>
      <c r="CA36" s="368"/>
      <c r="CB36" s="368"/>
      <c r="CC36" s="368"/>
      <c r="CD36" s="368"/>
      <c r="CE36" s="368"/>
      <c r="CF36" s="368"/>
      <c r="CG36" s="368"/>
      <c r="CH36" s="368"/>
      <c r="CI36" s="368"/>
      <c r="CJ36" s="368"/>
      <c r="CK36" s="368"/>
      <c r="CL36" s="368"/>
      <c r="CM36" s="368"/>
      <c r="CN36" s="179"/>
      <c r="CO36" s="367">
        <f t="shared" si="3"/>
        <v>26</v>
      </c>
      <c r="CP36" s="367"/>
      <c r="CQ36" s="368" t="str">
        <f>IF('各会計、関係団体の財政状況及び健全化判断比率'!BS9="","",'各会計、関係団体の財政状況及び健全化判断比率'!BS9)</f>
        <v>岐阜市みどりのまち推進財団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6"/>
    </row>
    <row r="37" spans="1:113" ht="32.25" customHeight="1" x14ac:dyDescent="0.15">
      <c r="A37" s="179"/>
      <c r="B37" s="203"/>
      <c r="C37" s="367">
        <f>IF(E37="","",C36+1)</f>
        <v>4</v>
      </c>
      <c r="D37" s="367"/>
      <c r="E37" s="368" t="str">
        <f>IF('各会計、関係団体の財政状況及び健全化判断比率'!B10="","",'各会計、関係団体の財政状況及び健全化判断比率'!B10)</f>
        <v>土地区画整理事業特別会計</v>
      </c>
      <c r="F37" s="368"/>
      <c r="G37" s="368"/>
      <c r="H37" s="368"/>
      <c r="I37" s="368"/>
      <c r="J37" s="368"/>
      <c r="K37" s="368"/>
      <c r="L37" s="368"/>
      <c r="M37" s="368"/>
      <c r="N37" s="368"/>
      <c r="O37" s="368"/>
      <c r="P37" s="368"/>
      <c r="Q37" s="368"/>
      <c r="R37" s="368"/>
      <c r="S37" s="368"/>
      <c r="T37" s="179"/>
      <c r="U37" s="367">
        <f t="shared" si="4"/>
        <v>9</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79"/>
      <c r="AM37" s="367">
        <f t="shared" si="0"/>
        <v>13</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79"/>
      <c r="BE37" s="367" t="str">
        <f t="shared" si="1"/>
        <v/>
      </c>
      <c r="BF37" s="367"/>
      <c r="BG37" s="368"/>
      <c r="BH37" s="368"/>
      <c r="BI37" s="368"/>
      <c r="BJ37" s="368"/>
      <c r="BK37" s="368"/>
      <c r="BL37" s="368"/>
      <c r="BM37" s="368"/>
      <c r="BN37" s="368"/>
      <c r="BO37" s="368"/>
      <c r="BP37" s="368"/>
      <c r="BQ37" s="368"/>
      <c r="BR37" s="368"/>
      <c r="BS37" s="368"/>
      <c r="BT37" s="368"/>
      <c r="BU37" s="368"/>
      <c r="BV37" s="179"/>
      <c r="BW37" s="367">
        <f t="shared" si="2"/>
        <v>20</v>
      </c>
      <c r="BX37" s="367"/>
      <c r="BY37" s="368" t="str">
        <f>IF('各会計、関係団体の財政状況及び健全化判断比率'!B71="","",'各会計、関係団体の財政状況及び健全化判断比率'!B71)</f>
        <v>岐阜地域児童発達支援センター組合</v>
      </c>
      <c r="BZ37" s="368"/>
      <c r="CA37" s="368"/>
      <c r="CB37" s="368"/>
      <c r="CC37" s="368"/>
      <c r="CD37" s="368"/>
      <c r="CE37" s="368"/>
      <c r="CF37" s="368"/>
      <c r="CG37" s="368"/>
      <c r="CH37" s="368"/>
      <c r="CI37" s="368"/>
      <c r="CJ37" s="368"/>
      <c r="CK37" s="368"/>
      <c r="CL37" s="368"/>
      <c r="CM37" s="368"/>
      <c r="CN37" s="179"/>
      <c r="CO37" s="367">
        <f t="shared" si="3"/>
        <v>27</v>
      </c>
      <c r="CP37" s="367"/>
      <c r="CQ37" s="368" t="str">
        <f>IF('各会計、関係団体の財政状況及び健全化判断比率'!BS10="","",'各会計、関係団体の財政状況及び健全化判断比率'!BS10)</f>
        <v>岐阜市教育文化振興事業団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6"/>
    </row>
    <row r="38" spans="1:113" ht="32.25" customHeight="1" x14ac:dyDescent="0.15">
      <c r="A38" s="179"/>
      <c r="B38" s="203"/>
      <c r="C38" s="367">
        <f t="shared" ref="C38:C43" si="5">IF(E38="","",C37+1)</f>
        <v>5</v>
      </c>
      <c r="D38" s="367"/>
      <c r="E38" s="368" t="str">
        <f>IF('各会計、関係団体の財政状況及び健全化判断比率'!B11="","",'各会計、関係団体の財政状況及び健全化判断比率'!B11)</f>
        <v>薬科大学附属薬局事業特別会計</v>
      </c>
      <c r="F38" s="368"/>
      <c r="G38" s="368"/>
      <c r="H38" s="368"/>
      <c r="I38" s="368"/>
      <c r="J38" s="368"/>
      <c r="K38" s="368"/>
      <c r="L38" s="368"/>
      <c r="M38" s="368"/>
      <c r="N38" s="368"/>
      <c r="O38" s="368"/>
      <c r="P38" s="368"/>
      <c r="Q38" s="368"/>
      <c r="R38" s="368"/>
      <c r="S38" s="368"/>
      <c r="T38" s="179"/>
      <c r="U38" s="367" t="str">
        <f t="shared" si="4"/>
        <v/>
      </c>
      <c r="V38" s="367"/>
      <c r="W38" s="368"/>
      <c r="X38" s="368"/>
      <c r="Y38" s="368"/>
      <c r="Z38" s="368"/>
      <c r="AA38" s="368"/>
      <c r="AB38" s="368"/>
      <c r="AC38" s="368"/>
      <c r="AD38" s="368"/>
      <c r="AE38" s="368"/>
      <c r="AF38" s="368"/>
      <c r="AG38" s="368"/>
      <c r="AH38" s="368"/>
      <c r="AI38" s="368"/>
      <c r="AJ38" s="368"/>
      <c r="AK38" s="368"/>
      <c r="AL38" s="179"/>
      <c r="AM38" s="367" t="str">
        <f t="shared" si="0"/>
        <v/>
      </c>
      <c r="AN38" s="367"/>
      <c r="AO38" s="368"/>
      <c r="AP38" s="368"/>
      <c r="AQ38" s="368"/>
      <c r="AR38" s="368"/>
      <c r="AS38" s="368"/>
      <c r="AT38" s="368"/>
      <c r="AU38" s="368"/>
      <c r="AV38" s="368"/>
      <c r="AW38" s="368"/>
      <c r="AX38" s="368"/>
      <c r="AY38" s="368"/>
      <c r="AZ38" s="368"/>
      <c r="BA38" s="368"/>
      <c r="BB38" s="368"/>
      <c r="BC38" s="368"/>
      <c r="BD38" s="179"/>
      <c r="BE38" s="367" t="str">
        <f t="shared" si="1"/>
        <v/>
      </c>
      <c r="BF38" s="367"/>
      <c r="BG38" s="368"/>
      <c r="BH38" s="368"/>
      <c r="BI38" s="368"/>
      <c r="BJ38" s="368"/>
      <c r="BK38" s="368"/>
      <c r="BL38" s="368"/>
      <c r="BM38" s="368"/>
      <c r="BN38" s="368"/>
      <c r="BO38" s="368"/>
      <c r="BP38" s="368"/>
      <c r="BQ38" s="368"/>
      <c r="BR38" s="368"/>
      <c r="BS38" s="368"/>
      <c r="BT38" s="368"/>
      <c r="BU38" s="368"/>
      <c r="BV38" s="179"/>
      <c r="BW38" s="367">
        <f t="shared" si="2"/>
        <v>21</v>
      </c>
      <c r="BX38" s="367"/>
      <c r="BY38" s="368" t="str">
        <f>IF('各会計、関係団体の財政状況及び健全化判断比率'!B72="","",'各会計、関係団体の財政状況及び健全化判断比率'!B72)</f>
        <v>岐阜羽島衛生施設組合（一般会計）</v>
      </c>
      <c r="BZ38" s="368"/>
      <c r="CA38" s="368"/>
      <c r="CB38" s="368"/>
      <c r="CC38" s="368"/>
      <c r="CD38" s="368"/>
      <c r="CE38" s="368"/>
      <c r="CF38" s="368"/>
      <c r="CG38" s="368"/>
      <c r="CH38" s="368"/>
      <c r="CI38" s="368"/>
      <c r="CJ38" s="368"/>
      <c r="CK38" s="368"/>
      <c r="CL38" s="368"/>
      <c r="CM38" s="368"/>
      <c r="CN38" s="179"/>
      <c r="CO38" s="367">
        <f t="shared" si="3"/>
        <v>28</v>
      </c>
      <c r="CP38" s="367"/>
      <c r="CQ38" s="368" t="str">
        <f>IF('各会計、関係団体の財政状況及び健全化判断比率'!BS11="","",'各会計、関係団体の財政状況及び健全化判断比率'!BS11)</f>
        <v>岐阜観光コンベンション協会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6"/>
    </row>
    <row r="39" spans="1:113" ht="32.25" customHeight="1" x14ac:dyDescent="0.15">
      <c r="A39" s="179"/>
      <c r="B39" s="203"/>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9"/>
      <c r="U39" s="367" t="str">
        <f t="shared" si="4"/>
        <v/>
      </c>
      <c r="V39" s="367"/>
      <c r="W39" s="368"/>
      <c r="X39" s="368"/>
      <c r="Y39" s="368"/>
      <c r="Z39" s="368"/>
      <c r="AA39" s="368"/>
      <c r="AB39" s="368"/>
      <c r="AC39" s="368"/>
      <c r="AD39" s="368"/>
      <c r="AE39" s="368"/>
      <c r="AF39" s="368"/>
      <c r="AG39" s="368"/>
      <c r="AH39" s="368"/>
      <c r="AI39" s="368"/>
      <c r="AJ39" s="368"/>
      <c r="AK39" s="368"/>
      <c r="AL39" s="179"/>
      <c r="AM39" s="367" t="str">
        <f t="shared" si="0"/>
        <v/>
      </c>
      <c r="AN39" s="367"/>
      <c r="AO39" s="368"/>
      <c r="AP39" s="368"/>
      <c r="AQ39" s="368"/>
      <c r="AR39" s="368"/>
      <c r="AS39" s="368"/>
      <c r="AT39" s="368"/>
      <c r="AU39" s="368"/>
      <c r="AV39" s="368"/>
      <c r="AW39" s="368"/>
      <c r="AX39" s="368"/>
      <c r="AY39" s="368"/>
      <c r="AZ39" s="368"/>
      <c r="BA39" s="368"/>
      <c r="BB39" s="368"/>
      <c r="BC39" s="368"/>
      <c r="BD39" s="179"/>
      <c r="BE39" s="367" t="str">
        <f t="shared" si="1"/>
        <v/>
      </c>
      <c r="BF39" s="367"/>
      <c r="BG39" s="368"/>
      <c r="BH39" s="368"/>
      <c r="BI39" s="368"/>
      <c r="BJ39" s="368"/>
      <c r="BK39" s="368"/>
      <c r="BL39" s="368"/>
      <c r="BM39" s="368"/>
      <c r="BN39" s="368"/>
      <c r="BO39" s="368"/>
      <c r="BP39" s="368"/>
      <c r="BQ39" s="368"/>
      <c r="BR39" s="368"/>
      <c r="BS39" s="368"/>
      <c r="BT39" s="368"/>
      <c r="BU39" s="368"/>
      <c r="BV39" s="179"/>
      <c r="BW39" s="367">
        <f t="shared" si="2"/>
        <v>22</v>
      </c>
      <c r="BX39" s="367"/>
      <c r="BY39" s="368" t="str">
        <f>IF('各会計、関係団体の財政状況及び健全化判断比率'!B73="","",'各会計、関係団体の財政状況及び健全化判断比率'!B73)</f>
        <v>岐阜羽島衛生施設組合（公共用地取得事業特別会計）</v>
      </c>
      <c r="BZ39" s="368"/>
      <c r="CA39" s="368"/>
      <c r="CB39" s="368"/>
      <c r="CC39" s="368"/>
      <c r="CD39" s="368"/>
      <c r="CE39" s="368"/>
      <c r="CF39" s="368"/>
      <c r="CG39" s="368"/>
      <c r="CH39" s="368"/>
      <c r="CI39" s="368"/>
      <c r="CJ39" s="368"/>
      <c r="CK39" s="368"/>
      <c r="CL39" s="368"/>
      <c r="CM39" s="368"/>
      <c r="CN39" s="179"/>
      <c r="CO39" s="367">
        <f t="shared" si="3"/>
        <v>29</v>
      </c>
      <c r="CP39" s="367"/>
      <c r="CQ39" s="368" t="str">
        <f>IF('各会計、関係団体の財政状況及び健全化判断比率'!BS12="","",'各会計、関係団体の財政状況及び健全化判断比率'!BS12)</f>
        <v>岐阜市国際交流協会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6"/>
    </row>
    <row r="40" spans="1:113" ht="32.25" customHeight="1" x14ac:dyDescent="0.15">
      <c r="A40" s="179"/>
      <c r="B40" s="203"/>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9"/>
      <c r="U40" s="367" t="str">
        <f t="shared" si="4"/>
        <v/>
      </c>
      <c r="V40" s="367"/>
      <c r="W40" s="368"/>
      <c r="X40" s="368"/>
      <c r="Y40" s="368"/>
      <c r="Z40" s="368"/>
      <c r="AA40" s="368"/>
      <c r="AB40" s="368"/>
      <c r="AC40" s="368"/>
      <c r="AD40" s="368"/>
      <c r="AE40" s="368"/>
      <c r="AF40" s="368"/>
      <c r="AG40" s="368"/>
      <c r="AH40" s="368"/>
      <c r="AI40" s="368"/>
      <c r="AJ40" s="368"/>
      <c r="AK40" s="368"/>
      <c r="AL40" s="179"/>
      <c r="AM40" s="367" t="str">
        <f t="shared" si="0"/>
        <v/>
      </c>
      <c r="AN40" s="367"/>
      <c r="AO40" s="368"/>
      <c r="AP40" s="368"/>
      <c r="AQ40" s="368"/>
      <c r="AR40" s="368"/>
      <c r="AS40" s="368"/>
      <c r="AT40" s="368"/>
      <c r="AU40" s="368"/>
      <c r="AV40" s="368"/>
      <c r="AW40" s="368"/>
      <c r="AX40" s="368"/>
      <c r="AY40" s="368"/>
      <c r="AZ40" s="368"/>
      <c r="BA40" s="368"/>
      <c r="BB40" s="368"/>
      <c r="BC40" s="368"/>
      <c r="BD40" s="179"/>
      <c r="BE40" s="367" t="str">
        <f t="shared" si="1"/>
        <v/>
      </c>
      <c r="BF40" s="367"/>
      <c r="BG40" s="368"/>
      <c r="BH40" s="368"/>
      <c r="BI40" s="368"/>
      <c r="BJ40" s="368"/>
      <c r="BK40" s="368"/>
      <c r="BL40" s="368"/>
      <c r="BM40" s="368"/>
      <c r="BN40" s="368"/>
      <c r="BO40" s="368"/>
      <c r="BP40" s="368"/>
      <c r="BQ40" s="368"/>
      <c r="BR40" s="368"/>
      <c r="BS40" s="368"/>
      <c r="BT40" s="368"/>
      <c r="BU40" s="368"/>
      <c r="BV40" s="179"/>
      <c r="BW40" s="367">
        <f t="shared" si="2"/>
        <v>23</v>
      </c>
      <c r="BX40" s="367"/>
      <c r="BY40" s="368" t="str">
        <f>IF('各会計、関係団体の財政状況及び健全化判断比率'!B74="","",'各会計、関係団体の財政状況及び健全化判断比率'!B74)</f>
        <v>木曽川右岸地帯水防事務組合</v>
      </c>
      <c r="BZ40" s="368"/>
      <c r="CA40" s="368"/>
      <c r="CB40" s="368"/>
      <c r="CC40" s="368"/>
      <c r="CD40" s="368"/>
      <c r="CE40" s="368"/>
      <c r="CF40" s="368"/>
      <c r="CG40" s="368"/>
      <c r="CH40" s="368"/>
      <c r="CI40" s="368"/>
      <c r="CJ40" s="368"/>
      <c r="CK40" s="368"/>
      <c r="CL40" s="368"/>
      <c r="CM40" s="368"/>
      <c r="CN40" s="179"/>
      <c r="CO40" s="367">
        <f t="shared" si="3"/>
        <v>30</v>
      </c>
      <c r="CP40" s="367"/>
      <c r="CQ40" s="368" t="str">
        <f>IF('各会計、関係団体の財政状況及び健全化判断比率'!BS13="","",'各会計、関係団体の財政状況及び健全化判断比率'!BS13)</f>
        <v>岐阜市土地開発公社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〇</v>
      </c>
      <c r="DH40" s="365"/>
      <c r="DI40" s="206"/>
    </row>
    <row r="41" spans="1:113" ht="32.25" customHeight="1" x14ac:dyDescent="0.15">
      <c r="A41" s="179"/>
      <c r="B41" s="203"/>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9"/>
      <c r="U41" s="367" t="str">
        <f t="shared" si="4"/>
        <v/>
      </c>
      <c r="V41" s="367"/>
      <c r="W41" s="368"/>
      <c r="X41" s="368"/>
      <c r="Y41" s="368"/>
      <c r="Z41" s="368"/>
      <c r="AA41" s="368"/>
      <c r="AB41" s="368"/>
      <c r="AC41" s="368"/>
      <c r="AD41" s="368"/>
      <c r="AE41" s="368"/>
      <c r="AF41" s="368"/>
      <c r="AG41" s="368"/>
      <c r="AH41" s="368"/>
      <c r="AI41" s="368"/>
      <c r="AJ41" s="368"/>
      <c r="AK41" s="368"/>
      <c r="AL41" s="179"/>
      <c r="AM41" s="367" t="str">
        <f t="shared" si="0"/>
        <v/>
      </c>
      <c r="AN41" s="367"/>
      <c r="AO41" s="368"/>
      <c r="AP41" s="368"/>
      <c r="AQ41" s="368"/>
      <c r="AR41" s="368"/>
      <c r="AS41" s="368"/>
      <c r="AT41" s="368"/>
      <c r="AU41" s="368"/>
      <c r="AV41" s="368"/>
      <c r="AW41" s="368"/>
      <c r="AX41" s="368"/>
      <c r="AY41" s="368"/>
      <c r="AZ41" s="368"/>
      <c r="BA41" s="368"/>
      <c r="BB41" s="368"/>
      <c r="BC41" s="368"/>
      <c r="BD41" s="179"/>
      <c r="BE41" s="367" t="str">
        <f t="shared" si="1"/>
        <v/>
      </c>
      <c r="BF41" s="367"/>
      <c r="BG41" s="368"/>
      <c r="BH41" s="368"/>
      <c r="BI41" s="368"/>
      <c r="BJ41" s="368"/>
      <c r="BK41" s="368"/>
      <c r="BL41" s="368"/>
      <c r="BM41" s="368"/>
      <c r="BN41" s="368"/>
      <c r="BO41" s="368"/>
      <c r="BP41" s="368"/>
      <c r="BQ41" s="368"/>
      <c r="BR41" s="368"/>
      <c r="BS41" s="368"/>
      <c r="BT41" s="368"/>
      <c r="BU41" s="368"/>
      <c r="BV41" s="179"/>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9"/>
      <c r="CO41" s="367">
        <f t="shared" si="3"/>
        <v>31</v>
      </c>
      <c r="CP41" s="367"/>
      <c r="CQ41" s="368" t="str">
        <f>IF('各会計、関係団体の財政状況及び健全化判断比率'!BS14="","",'各会計、関係団体の財政状況及び健全化判断比率'!BS14)</f>
        <v>岐阜市公共ホール管理財団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6"/>
    </row>
    <row r="42" spans="1:113" ht="32.25" customHeight="1" x14ac:dyDescent="0.15">
      <c r="B42" s="203"/>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9"/>
      <c r="U42" s="367" t="str">
        <f t="shared" si="4"/>
        <v/>
      </c>
      <c r="V42" s="367"/>
      <c r="W42" s="368"/>
      <c r="X42" s="368"/>
      <c r="Y42" s="368"/>
      <c r="Z42" s="368"/>
      <c r="AA42" s="368"/>
      <c r="AB42" s="368"/>
      <c r="AC42" s="368"/>
      <c r="AD42" s="368"/>
      <c r="AE42" s="368"/>
      <c r="AF42" s="368"/>
      <c r="AG42" s="368"/>
      <c r="AH42" s="368"/>
      <c r="AI42" s="368"/>
      <c r="AJ42" s="368"/>
      <c r="AK42" s="368"/>
      <c r="AL42" s="179"/>
      <c r="AM42" s="367" t="str">
        <f t="shared" si="0"/>
        <v/>
      </c>
      <c r="AN42" s="367"/>
      <c r="AO42" s="368"/>
      <c r="AP42" s="368"/>
      <c r="AQ42" s="368"/>
      <c r="AR42" s="368"/>
      <c r="AS42" s="368"/>
      <c r="AT42" s="368"/>
      <c r="AU42" s="368"/>
      <c r="AV42" s="368"/>
      <c r="AW42" s="368"/>
      <c r="AX42" s="368"/>
      <c r="AY42" s="368"/>
      <c r="AZ42" s="368"/>
      <c r="BA42" s="368"/>
      <c r="BB42" s="368"/>
      <c r="BC42" s="368"/>
      <c r="BD42" s="179"/>
      <c r="BE42" s="367" t="str">
        <f t="shared" si="1"/>
        <v/>
      </c>
      <c r="BF42" s="367"/>
      <c r="BG42" s="368"/>
      <c r="BH42" s="368"/>
      <c r="BI42" s="368"/>
      <c r="BJ42" s="368"/>
      <c r="BK42" s="368"/>
      <c r="BL42" s="368"/>
      <c r="BM42" s="368"/>
      <c r="BN42" s="368"/>
      <c r="BO42" s="368"/>
      <c r="BP42" s="368"/>
      <c r="BQ42" s="368"/>
      <c r="BR42" s="368"/>
      <c r="BS42" s="368"/>
      <c r="BT42" s="368"/>
      <c r="BU42" s="368"/>
      <c r="BV42" s="179"/>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9"/>
      <c r="CO42" s="367">
        <f t="shared" si="3"/>
        <v>32</v>
      </c>
      <c r="CP42" s="367"/>
      <c r="CQ42" s="368" t="str">
        <f>IF('各会計、関係団体の財政状況及び健全化判断比率'!BS15="","",'各会計、関係団体の財政状況及び健全化判断比率'!BS15)</f>
        <v>岐阜乗合自動車</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6"/>
    </row>
    <row r="43" spans="1:113" ht="32.25" customHeight="1" x14ac:dyDescent="0.15">
      <c r="B43" s="203"/>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9"/>
      <c r="U43" s="367" t="str">
        <f t="shared" si="4"/>
        <v/>
      </c>
      <c r="V43" s="367"/>
      <c r="W43" s="368"/>
      <c r="X43" s="368"/>
      <c r="Y43" s="368"/>
      <c r="Z43" s="368"/>
      <c r="AA43" s="368"/>
      <c r="AB43" s="368"/>
      <c r="AC43" s="368"/>
      <c r="AD43" s="368"/>
      <c r="AE43" s="368"/>
      <c r="AF43" s="368"/>
      <c r="AG43" s="368"/>
      <c r="AH43" s="368"/>
      <c r="AI43" s="368"/>
      <c r="AJ43" s="368"/>
      <c r="AK43" s="368"/>
      <c r="AL43" s="179"/>
      <c r="AM43" s="367" t="str">
        <f t="shared" si="0"/>
        <v/>
      </c>
      <c r="AN43" s="367"/>
      <c r="AO43" s="368"/>
      <c r="AP43" s="368"/>
      <c r="AQ43" s="368"/>
      <c r="AR43" s="368"/>
      <c r="AS43" s="368"/>
      <c r="AT43" s="368"/>
      <c r="AU43" s="368"/>
      <c r="AV43" s="368"/>
      <c r="AW43" s="368"/>
      <c r="AX43" s="368"/>
      <c r="AY43" s="368"/>
      <c r="AZ43" s="368"/>
      <c r="BA43" s="368"/>
      <c r="BB43" s="368"/>
      <c r="BC43" s="368"/>
      <c r="BD43" s="179"/>
      <c r="BE43" s="367" t="str">
        <f t="shared" si="1"/>
        <v/>
      </c>
      <c r="BF43" s="367"/>
      <c r="BG43" s="368"/>
      <c r="BH43" s="368"/>
      <c r="BI43" s="368"/>
      <c r="BJ43" s="368"/>
      <c r="BK43" s="368"/>
      <c r="BL43" s="368"/>
      <c r="BM43" s="368"/>
      <c r="BN43" s="368"/>
      <c r="BO43" s="368"/>
      <c r="BP43" s="368"/>
      <c r="BQ43" s="368"/>
      <c r="BR43" s="368"/>
      <c r="BS43" s="368"/>
      <c r="BT43" s="368"/>
      <c r="BU43" s="368"/>
      <c r="BV43" s="179"/>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9"/>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rapyT7I3Su3/5vaQGaOSeaMMWn1taIA8aY3ozxhodj74W+5IdIgYrx6iuQ854socBBLZ97/7iCHIbWp/Ac1Zg==" saltValue="SR3Q+tZ1WZgBJgA3DMn5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582</v>
      </c>
      <c r="D34" s="1151"/>
      <c r="E34" s="1152"/>
      <c r="F34" s="32">
        <v>7.74</v>
      </c>
      <c r="G34" s="33">
        <v>7.4</v>
      </c>
      <c r="H34" s="33">
        <v>8.52</v>
      </c>
      <c r="I34" s="33">
        <v>9.36</v>
      </c>
      <c r="J34" s="34">
        <v>8.67</v>
      </c>
      <c r="K34" s="22"/>
      <c r="L34" s="22"/>
      <c r="M34" s="22"/>
      <c r="N34" s="22"/>
      <c r="O34" s="22"/>
      <c r="P34" s="22"/>
    </row>
    <row r="35" spans="1:16" ht="39" customHeight="1" x14ac:dyDescent="0.15">
      <c r="A35" s="22"/>
      <c r="B35" s="35"/>
      <c r="C35" s="1145" t="s">
        <v>583</v>
      </c>
      <c r="D35" s="1146"/>
      <c r="E35" s="1147"/>
      <c r="F35" s="36">
        <v>6.56</v>
      </c>
      <c r="G35" s="37">
        <v>6.55</v>
      </c>
      <c r="H35" s="37">
        <v>7.12</v>
      </c>
      <c r="I35" s="37">
        <v>6.67</v>
      </c>
      <c r="J35" s="38">
        <v>7.73</v>
      </c>
      <c r="K35" s="22"/>
      <c r="L35" s="22"/>
      <c r="M35" s="22"/>
      <c r="N35" s="22"/>
      <c r="O35" s="22"/>
      <c r="P35" s="22"/>
    </row>
    <row r="36" spans="1:16" ht="39" customHeight="1" x14ac:dyDescent="0.15">
      <c r="A36" s="22"/>
      <c r="B36" s="35"/>
      <c r="C36" s="1145" t="s">
        <v>584</v>
      </c>
      <c r="D36" s="1146"/>
      <c r="E36" s="1147"/>
      <c r="F36" s="36">
        <v>3.72</v>
      </c>
      <c r="G36" s="37">
        <v>3.55</v>
      </c>
      <c r="H36" s="37">
        <v>3.77</v>
      </c>
      <c r="I36" s="37">
        <v>3.27</v>
      </c>
      <c r="J36" s="38">
        <v>3.44</v>
      </c>
      <c r="K36" s="22"/>
      <c r="L36" s="22"/>
      <c r="M36" s="22"/>
      <c r="N36" s="22"/>
      <c r="O36" s="22"/>
      <c r="P36" s="22"/>
    </row>
    <row r="37" spans="1:16" ht="39" customHeight="1" x14ac:dyDescent="0.15">
      <c r="A37" s="22"/>
      <c r="B37" s="35"/>
      <c r="C37" s="1145" t="s">
        <v>585</v>
      </c>
      <c r="D37" s="1146"/>
      <c r="E37" s="1147"/>
      <c r="F37" s="36">
        <v>1.66</v>
      </c>
      <c r="G37" s="37">
        <v>1.32</v>
      </c>
      <c r="H37" s="37">
        <v>2.19</v>
      </c>
      <c r="I37" s="37">
        <v>2.87</v>
      </c>
      <c r="J37" s="38">
        <v>2.79</v>
      </c>
      <c r="K37" s="22"/>
      <c r="L37" s="22"/>
      <c r="M37" s="22"/>
      <c r="N37" s="22"/>
      <c r="O37" s="22"/>
      <c r="P37" s="22"/>
    </row>
    <row r="38" spans="1:16" ht="39" customHeight="1" x14ac:dyDescent="0.15">
      <c r="A38" s="22"/>
      <c r="B38" s="35"/>
      <c r="C38" s="1145" t="s">
        <v>586</v>
      </c>
      <c r="D38" s="1146"/>
      <c r="E38" s="1147"/>
      <c r="F38" s="36">
        <v>3.13</v>
      </c>
      <c r="G38" s="37">
        <v>2.86</v>
      </c>
      <c r="H38" s="37">
        <v>2.96</v>
      </c>
      <c r="I38" s="37">
        <v>2.48</v>
      </c>
      <c r="J38" s="38">
        <v>2.04</v>
      </c>
      <c r="K38" s="22"/>
      <c r="L38" s="22"/>
      <c r="M38" s="22"/>
      <c r="N38" s="22"/>
      <c r="O38" s="22"/>
      <c r="P38" s="22"/>
    </row>
    <row r="39" spans="1:16" ht="39" customHeight="1" x14ac:dyDescent="0.15">
      <c r="A39" s="22"/>
      <c r="B39" s="35"/>
      <c r="C39" s="1145" t="s">
        <v>587</v>
      </c>
      <c r="D39" s="1146"/>
      <c r="E39" s="1147"/>
      <c r="F39" s="36">
        <v>1.41</v>
      </c>
      <c r="G39" s="37">
        <v>1.56</v>
      </c>
      <c r="H39" s="37">
        <v>1.6</v>
      </c>
      <c r="I39" s="37">
        <v>1.06</v>
      </c>
      <c r="J39" s="38">
        <v>1.74</v>
      </c>
      <c r="K39" s="22"/>
      <c r="L39" s="22"/>
      <c r="M39" s="22"/>
      <c r="N39" s="22"/>
      <c r="O39" s="22"/>
      <c r="P39" s="22"/>
    </row>
    <row r="40" spans="1:16" ht="39" customHeight="1" x14ac:dyDescent="0.15">
      <c r="A40" s="22"/>
      <c r="B40" s="35"/>
      <c r="C40" s="1145" t="s">
        <v>588</v>
      </c>
      <c r="D40" s="1146"/>
      <c r="E40" s="1147"/>
      <c r="F40" s="36">
        <v>1.4</v>
      </c>
      <c r="G40" s="37">
        <v>1.39</v>
      </c>
      <c r="H40" s="37">
        <v>1.64</v>
      </c>
      <c r="I40" s="37">
        <v>1.6</v>
      </c>
      <c r="J40" s="38">
        <v>1.43</v>
      </c>
      <c r="K40" s="22"/>
      <c r="L40" s="22"/>
      <c r="M40" s="22"/>
      <c r="N40" s="22"/>
      <c r="O40" s="22"/>
      <c r="P40" s="22"/>
    </row>
    <row r="41" spans="1:16" ht="39" customHeight="1" x14ac:dyDescent="0.15">
      <c r="A41" s="22"/>
      <c r="B41" s="35"/>
      <c r="C41" s="1145" t="s">
        <v>589</v>
      </c>
      <c r="D41" s="1146"/>
      <c r="E41" s="1147"/>
      <c r="F41" s="36">
        <v>0.96</v>
      </c>
      <c r="G41" s="37">
        <v>1.03</v>
      </c>
      <c r="H41" s="37">
        <v>1.1499999999999999</v>
      </c>
      <c r="I41" s="37">
        <v>1.1100000000000001</v>
      </c>
      <c r="J41" s="38">
        <v>1.26</v>
      </c>
      <c r="K41" s="22"/>
      <c r="L41" s="22"/>
      <c r="M41" s="22"/>
      <c r="N41" s="22"/>
      <c r="O41" s="22"/>
      <c r="P41" s="22"/>
    </row>
    <row r="42" spans="1:16" ht="39" customHeight="1" x14ac:dyDescent="0.15">
      <c r="A42" s="22"/>
      <c r="B42" s="39"/>
      <c r="C42" s="1145" t="s">
        <v>590</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591</v>
      </c>
      <c r="D43" s="1149"/>
      <c r="E43" s="1150"/>
      <c r="F43" s="41">
        <v>0.63</v>
      </c>
      <c r="G43" s="42">
        <v>0.7</v>
      </c>
      <c r="H43" s="42">
        <v>0.7</v>
      </c>
      <c r="I43" s="42">
        <v>0.66</v>
      </c>
      <c r="J43" s="43">
        <v>0.57999999999999996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msLyvMDUa8Jzq7k5w1pPg7wPYXezzxqeBvsYxdym1wphuWx7BvcwGH0DWT5FoveQkuBaaIcZrH8e79VqpsAw==" saltValue="gbOdyUr4XGcJ8d4iEghy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12955</v>
      </c>
      <c r="L45" s="60">
        <v>12822</v>
      </c>
      <c r="M45" s="60">
        <v>12530</v>
      </c>
      <c r="N45" s="60">
        <v>12372</v>
      </c>
      <c r="O45" s="61">
        <v>12383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2812</v>
      </c>
      <c r="L48" s="64">
        <v>2567</v>
      </c>
      <c r="M48" s="64">
        <v>2664</v>
      </c>
      <c r="N48" s="64">
        <v>2411</v>
      </c>
      <c r="O48" s="65">
        <v>1909</v>
      </c>
      <c r="P48" s="48"/>
      <c r="Q48" s="48"/>
      <c r="R48" s="48"/>
      <c r="S48" s="48"/>
      <c r="T48" s="48"/>
      <c r="U48" s="48"/>
    </row>
    <row r="49" spans="1:21" ht="30.75" customHeight="1" x14ac:dyDescent="0.15">
      <c r="A49" s="48"/>
      <c r="B49" s="1178"/>
      <c r="C49" s="1179"/>
      <c r="D49" s="62"/>
      <c r="E49" s="1155" t="s">
        <v>16</v>
      </c>
      <c r="F49" s="1155"/>
      <c r="G49" s="1155"/>
      <c r="H49" s="1155"/>
      <c r="I49" s="1155"/>
      <c r="J49" s="1156"/>
      <c r="K49" s="63">
        <v>13</v>
      </c>
      <c r="L49" s="64">
        <v>16</v>
      </c>
      <c r="M49" s="64">
        <v>30</v>
      </c>
      <c r="N49" s="64">
        <v>38</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v>5</v>
      </c>
      <c r="L50" s="64">
        <v>4</v>
      </c>
      <c r="M50" s="64">
        <v>9</v>
      </c>
      <c r="N50" s="64">
        <v>10</v>
      </c>
      <c r="O50" s="65">
        <v>12</v>
      </c>
      <c r="P50" s="48"/>
      <c r="Q50" s="48"/>
      <c r="R50" s="48"/>
      <c r="S50" s="48"/>
      <c r="T50" s="48"/>
      <c r="U50" s="48"/>
    </row>
    <row r="51" spans="1:21" ht="30.75" customHeight="1" x14ac:dyDescent="0.15">
      <c r="A51" s="48"/>
      <c r="B51" s="1180"/>
      <c r="C51" s="1181"/>
      <c r="D51" s="66"/>
      <c r="E51" s="1155" t="s">
        <v>18</v>
      </c>
      <c r="F51" s="1155"/>
      <c r="G51" s="1155"/>
      <c r="H51" s="1155"/>
      <c r="I51" s="1155"/>
      <c r="J51" s="1156"/>
      <c r="K51" s="63">
        <v>1</v>
      </c>
      <c r="L51" s="64">
        <v>1</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12411</v>
      </c>
      <c r="L52" s="64">
        <v>12273</v>
      </c>
      <c r="M52" s="64">
        <v>12480</v>
      </c>
      <c r="N52" s="64">
        <v>12477</v>
      </c>
      <c r="O52" s="65">
        <v>12618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3375</v>
      </c>
      <c r="L53" s="69">
        <v>3137</v>
      </c>
      <c r="M53" s="69">
        <v>2754</v>
      </c>
      <c r="N53" s="69">
        <v>2354</v>
      </c>
      <c r="O53" s="70">
        <v>1736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533</v>
      </c>
      <c r="L58" s="84" t="s">
        <v>533</v>
      </c>
      <c r="M58" s="84" t="s">
        <v>533</v>
      </c>
      <c r="N58" s="84" t="s">
        <v>533</v>
      </c>
      <c r="O58" s="85" t="s">
        <v>533</v>
      </c>
    </row>
    <row r="59" spans="1:21" ht="31.5" customHeight="1" x14ac:dyDescent="0.15">
      <c r="B59" s="1163"/>
      <c r="C59" s="1164"/>
      <c r="D59" s="1170" t="s">
        <v>28</v>
      </c>
      <c r="E59" s="1171"/>
      <c r="F59" s="1171"/>
      <c r="G59" s="1171"/>
      <c r="H59" s="1171"/>
      <c r="I59" s="1171"/>
      <c r="J59" s="1172"/>
      <c r="K59" s="86" t="s">
        <v>533</v>
      </c>
      <c r="L59" s="87" t="s">
        <v>533</v>
      </c>
      <c r="M59" s="87" t="s">
        <v>533</v>
      </c>
      <c r="N59" s="87" t="s">
        <v>533</v>
      </c>
      <c r="O59" s="88" t="s">
        <v>533</v>
      </c>
    </row>
    <row r="60" spans="1:21" ht="31.5" customHeight="1" thickBot="1" x14ac:dyDescent="0.2">
      <c r="B60" s="1165"/>
      <c r="C60" s="1166"/>
      <c r="D60" s="1173" t="s">
        <v>29</v>
      </c>
      <c r="E60" s="1174"/>
      <c r="F60" s="1174"/>
      <c r="G60" s="1174"/>
      <c r="H60" s="1174"/>
      <c r="I60" s="1174"/>
      <c r="J60" s="1175"/>
      <c r="K60" s="89" t="s">
        <v>533</v>
      </c>
      <c r="L60" s="90" t="s">
        <v>533</v>
      </c>
      <c r="M60" s="90" t="s">
        <v>533</v>
      </c>
      <c r="N60" s="90" t="s">
        <v>533</v>
      </c>
      <c r="O60" s="91" t="s">
        <v>533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hf0xj8JjWKMSDqS1VmirH2rdQ7AjpMdH3y23gYR7KPgesvFzov5FDCzajuc2m5BEPu16HN38CrTUCenYDm1Kg==" saltValue="vyOJvlbxkfuDMdG8kksj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s="96" customFormat="1" ht="15" customHeight="1" x14ac:dyDescent="0.15"/>
    <row r="17" s="96" customFormat="1"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6" t="s">
        <v>32</v>
      </c>
      <c r="C41" s="1197"/>
      <c r="D41" s="105"/>
      <c r="E41" s="1198" t="s">
        <v>33</v>
      </c>
      <c r="F41" s="1198"/>
      <c r="G41" s="1198"/>
      <c r="H41" s="1199"/>
      <c r="I41" s="353">
        <v>135427</v>
      </c>
      <c r="J41" s="354">
        <v>138383</v>
      </c>
      <c r="K41" s="354">
        <v>145285</v>
      </c>
      <c r="L41" s="354">
        <v>148023</v>
      </c>
      <c r="M41" s="355">
        <v>148841</v>
      </c>
    </row>
    <row r="42" spans="2:13" ht="27.75" customHeight="1" x14ac:dyDescent="0.15">
      <c r="B42" s="1186"/>
      <c r="C42" s="1187"/>
      <c r="D42" s="106"/>
      <c r="E42" s="1190" t="s">
        <v>34</v>
      </c>
      <c r="F42" s="1190"/>
      <c r="G42" s="1190"/>
      <c r="H42" s="1191"/>
      <c r="I42" s="356">
        <v>1584</v>
      </c>
      <c r="J42" s="357">
        <v>1638</v>
      </c>
      <c r="K42" s="357">
        <v>1626</v>
      </c>
      <c r="L42" s="357">
        <v>1583</v>
      </c>
      <c r="M42" s="358">
        <v>1431</v>
      </c>
    </row>
    <row r="43" spans="2:13" ht="27.75" customHeight="1" x14ac:dyDescent="0.15">
      <c r="B43" s="1186"/>
      <c r="C43" s="1187"/>
      <c r="D43" s="106"/>
      <c r="E43" s="1190" t="s">
        <v>35</v>
      </c>
      <c r="F43" s="1190"/>
      <c r="G43" s="1190"/>
      <c r="H43" s="1191"/>
      <c r="I43" s="356">
        <v>27782</v>
      </c>
      <c r="J43" s="357">
        <v>26040</v>
      </c>
      <c r="K43" s="357">
        <v>24264</v>
      </c>
      <c r="L43" s="357">
        <v>22128</v>
      </c>
      <c r="M43" s="358">
        <v>20799</v>
      </c>
    </row>
    <row r="44" spans="2:13" ht="27.75" customHeight="1" x14ac:dyDescent="0.15">
      <c r="B44" s="1186"/>
      <c r="C44" s="1187"/>
      <c r="D44" s="106"/>
      <c r="E44" s="1190" t="s">
        <v>36</v>
      </c>
      <c r="F44" s="1190"/>
      <c r="G44" s="1190"/>
      <c r="H44" s="1191"/>
      <c r="I44" s="356">
        <v>128</v>
      </c>
      <c r="J44" s="357">
        <v>252</v>
      </c>
      <c r="K44" s="357">
        <v>504</v>
      </c>
      <c r="L44" s="357">
        <v>587</v>
      </c>
      <c r="M44" s="358">
        <v>535</v>
      </c>
    </row>
    <row r="45" spans="2:13" ht="27.75" customHeight="1" x14ac:dyDescent="0.15">
      <c r="B45" s="1186"/>
      <c r="C45" s="1187"/>
      <c r="D45" s="106"/>
      <c r="E45" s="1190" t="s">
        <v>37</v>
      </c>
      <c r="F45" s="1190"/>
      <c r="G45" s="1190"/>
      <c r="H45" s="1191"/>
      <c r="I45" s="356">
        <v>15620</v>
      </c>
      <c r="J45" s="357">
        <v>16285</v>
      </c>
      <c r="K45" s="357">
        <v>16468</v>
      </c>
      <c r="L45" s="357">
        <v>16588</v>
      </c>
      <c r="M45" s="358">
        <v>16729</v>
      </c>
    </row>
    <row r="46" spans="2:13" ht="27.75" customHeight="1" x14ac:dyDescent="0.15">
      <c r="B46" s="1186"/>
      <c r="C46" s="1187"/>
      <c r="D46" s="107"/>
      <c r="E46" s="1190" t="s">
        <v>38</v>
      </c>
      <c r="F46" s="1190"/>
      <c r="G46" s="1190"/>
      <c r="H46" s="1191"/>
      <c r="I46" s="356" t="s">
        <v>533</v>
      </c>
      <c r="J46" s="357" t="s">
        <v>533</v>
      </c>
      <c r="K46" s="357" t="s">
        <v>533</v>
      </c>
      <c r="L46" s="357" t="s">
        <v>533</v>
      </c>
      <c r="M46" s="358" t="s">
        <v>533</v>
      </c>
    </row>
    <row r="47" spans="2:13" ht="27.75" customHeight="1" x14ac:dyDescent="0.15">
      <c r="B47" s="1186"/>
      <c r="C47" s="1187"/>
      <c r="D47" s="108"/>
      <c r="E47" s="1200" t="s">
        <v>39</v>
      </c>
      <c r="F47" s="1201"/>
      <c r="G47" s="1201"/>
      <c r="H47" s="1202"/>
      <c r="I47" s="356" t="s">
        <v>533</v>
      </c>
      <c r="J47" s="357" t="s">
        <v>533</v>
      </c>
      <c r="K47" s="357" t="s">
        <v>533</v>
      </c>
      <c r="L47" s="357" t="s">
        <v>533</v>
      </c>
      <c r="M47" s="358" t="s">
        <v>533</v>
      </c>
    </row>
    <row r="48" spans="2:13" ht="27.75" customHeight="1" x14ac:dyDescent="0.15">
      <c r="B48" s="1186"/>
      <c r="C48" s="1187"/>
      <c r="D48" s="106"/>
      <c r="E48" s="1190" t="s">
        <v>40</v>
      </c>
      <c r="F48" s="1190"/>
      <c r="G48" s="1190"/>
      <c r="H48" s="1191"/>
      <c r="I48" s="356" t="s">
        <v>533</v>
      </c>
      <c r="J48" s="357" t="s">
        <v>533</v>
      </c>
      <c r="K48" s="357" t="s">
        <v>533</v>
      </c>
      <c r="L48" s="357" t="s">
        <v>533</v>
      </c>
      <c r="M48" s="358" t="s">
        <v>533</v>
      </c>
    </row>
    <row r="49" spans="2:13" ht="27.75" customHeight="1" x14ac:dyDescent="0.15">
      <c r="B49" s="1188"/>
      <c r="C49" s="1189"/>
      <c r="D49" s="106"/>
      <c r="E49" s="1190" t="s">
        <v>41</v>
      </c>
      <c r="F49" s="1190"/>
      <c r="G49" s="1190"/>
      <c r="H49" s="1191"/>
      <c r="I49" s="356" t="s">
        <v>533</v>
      </c>
      <c r="J49" s="357" t="s">
        <v>533</v>
      </c>
      <c r="K49" s="357" t="s">
        <v>533</v>
      </c>
      <c r="L49" s="357" t="s">
        <v>533</v>
      </c>
      <c r="M49" s="358" t="s">
        <v>533</v>
      </c>
    </row>
    <row r="50" spans="2:13" ht="27.75" customHeight="1" x14ac:dyDescent="0.15">
      <c r="B50" s="1184" t="s">
        <v>42</v>
      </c>
      <c r="C50" s="1185"/>
      <c r="D50" s="109"/>
      <c r="E50" s="1190" t="s">
        <v>43</v>
      </c>
      <c r="F50" s="1190"/>
      <c r="G50" s="1190"/>
      <c r="H50" s="1191"/>
      <c r="I50" s="356">
        <v>38124</v>
      </c>
      <c r="J50" s="357">
        <v>33318</v>
      </c>
      <c r="K50" s="357">
        <v>23081</v>
      </c>
      <c r="L50" s="357">
        <v>28384</v>
      </c>
      <c r="M50" s="358">
        <v>29724</v>
      </c>
    </row>
    <row r="51" spans="2:13" ht="27.75" customHeight="1" x14ac:dyDescent="0.15">
      <c r="B51" s="1186"/>
      <c r="C51" s="1187"/>
      <c r="D51" s="106"/>
      <c r="E51" s="1190" t="s">
        <v>44</v>
      </c>
      <c r="F51" s="1190"/>
      <c r="G51" s="1190"/>
      <c r="H51" s="1191"/>
      <c r="I51" s="356">
        <v>33061</v>
      </c>
      <c r="J51" s="357">
        <v>32994</v>
      </c>
      <c r="K51" s="357">
        <v>32935</v>
      </c>
      <c r="L51" s="357">
        <v>34170</v>
      </c>
      <c r="M51" s="358">
        <v>35440</v>
      </c>
    </row>
    <row r="52" spans="2:13" ht="27.75" customHeight="1" x14ac:dyDescent="0.15">
      <c r="B52" s="1188"/>
      <c r="C52" s="1189"/>
      <c r="D52" s="106"/>
      <c r="E52" s="1190" t="s">
        <v>45</v>
      </c>
      <c r="F52" s="1190"/>
      <c r="G52" s="1190"/>
      <c r="H52" s="1191"/>
      <c r="I52" s="356">
        <v>131072</v>
      </c>
      <c r="J52" s="357">
        <v>133695</v>
      </c>
      <c r="K52" s="357">
        <v>137035</v>
      </c>
      <c r="L52" s="357">
        <v>138673</v>
      </c>
      <c r="M52" s="358">
        <v>136684</v>
      </c>
    </row>
    <row r="53" spans="2:13" ht="27.75" customHeight="1" thickBot="1" x14ac:dyDescent="0.2">
      <c r="B53" s="1192" t="s">
        <v>46</v>
      </c>
      <c r="C53" s="1193"/>
      <c r="D53" s="110"/>
      <c r="E53" s="1194" t="s">
        <v>47</v>
      </c>
      <c r="F53" s="1194"/>
      <c r="G53" s="1194"/>
      <c r="H53" s="1195"/>
      <c r="I53" s="359">
        <v>-21717</v>
      </c>
      <c r="J53" s="360">
        <v>-17409</v>
      </c>
      <c r="K53" s="360">
        <v>-4905</v>
      </c>
      <c r="L53" s="360">
        <v>-12318</v>
      </c>
      <c r="M53" s="361">
        <v>-13513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bZlRVqvQxprCQiTu6wNB2z1Njfw6Xpta0KT0GCnUPXNrJnN3gYYawtLnuK/cQuQcaQDpWVpA56CQA9eLAQ4dA==" saltValue="g5mzBg9VnlJlenSmmUeZ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A45" zoomScale="80" zoomScaleNormal="8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5" t="s">
        <v>50</v>
      </c>
      <c r="D55" s="1205"/>
      <c r="E55" s="1206"/>
      <c r="F55" s="122">
        <v>6688</v>
      </c>
      <c r="G55" s="122">
        <v>8690</v>
      </c>
      <c r="H55" s="123">
        <v>9691</v>
      </c>
    </row>
    <row r="56" spans="2:8" ht="52.5" customHeight="1" x14ac:dyDescent="0.15">
      <c r="B56" s="124"/>
      <c r="C56" s="1207" t="s">
        <v>51</v>
      </c>
      <c r="D56" s="1207"/>
      <c r="E56" s="1208"/>
      <c r="F56" s="125" t="s">
        <v>533</v>
      </c>
      <c r="G56" s="125" t="s">
        <v>533</v>
      </c>
      <c r="H56" s="126" t="s">
        <v>533</v>
      </c>
    </row>
    <row r="57" spans="2:8" ht="53.25" customHeight="1" x14ac:dyDescent="0.15">
      <c r="B57" s="124"/>
      <c r="C57" s="1209" t="s">
        <v>52</v>
      </c>
      <c r="D57" s="1209"/>
      <c r="E57" s="1210"/>
      <c r="F57" s="127">
        <v>11827</v>
      </c>
      <c r="G57" s="127">
        <v>14684</v>
      </c>
      <c r="H57" s="128">
        <v>15403</v>
      </c>
    </row>
    <row r="58" spans="2:8" ht="45.75" customHeight="1" x14ac:dyDescent="0.15">
      <c r="B58" s="129"/>
      <c r="C58" s="1211" t="s">
        <v>598</v>
      </c>
      <c r="D58" s="1212"/>
      <c r="E58" s="1213"/>
      <c r="F58" s="362">
        <v>5380</v>
      </c>
      <c r="G58" s="362">
        <v>5882</v>
      </c>
      <c r="H58" s="130">
        <v>6384</v>
      </c>
    </row>
    <row r="59" spans="2:8" ht="45.75" customHeight="1" x14ac:dyDescent="0.15">
      <c r="B59" s="129"/>
      <c r="C59" s="1211" t="s">
        <v>623</v>
      </c>
      <c r="D59" s="1212"/>
      <c r="E59" s="1213"/>
      <c r="F59" s="362" t="s">
        <v>533</v>
      </c>
      <c r="G59" s="362">
        <v>2000</v>
      </c>
      <c r="H59" s="130">
        <v>2701</v>
      </c>
    </row>
    <row r="60" spans="2:8" ht="45.75" customHeight="1" x14ac:dyDescent="0.15">
      <c r="B60" s="129"/>
      <c r="C60" s="1211" t="s">
        <v>622</v>
      </c>
      <c r="D60" s="1212"/>
      <c r="E60" s="1213"/>
      <c r="F60" s="362">
        <v>688</v>
      </c>
      <c r="G60" s="362">
        <v>1090</v>
      </c>
      <c r="H60" s="130">
        <v>1991</v>
      </c>
    </row>
    <row r="61" spans="2:8" ht="45.75" customHeight="1" x14ac:dyDescent="0.15">
      <c r="B61" s="129"/>
      <c r="C61" s="1211" t="s">
        <v>599</v>
      </c>
      <c r="D61" s="1212"/>
      <c r="E61" s="1213"/>
      <c r="F61" s="362">
        <v>2304</v>
      </c>
      <c r="G61" s="362">
        <v>2029</v>
      </c>
      <c r="H61" s="130">
        <v>1658</v>
      </c>
    </row>
    <row r="62" spans="2:8" ht="45.75" customHeight="1" thickBot="1" x14ac:dyDescent="0.2">
      <c r="B62" s="131"/>
      <c r="C62" s="1214" t="s">
        <v>600</v>
      </c>
      <c r="D62" s="1215"/>
      <c r="E62" s="1216"/>
      <c r="F62" s="363">
        <v>1586</v>
      </c>
      <c r="G62" s="363">
        <v>1670</v>
      </c>
      <c r="H62" s="132">
        <v>1078</v>
      </c>
    </row>
    <row r="63" spans="2:8" ht="52.5" customHeight="1" thickBot="1" x14ac:dyDescent="0.2">
      <c r="B63" s="133"/>
      <c r="C63" s="1203" t="s">
        <v>53</v>
      </c>
      <c r="D63" s="1203"/>
      <c r="E63" s="1204"/>
      <c r="F63" s="134">
        <v>18515</v>
      </c>
      <c r="G63" s="134">
        <v>23373</v>
      </c>
      <c r="H63" s="135">
        <v>25093</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F92AJhLRINGJnyp87Y5rmXhjMzMsibs+mO1gywFTF3eEo+l9PWg/8hOeDvaPN+XH8ku6BOCB4VaocYmqoJjBew==" saltValue="2fckKIsH7hO8KPG6F/D4Fg==" spinCount="100000" sheet="1" objects="1" scenarios="1"/>
  <mergeCells count="9">
    <mergeCell ref="C63:E63"/>
    <mergeCell ref="C55:E55"/>
    <mergeCell ref="C56:E56"/>
    <mergeCell ref="C57:E57"/>
    <mergeCell ref="C58:E58"/>
    <mergeCell ref="C59:E59"/>
    <mergeCell ref="C60:E60"/>
    <mergeCell ref="C61:E61"/>
    <mergeCell ref="C62:E62"/>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44293</v>
      </c>
      <c r="E3" s="154"/>
      <c r="F3" s="155">
        <v>46457</v>
      </c>
      <c r="G3" s="156"/>
      <c r="H3" s="157"/>
    </row>
    <row r="4" spans="1:8" x14ac:dyDescent="0.15">
      <c r="A4" s="158"/>
      <c r="B4" s="159"/>
      <c r="C4" s="160"/>
      <c r="D4" s="161">
        <v>22964</v>
      </c>
      <c r="E4" s="162"/>
      <c r="F4" s="163">
        <v>24020</v>
      </c>
      <c r="G4" s="164"/>
      <c r="H4" s="165"/>
    </row>
    <row r="5" spans="1:8" x14ac:dyDescent="0.15">
      <c r="A5" s="146" t="s">
        <v>566</v>
      </c>
      <c r="B5" s="151"/>
      <c r="C5" s="152"/>
      <c r="D5" s="153">
        <v>54420</v>
      </c>
      <c r="E5" s="154"/>
      <c r="F5" s="155">
        <v>51849</v>
      </c>
      <c r="G5" s="156"/>
      <c r="H5" s="157"/>
    </row>
    <row r="6" spans="1:8" x14ac:dyDescent="0.15">
      <c r="A6" s="158"/>
      <c r="B6" s="159"/>
      <c r="C6" s="160"/>
      <c r="D6" s="161">
        <v>34370</v>
      </c>
      <c r="E6" s="162"/>
      <c r="F6" s="163">
        <v>26326</v>
      </c>
      <c r="G6" s="164"/>
      <c r="H6" s="165"/>
    </row>
    <row r="7" spans="1:8" x14ac:dyDescent="0.15">
      <c r="A7" s="146" t="s">
        <v>567</v>
      </c>
      <c r="B7" s="151"/>
      <c r="C7" s="152"/>
      <c r="D7" s="153">
        <v>75519</v>
      </c>
      <c r="E7" s="154"/>
      <c r="F7" s="155">
        <v>52191</v>
      </c>
      <c r="G7" s="156"/>
      <c r="H7" s="157"/>
    </row>
    <row r="8" spans="1:8" x14ac:dyDescent="0.15">
      <c r="A8" s="158"/>
      <c r="B8" s="159"/>
      <c r="C8" s="160"/>
      <c r="D8" s="161">
        <v>45914</v>
      </c>
      <c r="E8" s="162"/>
      <c r="F8" s="163">
        <v>26807</v>
      </c>
      <c r="G8" s="164"/>
      <c r="H8" s="165"/>
    </row>
    <row r="9" spans="1:8" x14ac:dyDescent="0.15">
      <c r="A9" s="146" t="s">
        <v>568</v>
      </c>
      <c r="B9" s="151"/>
      <c r="C9" s="152"/>
      <c r="D9" s="153">
        <v>44821</v>
      </c>
      <c r="E9" s="154"/>
      <c r="F9" s="155">
        <v>48105</v>
      </c>
      <c r="G9" s="156"/>
      <c r="H9" s="157"/>
    </row>
    <row r="10" spans="1:8" x14ac:dyDescent="0.15">
      <c r="A10" s="158"/>
      <c r="B10" s="159"/>
      <c r="C10" s="160"/>
      <c r="D10" s="161">
        <v>19247</v>
      </c>
      <c r="E10" s="162"/>
      <c r="F10" s="163">
        <v>24072</v>
      </c>
      <c r="G10" s="164"/>
      <c r="H10" s="165"/>
    </row>
    <row r="11" spans="1:8" x14ac:dyDescent="0.15">
      <c r="A11" s="146" t="s">
        <v>569</v>
      </c>
      <c r="B11" s="151"/>
      <c r="C11" s="152"/>
      <c r="D11" s="153">
        <v>51105</v>
      </c>
      <c r="E11" s="154"/>
      <c r="F11" s="155">
        <v>47446</v>
      </c>
      <c r="G11" s="156"/>
      <c r="H11" s="157"/>
    </row>
    <row r="12" spans="1:8" x14ac:dyDescent="0.15">
      <c r="A12" s="158"/>
      <c r="B12" s="159"/>
      <c r="C12" s="166"/>
      <c r="D12" s="161">
        <v>23975</v>
      </c>
      <c r="E12" s="162"/>
      <c r="F12" s="163">
        <v>24371</v>
      </c>
      <c r="G12" s="164"/>
      <c r="H12" s="165"/>
    </row>
    <row r="13" spans="1:8" x14ac:dyDescent="0.15">
      <c r="A13" s="146"/>
      <c r="B13" s="151"/>
      <c r="C13" s="167"/>
      <c r="D13" s="168">
        <v>54032</v>
      </c>
      <c r="E13" s="169"/>
      <c r="F13" s="170">
        <v>49210</v>
      </c>
      <c r="G13" s="171"/>
      <c r="H13" s="157"/>
    </row>
    <row r="14" spans="1:8" x14ac:dyDescent="0.15">
      <c r="A14" s="158"/>
      <c r="B14" s="159"/>
      <c r="C14" s="160"/>
      <c r="D14" s="161">
        <v>29294</v>
      </c>
      <c r="E14" s="162"/>
      <c r="F14" s="163">
        <v>25119</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8.11</v>
      </c>
      <c r="C19" s="172">
        <f>ROUND(VALUE(SUBSTITUTE(実質収支比率等に係る経年分析!G$48,"▲","-")),2)</f>
        <v>7.85</v>
      </c>
      <c r="D19" s="172">
        <f>ROUND(VALUE(SUBSTITUTE(実質収支比率等に係る経年分析!H$48,"▲","-")),2)</f>
        <v>8.98</v>
      </c>
      <c r="E19" s="172">
        <f>ROUND(VALUE(SUBSTITUTE(実質収支比率等に係る経年分析!I$48,"▲","-")),2)</f>
        <v>9.75</v>
      </c>
      <c r="F19" s="172">
        <f>ROUND(VALUE(SUBSTITUTE(実質収支比率等に係る経年分析!J$48,"▲","-")),2)</f>
        <v>8.9600000000000009</v>
      </c>
    </row>
    <row r="20" spans="1:11" x14ac:dyDescent="0.15">
      <c r="A20" s="172" t="s">
        <v>57</v>
      </c>
      <c r="B20" s="172">
        <f>ROUND(VALUE(SUBSTITUTE(実質収支比率等に係る経年分析!F$47,"▲","-")),2)</f>
        <v>12.44</v>
      </c>
      <c r="C20" s="172">
        <f>ROUND(VALUE(SUBSTITUTE(実質収支比率等に係る経年分析!G$47,"▲","-")),2)</f>
        <v>9.9</v>
      </c>
      <c r="D20" s="172">
        <f>ROUND(VALUE(SUBSTITUTE(実質収支比率等に係る経年分析!H$47,"▲","-")),2)</f>
        <v>7.83</v>
      </c>
      <c r="E20" s="172">
        <f>ROUND(VALUE(SUBSTITUTE(実質収支比率等に係る経年分析!I$47,"▲","-")),2)</f>
        <v>9.5399999999999991</v>
      </c>
      <c r="F20" s="172">
        <f>ROUND(VALUE(SUBSTITUTE(実質収支比率等に係る経年分析!J$47,"▲","-")),2)</f>
        <v>10.92</v>
      </c>
    </row>
    <row r="21" spans="1:11" x14ac:dyDescent="0.15">
      <c r="A21" s="172" t="s">
        <v>58</v>
      </c>
      <c r="B21" s="172">
        <f>IF(ISNUMBER(VALUE(SUBSTITUTE(実質収支比率等に係る経年分析!F$49,"▲","-"))),ROUND(VALUE(SUBSTITUTE(実質収支比率等に係る経年分析!F$49,"▲","-")),2),NA())</f>
        <v>-0.2</v>
      </c>
      <c r="C21" s="172">
        <f>IF(ISNUMBER(VALUE(SUBSTITUTE(実質収支比率等に係る経年分析!G$49,"▲","-"))),ROUND(VALUE(SUBSTITUTE(実質収支比率等に係る経年分析!G$49,"▲","-")),2),NA())</f>
        <v>-2.75</v>
      </c>
      <c r="D21" s="172">
        <f>IF(ISNUMBER(VALUE(SUBSTITUTE(実質収支比率等に係る経年分析!H$49,"▲","-"))),ROUND(VALUE(SUBSTITUTE(実質収支比率等に係る経年分析!H$49,"▲","-")),2),NA())</f>
        <v>-0.57999999999999996</v>
      </c>
      <c r="E21" s="172">
        <f>IF(ISNUMBER(VALUE(SUBSTITUTE(実質収支比率等に係る経年分析!I$49,"▲","-"))),ROUND(VALUE(SUBSTITUTE(実質収支比率等に係る経年分析!I$49,"▲","-")),2),NA())</f>
        <v>3.52</v>
      </c>
      <c r="F21" s="172">
        <f>IF(ISNUMBER(VALUE(SUBSTITUTE(実質収支比率等に係る経年分析!J$49,"▲","-"))),ROUND(VALUE(SUBSTITUTE(実質収支比率等に係る経年分析!J$49,"▲","-")),2),NA())</f>
        <v>0.08</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0.63</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0.7</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0.7</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0.66</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0.57999999999999996</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中央卸売市場事業会計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0.96</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1.03</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1.1499999999999999</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1.1100000000000001</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1.26</v>
      </c>
    </row>
    <row r="30" spans="1:11" x14ac:dyDescent="0.15">
      <c r="A30" s="173" t="str">
        <f>IF(連結実質赤字比率に係る赤字・黒字の構成分析!C$40="",NA(),連結実質赤字比率に係る赤字・黒字の構成分析!C$40)</f>
        <v>競輪事業特別会計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1.4</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1.39</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1.64</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1.6</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1.43</v>
      </c>
    </row>
    <row r="31" spans="1:11" x14ac:dyDescent="0.15">
      <c r="A31" s="173" t="str">
        <f>IF(連結実質赤字比率に係る赤字・黒字の構成分析!C$39="",NA(),連結実質赤字比率に係る赤字・黒字の構成分析!C$39)</f>
        <v>介護保険事業特別会計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1.41</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1.56</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1.6</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1.06</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1.74</v>
      </c>
    </row>
    <row r="32" spans="1:11" x14ac:dyDescent="0.15">
      <c r="A32" s="173" t="str">
        <f>IF(連結実質赤字比率に係る赤字・黒字の構成分析!C$38="",NA(),連結実質赤字比率に係る赤字・黒字の構成分析!C$38)</f>
        <v>下水道事業会計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3.13</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2.86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2.96</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2.48</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2.04</v>
      </c>
    </row>
    <row r="33" spans="1:16" x14ac:dyDescent="0.15">
      <c r="A33" s="173" t="str">
        <f>IF(連結実質赤字比率に係る赤字・黒字の構成分析!C$37="",NA(),連結実質赤字比率に係る赤字・黒字の構成分析!C$37)</f>
        <v>国民健康保険事業特別会計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1.66</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1.32</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2.19</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2.87</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2.79</v>
      </c>
    </row>
    <row r="34" spans="1:16" x14ac:dyDescent="0.15">
      <c r="A34" s="173" t="str">
        <f>IF(連結実質赤字比率に係る赤字・黒字の構成分析!C$36="",NA(),連結実質赤字比率に係る赤字・黒字の構成分析!C$36)</f>
        <v>水道事業会計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3.72</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3.55</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3.77</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3.27</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3.44</v>
      </c>
    </row>
    <row r="35" spans="1:16" x14ac:dyDescent="0.15">
      <c r="A35" s="173" t="str">
        <f>IF(連結実質赤字比率に係る赤字・黒字の構成分析!C$35="",NA(),連結実質赤字比率に係る赤字・黒字の構成分析!C$35)</f>
        <v>病院事業会計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6.56</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6.55</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7.12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6.67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7.73</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7.74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7.4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8.52</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9.36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8.67</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12411</v>
      </c>
      <c r="E42" s="174"/>
      <c r="F42" s="174"/>
      <c r="G42" s="174">
        <f>'実質公債費比率（分子）の構造'!L$52</f>
        <v>12273</v>
      </c>
      <c r="H42" s="174"/>
      <c r="I42" s="174"/>
      <c r="J42" s="174">
        <f>'実質公債費比率（分子）の構造'!M$52</f>
        <v>12480</v>
      </c>
      <c r="K42" s="174"/>
      <c r="L42" s="174"/>
      <c r="M42" s="174">
        <f>'実質公債費比率（分子）の構造'!N$52</f>
        <v>12477</v>
      </c>
      <c r="N42" s="174"/>
      <c r="O42" s="174"/>
      <c r="P42" s="174">
        <f>'実質公債費比率（分子）の構造'!O$52</f>
        <v>12618</v>
      </c>
    </row>
    <row r="43" spans="1:16" x14ac:dyDescent="0.15">
      <c r="A43" s="174" t="s">
        <v>66</v>
      </c>
      <c r="B43" s="174">
        <f>'実質公債費比率（分子）の構造'!K$51</f>
        <v>1</v>
      </c>
      <c r="C43" s="174"/>
      <c r="D43" s="174"/>
      <c r="E43" s="174">
        <f>'実質公債費比率（分子）の構造'!L$51</f>
        <v>1</v>
      </c>
      <c r="F43" s="174"/>
      <c r="G43" s="174"/>
      <c r="H43" s="174">
        <f>'実質公債費比率（分子）の構造'!M$51</f>
        <v>1</v>
      </c>
      <c r="I43" s="174"/>
      <c r="J43" s="174"/>
      <c r="K43" s="174">
        <f>'実質公債費比率（分子）の構造'!N$51</f>
        <v>0</v>
      </c>
      <c r="L43" s="174"/>
      <c r="M43" s="174"/>
      <c r="N43" s="174">
        <f>'実質公債費比率（分子）の構造'!O$51</f>
        <v>0</v>
      </c>
      <c r="O43" s="174"/>
      <c r="P43" s="174"/>
    </row>
    <row r="44" spans="1:16" x14ac:dyDescent="0.15">
      <c r="A44" s="174" t="s">
        <v>67</v>
      </c>
      <c r="B44" s="174">
        <f>'実質公債費比率（分子）の構造'!K$50</f>
        <v>5</v>
      </c>
      <c r="C44" s="174"/>
      <c r="D44" s="174"/>
      <c r="E44" s="174">
        <f>'実質公債費比率（分子）の構造'!L$50</f>
        <v>4</v>
      </c>
      <c r="F44" s="174"/>
      <c r="G44" s="174"/>
      <c r="H44" s="174">
        <f>'実質公債費比率（分子）の構造'!M$50</f>
        <v>9</v>
      </c>
      <c r="I44" s="174"/>
      <c r="J44" s="174"/>
      <c r="K44" s="174">
        <f>'実質公債費比率（分子）の構造'!N$50</f>
        <v>10</v>
      </c>
      <c r="L44" s="174"/>
      <c r="M44" s="174"/>
      <c r="N44" s="174">
        <f>'実質公債費比率（分子）の構造'!O$50</f>
        <v>12</v>
      </c>
      <c r="O44" s="174"/>
      <c r="P44" s="174"/>
    </row>
    <row r="45" spans="1:16" x14ac:dyDescent="0.15">
      <c r="A45" s="174" t="s">
        <v>68</v>
      </c>
      <c r="B45" s="174">
        <f>'実質公債費比率（分子）の構造'!K$49</f>
        <v>13</v>
      </c>
      <c r="C45" s="174"/>
      <c r="D45" s="174"/>
      <c r="E45" s="174">
        <f>'実質公債費比率（分子）の構造'!L$49</f>
        <v>16</v>
      </c>
      <c r="F45" s="174"/>
      <c r="G45" s="174"/>
      <c r="H45" s="174">
        <f>'実質公債費比率（分子）の構造'!M$49</f>
        <v>30</v>
      </c>
      <c r="I45" s="174"/>
      <c r="J45" s="174"/>
      <c r="K45" s="174">
        <f>'実質公債費比率（分子）の構造'!N$49</f>
        <v>38</v>
      </c>
      <c r="L45" s="174"/>
      <c r="M45" s="174"/>
      <c r="N45" s="174">
        <f>'実質公債費比率（分子）の構造'!O$49</f>
        <v>50</v>
      </c>
      <c r="O45" s="174"/>
      <c r="P45" s="174"/>
    </row>
    <row r="46" spans="1:16" x14ac:dyDescent="0.15">
      <c r="A46" s="174" t="s">
        <v>69</v>
      </c>
      <c r="B46" s="174">
        <f>'実質公債費比率（分子）の構造'!K$48</f>
        <v>2812</v>
      </c>
      <c r="C46" s="174"/>
      <c r="D46" s="174"/>
      <c r="E46" s="174">
        <f>'実質公債費比率（分子）の構造'!L$48</f>
        <v>2567</v>
      </c>
      <c r="F46" s="174"/>
      <c r="G46" s="174"/>
      <c r="H46" s="174">
        <f>'実質公債費比率（分子）の構造'!M$48</f>
        <v>2664</v>
      </c>
      <c r="I46" s="174"/>
      <c r="J46" s="174"/>
      <c r="K46" s="174">
        <f>'実質公債費比率（分子）の構造'!N$48</f>
        <v>2411</v>
      </c>
      <c r="L46" s="174"/>
      <c r="M46" s="174"/>
      <c r="N46" s="174">
        <f>'実質公債費比率（分子）の構造'!O$48</f>
        <v>1909</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12955</v>
      </c>
      <c r="C49" s="174"/>
      <c r="D49" s="174"/>
      <c r="E49" s="174">
        <f>'実質公債費比率（分子）の構造'!L$45</f>
        <v>12822</v>
      </c>
      <c r="F49" s="174"/>
      <c r="G49" s="174"/>
      <c r="H49" s="174">
        <f>'実質公債費比率（分子）の構造'!M$45</f>
        <v>12530</v>
      </c>
      <c r="I49" s="174"/>
      <c r="J49" s="174"/>
      <c r="K49" s="174">
        <f>'実質公債費比率（分子）の構造'!N$45</f>
        <v>12372</v>
      </c>
      <c r="L49" s="174"/>
      <c r="M49" s="174"/>
      <c r="N49" s="174">
        <f>'実質公債費比率（分子）の構造'!O$45</f>
        <v>12383</v>
      </c>
      <c r="O49" s="174"/>
      <c r="P49" s="174"/>
    </row>
    <row r="50" spans="1:16" x14ac:dyDescent="0.15">
      <c r="A50" s="174" t="s">
        <v>73</v>
      </c>
      <c r="B50" s="174" t="e">
        <f>NA()</f>
        <v>#N/A</v>
      </c>
      <c r="C50" s="174">
        <f>IF(ISNUMBER('実質公債費比率（分子）の構造'!K$53),'実質公債費比率（分子）の構造'!K$53,NA())</f>
        <v>3375</v>
      </c>
      <c r="D50" s="174" t="e">
        <f>NA()</f>
        <v>#N/A</v>
      </c>
      <c r="E50" s="174" t="e">
        <f>NA()</f>
        <v>#N/A</v>
      </c>
      <c r="F50" s="174">
        <f>IF(ISNUMBER('実質公債費比率（分子）の構造'!L$53),'実質公債費比率（分子）の構造'!L$53,NA())</f>
        <v>3137</v>
      </c>
      <c r="G50" s="174" t="e">
        <f>NA()</f>
        <v>#N/A</v>
      </c>
      <c r="H50" s="174" t="e">
        <f>NA()</f>
        <v>#N/A</v>
      </c>
      <c r="I50" s="174">
        <f>IF(ISNUMBER('実質公債費比率（分子）の構造'!M$53),'実質公債費比率（分子）の構造'!M$53,NA())</f>
        <v>2754</v>
      </c>
      <c r="J50" s="174" t="e">
        <f>NA()</f>
        <v>#N/A</v>
      </c>
      <c r="K50" s="174" t="e">
        <f>NA()</f>
        <v>#N/A</v>
      </c>
      <c r="L50" s="174">
        <f>IF(ISNUMBER('実質公債費比率（分子）の構造'!N$53),'実質公債費比率（分子）の構造'!N$53,NA())</f>
        <v>2354</v>
      </c>
      <c r="M50" s="174" t="e">
        <f>NA()</f>
        <v>#N/A</v>
      </c>
      <c r="N50" s="174" t="e">
        <f>NA()</f>
        <v>#N/A</v>
      </c>
      <c r="O50" s="174">
        <f>IF(ISNUMBER('実質公債費比率（分子）の構造'!O$53),'実質公債費比率（分子）の構造'!O$53,NA())</f>
        <v>1736</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131072</v>
      </c>
      <c r="E56" s="173"/>
      <c r="F56" s="173"/>
      <c r="G56" s="173">
        <f>'将来負担比率（分子）の構造'!J$52</f>
        <v>133695</v>
      </c>
      <c r="H56" s="173"/>
      <c r="I56" s="173"/>
      <c r="J56" s="173">
        <f>'将来負担比率（分子）の構造'!K$52</f>
        <v>137035</v>
      </c>
      <c r="K56" s="173"/>
      <c r="L56" s="173"/>
      <c r="M56" s="173">
        <f>'将来負担比率（分子）の構造'!L$52</f>
        <v>138673</v>
      </c>
      <c r="N56" s="173"/>
      <c r="O56" s="173"/>
      <c r="P56" s="173">
        <f>'将来負担比率（分子）の構造'!M$52</f>
        <v>136684</v>
      </c>
    </row>
    <row r="57" spans="1:16" x14ac:dyDescent="0.15">
      <c r="A57" s="173" t="s">
        <v>44</v>
      </c>
      <c r="B57" s="173"/>
      <c r="C57" s="173"/>
      <c r="D57" s="173">
        <f>'将来負担比率（分子）の構造'!I$51</f>
        <v>33061</v>
      </c>
      <c r="E57" s="173"/>
      <c r="F57" s="173"/>
      <c r="G57" s="173">
        <f>'将来負担比率（分子）の構造'!J$51</f>
        <v>32994</v>
      </c>
      <c r="H57" s="173"/>
      <c r="I57" s="173"/>
      <c r="J57" s="173">
        <f>'将来負担比率（分子）の構造'!K$51</f>
        <v>32935</v>
      </c>
      <c r="K57" s="173"/>
      <c r="L57" s="173"/>
      <c r="M57" s="173">
        <f>'将来負担比率（分子）の構造'!L$51</f>
        <v>34170</v>
      </c>
      <c r="N57" s="173"/>
      <c r="O57" s="173"/>
      <c r="P57" s="173">
        <f>'将来負担比率（分子）の構造'!M$51</f>
        <v>35440</v>
      </c>
    </row>
    <row r="58" spans="1:16" x14ac:dyDescent="0.15">
      <c r="A58" s="173" t="s">
        <v>43</v>
      </c>
      <c r="B58" s="173"/>
      <c r="C58" s="173"/>
      <c r="D58" s="173">
        <f>'将来負担比率（分子）の構造'!I$50</f>
        <v>38124</v>
      </c>
      <c r="E58" s="173"/>
      <c r="F58" s="173"/>
      <c r="G58" s="173">
        <f>'将来負担比率（分子）の構造'!J$50</f>
        <v>33318</v>
      </c>
      <c r="H58" s="173"/>
      <c r="I58" s="173"/>
      <c r="J58" s="173">
        <f>'将来負担比率（分子）の構造'!K$50</f>
        <v>23081</v>
      </c>
      <c r="K58" s="173"/>
      <c r="L58" s="173"/>
      <c r="M58" s="173">
        <f>'将来負担比率（分子）の構造'!L$50</f>
        <v>28384</v>
      </c>
      <c r="N58" s="173"/>
      <c r="O58" s="173"/>
      <c r="P58" s="173">
        <f>'将来負担比率（分子）の構造'!M$50</f>
        <v>29724</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37</v>
      </c>
      <c r="B62" s="173">
        <f>'将来負担比率（分子）の構造'!I$45</f>
        <v>15620</v>
      </c>
      <c r="C62" s="173"/>
      <c r="D62" s="173"/>
      <c r="E62" s="173">
        <f>'将来負担比率（分子）の構造'!J$45</f>
        <v>16285</v>
      </c>
      <c r="F62" s="173"/>
      <c r="G62" s="173"/>
      <c r="H62" s="173">
        <f>'将来負担比率（分子）の構造'!K$45</f>
        <v>16468</v>
      </c>
      <c r="I62" s="173"/>
      <c r="J62" s="173"/>
      <c r="K62" s="173">
        <f>'将来負担比率（分子）の構造'!L$45</f>
        <v>16588</v>
      </c>
      <c r="L62" s="173"/>
      <c r="M62" s="173"/>
      <c r="N62" s="173">
        <f>'将来負担比率（分子）の構造'!M$45</f>
        <v>16729</v>
      </c>
      <c r="O62" s="173"/>
      <c r="P62" s="173"/>
    </row>
    <row r="63" spans="1:16" x14ac:dyDescent="0.15">
      <c r="A63" s="173" t="s">
        <v>36</v>
      </c>
      <c r="B63" s="173">
        <f>'将来負担比率（分子）の構造'!I$44</f>
        <v>128</v>
      </c>
      <c r="C63" s="173"/>
      <c r="D63" s="173"/>
      <c r="E63" s="173">
        <f>'将来負担比率（分子）の構造'!J$44</f>
        <v>252</v>
      </c>
      <c r="F63" s="173"/>
      <c r="G63" s="173"/>
      <c r="H63" s="173">
        <f>'将来負担比率（分子）の構造'!K$44</f>
        <v>504</v>
      </c>
      <c r="I63" s="173"/>
      <c r="J63" s="173"/>
      <c r="K63" s="173">
        <f>'将来負担比率（分子）の構造'!L$44</f>
        <v>587</v>
      </c>
      <c r="L63" s="173"/>
      <c r="M63" s="173"/>
      <c r="N63" s="173">
        <f>'将来負担比率（分子）の構造'!M$44</f>
        <v>535</v>
      </c>
      <c r="O63" s="173"/>
      <c r="P63" s="173"/>
    </row>
    <row r="64" spans="1:16" x14ac:dyDescent="0.15">
      <c r="A64" s="173" t="s">
        <v>35</v>
      </c>
      <c r="B64" s="173">
        <f>'将来負担比率（分子）の構造'!I$43</f>
        <v>27782</v>
      </c>
      <c r="C64" s="173"/>
      <c r="D64" s="173"/>
      <c r="E64" s="173">
        <f>'将来負担比率（分子）の構造'!J$43</f>
        <v>26040</v>
      </c>
      <c r="F64" s="173"/>
      <c r="G64" s="173"/>
      <c r="H64" s="173">
        <f>'将来負担比率（分子）の構造'!K$43</f>
        <v>24264</v>
      </c>
      <c r="I64" s="173"/>
      <c r="J64" s="173"/>
      <c r="K64" s="173">
        <f>'将来負担比率（分子）の構造'!L$43</f>
        <v>22128</v>
      </c>
      <c r="L64" s="173"/>
      <c r="M64" s="173"/>
      <c r="N64" s="173">
        <f>'将来負担比率（分子）の構造'!M$43</f>
        <v>20799</v>
      </c>
      <c r="O64" s="173"/>
      <c r="P64" s="173"/>
    </row>
    <row r="65" spans="1:16" x14ac:dyDescent="0.15">
      <c r="A65" s="173" t="s">
        <v>34</v>
      </c>
      <c r="B65" s="173">
        <f>'将来負担比率（分子）の構造'!I$42</f>
        <v>1584</v>
      </c>
      <c r="C65" s="173"/>
      <c r="D65" s="173"/>
      <c r="E65" s="173">
        <f>'将来負担比率（分子）の構造'!J$42</f>
        <v>1638</v>
      </c>
      <c r="F65" s="173"/>
      <c r="G65" s="173"/>
      <c r="H65" s="173">
        <f>'将来負担比率（分子）の構造'!K$42</f>
        <v>1626</v>
      </c>
      <c r="I65" s="173"/>
      <c r="J65" s="173"/>
      <c r="K65" s="173">
        <f>'将来負担比率（分子）の構造'!L$42</f>
        <v>1583</v>
      </c>
      <c r="L65" s="173"/>
      <c r="M65" s="173"/>
      <c r="N65" s="173">
        <f>'将来負担比率（分子）の構造'!M$42</f>
        <v>1431</v>
      </c>
      <c r="O65" s="173"/>
      <c r="P65" s="173"/>
    </row>
    <row r="66" spans="1:16" x14ac:dyDescent="0.15">
      <c r="A66" s="173" t="s">
        <v>33</v>
      </c>
      <c r="B66" s="173">
        <f>'将来負担比率（分子）の構造'!I$41</f>
        <v>135427</v>
      </c>
      <c r="C66" s="173"/>
      <c r="D66" s="173"/>
      <c r="E66" s="173">
        <f>'将来負担比率（分子）の構造'!J$41</f>
        <v>138383</v>
      </c>
      <c r="F66" s="173"/>
      <c r="G66" s="173"/>
      <c r="H66" s="173">
        <f>'将来負担比率（分子）の構造'!K$41</f>
        <v>145285</v>
      </c>
      <c r="I66" s="173"/>
      <c r="J66" s="173"/>
      <c r="K66" s="173">
        <f>'将来負担比率（分子）の構造'!L$41</f>
        <v>148023</v>
      </c>
      <c r="L66" s="173"/>
      <c r="M66" s="173"/>
      <c r="N66" s="173">
        <f>'将来負担比率（分子）の構造'!M$41</f>
        <v>148841</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6688</v>
      </c>
      <c r="C72" s="177">
        <f>基金残高に係る経年分析!G55</f>
        <v>8690</v>
      </c>
      <c r="D72" s="177">
        <f>基金残高に係る経年分析!H55</f>
        <v>9691</v>
      </c>
    </row>
    <row r="73" spans="1:16" x14ac:dyDescent="0.15">
      <c r="A73" s="176" t="s">
        <v>80</v>
      </c>
      <c r="B73" s="177" t="str">
        <f>基金残高に係る経年分析!F56</f>
        <v>-</v>
      </c>
      <c r="C73" s="177" t="str">
        <f>基金残高に係る経年分析!G56</f>
        <v>-</v>
      </c>
      <c r="D73" s="177" t="str">
        <f>基金残高に係る経年分析!H56</f>
        <v>-</v>
      </c>
    </row>
    <row r="74" spans="1:16" x14ac:dyDescent="0.15">
      <c r="A74" s="176" t="s">
        <v>81</v>
      </c>
      <c r="B74" s="177">
        <f>基金残高に係る経年分析!F57</f>
        <v>11827</v>
      </c>
      <c r="C74" s="177">
        <f>基金残高に係る経年分析!G57</f>
        <v>14684</v>
      </c>
      <c r="D74" s="177">
        <f>基金残高に係る経年分析!H57</f>
        <v>15403</v>
      </c>
    </row>
  </sheetData>
  <sheetProtection algorithmName="SHA-512" hashValue="hVdtulF95457zQ5OST7Usm/t6Y29UiKVXIeRq43Bca0Iy34KIugI35a+M+2Fyrc6Y+4K0bnVcU87AxNzwuu+lg==" saltValue="wi/l+BEaS9d1o8UNvX2b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7" t="s">
        <v>218</v>
      </c>
      <c r="DI1" s="718"/>
      <c r="DJ1" s="718"/>
      <c r="DK1" s="718"/>
      <c r="DL1" s="718"/>
      <c r="DM1" s="718"/>
      <c r="DN1" s="719"/>
      <c r="DO1" s="212"/>
      <c r="DP1" s="717" t="s">
        <v>219</v>
      </c>
      <c r="DQ1" s="718"/>
      <c r="DR1" s="718"/>
      <c r="DS1" s="718"/>
      <c r="DT1" s="718"/>
      <c r="DU1" s="718"/>
      <c r="DV1" s="718"/>
      <c r="DW1" s="718"/>
      <c r="DX1" s="718"/>
      <c r="DY1" s="718"/>
      <c r="DZ1" s="718"/>
      <c r="EA1" s="718"/>
      <c r="EB1" s="718"/>
      <c r="EC1" s="719"/>
      <c r="ED1" s="211"/>
      <c r="EE1" s="211"/>
      <c r="EF1" s="211"/>
      <c r="EG1" s="211"/>
      <c r="EH1" s="211"/>
      <c r="EI1" s="211"/>
      <c r="EJ1" s="211"/>
      <c r="EK1" s="211"/>
      <c r="EL1" s="211"/>
      <c r="EM1" s="211"/>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66812615</v>
      </c>
      <c r="S5" s="677"/>
      <c r="T5" s="677"/>
      <c r="U5" s="677"/>
      <c r="V5" s="677"/>
      <c r="W5" s="677"/>
      <c r="X5" s="677"/>
      <c r="Y5" s="702"/>
      <c r="Z5" s="715">
        <v>33.9</v>
      </c>
      <c r="AA5" s="715"/>
      <c r="AB5" s="715"/>
      <c r="AC5" s="715"/>
      <c r="AD5" s="716">
        <v>61222790</v>
      </c>
      <c r="AE5" s="716"/>
      <c r="AF5" s="716"/>
      <c r="AG5" s="716"/>
      <c r="AH5" s="716"/>
      <c r="AI5" s="716"/>
      <c r="AJ5" s="716"/>
      <c r="AK5" s="716"/>
      <c r="AL5" s="703">
        <v>69.7</v>
      </c>
      <c r="AM5" s="685"/>
      <c r="AN5" s="685"/>
      <c r="AO5" s="704"/>
      <c r="AP5" s="679" t="s">
        <v>232</v>
      </c>
      <c r="AQ5" s="680"/>
      <c r="AR5" s="680"/>
      <c r="AS5" s="680"/>
      <c r="AT5" s="680"/>
      <c r="AU5" s="680"/>
      <c r="AV5" s="680"/>
      <c r="AW5" s="680"/>
      <c r="AX5" s="680"/>
      <c r="AY5" s="680"/>
      <c r="AZ5" s="680"/>
      <c r="BA5" s="680"/>
      <c r="BB5" s="680"/>
      <c r="BC5" s="680"/>
      <c r="BD5" s="680"/>
      <c r="BE5" s="680"/>
      <c r="BF5" s="681"/>
      <c r="BG5" s="621">
        <v>59612564</v>
      </c>
      <c r="BH5" s="622"/>
      <c r="BI5" s="622"/>
      <c r="BJ5" s="622"/>
      <c r="BK5" s="622"/>
      <c r="BL5" s="622"/>
      <c r="BM5" s="622"/>
      <c r="BN5" s="623"/>
      <c r="BO5" s="659">
        <v>89.2</v>
      </c>
      <c r="BP5" s="659"/>
      <c r="BQ5" s="659"/>
      <c r="BR5" s="659"/>
      <c r="BS5" s="660" t="s">
        <v>130</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1121311</v>
      </c>
      <c r="S6" s="622"/>
      <c r="T6" s="622"/>
      <c r="U6" s="622"/>
      <c r="V6" s="622"/>
      <c r="W6" s="622"/>
      <c r="X6" s="622"/>
      <c r="Y6" s="623"/>
      <c r="Z6" s="659">
        <v>0.6</v>
      </c>
      <c r="AA6" s="659"/>
      <c r="AB6" s="659"/>
      <c r="AC6" s="659"/>
      <c r="AD6" s="660">
        <v>1121311</v>
      </c>
      <c r="AE6" s="660"/>
      <c r="AF6" s="660"/>
      <c r="AG6" s="660"/>
      <c r="AH6" s="660"/>
      <c r="AI6" s="660"/>
      <c r="AJ6" s="660"/>
      <c r="AK6" s="660"/>
      <c r="AL6" s="624">
        <v>1.3</v>
      </c>
      <c r="AM6" s="625"/>
      <c r="AN6" s="625"/>
      <c r="AO6" s="661"/>
      <c r="AP6" s="618" t="s">
        <v>237</v>
      </c>
      <c r="AQ6" s="619"/>
      <c r="AR6" s="619"/>
      <c r="AS6" s="619"/>
      <c r="AT6" s="619"/>
      <c r="AU6" s="619"/>
      <c r="AV6" s="619"/>
      <c r="AW6" s="619"/>
      <c r="AX6" s="619"/>
      <c r="AY6" s="619"/>
      <c r="AZ6" s="619"/>
      <c r="BA6" s="619"/>
      <c r="BB6" s="619"/>
      <c r="BC6" s="619"/>
      <c r="BD6" s="619"/>
      <c r="BE6" s="619"/>
      <c r="BF6" s="620"/>
      <c r="BG6" s="621">
        <v>59612564</v>
      </c>
      <c r="BH6" s="622"/>
      <c r="BI6" s="622"/>
      <c r="BJ6" s="622"/>
      <c r="BK6" s="622"/>
      <c r="BL6" s="622"/>
      <c r="BM6" s="622"/>
      <c r="BN6" s="623"/>
      <c r="BO6" s="659">
        <v>89.2</v>
      </c>
      <c r="BP6" s="659"/>
      <c r="BQ6" s="659"/>
      <c r="BR6" s="659"/>
      <c r="BS6" s="660" t="s">
        <v>130</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748074</v>
      </c>
      <c r="CS6" s="622"/>
      <c r="CT6" s="622"/>
      <c r="CU6" s="622"/>
      <c r="CV6" s="622"/>
      <c r="CW6" s="622"/>
      <c r="CX6" s="622"/>
      <c r="CY6" s="623"/>
      <c r="CZ6" s="703">
        <v>0.4</v>
      </c>
      <c r="DA6" s="685"/>
      <c r="DB6" s="685"/>
      <c r="DC6" s="705"/>
      <c r="DD6" s="627" t="s">
        <v>130</v>
      </c>
      <c r="DE6" s="622"/>
      <c r="DF6" s="622"/>
      <c r="DG6" s="622"/>
      <c r="DH6" s="622"/>
      <c r="DI6" s="622"/>
      <c r="DJ6" s="622"/>
      <c r="DK6" s="622"/>
      <c r="DL6" s="622"/>
      <c r="DM6" s="622"/>
      <c r="DN6" s="622"/>
      <c r="DO6" s="622"/>
      <c r="DP6" s="623"/>
      <c r="DQ6" s="627">
        <v>748010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24857</v>
      </c>
      <c r="S7" s="622"/>
      <c r="T7" s="622"/>
      <c r="U7" s="622"/>
      <c r="V7" s="622"/>
      <c r="W7" s="622"/>
      <c r="X7" s="622"/>
      <c r="Y7" s="623"/>
      <c r="Z7" s="659">
        <v>0</v>
      </c>
      <c r="AA7" s="659"/>
      <c r="AB7" s="659"/>
      <c r="AC7" s="659"/>
      <c r="AD7" s="660">
        <v>24857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29599481</v>
      </c>
      <c r="BH7" s="622"/>
      <c r="BI7" s="622"/>
      <c r="BJ7" s="622"/>
      <c r="BK7" s="622"/>
      <c r="BL7" s="622"/>
      <c r="BM7" s="622"/>
      <c r="BN7" s="623"/>
      <c r="BO7" s="659">
        <v>44.3</v>
      </c>
      <c r="BP7" s="659"/>
      <c r="BQ7" s="659"/>
      <c r="BR7" s="659"/>
      <c r="BS7" s="660" t="s">
        <v>130</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16768715</v>
      </c>
      <c r="CS7" s="622"/>
      <c r="CT7" s="622"/>
      <c r="CU7" s="622"/>
      <c r="CV7" s="622"/>
      <c r="CW7" s="622"/>
      <c r="CX7" s="622"/>
      <c r="CY7" s="623"/>
      <c r="CZ7" s="659">
        <v>8.9</v>
      </c>
      <c r="DA7" s="659"/>
      <c r="DB7" s="659"/>
      <c r="DC7" s="659"/>
      <c r="DD7" s="627">
        <v>564589</v>
      </c>
      <c r="DE7" s="622"/>
      <c r="DF7" s="622"/>
      <c r="DG7" s="622"/>
      <c r="DH7" s="622"/>
      <c r="DI7" s="622"/>
      <c r="DJ7" s="622"/>
      <c r="DK7" s="622"/>
      <c r="DL7" s="622"/>
      <c r="DM7" s="622"/>
      <c r="DN7" s="622"/>
      <c r="DO7" s="622"/>
      <c r="DP7" s="623"/>
      <c r="DQ7" s="627">
        <v>14086594</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366923</v>
      </c>
      <c r="S8" s="622"/>
      <c r="T8" s="622"/>
      <c r="U8" s="622"/>
      <c r="V8" s="622"/>
      <c r="W8" s="622"/>
      <c r="X8" s="622"/>
      <c r="Y8" s="623"/>
      <c r="Z8" s="659">
        <v>0.2</v>
      </c>
      <c r="AA8" s="659"/>
      <c r="AB8" s="659"/>
      <c r="AC8" s="659"/>
      <c r="AD8" s="660">
        <v>366923</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711969</v>
      </c>
      <c r="BH8" s="622"/>
      <c r="BI8" s="622"/>
      <c r="BJ8" s="622"/>
      <c r="BK8" s="622"/>
      <c r="BL8" s="622"/>
      <c r="BM8" s="622"/>
      <c r="BN8" s="623"/>
      <c r="BO8" s="659">
        <v>1.1000000000000001</v>
      </c>
      <c r="BP8" s="659"/>
      <c r="BQ8" s="659"/>
      <c r="BR8" s="659"/>
      <c r="BS8" s="660" t="s">
        <v>130</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69799097</v>
      </c>
      <c r="CS8" s="622"/>
      <c r="CT8" s="622"/>
      <c r="CU8" s="622"/>
      <c r="CV8" s="622"/>
      <c r="CW8" s="622"/>
      <c r="CX8" s="622"/>
      <c r="CY8" s="623"/>
      <c r="CZ8" s="659">
        <v>37</v>
      </c>
      <c r="DA8" s="659"/>
      <c r="DB8" s="659"/>
      <c r="DC8" s="659"/>
      <c r="DD8" s="627">
        <v>1962608</v>
      </c>
      <c r="DE8" s="622"/>
      <c r="DF8" s="622"/>
      <c r="DG8" s="622"/>
      <c r="DH8" s="622"/>
      <c r="DI8" s="622"/>
      <c r="DJ8" s="622"/>
      <c r="DK8" s="622"/>
      <c r="DL8" s="622"/>
      <c r="DM8" s="622"/>
      <c r="DN8" s="622"/>
      <c r="DO8" s="622"/>
      <c r="DP8" s="623"/>
      <c r="DQ8" s="627">
        <v>31653830</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271894</v>
      </c>
      <c r="S9" s="622"/>
      <c r="T9" s="622"/>
      <c r="U9" s="622"/>
      <c r="V9" s="622"/>
      <c r="W9" s="622"/>
      <c r="X9" s="622"/>
      <c r="Y9" s="623"/>
      <c r="Z9" s="659">
        <v>0.1</v>
      </c>
      <c r="AA9" s="659"/>
      <c r="AB9" s="659"/>
      <c r="AC9" s="659"/>
      <c r="AD9" s="660">
        <v>271894</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24858707</v>
      </c>
      <c r="BH9" s="622"/>
      <c r="BI9" s="622"/>
      <c r="BJ9" s="622"/>
      <c r="BK9" s="622"/>
      <c r="BL9" s="622"/>
      <c r="BM9" s="622"/>
      <c r="BN9" s="623"/>
      <c r="BO9" s="659">
        <v>37.200000000000003</v>
      </c>
      <c r="BP9" s="659"/>
      <c r="BQ9" s="659"/>
      <c r="BR9" s="659"/>
      <c r="BS9" s="660" t="s">
        <v>130</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18692641</v>
      </c>
      <c r="CS9" s="622"/>
      <c r="CT9" s="622"/>
      <c r="CU9" s="622"/>
      <c r="CV9" s="622"/>
      <c r="CW9" s="622"/>
      <c r="CX9" s="622"/>
      <c r="CY9" s="623"/>
      <c r="CZ9" s="659">
        <v>9.9</v>
      </c>
      <c r="DA9" s="659"/>
      <c r="DB9" s="659"/>
      <c r="DC9" s="659"/>
      <c r="DD9" s="627">
        <v>1433852</v>
      </c>
      <c r="DE9" s="622"/>
      <c r="DF9" s="622"/>
      <c r="DG9" s="622"/>
      <c r="DH9" s="622"/>
      <c r="DI9" s="622"/>
      <c r="DJ9" s="622"/>
      <c r="DK9" s="622"/>
      <c r="DL9" s="622"/>
      <c r="DM9" s="622"/>
      <c r="DN9" s="622"/>
      <c r="DO9" s="622"/>
      <c r="DP9" s="623"/>
      <c r="DQ9" s="627">
        <v>12364675</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249</v>
      </c>
      <c r="AA10" s="659"/>
      <c r="AB10" s="659"/>
      <c r="AC10" s="659"/>
      <c r="AD10" s="660" t="s">
        <v>249</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1368530</v>
      </c>
      <c r="BH10" s="622"/>
      <c r="BI10" s="622"/>
      <c r="BJ10" s="622"/>
      <c r="BK10" s="622"/>
      <c r="BL10" s="622"/>
      <c r="BM10" s="622"/>
      <c r="BN10" s="623"/>
      <c r="BO10" s="659">
        <v>2</v>
      </c>
      <c r="BP10" s="659"/>
      <c r="BQ10" s="659"/>
      <c r="BR10" s="659"/>
      <c r="BS10" s="660" t="s">
        <v>249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121491</v>
      </c>
      <c r="CS10" s="622"/>
      <c r="CT10" s="622"/>
      <c r="CU10" s="622"/>
      <c r="CV10" s="622"/>
      <c r="CW10" s="622"/>
      <c r="CX10" s="622"/>
      <c r="CY10" s="623"/>
      <c r="CZ10" s="659">
        <v>0.1</v>
      </c>
      <c r="DA10" s="659"/>
      <c r="DB10" s="659"/>
      <c r="DC10" s="659"/>
      <c r="DD10" s="627">
        <v>1155</v>
      </c>
      <c r="DE10" s="622"/>
      <c r="DF10" s="622"/>
      <c r="DG10" s="622"/>
      <c r="DH10" s="622"/>
      <c r="DI10" s="622"/>
      <c r="DJ10" s="622"/>
      <c r="DK10" s="622"/>
      <c r="DL10" s="622"/>
      <c r="DM10" s="622"/>
      <c r="DN10" s="622"/>
      <c r="DO10" s="622"/>
      <c r="DP10" s="623"/>
      <c r="DQ10" s="627">
        <v>102261</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10443223</v>
      </c>
      <c r="S11" s="622"/>
      <c r="T11" s="622"/>
      <c r="U11" s="622"/>
      <c r="V11" s="622"/>
      <c r="W11" s="622"/>
      <c r="X11" s="622"/>
      <c r="Y11" s="623"/>
      <c r="Z11" s="624">
        <v>5.3</v>
      </c>
      <c r="AA11" s="625"/>
      <c r="AB11" s="625"/>
      <c r="AC11" s="626"/>
      <c r="AD11" s="627">
        <v>10443223</v>
      </c>
      <c r="AE11" s="622"/>
      <c r="AF11" s="622"/>
      <c r="AG11" s="622"/>
      <c r="AH11" s="622"/>
      <c r="AI11" s="622"/>
      <c r="AJ11" s="622"/>
      <c r="AK11" s="623"/>
      <c r="AL11" s="624">
        <v>11.9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2660275</v>
      </c>
      <c r="BH11" s="622"/>
      <c r="BI11" s="622"/>
      <c r="BJ11" s="622"/>
      <c r="BK11" s="622"/>
      <c r="BL11" s="622"/>
      <c r="BM11" s="622"/>
      <c r="BN11" s="623"/>
      <c r="BO11" s="659">
        <v>4</v>
      </c>
      <c r="BP11" s="659"/>
      <c r="BQ11" s="659"/>
      <c r="BR11" s="659"/>
      <c r="BS11" s="660" t="s">
        <v>130</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1267586</v>
      </c>
      <c r="CS11" s="622"/>
      <c r="CT11" s="622"/>
      <c r="CU11" s="622"/>
      <c r="CV11" s="622"/>
      <c r="CW11" s="622"/>
      <c r="CX11" s="622"/>
      <c r="CY11" s="623"/>
      <c r="CZ11" s="659">
        <v>0.7</v>
      </c>
      <c r="DA11" s="659"/>
      <c r="DB11" s="659"/>
      <c r="DC11" s="659"/>
      <c r="DD11" s="627">
        <v>477608</v>
      </c>
      <c r="DE11" s="622"/>
      <c r="DF11" s="622"/>
      <c r="DG11" s="622"/>
      <c r="DH11" s="622"/>
      <c r="DI11" s="622"/>
      <c r="DJ11" s="622"/>
      <c r="DK11" s="622"/>
      <c r="DL11" s="622"/>
      <c r="DM11" s="622"/>
      <c r="DN11" s="622"/>
      <c r="DO11" s="622"/>
      <c r="DP11" s="623"/>
      <c r="DQ11" s="627">
        <v>996068</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24547</v>
      </c>
      <c r="S12" s="622"/>
      <c r="T12" s="622"/>
      <c r="U12" s="622"/>
      <c r="V12" s="622"/>
      <c r="W12" s="622"/>
      <c r="X12" s="622"/>
      <c r="Y12" s="623"/>
      <c r="Z12" s="659">
        <v>0</v>
      </c>
      <c r="AA12" s="659"/>
      <c r="AB12" s="659"/>
      <c r="AC12" s="659"/>
      <c r="AD12" s="660">
        <v>24547</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26271416</v>
      </c>
      <c r="BH12" s="622"/>
      <c r="BI12" s="622"/>
      <c r="BJ12" s="622"/>
      <c r="BK12" s="622"/>
      <c r="BL12" s="622"/>
      <c r="BM12" s="622"/>
      <c r="BN12" s="623"/>
      <c r="BO12" s="659">
        <v>39.299999999999997</v>
      </c>
      <c r="BP12" s="659"/>
      <c r="BQ12" s="659"/>
      <c r="BR12" s="659"/>
      <c r="BS12" s="660" t="s">
        <v>249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22299880</v>
      </c>
      <c r="CS12" s="622"/>
      <c r="CT12" s="622"/>
      <c r="CU12" s="622"/>
      <c r="CV12" s="622"/>
      <c r="CW12" s="622"/>
      <c r="CX12" s="622"/>
      <c r="CY12" s="623"/>
      <c r="CZ12" s="659">
        <v>11.8</v>
      </c>
      <c r="DA12" s="659"/>
      <c r="DB12" s="659"/>
      <c r="DC12" s="659"/>
      <c r="DD12" s="627">
        <v>98787</v>
      </c>
      <c r="DE12" s="622"/>
      <c r="DF12" s="622"/>
      <c r="DG12" s="622"/>
      <c r="DH12" s="622"/>
      <c r="DI12" s="622"/>
      <c r="DJ12" s="622"/>
      <c r="DK12" s="622"/>
      <c r="DL12" s="622"/>
      <c r="DM12" s="622"/>
      <c r="DN12" s="622"/>
      <c r="DO12" s="622"/>
      <c r="DP12" s="623"/>
      <c r="DQ12" s="627">
        <v>3445704</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26223124</v>
      </c>
      <c r="BH13" s="622"/>
      <c r="BI13" s="622"/>
      <c r="BJ13" s="622"/>
      <c r="BK13" s="622"/>
      <c r="BL13" s="622"/>
      <c r="BM13" s="622"/>
      <c r="BN13" s="623"/>
      <c r="BO13" s="659">
        <v>39.200000000000003</v>
      </c>
      <c r="BP13" s="659"/>
      <c r="BQ13" s="659"/>
      <c r="BR13" s="659"/>
      <c r="BS13" s="660" t="s">
        <v>130</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19876014</v>
      </c>
      <c r="CS13" s="622"/>
      <c r="CT13" s="622"/>
      <c r="CU13" s="622"/>
      <c r="CV13" s="622"/>
      <c r="CW13" s="622"/>
      <c r="CX13" s="622"/>
      <c r="CY13" s="623"/>
      <c r="CZ13" s="659">
        <v>10.5</v>
      </c>
      <c r="DA13" s="659"/>
      <c r="DB13" s="659"/>
      <c r="DC13" s="659"/>
      <c r="DD13" s="627">
        <v>13284728</v>
      </c>
      <c r="DE13" s="622"/>
      <c r="DF13" s="622"/>
      <c r="DG13" s="622"/>
      <c r="DH13" s="622"/>
      <c r="DI13" s="622"/>
      <c r="DJ13" s="622"/>
      <c r="DK13" s="622"/>
      <c r="DL13" s="622"/>
      <c r="DM13" s="622"/>
      <c r="DN13" s="622"/>
      <c r="DO13" s="622"/>
      <c r="DP13" s="623"/>
      <c r="DQ13" s="627">
        <v>8718345</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249</v>
      </c>
      <c r="S14" s="622"/>
      <c r="T14" s="622"/>
      <c r="U14" s="622"/>
      <c r="V14" s="622"/>
      <c r="W14" s="622"/>
      <c r="X14" s="622"/>
      <c r="Y14" s="623"/>
      <c r="Z14" s="659" t="s">
        <v>249</v>
      </c>
      <c r="AA14" s="659"/>
      <c r="AB14" s="659"/>
      <c r="AC14" s="659"/>
      <c r="AD14" s="660" t="s">
        <v>130</v>
      </c>
      <c r="AE14" s="660"/>
      <c r="AF14" s="660"/>
      <c r="AG14" s="660"/>
      <c r="AH14" s="660"/>
      <c r="AI14" s="660"/>
      <c r="AJ14" s="660"/>
      <c r="AK14" s="660"/>
      <c r="AL14" s="624" t="s">
        <v>130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1032115</v>
      </c>
      <c r="BH14" s="622"/>
      <c r="BI14" s="622"/>
      <c r="BJ14" s="622"/>
      <c r="BK14" s="622"/>
      <c r="BL14" s="622"/>
      <c r="BM14" s="622"/>
      <c r="BN14" s="623"/>
      <c r="BO14" s="659">
        <v>1.5</v>
      </c>
      <c r="BP14" s="659"/>
      <c r="BQ14" s="659"/>
      <c r="BR14" s="659"/>
      <c r="BS14" s="660" t="s">
        <v>130</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7066633</v>
      </c>
      <c r="CS14" s="622"/>
      <c r="CT14" s="622"/>
      <c r="CU14" s="622"/>
      <c r="CV14" s="622"/>
      <c r="CW14" s="622"/>
      <c r="CX14" s="622"/>
      <c r="CY14" s="623"/>
      <c r="CZ14" s="659">
        <v>3.7</v>
      </c>
      <c r="DA14" s="659"/>
      <c r="DB14" s="659"/>
      <c r="DC14" s="659"/>
      <c r="DD14" s="627">
        <v>607982</v>
      </c>
      <c r="DE14" s="622"/>
      <c r="DF14" s="622"/>
      <c r="DG14" s="622"/>
      <c r="DH14" s="622"/>
      <c r="DI14" s="622"/>
      <c r="DJ14" s="622"/>
      <c r="DK14" s="622"/>
      <c r="DL14" s="622"/>
      <c r="DM14" s="622"/>
      <c r="DN14" s="622"/>
      <c r="DO14" s="622"/>
      <c r="DP14" s="623"/>
      <c r="DQ14" s="627">
        <v>4412450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249</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2709552</v>
      </c>
      <c r="BH15" s="622"/>
      <c r="BI15" s="622"/>
      <c r="BJ15" s="622"/>
      <c r="BK15" s="622"/>
      <c r="BL15" s="622"/>
      <c r="BM15" s="622"/>
      <c r="BN15" s="623"/>
      <c r="BO15" s="659">
        <v>4.0999999999999996</v>
      </c>
      <c r="BP15" s="659"/>
      <c r="BQ15" s="659"/>
      <c r="BR15" s="659"/>
      <c r="BS15" s="660" t="s">
        <v>130</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19543812</v>
      </c>
      <c r="CS15" s="622"/>
      <c r="CT15" s="622"/>
      <c r="CU15" s="622"/>
      <c r="CV15" s="622"/>
      <c r="CW15" s="622"/>
      <c r="CX15" s="622"/>
      <c r="CY15" s="623"/>
      <c r="CZ15" s="659">
        <v>10.4</v>
      </c>
      <c r="DA15" s="659"/>
      <c r="DB15" s="659"/>
      <c r="DC15" s="659"/>
      <c r="DD15" s="627">
        <v>2133405</v>
      </c>
      <c r="DE15" s="622"/>
      <c r="DF15" s="622"/>
      <c r="DG15" s="622"/>
      <c r="DH15" s="622"/>
      <c r="DI15" s="622"/>
      <c r="DJ15" s="622"/>
      <c r="DK15" s="622"/>
      <c r="DL15" s="622"/>
      <c r="DM15" s="622"/>
      <c r="DN15" s="622"/>
      <c r="DO15" s="622"/>
      <c r="DP15" s="623"/>
      <c r="DQ15" s="627">
        <v>14245408</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126743</v>
      </c>
      <c r="S16" s="622"/>
      <c r="T16" s="622"/>
      <c r="U16" s="622"/>
      <c r="V16" s="622"/>
      <c r="W16" s="622"/>
      <c r="X16" s="622"/>
      <c r="Y16" s="623"/>
      <c r="Z16" s="659">
        <v>0.1</v>
      </c>
      <c r="AA16" s="659"/>
      <c r="AB16" s="659"/>
      <c r="AC16" s="659"/>
      <c r="AD16" s="660">
        <v>126743</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249</v>
      </c>
      <c r="BP16" s="659"/>
      <c r="BQ16" s="659"/>
      <c r="BR16" s="659"/>
      <c r="BS16" s="660" t="s">
        <v>130</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t="s">
        <v>249</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249</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1043264</v>
      </c>
      <c r="S17" s="622"/>
      <c r="T17" s="622"/>
      <c r="U17" s="622"/>
      <c r="V17" s="622"/>
      <c r="W17" s="622"/>
      <c r="X17" s="622"/>
      <c r="Y17" s="623"/>
      <c r="Z17" s="659">
        <v>0.5</v>
      </c>
      <c r="AA17" s="659"/>
      <c r="AB17" s="659"/>
      <c r="AC17" s="659"/>
      <c r="AD17" s="660">
        <v>1043264</v>
      </c>
      <c r="AE17" s="660"/>
      <c r="AF17" s="660"/>
      <c r="AG17" s="660"/>
      <c r="AH17" s="660"/>
      <c r="AI17" s="660"/>
      <c r="AJ17" s="660"/>
      <c r="AK17" s="660"/>
      <c r="AL17" s="624">
        <v>1.2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249</v>
      </c>
      <c r="BP17" s="659"/>
      <c r="BQ17" s="659"/>
      <c r="BR17" s="659"/>
      <c r="BS17" s="660" t="s">
        <v>130</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12308657</v>
      </c>
      <c r="CS17" s="622"/>
      <c r="CT17" s="622"/>
      <c r="CU17" s="622"/>
      <c r="CV17" s="622"/>
      <c r="CW17" s="622"/>
      <c r="CX17" s="622"/>
      <c r="CY17" s="623"/>
      <c r="CZ17" s="659">
        <v>6.5</v>
      </c>
      <c r="DA17" s="659"/>
      <c r="DB17" s="659"/>
      <c r="DC17" s="659"/>
      <c r="DD17" s="627" t="s">
        <v>130</v>
      </c>
      <c r="DE17" s="622"/>
      <c r="DF17" s="622"/>
      <c r="DG17" s="622"/>
      <c r="DH17" s="622"/>
      <c r="DI17" s="622"/>
      <c r="DJ17" s="622"/>
      <c r="DK17" s="622"/>
      <c r="DL17" s="622"/>
      <c r="DM17" s="622"/>
      <c r="DN17" s="622"/>
      <c r="DO17" s="622"/>
      <c r="DP17" s="623"/>
      <c r="DQ17" s="627">
        <v>12207540</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478235</v>
      </c>
      <c r="S18" s="622"/>
      <c r="T18" s="622"/>
      <c r="U18" s="622"/>
      <c r="V18" s="622"/>
      <c r="W18" s="622"/>
      <c r="X18" s="622"/>
      <c r="Y18" s="623"/>
      <c r="Z18" s="659">
        <v>0.2</v>
      </c>
      <c r="AA18" s="659"/>
      <c r="AB18" s="659"/>
      <c r="AC18" s="659"/>
      <c r="AD18" s="660">
        <v>478235</v>
      </c>
      <c r="AE18" s="660"/>
      <c r="AF18" s="660"/>
      <c r="AG18" s="660"/>
      <c r="AH18" s="660"/>
      <c r="AI18" s="660"/>
      <c r="AJ18" s="660"/>
      <c r="AK18" s="660"/>
      <c r="AL18" s="624">
        <v>0.5</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249</v>
      </c>
      <c r="BP18" s="659"/>
      <c r="BQ18" s="659"/>
      <c r="BR18" s="659"/>
      <c r="BS18" s="660" t="s">
        <v>130</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249</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467656</v>
      </c>
      <c r="S19" s="622"/>
      <c r="T19" s="622"/>
      <c r="U19" s="622"/>
      <c r="V19" s="622"/>
      <c r="W19" s="622"/>
      <c r="X19" s="622"/>
      <c r="Y19" s="623"/>
      <c r="Z19" s="659">
        <v>0.2</v>
      </c>
      <c r="AA19" s="659"/>
      <c r="AB19" s="659"/>
      <c r="AC19" s="659"/>
      <c r="AD19" s="660">
        <v>467656</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7200051</v>
      </c>
      <c r="BH19" s="622"/>
      <c r="BI19" s="622"/>
      <c r="BJ19" s="622"/>
      <c r="BK19" s="622"/>
      <c r="BL19" s="622"/>
      <c r="BM19" s="622"/>
      <c r="BN19" s="623"/>
      <c r="BO19" s="659">
        <v>10.8</v>
      </c>
      <c r="BP19" s="659"/>
      <c r="BQ19" s="659"/>
      <c r="BR19" s="659"/>
      <c r="BS19" s="660" t="s">
        <v>249</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10579</v>
      </c>
      <c r="S20" s="622"/>
      <c r="T20" s="622"/>
      <c r="U20" s="622"/>
      <c r="V20" s="622"/>
      <c r="W20" s="622"/>
      <c r="X20" s="622"/>
      <c r="Y20" s="623"/>
      <c r="Z20" s="659">
        <v>0</v>
      </c>
      <c r="AA20" s="659"/>
      <c r="AB20" s="659"/>
      <c r="AC20" s="659"/>
      <c r="AD20" s="660">
        <v>10579</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7200051</v>
      </c>
      <c r="BH20" s="622"/>
      <c r="BI20" s="622"/>
      <c r="BJ20" s="622"/>
      <c r="BK20" s="622"/>
      <c r="BL20" s="622"/>
      <c r="BM20" s="622"/>
      <c r="BN20" s="623"/>
      <c r="BO20" s="659">
        <v>10.8</v>
      </c>
      <c r="BP20" s="659"/>
      <c r="BQ20" s="659"/>
      <c r="BR20" s="659"/>
      <c r="BS20" s="660" t="s">
        <v>130</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188492600</v>
      </c>
      <c r="CS20" s="622"/>
      <c r="CT20" s="622"/>
      <c r="CU20" s="622"/>
      <c r="CV20" s="622"/>
      <c r="CW20" s="622"/>
      <c r="CX20" s="622"/>
      <c r="CY20" s="623"/>
      <c r="CZ20" s="659">
        <v>100</v>
      </c>
      <c r="DA20" s="659"/>
      <c r="DB20" s="659"/>
      <c r="DC20" s="659"/>
      <c r="DD20" s="627">
        <v>20564714</v>
      </c>
      <c r="DE20" s="622"/>
      <c r="DF20" s="622"/>
      <c r="DG20" s="622"/>
      <c r="DH20" s="622"/>
      <c r="DI20" s="622"/>
      <c r="DJ20" s="622"/>
      <c r="DK20" s="622"/>
      <c r="DL20" s="622"/>
      <c r="DM20" s="622"/>
      <c r="DN20" s="622"/>
      <c r="DO20" s="622"/>
      <c r="DP20" s="623"/>
      <c r="DQ20" s="627">
        <v>102980885</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12786426</v>
      </c>
      <c r="S21" s="622"/>
      <c r="T21" s="622"/>
      <c r="U21" s="622"/>
      <c r="V21" s="622"/>
      <c r="W21" s="622"/>
      <c r="X21" s="622"/>
      <c r="Y21" s="623"/>
      <c r="Z21" s="659">
        <v>6.5</v>
      </c>
      <c r="AA21" s="659"/>
      <c r="AB21" s="659"/>
      <c r="AC21" s="659"/>
      <c r="AD21" s="660">
        <v>11829623</v>
      </c>
      <c r="AE21" s="660"/>
      <c r="AF21" s="660"/>
      <c r="AG21" s="660"/>
      <c r="AH21" s="660"/>
      <c r="AI21" s="660"/>
      <c r="AJ21" s="660"/>
      <c r="AK21" s="660"/>
      <c r="AL21" s="624">
        <v>13.5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34601</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11829623</v>
      </c>
      <c r="S22" s="622"/>
      <c r="T22" s="622"/>
      <c r="U22" s="622"/>
      <c r="V22" s="622"/>
      <c r="W22" s="622"/>
      <c r="X22" s="622"/>
      <c r="Y22" s="623"/>
      <c r="Z22" s="659">
        <v>6</v>
      </c>
      <c r="AA22" s="659"/>
      <c r="AB22" s="659"/>
      <c r="AC22" s="659"/>
      <c r="AD22" s="660">
        <v>11829623</v>
      </c>
      <c r="AE22" s="660"/>
      <c r="AF22" s="660"/>
      <c r="AG22" s="660"/>
      <c r="AH22" s="660"/>
      <c r="AI22" s="660"/>
      <c r="AJ22" s="660"/>
      <c r="AK22" s="660"/>
      <c r="AL22" s="624">
        <v>13.5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v>1575625</v>
      </c>
      <c r="BH22" s="622"/>
      <c r="BI22" s="622"/>
      <c r="BJ22" s="622"/>
      <c r="BK22" s="622"/>
      <c r="BL22" s="622"/>
      <c r="BM22" s="622"/>
      <c r="BN22" s="623"/>
      <c r="BO22" s="659">
        <v>2.4</v>
      </c>
      <c r="BP22" s="659"/>
      <c r="BQ22" s="659"/>
      <c r="BR22" s="659"/>
      <c r="BS22" s="660" t="s">
        <v>249</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956803</v>
      </c>
      <c r="S23" s="622"/>
      <c r="T23" s="622"/>
      <c r="U23" s="622"/>
      <c r="V23" s="622"/>
      <c r="W23" s="622"/>
      <c r="X23" s="622"/>
      <c r="Y23" s="623"/>
      <c r="Z23" s="659">
        <v>0.5</v>
      </c>
      <c r="AA23" s="659"/>
      <c r="AB23" s="659"/>
      <c r="AC23" s="659"/>
      <c r="AD23" s="660" t="s">
        <v>249</v>
      </c>
      <c r="AE23" s="660"/>
      <c r="AF23" s="660"/>
      <c r="AG23" s="660"/>
      <c r="AH23" s="660"/>
      <c r="AI23" s="660"/>
      <c r="AJ23" s="660"/>
      <c r="AK23" s="660"/>
      <c r="AL23" s="624" t="s">
        <v>249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5589825</v>
      </c>
      <c r="BH23" s="622"/>
      <c r="BI23" s="622"/>
      <c r="BJ23" s="622"/>
      <c r="BK23" s="622"/>
      <c r="BL23" s="622"/>
      <c r="BM23" s="622"/>
      <c r="BN23" s="623"/>
      <c r="BO23" s="659">
        <v>8.4</v>
      </c>
      <c r="BP23" s="659"/>
      <c r="BQ23" s="659"/>
      <c r="BR23" s="659"/>
      <c r="BS23" s="660" t="s">
        <v>249</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249</v>
      </c>
      <c r="S24" s="622"/>
      <c r="T24" s="622"/>
      <c r="U24" s="622"/>
      <c r="V24" s="622"/>
      <c r="W24" s="622"/>
      <c r="X24" s="622"/>
      <c r="Y24" s="623"/>
      <c r="Z24" s="659" t="s">
        <v>130</v>
      </c>
      <c r="AA24" s="659"/>
      <c r="AB24" s="659"/>
      <c r="AC24" s="659"/>
      <c r="AD24" s="660" t="s">
        <v>249</v>
      </c>
      <c r="AE24" s="660"/>
      <c r="AF24" s="660"/>
      <c r="AG24" s="660"/>
      <c r="AH24" s="660"/>
      <c r="AI24" s="660"/>
      <c r="AJ24" s="660"/>
      <c r="AK24" s="660"/>
      <c r="AL24" s="624" t="s">
        <v>130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87807098</v>
      </c>
      <c r="CS24" s="677"/>
      <c r="CT24" s="677"/>
      <c r="CU24" s="677"/>
      <c r="CV24" s="677"/>
      <c r="CW24" s="677"/>
      <c r="CX24" s="677"/>
      <c r="CY24" s="702"/>
      <c r="CZ24" s="703">
        <v>46.6</v>
      </c>
      <c r="DA24" s="685"/>
      <c r="DB24" s="685"/>
      <c r="DC24" s="705"/>
      <c r="DD24" s="701">
        <v>49664062</v>
      </c>
      <c r="DE24" s="677"/>
      <c r="DF24" s="677"/>
      <c r="DG24" s="677"/>
      <c r="DH24" s="677"/>
      <c r="DI24" s="677"/>
      <c r="DJ24" s="677"/>
      <c r="DK24" s="702"/>
      <c r="DL24" s="701">
        <v>49154630</v>
      </c>
      <c r="DM24" s="677"/>
      <c r="DN24" s="677"/>
      <c r="DO24" s="677"/>
      <c r="DP24" s="677"/>
      <c r="DQ24" s="677"/>
      <c r="DR24" s="677"/>
      <c r="DS24" s="677"/>
      <c r="DT24" s="677"/>
      <c r="DU24" s="677"/>
      <c r="DV24" s="702"/>
      <c r="DW24" s="703">
        <v>53.8</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93500038</v>
      </c>
      <c r="S25" s="622"/>
      <c r="T25" s="622"/>
      <c r="U25" s="622"/>
      <c r="V25" s="622"/>
      <c r="W25" s="622"/>
      <c r="X25" s="622"/>
      <c r="Y25" s="623"/>
      <c r="Z25" s="659">
        <v>47.5</v>
      </c>
      <c r="AA25" s="659"/>
      <c r="AB25" s="659"/>
      <c r="AC25" s="659"/>
      <c r="AD25" s="660">
        <v>86953410</v>
      </c>
      <c r="AE25" s="660"/>
      <c r="AF25" s="660"/>
      <c r="AG25" s="660"/>
      <c r="AH25" s="660"/>
      <c r="AI25" s="660"/>
      <c r="AJ25" s="660"/>
      <c r="AK25" s="660"/>
      <c r="AL25" s="624">
        <v>99</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28405118</v>
      </c>
      <c r="CS25" s="634"/>
      <c r="CT25" s="634"/>
      <c r="CU25" s="634"/>
      <c r="CV25" s="634"/>
      <c r="CW25" s="634"/>
      <c r="CX25" s="634"/>
      <c r="CY25" s="635"/>
      <c r="CZ25" s="624">
        <v>15.1</v>
      </c>
      <c r="DA25" s="636"/>
      <c r="DB25" s="636"/>
      <c r="DC25" s="637"/>
      <c r="DD25" s="627">
        <v>24305938</v>
      </c>
      <c r="DE25" s="634"/>
      <c r="DF25" s="634"/>
      <c r="DG25" s="634"/>
      <c r="DH25" s="634"/>
      <c r="DI25" s="634"/>
      <c r="DJ25" s="634"/>
      <c r="DK25" s="635"/>
      <c r="DL25" s="627">
        <v>24003021</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50763</v>
      </c>
      <c r="S26" s="622"/>
      <c r="T26" s="622"/>
      <c r="U26" s="622"/>
      <c r="V26" s="622"/>
      <c r="W26" s="622"/>
      <c r="X26" s="622"/>
      <c r="Y26" s="623"/>
      <c r="Z26" s="659">
        <v>0</v>
      </c>
      <c r="AA26" s="659"/>
      <c r="AB26" s="659"/>
      <c r="AC26" s="659"/>
      <c r="AD26" s="660">
        <v>50763</v>
      </c>
      <c r="AE26" s="660"/>
      <c r="AF26" s="660"/>
      <c r="AG26" s="660"/>
      <c r="AH26" s="660"/>
      <c r="AI26" s="660"/>
      <c r="AJ26" s="660"/>
      <c r="AK26" s="660"/>
      <c r="AL26" s="624">
        <v>0.1</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249</v>
      </c>
      <c r="BP26" s="659"/>
      <c r="BQ26" s="659"/>
      <c r="BR26" s="659"/>
      <c r="BS26" s="660" t="s">
        <v>130</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18079591</v>
      </c>
      <c r="CS26" s="622"/>
      <c r="CT26" s="622"/>
      <c r="CU26" s="622"/>
      <c r="CV26" s="622"/>
      <c r="CW26" s="622"/>
      <c r="CX26" s="622"/>
      <c r="CY26" s="623"/>
      <c r="CZ26" s="624">
        <v>9.6</v>
      </c>
      <c r="DA26" s="636"/>
      <c r="DB26" s="636"/>
      <c r="DC26" s="637"/>
      <c r="DD26" s="627">
        <v>15208917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2410778</v>
      </c>
      <c r="S27" s="622"/>
      <c r="T27" s="622"/>
      <c r="U27" s="622"/>
      <c r="V27" s="622"/>
      <c r="W27" s="622"/>
      <c r="X27" s="622"/>
      <c r="Y27" s="623"/>
      <c r="Z27" s="659">
        <v>1.2</v>
      </c>
      <c r="AA27" s="659"/>
      <c r="AB27" s="659"/>
      <c r="AC27" s="659"/>
      <c r="AD27" s="660" t="s">
        <v>249</v>
      </c>
      <c r="AE27" s="660"/>
      <c r="AF27" s="660"/>
      <c r="AG27" s="660"/>
      <c r="AH27" s="660"/>
      <c r="AI27" s="660"/>
      <c r="AJ27" s="660"/>
      <c r="AK27" s="660"/>
      <c r="AL27" s="624" t="s">
        <v>249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66812615</v>
      </c>
      <c r="BH27" s="622"/>
      <c r="BI27" s="622"/>
      <c r="BJ27" s="622"/>
      <c r="BK27" s="622"/>
      <c r="BL27" s="622"/>
      <c r="BM27" s="622"/>
      <c r="BN27" s="623"/>
      <c r="BO27" s="659">
        <v>100</v>
      </c>
      <c r="BP27" s="659"/>
      <c r="BQ27" s="659"/>
      <c r="BR27" s="659"/>
      <c r="BS27" s="660" t="s">
        <v>249</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47093323</v>
      </c>
      <c r="CS27" s="634"/>
      <c r="CT27" s="634"/>
      <c r="CU27" s="634"/>
      <c r="CV27" s="634"/>
      <c r="CW27" s="634"/>
      <c r="CX27" s="634"/>
      <c r="CY27" s="635"/>
      <c r="CZ27" s="624">
        <v>25</v>
      </c>
      <c r="DA27" s="636"/>
      <c r="DB27" s="636"/>
      <c r="DC27" s="637"/>
      <c r="DD27" s="627">
        <v>13150584</v>
      </c>
      <c r="DE27" s="634"/>
      <c r="DF27" s="634"/>
      <c r="DG27" s="634"/>
      <c r="DH27" s="634"/>
      <c r="DI27" s="634"/>
      <c r="DJ27" s="634"/>
      <c r="DK27" s="635"/>
      <c r="DL27" s="627">
        <v>12944069</v>
      </c>
      <c r="DM27" s="634"/>
      <c r="DN27" s="634"/>
      <c r="DO27" s="634"/>
      <c r="DP27" s="634"/>
      <c r="DQ27" s="634"/>
      <c r="DR27" s="634"/>
      <c r="DS27" s="634"/>
      <c r="DT27" s="634"/>
      <c r="DU27" s="634"/>
      <c r="DV27" s="635"/>
      <c r="DW27" s="624">
        <v>14.2</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2596564</v>
      </c>
      <c r="S28" s="622"/>
      <c r="T28" s="622"/>
      <c r="U28" s="622"/>
      <c r="V28" s="622"/>
      <c r="W28" s="622"/>
      <c r="X28" s="622"/>
      <c r="Y28" s="623"/>
      <c r="Z28" s="659">
        <v>1.3</v>
      </c>
      <c r="AA28" s="659"/>
      <c r="AB28" s="659"/>
      <c r="AC28" s="659"/>
      <c r="AD28" s="660">
        <v>449441</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12308657</v>
      </c>
      <c r="CS28" s="622"/>
      <c r="CT28" s="622"/>
      <c r="CU28" s="622"/>
      <c r="CV28" s="622"/>
      <c r="CW28" s="622"/>
      <c r="CX28" s="622"/>
      <c r="CY28" s="623"/>
      <c r="CZ28" s="624">
        <v>6.5</v>
      </c>
      <c r="DA28" s="636"/>
      <c r="DB28" s="636"/>
      <c r="DC28" s="637"/>
      <c r="DD28" s="627">
        <v>12207540</v>
      </c>
      <c r="DE28" s="622"/>
      <c r="DF28" s="622"/>
      <c r="DG28" s="622"/>
      <c r="DH28" s="622"/>
      <c r="DI28" s="622"/>
      <c r="DJ28" s="622"/>
      <c r="DK28" s="623"/>
      <c r="DL28" s="627">
        <v>12207540</v>
      </c>
      <c r="DM28" s="622"/>
      <c r="DN28" s="622"/>
      <c r="DO28" s="622"/>
      <c r="DP28" s="622"/>
      <c r="DQ28" s="622"/>
      <c r="DR28" s="622"/>
      <c r="DS28" s="622"/>
      <c r="DT28" s="622"/>
      <c r="DU28" s="622"/>
      <c r="DV28" s="623"/>
      <c r="DW28" s="624">
        <v>13.4</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612494</v>
      </c>
      <c r="S29" s="622"/>
      <c r="T29" s="622"/>
      <c r="U29" s="622"/>
      <c r="V29" s="622"/>
      <c r="W29" s="622"/>
      <c r="X29" s="622"/>
      <c r="Y29" s="623"/>
      <c r="Z29" s="659">
        <v>0.3</v>
      </c>
      <c r="AA29" s="659"/>
      <c r="AB29" s="659"/>
      <c r="AC29" s="659"/>
      <c r="AD29" s="660" t="s">
        <v>249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12308634</v>
      </c>
      <c r="CS29" s="634"/>
      <c r="CT29" s="634"/>
      <c r="CU29" s="634"/>
      <c r="CV29" s="634"/>
      <c r="CW29" s="634"/>
      <c r="CX29" s="634"/>
      <c r="CY29" s="635"/>
      <c r="CZ29" s="624">
        <v>6.5</v>
      </c>
      <c r="DA29" s="636"/>
      <c r="DB29" s="636"/>
      <c r="DC29" s="637"/>
      <c r="DD29" s="627">
        <v>12207517</v>
      </c>
      <c r="DE29" s="634"/>
      <c r="DF29" s="634"/>
      <c r="DG29" s="634"/>
      <c r="DH29" s="634"/>
      <c r="DI29" s="634"/>
      <c r="DJ29" s="634"/>
      <c r="DK29" s="635"/>
      <c r="DL29" s="627">
        <v>12207517</v>
      </c>
      <c r="DM29" s="634"/>
      <c r="DN29" s="634"/>
      <c r="DO29" s="634"/>
      <c r="DP29" s="634"/>
      <c r="DQ29" s="634"/>
      <c r="DR29" s="634"/>
      <c r="DS29" s="634"/>
      <c r="DT29" s="634"/>
      <c r="DU29" s="634"/>
      <c r="DV29" s="635"/>
      <c r="DW29" s="624">
        <v>13.4</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38430506</v>
      </c>
      <c r="S30" s="622"/>
      <c r="T30" s="622"/>
      <c r="U30" s="622"/>
      <c r="V30" s="622"/>
      <c r="W30" s="622"/>
      <c r="X30" s="622"/>
      <c r="Y30" s="623"/>
      <c r="Z30" s="659">
        <v>19.5</v>
      </c>
      <c r="AA30" s="659"/>
      <c r="AB30" s="659"/>
      <c r="AC30" s="659"/>
      <c r="AD30" s="660" t="s">
        <v>249</v>
      </c>
      <c r="AE30" s="660"/>
      <c r="AF30" s="660"/>
      <c r="AG30" s="660"/>
      <c r="AH30" s="660"/>
      <c r="AI30" s="660"/>
      <c r="AJ30" s="660"/>
      <c r="AK30" s="660"/>
      <c r="AL30" s="624" t="s">
        <v>249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11796832</v>
      </c>
      <c r="CS30" s="622"/>
      <c r="CT30" s="622"/>
      <c r="CU30" s="622"/>
      <c r="CV30" s="622"/>
      <c r="CW30" s="622"/>
      <c r="CX30" s="622"/>
      <c r="CY30" s="623"/>
      <c r="CZ30" s="624">
        <v>6.3</v>
      </c>
      <c r="DA30" s="636"/>
      <c r="DB30" s="636"/>
      <c r="DC30" s="637"/>
      <c r="DD30" s="627">
        <v>11701992</v>
      </c>
      <c r="DE30" s="622"/>
      <c r="DF30" s="622"/>
      <c r="DG30" s="622"/>
      <c r="DH30" s="622"/>
      <c r="DI30" s="622"/>
      <c r="DJ30" s="622"/>
      <c r="DK30" s="623"/>
      <c r="DL30" s="627">
        <v>11701992</v>
      </c>
      <c r="DM30" s="622"/>
      <c r="DN30" s="622"/>
      <c r="DO30" s="622"/>
      <c r="DP30" s="622"/>
      <c r="DQ30" s="622"/>
      <c r="DR30" s="622"/>
      <c r="DS30" s="622"/>
      <c r="DT30" s="622"/>
      <c r="DU30" s="622"/>
      <c r="DV30" s="623"/>
      <c r="DW30" s="624">
        <v>12.8</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v>10742</v>
      </c>
      <c r="S31" s="622"/>
      <c r="T31" s="622"/>
      <c r="U31" s="622"/>
      <c r="V31" s="622"/>
      <c r="W31" s="622"/>
      <c r="X31" s="622"/>
      <c r="Y31" s="623"/>
      <c r="Z31" s="659">
        <v>0</v>
      </c>
      <c r="AA31" s="659"/>
      <c r="AB31" s="659"/>
      <c r="AC31" s="659"/>
      <c r="AD31" s="660">
        <v>10742</v>
      </c>
      <c r="AE31" s="660"/>
      <c r="AF31" s="660"/>
      <c r="AG31" s="660"/>
      <c r="AH31" s="660"/>
      <c r="AI31" s="660"/>
      <c r="AJ31" s="660"/>
      <c r="AK31" s="660"/>
      <c r="AL31" s="624">
        <v>0</v>
      </c>
      <c r="AM31" s="625"/>
      <c r="AN31" s="625"/>
      <c r="AO31" s="661"/>
      <c r="AP31" s="691" t="s">
        <v>316</v>
      </c>
      <c r="AQ31" s="692"/>
      <c r="AR31" s="692"/>
      <c r="AS31" s="692"/>
      <c r="AT31" s="693" t="s">
        <v>317</v>
      </c>
      <c r="AU31" s="216"/>
      <c r="AV31" s="216"/>
      <c r="AW31" s="216"/>
      <c r="AX31" s="679" t="s">
        <v>190</v>
      </c>
      <c r="AY31" s="680"/>
      <c r="AZ31" s="680"/>
      <c r="BA31" s="680"/>
      <c r="BB31" s="680"/>
      <c r="BC31" s="680"/>
      <c r="BD31" s="680"/>
      <c r="BE31" s="680"/>
      <c r="BF31" s="681"/>
      <c r="BG31" s="683">
        <v>99.1</v>
      </c>
      <c r="BH31" s="684"/>
      <c r="BI31" s="684"/>
      <c r="BJ31" s="684"/>
      <c r="BK31" s="684"/>
      <c r="BL31" s="684"/>
      <c r="BM31" s="685">
        <v>96.1</v>
      </c>
      <c r="BN31" s="684"/>
      <c r="BO31" s="684"/>
      <c r="BP31" s="684"/>
      <c r="BQ31" s="686"/>
      <c r="BR31" s="683">
        <v>99.1</v>
      </c>
      <c r="BS31" s="684"/>
      <c r="BT31" s="684"/>
      <c r="BU31" s="684"/>
      <c r="BV31" s="684"/>
      <c r="BW31" s="684"/>
      <c r="BX31" s="685">
        <v>95.7</v>
      </c>
      <c r="BY31" s="684"/>
      <c r="BZ31" s="684"/>
      <c r="CA31" s="684"/>
      <c r="CB31" s="686"/>
      <c r="CD31" s="642"/>
      <c r="CE31" s="643"/>
      <c r="CF31" s="618" t="s">
        <v>318</v>
      </c>
      <c r="CG31" s="619"/>
      <c r="CH31" s="619"/>
      <c r="CI31" s="619"/>
      <c r="CJ31" s="619"/>
      <c r="CK31" s="619"/>
      <c r="CL31" s="619"/>
      <c r="CM31" s="619"/>
      <c r="CN31" s="619"/>
      <c r="CO31" s="619"/>
      <c r="CP31" s="619"/>
      <c r="CQ31" s="620"/>
      <c r="CR31" s="621">
        <v>511802</v>
      </c>
      <c r="CS31" s="634"/>
      <c r="CT31" s="634"/>
      <c r="CU31" s="634"/>
      <c r="CV31" s="634"/>
      <c r="CW31" s="634"/>
      <c r="CX31" s="634"/>
      <c r="CY31" s="635"/>
      <c r="CZ31" s="624">
        <v>0.3</v>
      </c>
      <c r="DA31" s="636"/>
      <c r="DB31" s="636"/>
      <c r="DC31" s="637"/>
      <c r="DD31" s="627">
        <v>505525</v>
      </c>
      <c r="DE31" s="634"/>
      <c r="DF31" s="634"/>
      <c r="DG31" s="634"/>
      <c r="DH31" s="634"/>
      <c r="DI31" s="634"/>
      <c r="DJ31" s="634"/>
      <c r="DK31" s="635"/>
      <c r="DL31" s="627">
        <v>505525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12308879</v>
      </c>
      <c r="S32" s="622"/>
      <c r="T32" s="622"/>
      <c r="U32" s="622"/>
      <c r="V32" s="622"/>
      <c r="W32" s="622"/>
      <c r="X32" s="622"/>
      <c r="Y32" s="623"/>
      <c r="Z32" s="659">
        <v>6.3</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2" t="s">
        <v>320</v>
      </c>
      <c r="AX32" s="618" t="s">
        <v>321</v>
      </c>
      <c r="AY32" s="619"/>
      <c r="AZ32" s="619"/>
      <c r="BA32" s="619"/>
      <c r="BB32" s="619"/>
      <c r="BC32" s="619"/>
      <c r="BD32" s="619"/>
      <c r="BE32" s="619"/>
      <c r="BF32" s="620"/>
      <c r="BG32" s="687">
        <v>99</v>
      </c>
      <c r="BH32" s="634"/>
      <c r="BI32" s="634"/>
      <c r="BJ32" s="634"/>
      <c r="BK32" s="634"/>
      <c r="BL32" s="634"/>
      <c r="BM32" s="625">
        <v>96.1</v>
      </c>
      <c r="BN32" s="634"/>
      <c r="BO32" s="634"/>
      <c r="BP32" s="634"/>
      <c r="BQ32" s="657"/>
      <c r="BR32" s="687">
        <v>99</v>
      </c>
      <c r="BS32" s="634"/>
      <c r="BT32" s="634"/>
      <c r="BU32" s="634"/>
      <c r="BV32" s="634"/>
      <c r="BW32" s="634"/>
      <c r="BX32" s="625">
        <v>95.9</v>
      </c>
      <c r="BY32" s="634"/>
      <c r="BZ32" s="634"/>
      <c r="CA32" s="634"/>
      <c r="CB32" s="657"/>
      <c r="CD32" s="644"/>
      <c r="CE32" s="645"/>
      <c r="CF32" s="618" t="s">
        <v>322</v>
      </c>
      <c r="CG32" s="619"/>
      <c r="CH32" s="619"/>
      <c r="CI32" s="619"/>
      <c r="CJ32" s="619"/>
      <c r="CK32" s="619"/>
      <c r="CL32" s="619"/>
      <c r="CM32" s="619"/>
      <c r="CN32" s="619"/>
      <c r="CO32" s="619"/>
      <c r="CP32" s="619"/>
      <c r="CQ32" s="620"/>
      <c r="CR32" s="621">
        <v>23</v>
      </c>
      <c r="CS32" s="622"/>
      <c r="CT32" s="622"/>
      <c r="CU32" s="622"/>
      <c r="CV32" s="622"/>
      <c r="CW32" s="622"/>
      <c r="CX32" s="622"/>
      <c r="CY32" s="623"/>
      <c r="CZ32" s="624">
        <v>0</v>
      </c>
      <c r="DA32" s="636"/>
      <c r="DB32" s="636"/>
      <c r="DC32" s="637"/>
      <c r="DD32" s="627">
        <v>23</v>
      </c>
      <c r="DE32" s="622"/>
      <c r="DF32" s="622"/>
      <c r="DG32" s="622"/>
      <c r="DH32" s="622"/>
      <c r="DI32" s="622"/>
      <c r="DJ32" s="622"/>
      <c r="DK32" s="623"/>
      <c r="DL32" s="627">
        <v>23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311280</v>
      </c>
      <c r="S33" s="622"/>
      <c r="T33" s="622"/>
      <c r="U33" s="622"/>
      <c r="V33" s="622"/>
      <c r="W33" s="622"/>
      <c r="X33" s="622"/>
      <c r="Y33" s="623"/>
      <c r="Z33" s="659">
        <v>0.2</v>
      </c>
      <c r="AA33" s="659"/>
      <c r="AB33" s="659"/>
      <c r="AC33" s="659"/>
      <c r="AD33" s="660">
        <v>160089</v>
      </c>
      <c r="AE33" s="660"/>
      <c r="AF33" s="660"/>
      <c r="AG33" s="660"/>
      <c r="AH33" s="660"/>
      <c r="AI33" s="660"/>
      <c r="AJ33" s="660"/>
      <c r="AK33" s="660"/>
      <c r="AL33" s="624">
        <v>0.2</v>
      </c>
      <c r="AM33" s="625"/>
      <c r="AN33" s="625"/>
      <c r="AO33" s="661"/>
      <c r="AP33" s="664"/>
      <c r="AQ33" s="665"/>
      <c r="AR33" s="665"/>
      <c r="AS33" s="665"/>
      <c r="AT33" s="695"/>
      <c r="AU33" s="217"/>
      <c r="AV33" s="217"/>
      <c r="AW33" s="217"/>
      <c r="AX33" s="602" t="s">
        <v>324</v>
      </c>
      <c r="AY33" s="603"/>
      <c r="AZ33" s="603"/>
      <c r="BA33" s="603"/>
      <c r="BB33" s="603"/>
      <c r="BC33" s="603"/>
      <c r="BD33" s="603"/>
      <c r="BE33" s="603"/>
      <c r="BF33" s="604"/>
      <c r="BG33" s="682">
        <v>99.1</v>
      </c>
      <c r="BH33" s="606"/>
      <c r="BI33" s="606"/>
      <c r="BJ33" s="606"/>
      <c r="BK33" s="606"/>
      <c r="BL33" s="606"/>
      <c r="BM33" s="652">
        <v>95.7</v>
      </c>
      <c r="BN33" s="606"/>
      <c r="BO33" s="606"/>
      <c r="BP33" s="606"/>
      <c r="BQ33" s="669"/>
      <c r="BR33" s="682">
        <v>99</v>
      </c>
      <c r="BS33" s="606"/>
      <c r="BT33" s="606"/>
      <c r="BU33" s="606"/>
      <c r="BV33" s="606"/>
      <c r="BW33" s="606"/>
      <c r="BX33" s="652">
        <v>95</v>
      </c>
      <c r="BY33" s="606"/>
      <c r="BZ33" s="606"/>
      <c r="CA33" s="606"/>
      <c r="CB33" s="669"/>
      <c r="CD33" s="618" t="s">
        <v>325</v>
      </c>
      <c r="CE33" s="619"/>
      <c r="CF33" s="619"/>
      <c r="CG33" s="619"/>
      <c r="CH33" s="619"/>
      <c r="CI33" s="619"/>
      <c r="CJ33" s="619"/>
      <c r="CK33" s="619"/>
      <c r="CL33" s="619"/>
      <c r="CM33" s="619"/>
      <c r="CN33" s="619"/>
      <c r="CO33" s="619"/>
      <c r="CP33" s="619"/>
      <c r="CQ33" s="620"/>
      <c r="CR33" s="621">
        <v>80120788</v>
      </c>
      <c r="CS33" s="634"/>
      <c r="CT33" s="634"/>
      <c r="CU33" s="634"/>
      <c r="CV33" s="634"/>
      <c r="CW33" s="634"/>
      <c r="CX33" s="634"/>
      <c r="CY33" s="635"/>
      <c r="CZ33" s="624">
        <v>42.5</v>
      </c>
      <c r="DA33" s="636"/>
      <c r="DB33" s="636"/>
      <c r="DC33" s="637"/>
      <c r="DD33" s="627">
        <v>48316252</v>
      </c>
      <c r="DE33" s="634"/>
      <c r="DF33" s="634"/>
      <c r="DG33" s="634"/>
      <c r="DH33" s="634"/>
      <c r="DI33" s="634"/>
      <c r="DJ33" s="634"/>
      <c r="DK33" s="635"/>
      <c r="DL33" s="627">
        <v>36893665</v>
      </c>
      <c r="DM33" s="634"/>
      <c r="DN33" s="634"/>
      <c r="DO33" s="634"/>
      <c r="DP33" s="634"/>
      <c r="DQ33" s="634"/>
      <c r="DR33" s="634"/>
      <c r="DS33" s="634"/>
      <c r="DT33" s="634"/>
      <c r="DU33" s="634"/>
      <c r="DV33" s="635"/>
      <c r="DW33" s="624">
        <v>40.4</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323220</v>
      </c>
      <c r="S34" s="622"/>
      <c r="T34" s="622"/>
      <c r="U34" s="622"/>
      <c r="V34" s="622"/>
      <c r="W34" s="622"/>
      <c r="X34" s="622"/>
      <c r="Y34" s="623"/>
      <c r="Z34" s="659">
        <v>0.2</v>
      </c>
      <c r="AA34" s="659"/>
      <c r="AB34" s="659"/>
      <c r="AC34" s="659"/>
      <c r="AD34" s="660" t="s">
        <v>130</v>
      </c>
      <c r="AE34" s="660"/>
      <c r="AF34" s="660"/>
      <c r="AG34" s="660"/>
      <c r="AH34" s="660"/>
      <c r="AI34" s="660"/>
      <c r="AJ34" s="660"/>
      <c r="AK34" s="660"/>
      <c r="AL34" s="624" t="s">
        <v>130</v>
      </c>
      <c r="AM34" s="625"/>
      <c r="AN34" s="625"/>
      <c r="AO34" s="661"/>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327</v>
      </c>
      <c r="CE34" s="619"/>
      <c r="CF34" s="619"/>
      <c r="CG34" s="619"/>
      <c r="CH34" s="619"/>
      <c r="CI34" s="619"/>
      <c r="CJ34" s="619"/>
      <c r="CK34" s="619"/>
      <c r="CL34" s="619"/>
      <c r="CM34" s="619"/>
      <c r="CN34" s="619"/>
      <c r="CO34" s="619"/>
      <c r="CP34" s="619"/>
      <c r="CQ34" s="620"/>
      <c r="CR34" s="621">
        <v>29651201</v>
      </c>
      <c r="CS34" s="622"/>
      <c r="CT34" s="622"/>
      <c r="CU34" s="622"/>
      <c r="CV34" s="622"/>
      <c r="CW34" s="622"/>
      <c r="CX34" s="622"/>
      <c r="CY34" s="623"/>
      <c r="CZ34" s="624">
        <v>15.7</v>
      </c>
      <c r="DA34" s="636"/>
      <c r="DB34" s="636"/>
      <c r="DC34" s="637"/>
      <c r="DD34" s="627">
        <v>21024188</v>
      </c>
      <c r="DE34" s="622"/>
      <c r="DF34" s="622"/>
      <c r="DG34" s="622"/>
      <c r="DH34" s="622"/>
      <c r="DI34" s="622"/>
      <c r="DJ34" s="622"/>
      <c r="DK34" s="623"/>
      <c r="DL34" s="627">
        <v>16998567</v>
      </c>
      <c r="DM34" s="622"/>
      <c r="DN34" s="622"/>
      <c r="DO34" s="622"/>
      <c r="DP34" s="622"/>
      <c r="DQ34" s="622"/>
      <c r="DR34" s="622"/>
      <c r="DS34" s="622"/>
      <c r="DT34" s="622"/>
      <c r="DU34" s="622"/>
      <c r="DV34" s="623"/>
      <c r="DW34" s="624">
        <v>18.600000000000001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2184804</v>
      </c>
      <c r="S35" s="622"/>
      <c r="T35" s="622"/>
      <c r="U35" s="622"/>
      <c r="V35" s="622"/>
      <c r="W35" s="622"/>
      <c r="X35" s="622"/>
      <c r="Y35" s="623"/>
      <c r="Z35" s="659">
        <v>1.1000000000000001</v>
      </c>
      <c r="AA35" s="659"/>
      <c r="AB35" s="659"/>
      <c r="AC35" s="659"/>
      <c r="AD35" s="660">
        <v>74545</v>
      </c>
      <c r="AE35" s="660"/>
      <c r="AF35" s="660"/>
      <c r="AG35" s="660"/>
      <c r="AH35" s="660"/>
      <c r="AI35" s="660"/>
      <c r="AJ35" s="660"/>
      <c r="AK35" s="660"/>
      <c r="AL35" s="624">
        <v>0.1</v>
      </c>
      <c r="AM35" s="625"/>
      <c r="AN35" s="625"/>
      <c r="AO35" s="661"/>
      <c r="AP35" s="220"/>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1176785</v>
      </c>
      <c r="CS35" s="634"/>
      <c r="CT35" s="634"/>
      <c r="CU35" s="634"/>
      <c r="CV35" s="634"/>
      <c r="CW35" s="634"/>
      <c r="CX35" s="634"/>
      <c r="CY35" s="635"/>
      <c r="CZ35" s="624">
        <v>0.6</v>
      </c>
      <c r="DA35" s="636"/>
      <c r="DB35" s="636"/>
      <c r="DC35" s="637"/>
      <c r="DD35" s="627">
        <v>1056078</v>
      </c>
      <c r="DE35" s="634"/>
      <c r="DF35" s="634"/>
      <c r="DG35" s="634"/>
      <c r="DH35" s="634"/>
      <c r="DI35" s="634"/>
      <c r="DJ35" s="634"/>
      <c r="DK35" s="635"/>
      <c r="DL35" s="627">
        <v>1043409</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9381080</v>
      </c>
      <c r="S36" s="622"/>
      <c r="T36" s="622"/>
      <c r="U36" s="622"/>
      <c r="V36" s="622"/>
      <c r="W36" s="622"/>
      <c r="X36" s="622"/>
      <c r="Y36" s="623"/>
      <c r="Z36" s="659">
        <v>4.8</v>
      </c>
      <c r="AA36" s="659"/>
      <c r="AB36" s="659"/>
      <c r="AC36" s="659"/>
      <c r="AD36" s="660" t="s">
        <v>130</v>
      </c>
      <c r="AE36" s="660"/>
      <c r="AF36" s="660"/>
      <c r="AG36" s="660"/>
      <c r="AH36" s="660"/>
      <c r="AI36" s="660"/>
      <c r="AJ36" s="660"/>
      <c r="AK36" s="660"/>
      <c r="AL36" s="624" t="s">
        <v>130</v>
      </c>
      <c r="AM36" s="625"/>
      <c r="AN36" s="625"/>
      <c r="AO36" s="661"/>
      <c r="AP36" s="220"/>
      <c r="AQ36" s="670" t="s">
        <v>333</v>
      </c>
      <c r="AR36" s="671"/>
      <c r="AS36" s="671"/>
      <c r="AT36" s="671"/>
      <c r="AU36" s="671"/>
      <c r="AV36" s="671"/>
      <c r="AW36" s="671"/>
      <c r="AX36" s="671"/>
      <c r="AY36" s="672"/>
      <c r="AZ36" s="676">
        <v>19331398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2479206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11577580</v>
      </c>
      <c r="CS36" s="622"/>
      <c r="CT36" s="622"/>
      <c r="CU36" s="622"/>
      <c r="CV36" s="622"/>
      <c r="CW36" s="622"/>
      <c r="CX36" s="622"/>
      <c r="CY36" s="623"/>
      <c r="CZ36" s="624">
        <v>6.1</v>
      </c>
      <c r="DA36" s="636"/>
      <c r="DB36" s="636"/>
      <c r="DC36" s="637"/>
      <c r="DD36" s="627">
        <v>9701556</v>
      </c>
      <c r="DE36" s="622"/>
      <c r="DF36" s="622"/>
      <c r="DG36" s="622"/>
      <c r="DH36" s="622"/>
      <c r="DI36" s="622"/>
      <c r="DJ36" s="622"/>
      <c r="DK36" s="623"/>
      <c r="DL36" s="627">
        <v>6813853</v>
      </c>
      <c r="DM36" s="622"/>
      <c r="DN36" s="622"/>
      <c r="DO36" s="622"/>
      <c r="DP36" s="622"/>
      <c r="DQ36" s="622"/>
      <c r="DR36" s="622"/>
      <c r="DS36" s="622"/>
      <c r="DT36" s="622"/>
      <c r="DU36" s="622"/>
      <c r="DV36" s="623"/>
      <c r="DW36" s="624">
        <v>7.5</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22045699</v>
      </c>
      <c r="S37" s="622"/>
      <c r="T37" s="622"/>
      <c r="U37" s="622"/>
      <c r="V37" s="622"/>
      <c r="W37" s="622"/>
      <c r="X37" s="622"/>
      <c r="Y37" s="623"/>
      <c r="Z37" s="659">
        <v>11.2</v>
      </c>
      <c r="AA37" s="659"/>
      <c r="AB37" s="659"/>
      <c r="AC37" s="659"/>
      <c r="AD37" s="660">
        <v>110401</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1833560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1921789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226001</v>
      </c>
      <c r="CS37" s="634"/>
      <c r="CT37" s="634"/>
      <c r="CU37" s="634"/>
      <c r="CV37" s="634"/>
      <c r="CW37" s="634"/>
      <c r="CX37" s="634"/>
      <c r="CY37" s="635"/>
      <c r="CZ37" s="624">
        <v>0.1</v>
      </c>
      <c r="DA37" s="636"/>
      <c r="DB37" s="636"/>
      <c r="DC37" s="637"/>
      <c r="DD37" s="627">
        <v>226001</v>
      </c>
      <c r="DE37" s="634"/>
      <c r="DF37" s="634"/>
      <c r="DG37" s="634"/>
      <c r="DH37" s="634"/>
      <c r="DI37" s="634"/>
      <c r="DJ37" s="634"/>
      <c r="DK37" s="635"/>
      <c r="DL37" s="627">
        <v>226001</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12711700</v>
      </c>
      <c r="S38" s="622"/>
      <c r="T38" s="622"/>
      <c r="U38" s="622"/>
      <c r="V38" s="622"/>
      <c r="W38" s="622"/>
      <c r="X38" s="622"/>
      <c r="Y38" s="623"/>
      <c r="Z38" s="659">
        <v>6.5</v>
      </c>
      <c r="AA38" s="659"/>
      <c r="AB38" s="659"/>
      <c r="AC38" s="659"/>
      <c r="AD38" s="660" t="s">
        <v>130</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v>1381035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51084</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15770057</v>
      </c>
      <c r="CS38" s="622"/>
      <c r="CT38" s="622"/>
      <c r="CU38" s="622"/>
      <c r="CV38" s="622"/>
      <c r="CW38" s="622"/>
      <c r="CX38" s="622"/>
      <c r="CY38" s="623"/>
      <c r="CZ38" s="624">
        <v>8.4</v>
      </c>
      <c r="DA38" s="636"/>
      <c r="DB38" s="636"/>
      <c r="DC38" s="637"/>
      <c r="DD38" s="627">
        <v>12938482</v>
      </c>
      <c r="DE38" s="622"/>
      <c r="DF38" s="622"/>
      <c r="DG38" s="622"/>
      <c r="DH38" s="622"/>
      <c r="DI38" s="622"/>
      <c r="DJ38" s="622"/>
      <c r="DK38" s="623"/>
      <c r="DL38" s="627">
        <v>12037836</v>
      </c>
      <c r="DM38" s="622"/>
      <c r="DN38" s="622"/>
      <c r="DO38" s="622"/>
      <c r="DP38" s="622"/>
      <c r="DQ38" s="622"/>
      <c r="DR38" s="622"/>
      <c r="DS38" s="622"/>
      <c r="DT38" s="622"/>
      <c r="DU38" s="622"/>
      <c r="DV38" s="623"/>
      <c r="DW38" s="624">
        <v>13.2</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249</v>
      </c>
      <c r="AA39" s="659"/>
      <c r="AB39" s="659"/>
      <c r="AC39" s="659"/>
      <c r="AD39" s="660" t="s">
        <v>130</v>
      </c>
      <c r="AE39" s="660"/>
      <c r="AF39" s="660"/>
      <c r="AG39" s="660"/>
      <c r="AH39" s="660"/>
      <c r="AI39" s="660"/>
      <c r="AJ39" s="660"/>
      <c r="AK39" s="660"/>
      <c r="AL39" s="624" t="s">
        <v>249</v>
      </c>
      <c r="AM39" s="625"/>
      <c r="AN39" s="625"/>
      <c r="AO39" s="661"/>
      <c r="AQ39" s="654" t="s">
        <v>345</v>
      </c>
      <c r="AR39" s="655"/>
      <c r="AS39" s="655"/>
      <c r="AT39" s="655"/>
      <c r="AU39" s="655"/>
      <c r="AV39" s="655"/>
      <c r="AW39" s="655"/>
      <c r="AX39" s="655"/>
      <c r="AY39" s="656"/>
      <c r="AZ39" s="621">
        <v>248775</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76695</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3785927</v>
      </c>
      <c r="CS39" s="634"/>
      <c r="CT39" s="634"/>
      <c r="CU39" s="634"/>
      <c r="CV39" s="634"/>
      <c r="CW39" s="634"/>
      <c r="CX39" s="634"/>
      <c r="CY39" s="635"/>
      <c r="CZ39" s="624">
        <v>2</v>
      </c>
      <c r="DA39" s="636"/>
      <c r="DB39" s="636"/>
      <c r="DC39" s="637"/>
      <c r="DD39" s="627">
        <v>3595948</v>
      </c>
      <c r="DE39" s="634"/>
      <c r="DF39" s="634"/>
      <c r="DG39" s="634"/>
      <c r="DH39" s="634"/>
      <c r="DI39" s="634"/>
      <c r="DJ39" s="634"/>
      <c r="DK39" s="635"/>
      <c r="DL39" s="627" t="s">
        <v>249</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3484900</v>
      </c>
      <c r="S40" s="622"/>
      <c r="T40" s="622"/>
      <c r="U40" s="622"/>
      <c r="V40" s="622"/>
      <c r="W40" s="622"/>
      <c r="X40" s="622"/>
      <c r="Y40" s="623"/>
      <c r="Z40" s="659">
        <v>1.8</v>
      </c>
      <c r="AA40" s="659"/>
      <c r="AB40" s="659"/>
      <c r="AC40" s="659"/>
      <c r="AD40" s="660" t="s">
        <v>249</v>
      </c>
      <c r="AE40" s="660"/>
      <c r="AF40" s="660"/>
      <c r="AG40" s="660"/>
      <c r="AH40" s="660"/>
      <c r="AI40" s="660"/>
      <c r="AJ40" s="660"/>
      <c r="AK40" s="660"/>
      <c r="AL40" s="624" t="s">
        <v>249</v>
      </c>
      <c r="AM40" s="625"/>
      <c r="AN40" s="625"/>
      <c r="AO40" s="661"/>
      <c r="AQ40" s="654" t="s">
        <v>349</v>
      </c>
      <c r="AR40" s="655"/>
      <c r="AS40" s="655"/>
      <c r="AT40" s="655"/>
      <c r="AU40" s="655"/>
      <c r="AV40" s="655"/>
      <c r="AW40" s="655"/>
      <c r="AX40" s="655"/>
      <c r="AY40" s="656"/>
      <c r="AZ40" s="621">
        <v>179091</v>
      </c>
      <c r="BA40" s="622"/>
      <c r="BB40" s="622"/>
      <c r="BC40" s="622"/>
      <c r="BD40" s="634"/>
      <c r="BE40" s="634"/>
      <c r="BF40" s="657"/>
      <c r="BG40" s="662" t="s">
        <v>350</v>
      </c>
      <c r="BH40" s="663"/>
      <c r="BI40" s="663"/>
      <c r="BJ40" s="663"/>
      <c r="BK40" s="663"/>
      <c r="BL40" s="221"/>
      <c r="BM40" s="619" t="s">
        <v>351</v>
      </c>
      <c r="BN40" s="619"/>
      <c r="BO40" s="619"/>
      <c r="BP40" s="619"/>
      <c r="BQ40" s="619"/>
      <c r="BR40" s="619"/>
      <c r="BS40" s="619"/>
      <c r="BT40" s="619"/>
      <c r="BU40" s="620"/>
      <c r="BV40" s="621">
        <v>113</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18159238</v>
      </c>
      <c r="CS40" s="622"/>
      <c r="CT40" s="622"/>
      <c r="CU40" s="622"/>
      <c r="CV40" s="622"/>
      <c r="CW40" s="622"/>
      <c r="CX40" s="622"/>
      <c r="CY40" s="623"/>
      <c r="CZ40" s="624">
        <v>9.6</v>
      </c>
      <c r="DA40" s="636"/>
      <c r="DB40" s="636"/>
      <c r="DC40" s="637"/>
      <c r="DD40" s="627" t="s">
        <v>130</v>
      </c>
      <c r="DE40" s="622"/>
      <c r="DF40" s="622"/>
      <c r="DG40" s="622"/>
      <c r="DH40" s="622"/>
      <c r="DI40" s="622"/>
      <c r="DJ40" s="622"/>
      <c r="DK40" s="623"/>
      <c r="DL40" s="627" t="s">
        <v>249</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196878547</v>
      </c>
      <c r="S41" s="646"/>
      <c r="T41" s="646"/>
      <c r="U41" s="646"/>
      <c r="V41" s="646"/>
      <c r="W41" s="646"/>
      <c r="X41" s="646"/>
      <c r="Y41" s="649"/>
      <c r="Z41" s="650">
        <v>100</v>
      </c>
      <c r="AA41" s="650"/>
      <c r="AB41" s="650"/>
      <c r="AC41" s="650"/>
      <c r="AD41" s="651">
        <v>87809391</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3528062</v>
      </c>
      <c r="BA41" s="622"/>
      <c r="BB41" s="622"/>
      <c r="BC41" s="622"/>
      <c r="BD41" s="634"/>
      <c r="BE41" s="634"/>
      <c r="BF41" s="657"/>
      <c r="BG41" s="662"/>
      <c r="BH41" s="663"/>
      <c r="BI41" s="663"/>
      <c r="BJ41" s="663"/>
      <c r="BK41" s="663"/>
      <c r="BL41" s="221"/>
      <c r="BM41" s="619" t="s">
        <v>355</v>
      </c>
      <c r="BN41" s="619"/>
      <c r="BO41" s="619"/>
      <c r="BP41" s="619"/>
      <c r="BQ41" s="619"/>
      <c r="BR41" s="619"/>
      <c r="BS41" s="619"/>
      <c r="BT41" s="619"/>
      <c r="BU41" s="620"/>
      <c r="BV41" s="621" t="s">
        <v>249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12160875</v>
      </c>
      <c r="BA42" s="646"/>
      <c r="BB42" s="646"/>
      <c r="BC42" s="646"/>
      <c r="BD42" s="606"/>
      <c r="BE42" s="606"/>
      <c r="BF42" s="669"/>
      <c r="BG42" s="664"/>
      <c r="BH42" s="665"/>
      <c r="BI42" s="665"/>
      <c r="BJ42" s="665"/>
      <c r="BK42" s="665"/>
      <c r="BL42" s="222"/>
      <c r="BM42" s="603" t="s">
        <v>358</v>
      </c>
      <c r="BN42" s="603"/>
      <c r="BO42" s="603"/>
      <c r="BP42" s="603"/>
      <c r="BQ42" s="603"/>
      <c r="BR42" s="603"/>
      <c r="BS42" s="603"/>
      <c r="BT42" s="603"/>
      <c r="BU42" s="604"/>
      <c r="BV42" s="605">
        <v>383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20564714</v>
      </c>
      <c r="CS42" s="634"/>
      <c r="CT42" s="634"/>
      <c r="CU42" s="634"/>
      <c r="CV42" s="634"/>
      <c r="CW42" s="634"/>
      <c r="CX42" s="634"/>
      <c r="CY42" s="635"/>
      <c r="CZ42" s="624">
        <v>10.9</v>
      </c>
      <c r="DA42" s="636"/>
      <c r="DB42" s="636"/>
      <c r="DC42" s="637"/>
      <c r="DD42" s="627">
        <v>5000571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2" t="s">
        <v>360</v>
      </c>
      <c r="CD43" s="618" t="s">
        <v>361</v>
      </c>
      <c r="CE43" s="619"/>
      <c r="CF43" s="619"/>
      <c r="CG43" s="619"/>
      <c r="CH43" s="619"/>
      <c r="CI43" s="619"/>
      <c r="CJ43" s="619"/>
      <c r="CK43" s="619"/>
      <c r="CL43" s="619"/>
      <c r="CM43" s="619"/>
      <c r="CN43" s="619"/>
      <c r="CO43" s="619"/>
      <c r="CP43" s="619"/>
      <c r="CQ43" s="620"/>
      <c r="CR43" s="621">
        <v>1392755</v>
      </c>
      <c r="CS43" s="634"/>
      <c r="CT43" s="634"/>
      <c r="CU43" s="634"/>
      <c r="CV43" s="634"/>
      <c r="CW43" s="634"/>
      <c r="CX43" s="634"/>
      <c r="CY43" s="635"/>
      <c r="CZ43" s="624">
        <v>0.7</v>
      </c>
      <c r="DA43" s="636"/>
      <c r="DB43" s="636"/>
      <c r="DC43" s="637"/>
      <c r="DD43" s="627">
        <v>1392755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20564714</v>
      </c>
      <c r="CS44" s="622"/>
      <c r="CT44" s="622"/>
      <c r="CU44" s="622"/>
      <c r="CV44" s="622"/>
      <c r="CW44" s="622"/>
      <c r="CX44" s="622"/>
      <c r="CY44" s="623"/>
      <c r="CZ44" s="624">
        <v>10.9</v>
      </c>
      <c r="DA44" s="625"/>
      <c r="DB44" s="625"/>
      <c r="DC44" s="626"/>
      <c r="DD44" s="627">
        <v>5000571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10693485</v>
      </c>
      <c r="CS45" s="634"/>
      <c r="CT45" s="634"/>
      <c r="CU45" s="634"/>
      <c r="CV45" s="634"/>
      <c r="CW45" s="634"/>
      <c r="CX45" s="634"/>
      <c r="CY45" s="635"/>
      <c r="CZ45" s="624">
        <v>5.7</v>
      </c>
      <c r="DA45" s="636"/>
      <c r="DB45" s="636"/>
      <c r="DC45" s="637"/>
      <c r="DD45" s="627">
        <v>1372031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3"/>
      <c r="CD46" s="642"/>
      <c r="CE46" s="643"/>
      <c r="CF46" s="618" t="s">
        <v>366</v>
      </c>
      <c r="CG46" s="619"/>
      <c r="CH46" s="619"/>
      <c r="CI46" s="619"/>
      <c r="CJ46" s="619"/>
      <c r="CK46" s="619"/>
      <c r="CL46" s="619"/>
      <c r="CM46" s="619"/>
      <c r="CN46" s="619"/>
      <c r="CO46" s="619"/>
      <c r="CP46" s="619"/>
      <c r="CQ46" s="620"/>
      <c r="CR46" s="621">
        <v>9647666</v>
      </c>
      <c r="CS46" s="622"/>
      <c r="CT46" s="622"/>
      <c r="CU46" s="622"/>
      <c r="CV46" s="622"/>
      <c r="CW46" s="622"/>
      <c r="CX46" s="622"/>
      <c r="CY46" s="623"/>
      <c r="CZ46" s="624">
        <v>5.0999999999999996</v>
      </c>
      <c r="DA46" s="625"/>
      <c r="DB46" s="625"/>
      <c r="DC46" s="626"/>
      <c r="DD46" s="627">
        <v>3520477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3"/>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249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3"/>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249</v>
      </c>
      <c r="DA48" s="625"/>
      <c r="DB48" s="625"/>
      <c r="DC48" s="626"/>
      <c r="DD48" s="627" t="s">
        <v>249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3"/>
      <c r="CD49" s="602" t="s">
        <v>369</v>
      </c>
      <c r="CE49" s="603"/>
      <c r="CF49" s="603"/>
      <c r="CG49" s="603"/>
      <c r="CH49" s="603"/>
      <c r="CI49" s="603"/>
      <c r="CJ49" s="603"/>
      <c r="CK49" s="603"/>
      <c r="CL49" s="603"/>
      <c r="CM49" s="603"/>
      <c r="CN49" s="603"/>
      <c r="CO49" s="603"/>
      <c r="CP49" s="603"/>
      <c r="CQ49" s="604"/>
      <c r="CR49" s="605">
        <v>188492600</v>
      </c>
      <c r="CS49" s="606"/>
      <c r="CT49" s="606"/>
      <c r="CU49" s="606"/>
      <c r="CV49" s="606"/>
      <c r="CW49" s="606"/>
      <c r="CX49" s="606"/>
      <c r="CY49" s="607"/>
      <c r="CZ49" s="608">
        <v>100</v>
      </c>
      <c r="DA49" s="609"/>
      <c r="DB49" s="609"/>
      <c r="DC49" s="610"/>
      <c r="DD49" s="611">
        <v>102980885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Am4szvMTLTWzRfRpnxR4oQMUP9lDXR6F7mIKJ3ZLTyqeXOb05GOp+6EYANyDQYlARpQvhGc3siB1Vjoa1EIiA==" saltValue="YxX11zL92TVxG8dE7gh1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78" sqref="AF78:AJ78"/>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1" t="s">
        <v>371</v>
      </c>
      <c r="DK2" s="1092"/>
      <c r="DL2" s="1092"/>
      <c r="DM2" s="1092"/>
      <c r="DN2" s="1092"/>
      <c r="DO2" s="1093"/>
      <c r="DP2" s="226"/>
      <c r="DQ2" s="1091" t="s">
        <v>372</v>
      </c>
      <c r="DR2" s="1092"/>
      <c r="DS2" s="1092"/>
      <c r="DT2" s="1092"/>
      <c r="DU2" s="1092"/>
      <c r="DV2" s="1092"/>
      <c r="DW2" s="1092"/>
      <c r="DX2" s="1092"/>
      <c r="DY2" s="1092"/>
      <c r="DZ2" s="1093"/>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0"/>
      <c r="BA4" s="230"/>
      <c r="BB4" s="230"/>
      <c r="BC4" s="230"/>
      <c r="BD4" s="230"/>
      <c r="BE4" s="231"/>
      <c r="BF4" s="231"/>
      <c r="BG4" s="231"/>
      <c r="BH4" s="231"/>
      <c r="BI4" s="231"/>
      <c r="BJ4" s="231"/>
      <c r="BK4" s="231"/>
      <c r="BL4" s="231"/>
      <c r="BM4" s="231"/>
      <c r="BN4" s="231"/>
      <c r="BO4" s="231"/>
      <c r="BP4" s="231"/>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2"/>
    </row>
    <row r="5" spans="1:131" s="233"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0"/>
      <c r="BA5" s="230"/>
      <c r="BB5" s="230"/>
      <c r="BC5" s="230"/>
      <c r="BD5" s="230"/>
      <c r="BE5" s="231"/>
      <c r="BF5" s="231"/>
      <c r="BG5" s="231"/>
      <c r="BH5" s="231"/>
      <c r="BI5" s="231"/>
      <c r="BJ5" s="231"/>
      <c r="BK5" s="231"/>
      <c r="BL5" s="231"/>
      <c r="BM5" s="231"/>
      <c r="BN5" s="231"/>
      <c r="BO5" s="231"/>
      <c r="BP5" s="231"/>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2"/>
    </row>
    <row r="6" spans="1:131" s="233"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0"/>
      <c r="BA6" s="230"/>
      <c r="BB6" s="230"/>
      <c r="BC6" s="230"/>
      <c r="BD6" s="230"/>
      <c r="BE6" s="231"/>
      <c r="BF6" s="231"/>
      <c r="BG6" s="231"/>
      <c r="BH6" s="231"/>
      <c r="BI6" s="231"/>
      <c r="BJ6" s="231"/>
      <c r="BK6" s="231"/>
      <c r="BL6" s="231"/>
      <c r="BM6" s="231"/>
      <c r="BN6" s="231"/>
      <c r="BO6" s="231"/>
      <c r="BP6" s="231"/>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2"/>
    </row>
    <row r="7" spans="1:131" s="233" customFormat="1" ht="26.25" customHeight="1" thickTop="1" x14ac:dyDescent="0.15">
      <c r="A7" s="234">
        <v>1</v>
      </c>
      <c r="B7" s="1047" t="s">
        <v>392</v>
      </c>
      <c r="C7" s="1048"/>
      <c r="D7" s="1048"/>
      <c r="E7" s="1048"/>
      <c r="F7" s="1048"/>
      <c r="G7" s="1048"/>
      <c r="H7" s="1048"/>
      <c r="I7" s="1048"/>
      <c r="J7" s="1048"/>
      <c r="K7" s="1048"/>
      <c r="L7" s="1048"/>
      <c r="M7" s="1048"/>
      <c r="N7" s="1048"/>
      <c r="O7" s="1048"/>
      <c r="P7" s="1049"/>
      <c r="Q7" s="1102">
        <v>196880</v>
      </c>
      <c r="R7" s="1103"/>
      <c r="S7" s="1103"/>
      <c r="T7" s="1103"/>
      <c r="U7" s="1103"/>
      <c r="V7" s="1103">
        <v>188755</v>
      </c>
      <c r="W7" s="1103"/>
      <c r="X7" s="1103"/>
      <c r="Y7" s="1103"/>
      <c r="Z7" s="1103"/>
      <c r="AA7" s="1103">
        <v>8125</v>
      </c>
      <c r="AB7" s="1103"/>
      <c r="AC7" s="1103"/>
      <c r="AD7" s="1103"/>
      <c r="AE7" s="1104"/>
      <c r="AF7" s="1105">
        <v>7697</v>
      </c>
      <c r="AG7" s="1106"/>
      <c r="AH7" s="1106"/>
      <c r="AI7" s="1106"/>
      <c r="AJ7" s="1107"/>
      <c r="AK7" s="1108">
        <v>2305</v>
      </c>
      <c r="AL7" s="1109"/>
      <c r="AM7" s="1109"/>
      <c r="AN7" s="1109"/>
      <c r="AO7" s="1109"/>
      <c r="AP7" s="1109">
        <v>148496</v>
      </c>
      <c r="AQ7" s="1109"/>
      <c r="AR7" s="1109"/>
      <c r="AS7" s="1109"/>
      <c r="AT7" s="1109"/>
      <c r="AU7" s="1110" t="s">
        <v>611</v>
      </c>
      <c r="AV7" s="1110"/>
      <c r="AW7" s="1110"/>
      <c r="AX7" s="1110"/>
      <c r="AY7" s="1111"/>
      <c r="AZ7" s="230"/>
      <c r="BA7" s="230"/>
      <c r="BB7" s="230"/>
      <c r="BC7" s="230"/>
      <c r="BD7" s="230"/>
      <c r="BE7" s="231"/>
      <c r="BF7" s="231"/>
      <c r="BG7" s="231"/>
      <c r="BH7" s="231"/>
      <c r="BI7" s="231"/>
      <c r="BJ7" s="231"/>
      <c r="BK7" s="231"/>
      <c r="BL7" s="231"/>
      <c r="BM7" s="231"/>
      <c r="BN7" s="231"/>
      <c r="BO7" s="231"/>
      <c r="BP7" s="231"/>
      <c r="BQ7" s="234">
        <v>1</v>
      </c>
      <c r="BR7" s="235"/>
      <c r="BS7" s="1099" t="s">
        <v>601</v>
      </c>
      <c r="BT7" s="1100"/>
      <c r="BU7" s="1100"/>
      <c r="BV7" s="1100"/>
      <c r="BW7" s="1100"/>
      <c r="BX7" s="1100"/>
      <c r="BY7" s="1100"/>
      <c r="BZ7" s="1100"/>
      <c r="CA7" s="1100"/>
      <c r="CB7" s="1100"/>
      <c r="CC7" s="1100"/>
      <c r="CD7" s="1100"/>
      <c r="CE7" s="1100"/>
      <c r="CF7" s="1100"/>
      <c r="CG7" s="1112"/>
      <c r="CH7" s="1096">
        <v>-5</v>
      </c>
      <c r="CI7" s="1097"/>
      <c r="CJ7" s="1097"/>
      <c r="CK7" s="1097"/>
      <c r="CL7" s="1098"/>
      <c r="CM7" s="1096">
        <v>67</v>
      </c>
      <c r="CN7" s="1097"/>
      <c r="CO7" s="1097"/>
      <c r="CP7" s="1097"/>
      <c r="CQ7" s="1098"/>
      <c r="CR7" s="1096">
        <v>2</v>
      </c>
      <c r="CS7" s="1097"/>
      <c r="CT7" s="1097"/>
      <c r="CU7" s="1097"/>
      <c r="CV7" s="1098"/>
      <c r="CW7" s="1096">
        <v>26</v>
      </c>
      <c r="CX7" s="1097"/>
      <c r="CY7" s="1097"/>
      <c r="CZ7" s="1097"/>
      <c r="DA7" s="1098"/>
      <c r="DB7" s="1096" t="s">
        <v>533</v>
      </c>
      <c r="DC7" s="1097"/>
      <c r="DD7" s="1097"/>
      <c r="DE7" s="1097"/>
      <c r="DF7" s="1098"/>
      <c r="DG7" s="1096" t="s">
        <v>533</v>
      </c>
      <c r="DH7" s="1097"/>
      <c r="DI7" s="1097"/>
      <c r="DJ7" s="1097"/>
      <c r="DK7" s="1098"/>
      <c r="DL7" s="1096" t="s">
        <v>533</v>
      </c>
      <c r="DM7" s="1097"/>
      <c r="DN7" s="1097"/>
      <c r="DO7" s="1097"/>
      <c r="DP7" s="1098"/>
      <c r="DQ7" s="1096" t="s">
        <v>533</v>
      </c>
      <c r="DR7" s="1097"/>
      <c r="DS7" s="1097"/>
      <c r="DT7" s="1097"/>
      <c r="DU7" s="1098"/>
      <c r="DV7" s="1099"/>
      <c r="DW7" s="1100"/>
      <c r="DX7" s="1100"/>
      <c r="DY7" s="1100"/>
      <c r="DZ7" s="1101"/>
      <c r="EA7" s="232"/>
    </row>
    <row r="8" spans="1:131" s="233" customFormat="1" ht="26.25" customHeight="1" x14ac:dyDescent="0.15">
      <c r="A8" s="236">
        <v>2</v>
      </c>
      <c r="B8" s="1030" t="s">
        <v>393</v>
      </c>
      <c r="C8" s="1031"/>
      <c r="D8" s="1031"/>
      <c r="E8" s="1031"/>
      <c r="F8" s="1031"/>
      <c r="G8" s="1031"/>
      <c r="H8" s="1031"/>
      <c r="I8" s="1031"/>
      <c r="J8" s="1031"/>
      <c r="K8" s="1031"/>
      <c r="L8" s="1031"/>
      <c r="M8" s="1031"/>
      <c r="N8" s="1031"/>
      <c r="O8" s="1031"/>
      <c r="P8" s="1032"/>
      <c r="Q8" s="1038">
        <v>82</v>
      </c>
      <c r="R8" s="1039"/>
      <c r="S8" s="1039"/>
      <c r="T8" s="1039"/>
      <c r="U8" s="1039"/>
      <c r="V8" s="1039">
        <v>80</v>
      </c>
      <c r="W8" s="1039"/>
      <c r="X8" s="1039"/>
      <c r="Y8" s="1039"/>
      <c r="Z8" s="1039"/>
      <c r="AA8" s="1039">
        <v>1</v>
      </c>
      <c r="AB8" s="1039"/>
      <c r="AC8" s="1039"/>
      <c r="AD8" s="1039"/>
      <c r="AE8" s="1040"/>
      <c r="AF8" s="1035">
        <v>1</v>
      </c>
      <c r="AG8" s="1036"/>
      <c r="AH8" s="1036"/>
      <c r="AI8" s="1036"/>
      <c r="AJ8" s="1037"/>
      <c r="AK8" s="1080">
        <v>5</v>
      </c>
      <c r="AL8" s="1081"/>
      <c r="AM8" s="1081"/>
      <c r="AN8" s="1081"/>
      <c r="AO8" s="1081"/>
      <c r="AP8" s="1081" t="s">
        <v>533</v>
      </c>
      <c r="AQ8" s="1081"/>
      <c r="AR8" s="1081"/>
      <c r="AS8" s="1081"/>
      <c r="AT8" s="1081"/>
      <c r="AU8" s="1082" t="s">
        <v>612</v>
      </c>
      <c r="AV8" s="1082"/>
      <c r="AW8" s="1082"/>
      <c r="AX8" s="1082"/>
      <c r="AY8" s="1083"/>
      <c r="AZ8" s="230"/>
      <c r="BA8" s="230"/>
      <c r="BB8" s="230"/>
      <c r="BC8" s="230"/>
      <c r="BD8" s="230"/>
      <c r="BE8" s="231"/>
      <c r="BF8" s="231"/>
      <c r="BG8" s="231"/>
      <c r="BH8" s="231"/>
      <c r="BI8" s="231"/>
      <c r="BJ8" s="231"/>
      <c r="BK8" s="231"/>
      <c r="BL8" s="231"/>
      <c r="BM8" s="231"/>
      <c r="BN8" s="231"/>
      <c r="BO8" s="231"/>
      <c r="BP8" s="231"/>
      <c r="BQ8" s="236">
        <v>2</v>
      </c>
      <c r="BR8" s="237"/>
      <c r="BS8" s="992" t="s">
        <v>602</v>
      </c>
      <c r="BT8" s="993"/>
      <c r="BU8" s="993"/>
      <c r="BV8" s="993"/>
      <c r="BW8" s="993"/>
      <c r="BX8" s="993"/>
      <c r="BY8" s="993"/>
      <c r="BZ8" s="993"/>
      <c r="CA8" s="993"/>
      <c r="CB8" s="993"/>
      <c r="CC8" s="993"/>
      <c r="CD8" s="993"/>
      <c r="CE8" s="993"/>
      <c r="CF8" s="993"/>
      <c r="CG8" s="1014"/>
      <c r="CH8" s="989">
        <v>0</v>
      </c>
      <c r="CI8" s="990"/>
      <c r="CJ8" s="990"/>
      <c r="CK8" s="990"/>
      <c r="CL8" s="991"/>
      <c r="CM8" s="989">
        <v>4</v>
      </c>
      <c r="CN8" s="990"/>
      <c r="CO8" s="990"/>
      <c r="CP8" s="990"/>
      <c r="CQ8" s="991"/>
      <c r="CR8" s="989">
        <v>1</v>
      </c>
      <c r="CS8" s="990"/>
      <c r="CT8" s="990"/>
      <c r="CU8" s="990"/>
      <c r="CV8" s="991"/>
      <c r="CW8" s="989">
        <v>97</v>
      </c>
      <c r="CX8" s="990"/>
      <c r="CY8" s="990"/>
      <c r="CZ8" s="990"/>
      <c r="DA8" s="991"/>
      <c r="DB8" s="989" t="s">
        <v>533</v>
      </c>
      <c r="DC8" s="990"/>
      <c r="DD8" s="990"/>
      <c r="DE8" s="990"/>
      <c r="DF8" s="991"/>
      <c r="DG8" s="989" t="s">
        <v>533</v>
      </c>
      <c r="DH8" s="990"/>
      <c r="DI8" s="990"/>
      <c r="DJ8" s="990"/>
      <c r="DK8" s="991"/>
      <c r="DL8" s="989" t="s">
        <v>533</v>
      </c>
      <c r="DM8" s="990"/>
      <c r="DN8" s="990"/>
      <c r="DO8" s="990"/>
      <c r="DP8" s="991"/>
      <c r="DQ8" s="989" t="s">
        <v>533</v>
      </c>
      <c r="DR8" s="990"/>
      <c r="DS8" s="990"/>
      <c r="DT8" s="990"/>
      <c r="DU8" s="991"/>
      <c r="DV8" s="992"/>
      <c r="DW8" s="993"/>
      <c r="DX8" s="993"/>
      <c r="DY8" s="993"/>
      <c r="DZ8" s="994"/>
      <c r="EA8" s="232"/>
    </row>
    <row r="9" spans="1:131" s="233" customFormat="1" ht="26.25" customHeight="1" x14ac:dyDescent="0.15">
      <c r="A9" s="236">
        <v>3</v>
      </c>
      <c r="B9" s="1030" t="s">
        <v>394</v>
      </c>
      <c r="C9" s="1031"/>
      <c r="D9" s="1031"/>
      <c r="E9" s="1031"/>
      <c r="F9" s="1031"/>
      <c r="G9" s="1031"/>
      <c r="H9" s="1031"/>
      <c r="I9" s="1031"/>
      <c r="J9" s="1031"/>
      <c r="K9" s="1031"/>
      <c r="L9" s="1031"/>
      <c r="M9" s="1031"/>
      <c r="N9" s="1031"/>
      <c r="O9" s="1031"/>
      <c r="P9" s="1032"/>
      <c r="Q9" s="1038">
        <v>267</v>
      </c>
      <c r="R9" s="1039"/>
      <c r="S9" s="1039"/>
      <c r="T9" s="1039"/>
      <c r="U9" s="1039"/>
      <c r="V9" s="1039">
        <v>162</v>
      </c>
      <c r="W9" s="1039"/>
      <c r="X9" s="1039"/>
      <c r="Y9" s="1039"/>
      <c r="Z9" s="1039"/>
      <c r="AA9" s="1039">
        <v>105</v>
      </c>
      <c r="AB9" s="1039"/>
      <c r="AC9" s="1039"/>
      <c r="AD9" s="1039"/>
      <c r="AE9" s="1040"/>
      <c r="AF9" s="1035">
        <v>105</v>
      </c>
      <c r="AG9" s="1036"/>
      <c r="AH9" s="1036"/>
      <c r="AI9" s="1036"/>
      <c r="AJ9" s="1037"/>
      <c r="AK9" s="1080" t="s">
        <v>533</v>
      </c>
      <c r="AL9" s="1081"/>
      <c r="AM9" s="1081"/>
      <c r="AN9" s="1081"/>
      <c r="AO9" s="1081"/>
      <c r="AP9" s="1081">
        <v>337</v>
      </c>
      <c r="AQ9" s="1081"/>
      <c r="AR9" s="1081"/>
      <c r="AS9" s="1081"/>
      <c r="AT9" s="1081"/>
      <c r="AU9" s="1082"/>
      <c r="AV9" s="1082"/>
      <c r="AW9" s="1082"/>
      <c r="AX9" s="1082"/>
      <c r="AY9" s="1083"/>
      <c r="AZ9" s="230"/>
      <c r="BA9" s="230"/>
      <c r="BB9" s="230"/>
      <c r="BC9" s="230"/>
      <c r="BD9" s="230"/>
      <c r="BE9" s="231"/>
      <c r="BF9" s="231"/>
      <c r="BG9" s="231"/>
      <c r="BH9" s="231"/>
      <c r="BI9" s="231"/>
      <c r="BJ9" s="231"/>
      <c r="BK9" s="231"/>
      <c r="BL9" s="231"/>
      <c r="BM9" s="231"/>
      <c r="BN9" s="231"/>
      <c r="BO9" s="231"/>
      <c r="BP9" s="231"/>
      <c r="BQ9" s="236">
        <v>3</v>
      </c>
      <c r="BR9" s="237"/>
      <c r="BS9" s="992" t="s">
        <v>603</v>
      </c>
      <c r="BT9" s="993"/>
      <c r="BU9" s="993"/>
      <c r="BV9" s="993"/>
      <c r="BW9" s="993"/>
      <c r="BX9" s="993"/>
      <c r="BY9" s="993"/>
      <c r="BZ9" s="993"/>
      <c r="CA9" s="993"/>
      <c r="CB9" s="993"/>
      <c r="CC9" s="993"/>
      <c r="CD9" s="993"/>
      <c r="CE9" s="993"/>
      <c r="CF9" s="993"/>
      <c r="CG9" s="1014"/>
      <c r="CH9" s="989">
        <v>1</v>
      </c>
      <c r="CI9" s="990"/>
      <c r="CJ9" s="990"/>
      <c r="CK9" s="990"/>
      <c r="CL9" s="991"/>
      <c r="CM9" s="989">
        <v>371</v>
      </c>
      <c r="CN9" s="990"/>
      <c r="CO9" s="990"/>
      <c r="CP9" s="990"/>
      <c r="CQ9" s="991"/>
      <c r="CR9" s="989">
        <v>20</v>
      </c>
      <c r="CS9" s="990"/>
      <c r="CT9" s="990"/>
      <c r="CU9" s="990"/>
      <c r="CV9" s="991"/>
      <c r="CW9" s="989" t="s">
        <v>533</v>
      </c>
      <c r="CX9" s="990"/>
      <c r="CY9" s="990"/>
      <c r="CZ9" s="990"/>
      <c r="DA9" s="991"/>
      <c r="DB9" s="989" t="s">
        <v>533</v>
      </c>
      <c r="DC9" s="990"/>
      <c r="DD9" s="990"/>
      <c r="DE9" s="990"/>
      <c r="DF9" s="991"/>
      <c r="DG9" s="989" t="s">
        <v>533</v>
      </c>
      <c r="DH9" s="990"/>
      <c r="DI9" s="990"/>
      <c r="DJ9" s="990"/>
      <c r="DK9" s="991"/>
      <c r="DL9" s="989" t="s">
        <v>533</v>
      </c>
      <c r="DM9" s="990"/>
      <c r="DN9" s="990"/>
      <c r="DO9" s="990"/>
      <c r="DP9" s="991"/>
      <c r="DQ9" s="989" t="s">
        <v>533</v>
      </c>
      <c r="DR9" s="990"/>
      <c r="DS9" s="990"/>
      <c r="DT9" s="990"/>
      <c r="DU9" s="991"/>
      <c r="DV9" s="992"/>
      <c r="DW9" s="993"/>
      <c r="DX9" s="993"/>
      <c r="DY9" s="993"/>
      <c r="DZ9" s="994"/>
      <c r="EA9" s="232"/>
    </row>
    <row r="10" spans="1:131" s="233" customFormat="1" ht="26.25" customHeight="1" x14ac:dyDescent="0.15">
      <c r="A10" s="236">
        <v>4</v>
      </c>
      <c r="B10" s="1030" t="s">
        <v>395</v>
      </c>
      <c r="C10" s="1031"/>
      <c r="D10" s="1031"/>
      <c r="E10" s="1031"/>
      <c r="F10" s="1031"/>
      <c r="G10" s="1031"/>
      <c r="H10" s="1031"/>
      <c r="I10" s="1031"/>
      <c r="J10" s="1031"/>
      <c r="K10" s="1031"/>
      <c r="L10" s="1031"/>
      <c r="M10" s="1031"/>
      <c r="N10" s="1031"/>
      <c r="O10" s="1031"/>
      <c r="P10" s="1032"/>
      <c r="Q10" s="1038">
        <v>48</v>
      </c>
      <c r="R10" s="1039"/>
      <c r="S10" s="1039"/>
      <c r="T10" s="1039"/>
      <c r="U10" s="1039"/>
      <c r="V10" s="1039">
        <v>45</v>
      </c>
      <c r="W10" s="1039"/>
      <c r="X10" s="1039"/>
      <c r="Y10" s="1039"/>
      <c r="Z10" s="1039"/>
      <c r="AA10" s="1039">
        <v>3</v>
      </c>
      <c r="AB10" s="1039"/>
      <c r="AC10" s="1039"/>
      <c r="AD10" s="1039"/>
      <c r="AE10" s="1040"/>
      <c r="AF10" s="1035" t="s">
        <v>130</v>
      </c>
      <c r="AG10" s="1036"/>
      <c r="AH10" s="1036"/>
      <c r="AI10" s="1036"/>
      <c r="AJ10" s="1037"/>
      <c r="AK10" s="1080">
        <v>27</v>
      </c>
      <c r="AL10" s="1081"/>
      <c r="AM10" s="1081"/>
      <c r="AN10" s="1081"/>
      <c r="AO10" s="1081"/>
      <c r="AP10" s="1081">
        <v>8</v>
      </c>
      <c r="AQ10" s="1081"/>
      <c r="AR10" s="1081"/>
      <c r="AS10" s="1081"/>
      <c r="AT10" s="1081"/>
      <c r="AU10" s="1082"/>
      <c r="AV10" s="1082"/>
      <c r="AW10" s="1082"/>
      <c r="AX10" s="1082"/>
      <c r="AY10" s="1083"/>
      <c r="AZ10" s="230"/>
      <c r="BA10" s="230"/>
      <c r="BB10" s="230"/>
      <c r="BC10" s="230"/>
      <c r="BD10" s="230"/>
      <c r="BE10" s="231"/>
      <c r="BF10" s="231"/>
      <c r="BG10" s="231"/>
      <c r="BH10" s="231"/>
      <c r="BI10" s="231"/>
      <c r="BJ10" s="231"/>
      <c r="BK10" s="231"/>
      <c r="BL10" s="231"/>
      <c r="BM10" s="231"/>
      <c r="BN10" s="231"/>
      <c r="BO10" s="231"/>
      <c r="BP10" s="231"/>
      <c r="BQ10" s="236">
        <v>4</v>
      </c>
      <c r="BR10" s="237"/>
      <c r="BS10" s="992" t="s">
        <v>604</v>
      </c>
      <c r="BT10" s="993"/>
      <c r="BU10" s="993"/>
      <c r="BV10" s="993"/>
      <c r="BW10" s="993"/>
      <c r="BX10" s="993"/>
      <c r="BY10" s="993"/>
      <c r="BZ10" s="993"/>
      <c r="CA10" s="993"/>
      <c r="CB10" s="993"/>
      <c r="CC10" s="993"/>
      <c r="CD10" s="993"/>
      <c r="CE10" s="993"/>
      <c r="CF10" s="993"/>
      <c r="CG10" s="1014"/>
      <c r="CH10" s="989">
        <v>9</v>
      </c>
      <c r="CI10" s="990"/>
      <c r="CJ10" s="990"/>
      <c r="CK10" s="990"/>
      <c r="CL10" s="991"/>
      <c r="CM10" s="989">
        <v>340</v>
      </c>
      <c r="CN10" s="990"/>
      <c r="CO10" s="990"/>
      <c r="CP10" s="990"/>
      <c r="CQ10" s="991"/>
      <c r="CR10" s="989">
        <v>10</v>
      </c>
      <c r="CS10" s="990"/>
      <c r="CT10" s="990"/>
      <c r="CU10" s="990"/>
      <c r="CV10" s="991"/>
      <c r="CW10" s="989">
        <v>14</v>
      </c>
      <c r="CX10" s="990"/>
      <c r="CY10" s="990"/>
      <c r="CZ10" s="990"/>
      <c r="DA10" s="991"/>
      <c r="DB10" s="989" t="s">
        <v>533</v>
      </c>
      <c r="DC10" s="990"/>
      <c r="DD10" s="990"/>
      <c r="DE10" s="990"/>
      <c r="DF10" s="991"/>
      <c r="DG10" s="989" t="s">
        <v>533</v>
      </c>
      <c r="DH10" s="990"/>
      <c r="DI10" s="990"/>
      <c r="DJ10" s="990"/>
      <c r="DK10" s="991"/>
      <c r="DL10" s="989" t="s">
        <v>533</v>
      </c>
      <c r="DM10" s="990"/>
      <c r="DN10" s="990"/>
      <c r="DO10" s="990"/>
      <c r="DP10" s="991"/>
      <c r="DQ10" s="989" t="s">
        <v>533</v>
      </c>
      <c r="DR10" s="990"/>
      <c r="DS10" s="990"/>
      <c r="DT10" s="990"/>
      <c r="DU10" s="991"/>
      <c r="DV10" s="992"/>
      <c r="DW10" s="993"/>
      <c r="DX10" s="993"/>
      <c r="DY10" s="993"/>
      <c r="DZ10" s="994"/>
      <c r="EA10" s="232"/>
    </row>
    <row r="11" spans="1:131" s="233" customFormat="1" ht="26.25" customHeight="1" x14ac:dyDescent="0.15">
      <c r="A11" s="236">
        <v>5</v>
      </c>
      <c r="B11" s="1030" t="s">
        <v>396</v>
      </c>
      <c r="C11" s="1031"/>
      <c r="D11" s="1031"/>
      <c r="E11" s="1031"/>
      <c r="F11" s="1031"/>
      <c r="G11" s="1031"/>
      <c r="H11" s="1031"/>
      <c r="I11" s="1031"/>
      <c r="J11" s="1031"/>
      <c r="K11" s="1031"/>
      <c r="L11" s="1031"/>
      <c r="M11" s="1031"/>
      <c r="N11" s="1031"/>
      <c r="O11" s="1031"/>
      <c r="P11" s="1032"/>
      <c r="Q11" s="1038">
        <v>615</v>
      </c>
      <c r="R11" s="1039"/>
      <c r="S11" s="1039"/>
      <c r="T11" s="1039"/>
      <c r="U11" s="1039"/>
      <c r="V11" s="1039">
        <v>463</v>
      </c>
      <c r="W11" s="1039"/>
      <c r="X11" s="1039"/>
      <c r="Y11" s="1039"/>
      <c r="Z11" s="1039"/>
      <c r="AA11" s="1039">
        <v>151</v>
      </c>
      <c r="AB11" s="1039"/>
      <c r="AC11" s="1039"/>
      <c r="AD11" s="1039"/>
      <c r="AE11" s="1040"/>
      <c r="AF11" s="1035">
        <v>151</v>
      </c>
      <c r="AG11" s="1036"/>
      <c r="AH11" s="1036"/>
      <c r="AI11" s="1036"/>
      <c r="AJ11" s="1037"/>
      <c r="AK11" s="1080" t="s">
        <v>533</v>
      </c>
      <c r="AL11" s="1081"/>
      <c r="AM11" s="1081"/>
      <c r="AN11" s="1081"/>
      <c r="AO11" s="1081"/>
      <c r="AP11" s="1081" t="s">
        <v>533</v>
      </c>
      <c r="AQ11" s="1081"/>
      <c r="AR11" s="1081"/>
      <c r="AS11" s="1081"/>
      <c r="AT11" s="1081"/>
      <c r="AU11" s="1082"/>
      <c r="AV11" s="1082"/>
      <c r="AW11" s="1082"/>
      <c r="AX11" s="1082"/>
      <c r="AY11" s="1083"/>
      <c r="AZ11" s="230"/>
      <c r="BA11" s="230"/>
      <c r="BB11" s="230"/>
      <c r="BC11" s="230"/>
      <c r="BD11" s="230"/>
      <c r="BE11" s="231"/>
      <c r="BF11" s="231"/>
      <c r="BG11" s="231"/>
      <c r="BH11" s="231"/>
      <c r="BI11" s="231"/>
      <c r="BJ11" s="231"/>
      <c r="BK11" s="231"/>
      <c r="BL11" s="231"/>
      <c r="BM11" s="231"/>
      <c r="BN11" s="231"/>
      <c r="BO11" s="231"/>
      <c r="BP11" s="231"/>
      <c r="BQ11" s="236">
        <v>5</v>
      </c>
      <c r="BR11" s="237"/>
      <c r="BS11" s="992" t="s">
        <v>605</v>
      </c>
      <c r="BT11" s="993"/>
      <c r="BU11" s="993"/>
      <c r="BV11" s="993"/>
      <c r="BW11" s="993"/>
      <c r="BX11" s="993"/>
      <c r="BY11" s="993"/>
      <c r="BZ11" s="993"/>
      <c r="CA11" s="993"/>
      <c r="CB11" s="993"/>
      <c r="CC11" s="993"/>
      <c r="CD11" s="993"/>
      <c r="CE11" s="993"/>
      <c r="CF11" s="993"/>
      <c r="CG11" s="1014"/>
      <c r="CH11" s="989">
        <v>2</v>
      </c>
      <c r="CI11" s="990"/>
      <c r="CJ11" s="990"/>
      <c r="CK11" s="990"/>
      <c r="CL11" s="991"/>
      <c r="CM11" s="989">
        <v>270</v>
      </c>
      <c r="CN11" s="990"/>
      <c r="CO11" s="990"/>
      <c r="CP11" s="990"/>
      <c r="CQ11" s="991"/>
      <c r="CR11" s="989">
        <v>50</v>
      </c>
      <c r="CS11" s="990"/>
      <c r="CT11" s="990"/>
      <c r="CU11" s="990"/>
      <c r="CV11" s="991"/>
      <c r="CW11" s="989">
        <v>93</v>
      </c>
      <c r="CX11" s="990"/>
      <c r="CY11" s="990"/>
      <c r="CZ11" s="990"/>
      <c r="DA11" s="991"/>
      <c r="DB11" s="989" t="s">
        <v>533</v>
      </c>
      <c r="DC11" s="990"/>
      <c r="DD11" s="990"/>
      <c r="DE11" s="990"/>
      <c r="DF11" s="991"/>
      <c r="DG11" s="989" t="s">
        <v>533</v>
      </c>
      <c r="DH11" s="990"/>
      <c r="DI11" s="990"/>
      <c r="DJ11" s="990"/>
      <c r="DK11" s="991"/>
      <c r="DL11" s="989" t="s">
        <v>533</v>
      </c>
      <c r="DM11" s="990"/>
      <c r="DN11" s="990"/>
      <c r="DO11" s="990"/>
      <c r="DP11" s="991"/>
      <c r="DQ11" s="989" t="s">
        <v>533</v>
      </c>
      <c r="DR11" s="990"/>
      <c r="DS11" s="990"/>
      <c r="DT11" s="990"/>
      <c r="DU11" s="991"/>
      <c r="DV11" s="992"/>
      <c r="DW11" s="993"/>
      <c r="DX11" s="993"/>
      <c r="DY11" s="993"/>
      <c r="DZ11" s="994"/>
      <c r="EA11" s="232"/>
    </row>
    <row r="12" spans="1:131" s="233" customFormat="1" ht="26.25" customHeight="1" x14ac:dyDescent="0.15">
      <c r="A12" s="236">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0"/>
      <c r="BA12" s="230"/>
      <c r="BB12" s="230"/>
      <c r="BC12" s="230"/>
      <c r="BD12" s="230"/>
      <c r="BE12" s="231"/>
      <c r="BF12" s="231"/>
      <c r="BG12" s="231"/>
      <c r="BH12" s="231"/>
      <c r="BI12" s="231"/>
      <c r="BJ12" s="231"/>
      <c r="BK12" s="231"/>
      <c r="BL12" s="231"/>
      <c r="BM12" s="231"/>
      <c r="BN12" s="231"/>
      <c r="BO12" s="231"/>
      <c r="BP12" s="231"/>
      <c r="BQ12" s="236">
        <v>6</v>
      </c>
      <c r="BR12" s="237"/>
      <c r="BS12" s="992" t="s">
        <v>606</v>
      </c>
      <c r="BT12" s="993"/>
      <c r="BU12" s="993"/>
      <c r="BV12" s="993"/>
      <c r="BW12" s="993"/>
      <c r="BX12" s="993"/>
      <c r="BY12" s="993"/>
      <c r="BZ12" s="993"/>
      <c r="CA12" s="993"/>
      <c r="CB12" s="993"/>
      <c r="CC12" s="993"/>
      <c r="CD12" s="993"/>
      <c r="CE12" s="993"/>
      <c r="CF12" s="993"/>
      <c r="CG12" s="1014"/>
      <c r="CH12" s="989">
        <v>0</v>
      </c>
      <c r="CI12" s="990"/>
      <c r="CJ12" s="990"/>
      <c r="CK12" s="990"/>
      <c r="CL12" s="991"/>
      <c r="CM12" s="989">
        <v>231</v>
      </c>
      <c r="CN12" s="990"/>
      <c r="CO12" s="990"/>
      <c r="CP12" s="990"/>
      <c r="CQ12" s="991"/>
      <c r="CR12" s="989">
        <v>251</v>
      </c>
      <c r="CS12" s="990"/>
      <c r="CT12" s="990"/>
      <c r="CU12" s="990"/>
      <c r="CV12" s="991"/>
      <c r="CW12" s="989">
        <v>0</v>
      </c>
      <c r="CX12" s="990"/>
      <c r="CY12" s="990"/>
      <c r="CZ12" s="990"/>
      <c r="DA12" s="991"/>
      <c r="DB12" s="989" t="s">
        <v>533</v>
      </c>
      <c r="DC12" s="990"/>
      <c r="DD12" s="990"/>
      <c r="DE12" s="990"/>
      <c r="DF12" s="991"/>
      <c r="DG12" s="989" t="s">
        <v>533</v>
      </c>
      <c r="DH12" s="990"/>
      <c r="DI12" s="990"/>
      <c r="DJ12" s="990"/>
      <c r="DK12" s="991"/>
      <c r="DL12" s="989" t="s">
        <v>533</v>
      </c>
      <c r="DM12" s="990"/>
      <c r="DN12" s="990"/>
      <c r="DO12" s="990"/>
      <c r="DP12" s="991"/>
      <c r="DQ12" s="989" t="s">
        <v>533</v>
      </c>
      <c r="DR12" s="990"/>
      <c r="DS12" s="990"/>
      <c r="DT12" s="990"/>
      <c r="DU12" s="991"/>
      <c r="DV12" s="992"/>
      <c r="DW12" s="993"/>
      <c r="DX12" s="993"/>
      <c r="DY12" s="993"/>
      <c r="DZ12" s="994"/>
      <c r="EA12" s="232"/>
    </row>
    <row r="13" spans="1:131" s="233" customFormat="1" ht="26.25" customHeight="1" x14ac:dyDescent="0.15">
      <c r="A13" s="236">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0"/>
      <c r="BA13" s="230"/>
      <c r="BB13" s="230"/>
      <c r="BC13" s="230"/>
      <c r="BD13" s="230"/>
      <c r="BE13" s="231"/>
      <c r="BF13" s="231"/>
      <c r="BG13" s="231"/>
      <c r="BH13" s="231"/>
      <c r="BI13" s="231"/>
      <c r="BJ13" s="231"/>
      <c r="BK13" s="231"/>
      <c r="BL13" s="231"/>
      <c r="BM13" s="231"/>
      <c r="BN13" s="231"/>
      <c r="BO13" s="231"/>
      <c r="BP13" s="231"/>
      <c r="BQ13" s="236">
        <v>7</v>
      </c>
      <c r="BR13" s="237" t="s">
        <v>610</v>
      </c>
      <c r="BS13" s="992" t="s">
        <v>607</v>
      </c>
      <c r="BT13" s="993"/>
      <c r="BU13" s="993"/>
      <c r="BV13" s="993"/>
      <c r="BW13" s="993"/>
      <c r="BX13" s="993"/>
      <c r="BY13" s="993"/>
      <c r="BZ13" s="993"/>
      <c r="CA13" s="993"/>
      <c r="CB13" s="993"/>
      <c r="CC13" s="993"/>
      <c r="CD13" s="993"/>
      <c r="CE13" s="993"/>
      <c r="CF13" s="993"/>
      <c r="CG13" s="1014"/>
      <c r="CH13" s="989">
        <v>-1</v>
      </c>
      <c r="CI13" s="990"/>
      <c r="CJ13" s="990"/>
      <c r="CK13" s="990"/>
      <c r="CL13" s="991"/>
      <c r="CM13" s="989">
        <v>39</v>
      </c>
      <c r="CN13" s="990"/>
      <c r="CO13" s="990"/>
      <c r="CP13" s="990"/>
      <c r="CQ13" s="991"/>
      <c r="CR13" s="989">
        <v>10</v>
      </c>
      <c r="CS13" s="990"/>
      <c r="CT13" s="990"/>
      <c r="CU13" s="990"/>
      <c r="CV13" s="991"/>
      <c r="CW13" s="989" t="s">
        <v>533</v>
      </c>
      <c r="CX13" s="990"/>
      <c r="CY13" s="990"/>
      <c r="CZ13" s="990"/>
      <c r="DA13" s="991"/>
      <c r="DB13" s="989">
        <v>1431</v>
      </c>
      <c r="DC13" s="990"/>
      <c r="DD13" s="990"/>
      <c r="DE13" s="990"/>
      <c r="DF13" s="991"/>
      <c r="DG13" s="989" t="s">
        <v>533</v>
      </c>
      <c r="DH13" s="990"/>
      <c r="DI13" s="990"/>
      <c r="DJ13" s="990"/>
      <c r="DK13" s="991"/>
      <c r="DL13" s="989" t="s">
        <v>533</v>
      </c>
      <c r="DM13" s="990"/>
      <c r="DN13" s="990"/>
      <c r="DO13" s="990"/>
      <c r="DP13" s="991"/>
      <c r="DQ13" s="989" t="s">
        <v>533</v>
      </c>
      <c r="DR13" s="990"/>
      <c r="DS13" s="990"/>
      <c r="DT13" s="990"/>
      <c r="DU13" s="991"/>
      <c r="DV13" s="992"/>
      <c r="DW13" s="993"/>
      <c r="DX13" s="993"/>
      <c r="DY13" s="993"/>
      <c r="DZ13" s="994"/>
      <c r="EA13" s="232"/>
    </row>
    <row r="14" spans="1:131" s="233" customFormat="1" ht="26.25" customHeight="1" x14ac:dyDescent="0.15">
      <c r="A14" s="236">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0"/>
      <c r="BA14" s="230"/>
      <c r="BB14" s="230"/>
      <c r="BC14" s="230"/>
      <c r="BD14" s="230"/>
      <c r="BE14" s="231"/>
      <c r="BF14" s="231"/>
      <c r="BG14" s="231"/>
      <c r="BH14" s="231"/>
      <c r="BI14" s="231"/>
      <c r="BJ14" s="231"/>
      <c r="BK14" s="231"/>
      <c r="BL14" s="231"/>
      <c r="BM14" s="231"/>
      <c r="BN14" s="231"/>
      <c r="BO14" s="231"/>
      <c r="BP14" s="231"/>
      <c r="BQ14" s="236">
        <v>8</v>
      </c>
      <c r="BR14" s="237"/>
      <c r="BS14" s="992" t="s">
        <v>608</v>
      </c>
      <c r="BT14" s="993"/>
      <c r="BU14" s="993"/>
      <c r="BV14" s="993"/>
      <c r="BW14" s="993"/>
      <c r="BX14" s="993"/>
      <c r="BY14" s="993"/>
      <c r="BZ14" s="993"/>
      <c r="CA14" s="993"/>
      <c r="CB14" s="993"/>
      <c r="CC14" s="993"/>
      <c r="CD14" s="993"/>
      <c r="CE14" s="993"/>
      <c r="CF14" s="993"/>
      <c r="CG14" s="1014"/>
      <c r="CH14" s="989">
        <v>1</v>
      </c>
      <c r="CI14" s="990"/>
      <c r="CJ14" s="990"/>
      <c r="CK14" s="990"/>
      <c r="CL14" s="991"/>
      <c r="CM14" s="989">
        <v>173</v>
      </c>
      <c r="CN14" s="990"/>
      <c r="CO14" s="990"/>
      <c r="CP14" s="990"/>
      <c r="CQ14" s="991"/>
      <c r="CR14" s="989">
        <v>30</v>
      </c>
      <c r="CS14" s="990"/>
      <c r="CT14" s="990"/>
      <c r="CU14" s="990"/>
      <c r="CV14" s="991"/>
      <c r="CW14" s="989" t="s">
        <v>533</v>
      </c>
      <c r="CX14" s="990"/>
      <c r="CY14" s="990"/>
      <c r="CZ14" s="990"/>
      <c r="DA14" s="991"/>
      <c r="DB14" s="989" t="s">
        <v>533</v>
      </c>
      <c r="DC14" s="990"/>
      <c r="DD14" s="990"/>
      <c r="DE14" s="990"/>
      <c r="DF14" s="991"/>
      <c r="DG14" s="989" t="s">
        <v>533</v>
      </c>
      <c r="DH14" s="990"/>
      <c r="DI14" s="990"/>
      <c r="DJ14" s="990"/>
      <c r="DK14" s="991"/>
      <c r="DL14" s="989" t="s">
        <v>533</v>
      </c>
      <c r="DM14" s="990"/>
      <c r="DN14" s="990"/>
      <c r="DO14" s="990"/>
      <c r="DP14" s="991"/>
      <c r="DQ14" s="989" t="s">
        <v>533</v>
      </c>
      <c r="DR14" s="990"/>
      <c r="DS14" s="990"/>
      <c r="DT14" s="990"/>
      <c r="DU14" s="991"/>
      <c r="DV14" s="992"/>
      <c r="DW14" s="993"/>
      <c r="DX14" s="993"/>
      <c r="DY14" s="993"/>
      <c r="DZ14" s="994"/>
      <c r="EA14" s="232"/>
    </row>
    <row r="15" spans="1:131" s="233" customFormat="1" ht="26.25" customHeight="1" x14ac:dyDescent="0.15">
      <c r="A15" s="236">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0"/>
      <c r="BA15" s="230"/>
      <c r="BB15" s="230"/>
      <c r="BC15" s="230"/>
      <c r="BD15" s="230"/>
      <c r="BE15" s="231"/>
      <c r="BF15" s="231"/>
      <c r="BG15" s="231"/>
      <c r="BH15" s="231"/>
      <c r="BI15" s="231"/>
      <c r="BJ15" s="231"/>
      <c r="BK15" s="231"/>
      <c r="BL15" s="231"/>
      <c r="BM15" s="231"/>
      <c r="BN15" s="231"/>
      <c r="BO15" s="231"/>
      <c r="BP15" s="231"/>
      <c r="BQ15" s="236">
        <v>9</v>
      </c>
      <c r="BR15" s="237"/>
      <c r="BS15" s="992" t="s">
        <v>609</v>
      </c>
      <c r="BT15" s="993"/>
      <c r="BU15" s="993"/>
      <c r="BV15" s="993"/>
      <c r="BW15" s="993"/>
      <c r="BX15" s="993"/>
      <c r="BY15" s="993"/>
      <c r="BZ15" s="993"/>
      <c r="CA15" s="993"/>
      <c r="CB15" s="993"/>
      <c r="CC15" s="993"/>
      <c r="CD15" s="993"/>
      <c r="CE15" s="993"/>
      <c r="CF15" s="993"/>
      <c r="CG15" s="1014"/>
      <c r="CH15" s="989">
        <v>154</v>
      </c>
      <c r="CI15" s="990"/>
      <c r="CJ15" s="990"/>
      <c r="CK15" s="990"/>
      <c r="CL15" s="991"/>
      <c r="CM15" s="989">
        <v>5314</v>
      </c>
      <c r="CN15" s="990"/>
      <c r="CO15" s="990"/>
      <c r="CP15" s="990"/>
      <c r="CQ15" s="991"/>
      <c r="CR15" s="989">
        <v>9</v>
      </c>
      <c r="CS15" s="990"/>
      <c r="CT15" s="990"/>
      <c r="CU15" s="990"/>
      <c r="CV15" s="991"/>
      <c r="CW15" s="989">
        <v>210</v>
      </c>
      <c r="CX15" s="990"/>
      <c r="CY15" s="990"/>
      <c r="CZ15" s="990"/>
      <c r="DA15" s="991"/>
      <c r="DB15" s="989" t="s">
        <v>533</v>
      </c>
      <c r="DC15" s="990"/>
      <c r="DD15" s="990"/>
      <c r="DE15" s="990"/>
      <c r="DF15" s="991"/>
      <c r="DG15" s="989" t="s">
        <v>533</v>
      </c>
      <c r="DH15" s="990"/>
      <c r="DI15" s="990"/>
      <c r="DJ15" s="990"/>
      <c r="DK15" s="991"/>
      <c r="DL15" s="989" t="s">
        <v>533</v>
      </c>
      <c r="DM15" s="990"/>
      <c r="DN15" s="990"/>
      <c r="DO15" s="990"/>
      <c r="DP15" s="991"/>
      <c r="DQ15" s="989" t="s">
        <v>533</v>
      </c>
      <c r="DR15" s="990"/>
      <c r="DS15" s="990"/>
      <c r="DT15" s="990"/>
      <c r="DU15" s="991"/>
      <c r="DV15" s="992"/>
      <c r="DW15" s="993"/>
      <c r="DX15" s="993"/>
      <c r="DY15" s="993"/>
      <c r="DZ15" s="994"/>
      <c r="EA15" s="232"/>
    </row>
    <row r="16" spans="1:131" s="233" customFormat="1" ht="26.25" customHeight="1" x14ac:dyDescent="0.15">
      <c r="A16" s="236">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0"/>
      <c r="BA16" s="230"/>
      <c r="BB16" s="230"/>
      <c r="BC16" s="230"/>
      <c r="BD16" s="230"/>
      <c r="BE16" s="231"/>
      <c r="BF16" s="231"/>
      <c r="BG16" s="231"/>
      <c r="BH16" s="231"/>
      <c r="BI16" s="231"/>
      <c r="BJ16" s="231"/>
      <c r="BK16" s="231"/>
      <c r="BL16" s="231"/>
      <c r="BM16" s="231"/>
      <c r="BN16" s="231"/>
      <c r="BO16" s="231"/>
      <c r="BP16" s="231"/>
      <c r="BQ16" s="236">
        <v>10</v>
      </c>
      <c r="BR16" s="237"/>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2"/>
    </row>
    <row r="17" spans="1:131" s="233" customFormat="1" ht="26.25" customHeight="1" x14ac:dyDescent="0.15">
      <c r="A17" s="236">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0"/>
      <c r="BA17" s="230"/>
      <c r="BB17" s="230"/>
      <c r="BC17" s="230"/>
      <c r="BD17" s="230"/>
      <c r="BE17" s="231"/>
      <c r="BF17" s="231"/>
      <c r="BG17" s="231"/>
      <c r="BH17" s="231"/>
      <c r="BI17" s="231"/>
      <c r="BJ17" s="231"/>
      <c r="BK17" s="231"/>
      <c r="BL17" s="231"/>
      <c r="BM17" s="231"/>
      <c r="BN17" s="231"/>
      <c r="BO17" s="231"/>
      <c r="BP17" s="231"/>
      <c r="BQ17" s="236">
        <v>11</v>
      </c>
      <c r="BR17" s="237"/>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2"/>
    </row>
    <row r="18" spans="1:131" s="233" customFormat="1" ht="26.25" customHeight="1" x14ac:dyDescent="0.15">
      <c r="A18" s="236">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0"/>
      <c r="BA18" s="230"/>
      <c r="BB18" s="230"/>
      <c r="BC18" s="230"/>
      <c r="BD18" s="230"/>
      <c r="BE18" s="231"/>
      <c r="BF18" s="231"/>
      <c r="BG18" s="231"/>
      <c r="BH18" s="231"/>
      <c r="BI18" s="231"/>
      <c r="BJ18" s="231"/>
      <c r="BK18" s="231"/>
      <c r="BL18" s="231"/>
      <c r="BM18" s="231"/>
      <c r="BN18" s="231"/>
      <c r="BO18" s="231"/>
      <c r="BP18" s="231"/>
      <c r="BQ18" s="236">
        <v>12</v>
      </c>
      <c r="BR18" s="237"/>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2"/>
    </row>
    <row r="19" spans="1:131" s="233" customFormat="1" ht="26.25" customHeight="1" x14ac:dyDescent="0.15">
      <c r="A19" s="236">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0"/>
      <c r="BA19" s="230"/>
      <c r="BB19" s="230"/>
      <c r="BC19" s="230"/>
      <c r="BD19" s="230"/>
      <c r="BE19" s="231"/>
      <c r="BF19" s="231"/>
      <c r="BG19" s="231"/>
      <c r="BH19" s="231"/>
      <c r="BI19" s="231"/>
      <c r="BJ19" s="231"/>
      <c r="BK19" s="231"/>
      <c r="BL19" s="231"/>
      <c r="BM19" s="231"/>
      <c r="BN19" s="231"/>
      <c r="BO19" s="231"/>
      <c r="BP19" s="231"/>
      <c r="BQ19" s="236">
        <v>13</v>
      </c>
      <c r="BR19" s="237"/>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2"/>
    </row>
    <row r="20" spans="1:131" s="233" customFormat="1" ht="26.25" customHeight="1" x14ac:dyDescent="0.15">
      <c r="A20" s="236">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0"/>
      <c r="BA20" s="230"/>
      <c r="BB20" s="230"/>
      <c r="BC20" s="230"/>
      <c r="BD20" s="230"/>
      <c r="BE20" s="231"/>
      <c r="BF20" s="231"/>
      <c r="BG20" s="231"/>
      <c r="BH20" s="231"/>
      <c r="BI20" s="231"/>
      <c r="BJ20" s="231"/>
      <c r="BK20" s="231"/>
      <c r="BL20" s="231"/>
      <c r="BM20" s="231"/>
      <c r="BN20" s="231"/>
      <c r="BO20" s="231"/>
      <c r="BP20" s="231"/>
      <c r="BQ20" s="236">
        <v>14</v>
      </c>
      <c r="BR20" s="237"/>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2"/>
    </row>
    <row r="21" spans="1:131" s="233" customFormat="1" ht="26.25" customHeight="1" thickBot="1" x14ac:dyDescent="0.2">
      <c r="A21" s="236">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0"/>
      <c r="BA21" s="230"/>
      <c r="BB21" s="230"/>
      <c r="BC21" s="230"/>
      <c r="BD21" s="230"/>
      <c r="BE21" s="231"/>
      <c r="BF21" s="231"/>
      <c r="BG21" s="231"/>
      <c r="BH21" s="231"/>
      <c r="BI21" s="231"/>
      <c r="BJ21" s="231"/>
      <c r="BK21" s="231"/>
      <c r="BL21" s="231"/>
      <c r="BM21" s="231"/>
      <c r="BN21" s="231"/>
      <c r="BO21" s="231"/>
      <c r="BP21" s="231"/>
      <c r="BQ21" s="236">
        <v>15</v>
      </c>
      <c r="BR21" s="237"/>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2"/>
    </row>
    <row r="22" spans="1:131" s="233" customFormat="1" ht="26.25" customHeight="1" x14ac:dyDescent="0.15">
      <c r="A22" s="236">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1"/>
      <c r="BF22" s="231"/>
      <c r="BG22" s="231"/>
      <c r="BH22" s="231"/>
      <c r="BI22" s="231"/>
      <c r="BJ22" s="231"/>
      <c r="BK22" s="231"/>
      <c r="BL22" s="231"/>
      <c r="BM22" s="231"/>
      <c r="BN22" s="231"/>
      <c r="BO22" s="231"/>
      <c r="BP22" s="231"/>
      <c r="BQ22" s="236">
        <v>16</v>
      </c>
      <c r="BR22" s="237"/>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2"/>
    </row>
    <row r="23" spans="1:131" s="233" customFormat="1" ht="26.25" customHeight="1" thickBot="1" x14ac:dyDescent="0.2">
      <c r="A23" s="238" t="s">
        <v>398</v>
      </c>
      <c r="B23" s="937" t="s">
        <v>399</v>
      </c>
      <c r="C23" s="938"/>
      <c r="D23" s="938"/>
      <c r="E23" s="938"/>
      <c r="F23" s="938"/>
      <c r="G23" s="938"/>
      <c r="H23" s="938"/>
      <c r="I23" s="938"/>
      <c r="J23" s="938"/>
      <c r="K23" s="938"/>
      <c r="L23" s="938"/>
      <c r="M23" s="938"/>
      <c r="N23" s="938"/>
      <c r="O23" s="938"/>
      <c r="P23" s="948"/>
      <c r="Q23" s="1067">
        <v>197764</v>
      </c>
      <c r="R23" s="1061"/>
      <c r="S23" s="1061"/>
      <c r="T23" s="1061"/>
      <c r="U23" s="1061"/>
      <c r="V23" s="1061">
        <v>189378</v>
      </c>
      <c r="W23" s="1061"/>
      <c r="X23" s="1061"/>
      <c r="Y23" s="1061"/>
      <c r="Z23" s="1061"/>
      <c r="AA23" s="1061">
        <v>8386</v>
      </c>
      <c r="AB23" s="1061"/>
      <c r="AC23" s="1061"/>
      <c r="AD23" s="1061"/>
      <c r="AE23" s="1068"/>
      <c r="AF23" s="1069">
        <v>7955</v>
      </c>
      <c r="AG23" s="1061"/>
      <c r="AH23" s="1061"/>
      <c r="AI23" s="1061"/>
      <c r="AJ23" s="1070"/>
      <c r="AK23" s="1071"/>
      <c r="AL23" s="1072"/>
      <c r="AM23" s="1072"/>
      <c r="AN23" s="1072"/>
      <c r="AO23" s="1072"/>
      <c r="AP23" s="1061">
        <v>148841</v>
      </c>
      <c r="AQ23" s="1061"/>
      <c r="AR23" s="1061"/>
      <c r="AS23" s="1061"/>
      <c r="AT23" s="1061"/>
      <c r="AU23" s="1062"/>
      <c r="AV23" s="1062"/>
      <c r="AW23" s="1062"/>
      <c r="AX23" s="1062"/>
      <c r="AY23" s="1063"/>
      <c r="AZ23" s="1064" t="s">
        <v>400</v>
      </c>
      <c r="BA23" s="1065"/>
      <c r="BB23" s="1065"/>
      <c r="BC23" s="1065"/>
      <c r="BD23" s="1066"/>
      <c r="BE23" s="231"/>
      <c r="BF23" s="231"/>
      <c r="BG23" s="231"/>
      <c r="BH23" s="231"/>
      <c r="BI23" s="231"/>
      <c r="BJ23" s="231"/>
      <c r="BK23" s="231"/>
      <c r="BL23" s="231"/>
      <c r="BM23" s="231"/>
      <c r="BN23" s="231"/>
      <c r="BO23" s="231"/>
      <c r="BP23" s="231"/>
      <c r="BQ23" s="236">
        <v>17</v>
      </c>
      <c r="BR23" s="237"/>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2"/>
    </row>
    <row r="24" spans="1:131" s="233"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0"/>
      <c r="BA24" s="230"/>
      <c r="BB24" s="230"/>
      <c r="BC24" s="230"/>
      <c r="BD24" s="230"/>
      <c r="BE24" s="231"/>
      <c r="BF24" s="231"/>
      <c r="BG24" s="231"/>
      <c r="BH24" s="231"/>
      <c r="BI24" s="231"/>
      <c r="BJ24" s="231"/>
      <c r="BK24" s="231"/>
      <c r="BL24" s="231"/>
      <c r="BM24" s="231"/>
      <c r="BN24" s="231"/>
      <c r="BO24" s="231"/>
      <c r="BP24" s="231"/>
      <c r="BQ24" s="236">
        <v>18</v>
      </c>
      <c r="BR24" s="237"/>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2"/>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0"/>
      <c r="BK25" s="230"/>
      <c r="BL25" s="230"/>
      <c r="BM25" s="230"/>
      <c r="BN25" s="230"/>
      <c r="BO25" s="239"/>
      <c r="BP25" s="239"/>
      <c r="BQ25" s="236">
        <v>19</v>
      </c>
      <c r="BR25" s="237"/>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8"/>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382</v>
      </c>
      <c r="BF26" s="1002"/>
      <c r="BG26" s="1002"/>
      <c r="BH26" s="1002"/>
      <c r="BI26" s="1015"/>
      <c r="BJ26" s="230"/>
      <c r="BK26" s="230"/>
      <c r="BL26" s="230"/>
      <c r="BM26" s="230"/>
      <c r="BN26" s="230"/>
      <c r="BO26" s="239"/>
      <c r="BP26" s="239"/>
      <c r="BQ26" s="236">
        <v>20</v>
      </c>
      <c r="BR26" s="237"/>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8"/>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0"/>
      <c r="BK27" s="230"/>
      <c r="BL27" s="230"/>
      <c r="BM27" s="230"/>
      <c r="BN27" s="230"/>
      <c r="BO27" s="239"/>
      <c r="BP27" s="239"/>
      <c r="BQ27" s="236">
        <v>21</v>
      </c>
      <c r="BR27" s="237"/>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8"/>
    </row>
    <row r="28" spans="1:131" ht="26.25" customHeight="1" thickTop="1" x14ac:dyDescent="0.15">
      <c r="A28" s="240">
        <v>1</v>
      </c>
      <c r="B28" s="1047" t="s">
        <v>411</v>
      </c>
      <c r="C28" s="1048"/>
      <c r="D28" s="1048"/>
      <c r="E28" s="1048"/>
      <c r="F28" s="1048"/>
      <c r="G28" s="1048"/>
      <c r="H28" s="1048"/>
      <c r="I28" s="1048"/>
      <c r="J28" s="1048"/>
      <c r="K28" s="1048"/>
      <c r="L28" s="1048"/>
      <c r="M28" s="1048"/>
      <c r="N28" s="1048"/>
      <c r="O28" s="1048"/>
      <c r="P28" s="1049"/>
      <c r="Q28" s="1050">
        <v>22822</v>
      </c>
      <c r="R28" s="1051"/>
      <c r="S28" s="1051"/>
      <c r="T28" s="1051"/>
      <c r="U28" s="1051"/>
      <c r="V28" s="1051">
        <v>21545</v>
      </c>
      <c r="W28" s="1051"/>
      <c r="X28" s="1051"/>
      <c r="Y28" s="1051"/>
      <c r="Z28" s="1051"/>
      <c r="AA28" s="1051">
        <v>1276</v>
      </c>
      <c r="AB28" s="1051"/>
      <c r="AC28" s="1051"/>
      <c r="AD28" s="1051"/>
      <c r="AE28" s="1052"/>
      <c r="AF28" s="1053">
        <v>1276</v>
      </c>
      <c r="AG28" s="1051"/>
      <c r="AH28" s="1051"/>
      <c r="AI28" s="1051"/>
      <c r="AJ28" s="1054"/>
      <c r="AK28" s="1042">
        <v>230</v>
      </c>
      <c r="AL28" s="1043"/>
      <c r="AM28" s="1043"/>
      <c r="AN28" s="1043"/>
      <c r="AO28" s="1043"/>
      <c r="AP28" s="1043" t="s">
        <v>533</v>
      </c>
      <c r="AQ28" s="1043"/>
      <c r="AR28" s="1043"/>
      <c r="AS28" s="1043"/>
      <c r="AT28" s="1043"/>
      <c r="AU28" s="1043" t="s">
        <v>533</v>
      </c>
      <c r="AV28" s="1043"/>
      <c r="AW28" s="1043"/>
      <c r="AX28" s="1043"/>
      <c r="AY28" s="1043"/>
      <c r="AZ28" s="1044" t="s">
        <v>533</v>
      </c>
      <c r="BA28" s="1044"/>
      <c r="BB28" s="1044"/>
      <c r="BC28" s="1044"/>
      <c r="BD28" s="1044"/>
      <c r="BE28" s="1045" t="s">
        <v>613</v>
      </c>
      <c r="BF28" s="1045"/>
      <c r="BG28" s="1045"/>
      <c r="BH28" s="1045"/>
      <c r="BI28" s="1046"/>
      <c r="BJ28" s="230"/>
      <c r="BK28" s="230"/>
      <c r="BL28" s="230"/>
      <c r="BM28" s="230"/>
      <c r="BN28" s="230"/>
      <c r="BO28" s="239"/>
      <c r="BP28" s="239"/>
      <c r="BQ28" s="236">
        <v>22</v>
      </c>
      <c r="BR28" s="237"/>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8"/>
    </row>
    <row r="29" spans="1:131" ht="26.25" customHeight="1" x14ac:dyDescent="0.15">
      <c r="A29" s="240">
        <v>2</v>
      </c>
      <c r="B29" s="1030" t="s">
        <v>412</v>
      </c>
      <c r="C29" s="1031"/>
      <c r="D29" s="1031"/>
      <c r="E29" s="1031"/>
      <c r="F29" s="1031"/>
      <c r="G29" s="1031"/>
      <c r="H29" s="1031"/>
      <c r="I29" s="1031"/>
      <c r="J29" s="1031"/>
      <c r="K29" s="1031"/>
      <c r="L29" s="1031"/>
      <c r="M29" s="1031"/>
      <c r="N29" s="1031"/>
      <c r="O29" s="1031"/>
      <c r="P29" s="1032"/>
      <c r="Q29" s="1038">
        <v>44677</v>
      </c>
      <c r="R29" s="1039"/>
      <c r="S29" s="1039"/>
      <c r="T29" s="1039"/>
      <c r="U29" s="1039"/>
      <c r="V29" s="1039">
        <v>42197</v>
      </c>
      <c r="W29" s="1039"/>
      <c r="X29" s="1039"/>
      <c r="Y29" s="1039"/>
      <c r="Z29" s="1039"/>
      <c r="AA29" s="1039">
        <v>2479</v>
      </c>
      <c r="AB29" s="1039"/>
      <c r="AC29" s="1039"/>
      <c r="AD29" s="1039"/>
      <c r="AE29" s="1040"/>
      <c r="AF29" s="1035">
        <v>2479</v>
      </c>
      <c r="AG29" s="1036"/>
      <c r="AH29" s="1036"/>
      <c r="AI29" s="1036"/>
      <c r="AJ29" s="1037"/>
      <c r="AK29" s="980">
        <v>3528</v>
      </c>
      <c r="AL29" s="971"/>
      <c r="AM29" s="971"/>
      <c r="AN29" s="971"/>
      <c r="AO29" s="971"/>
      <c r="AP29" s="971" t="s">
        <v>533</v>
      </c>
      <c r="AQ29" s="971"/>
      <c r="AR29" s="971"/>
      <c r="AS29" s="971"/>
      <c r="AT29" s="971"/>
      <c r="AU29" s="971" t="s">
        <v>533</v>
      </c>
      <c r="AV29" s="971"/>
      <c r="AW29" s="971"/>
      <c r="AX29" s="971"/>
      <c r="AY29" s="971"/>
      <c r="AZ29" s="1041" t="s">
        <v>533</v>
      </c>
      <c r="BA29" s="1041"/>
      <c r="BB29" s="1041"/>
      <c r="BC29" s="1041"/>
      <c r="BD29" s="1041"/>
      <c r="BE29" s="972"/>
      <c r="BF29" s="972"/>
      <c r="BG29" s="972"/>
      <c r="BH29" s="972"/>
      <c r="BI29" s="973"/>
      <c r="BJ29" s="230"/>
      <c r="BK29" s="230"/>
      <c r="BL29" s="230"/>
      <c r="BM29" s="230"/>
      <c r="BN29" s="230"/>
      <c r="BO29" s="239"/>
      <c r="BP29" s="239"/>
      <c r="BQ29" s="236">
        <v>23</v>
      </c>
      <c r="BR29" s="237"/>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8"/>
    </row>
    <row r="30" spans="1:131" ht="26.25" customHeight="1" x14ac:dyDescent="0.15">
      <c r="A30" s="240">
        <v>3</v>
      </c>
      <c r="B30" s="1030" t="s">
        <v>413</v>
      </c>
      <c r="C30" s="1031"/>
      <c r="D30" s="1031"/>
      <c r="E30" s="1031"/>
      <c r="F30" s="1031"/>
      <c r="G30" s="1031"/>
      <c r="H30" s="1031"/>
      <c r="I30" s="1031"/>
      <c r="J30" s="1031"/>
      <c r="K30" s="1031"/>
      <c r="L30" s="1031"/>
      <c r="M30" s="1031"/>
      <c r="N30" s="1031"/>
      <c r="O30" s="1031"/>
      <c r="P30" s="1032"/>
      <c r="Q30" s="1038">
        <v>43329</v>
      </c>
      <c r="R30" s="1039"/>
      <c r="S30" s="1039"/>
      <c r="T30" s="1039"/>
      <c r="U30" s="1039"/>
      <c r="V30" s="1039">
        <v>41779</v>
      </c>
      <c r="W30" s="1039"/>
      <c r="X30" s="1039"/>
      <c r="Y30" s="1039"/>
      <c r="Z30" s="1039"/>
      <c r="AA30" s="1039">
        <v>1550</v>
      </c>
      <c r="AB30" s="1039"/>
      <c r="AC30" s="1039"/>
      <c r="AD30" s="1039"/>
      <c r="AE30" s="1040"/>
      <c r="AF30" s="1035">
        <v>1550</v>
      </c>
      <c r="AG30" s="1036"/>
      <c r="AH30" s="1036"/>
      <c r="AI30" s="1036"/>
      <c r="AJ30" s="1037"/>
      <c r="AK30" s="980">
        <v>6459</v>
      </c>
      <c r="AL30" s="971"/>
      <c r="AM30" s="971"/>
      <c r="AN30" s="971"/>
      <c r="AO30" s="971"/>
      <c r="AP30" s="971" t="s">
        <v>533</v>
      </c>
      <c r="AQ30" s="971"/>
      <c r="AR30" s="971"/>
      <c r="AS30" s="971"/>
      <c r="AT30" s="971"/>
      <c r="AU30" s="971" t="s">
        <v>533</v>
      </c>
      <c r="AV30" s="971"/>
      <c r="AW30" s="971"/>
      <c r="AX30" s="971"/>
      <c r="AY30" s="971"/>
      <c r="AZ30" s="1041" t="s">
        <v>533</v>
      </c>
      <c r="BA30" s="1041"/>
      <c r="BB30" s="1041"/>
      <c r="BC30" s="1041"/>
      <c r="BD30" s="1041"/>
      <c r="BE30" s="972" t="s">
        <v>614</v>
      </c>
      <c r="BF30" s="972"/>
      <c r="BG30" s="972"/>
      <c r="BH30" s="972"/>
      <c r="BI30" s="973"/>
      <c r="BJ30" s="230"/>
      <c r="BK30" s="230"/>
      <c r="BL30" s="230"/>
      <c r="BM30" s="230"/>
      <c r="BN30" s="230"/>
      <c r="BO30" s="239"/>
      <c r="BP30" s="239"/>
      <c r="BQ30" s="236">
        <v>24</v>
      </c>
      <c r="BR30" s="237"/>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8"/>
    </row>
    <row r="31" spans="1:131" ht="26.25" customHeight="1" x14ac:dyDescent="0.15">
      <c r="A31" s="240">
        <v>4</v>
      </c>
      <c r="B31" s="1030" t="s">
        <v>414</v>
      </c>
      <c r="C31" s="1031"/>
      <c r="D31" s="1031"/>
      <c r="E31" s="1031"/>
      <c r="F31" s="1031"/>
      <c r="G31" s="1031"/>
      <c r="H31" s="1031"/>
      <c r="I31" s="1031"/>
      <c r="J31" s="1031"/>
      <c r="K31" s="1031"/>
      <c r="L31" s="1031"/>
      <c r="M31" s="1031"/>
      <c r="N31" s="1031"/>
      <c r="O31" s="1031"/>
      <c r="P31" s="1032"/>
      <c r="Q31" s="1038">
        <v>6807</v>
      </c>
      <c r="R31" s="1039"/>
      <c r="S31" s="1039"/>
      <c r="T31" s="1039"/>
      <c r="U31" s="1039"/>
      <c r="V31" s="1039">
        <v>6543</v>
      </c>
      <c r="W31" s="1039"/>
      <c r="X31" s="1039"/>
      <c r="Y31" s="1039"/>
      <c r="Z31" s="1039"/>
      <c r="AA31" s="1039">
        <v>264</v>
      </c>
      <c r="AB31" s="1039"/>
      <c r="AC31" s="1039"/>
      <c r="AD31" s="1039"/>
      <c r="AE31" s="1040"/>
      <c r="AF31" s="1035">
        <v>264</v>
      </c>
      <c r="AG31" s="1036"/>
      <c r="AH31" s="1036"/>
      <c r="AI31" s="1036"/>
      <c r="AJ31" s="1037"/>
      <c r="AK31" s="980">
        <v>1412</v>
      </c>
      <c r="AL31" s="971"/>
      <c r="AM31" s="971"/>
      <c r="AN31" s="971"/>
      <c r="AO31" s="971"/>
      <c r="AP31" s="971" t="s">
        <v>533</v>
      </c>
      <c r="AQ31" s="971"/>
      <c r="AR31" s="971"/>
      <c r="AS31" s="971"/>
      <c r="AT31" s="971"/>
      <c r="AU31" s="971" t="s">
        <v>533</v>
      </c>
      <c r="AV31" s="971"/>
      <c r="AW31" s="971"/>
      <c r="AX31" s="971"/>
      <c r="AY31" s="971"/>
      <c r="AZ31" s="1041" t="s">
        <v>533</v>
      </c>
      <c r="BA31" s="1041"/>
      <c r="BB31" s="1041"/>
      <c r="BC31" s="1041"/>
      <c r="BD31" s="1041"/>
      <c r="BE31" s="972"/>
      <c r="BF31" s="972"/>
      <c r="BG31" s="972"/>
      <c r="BH31" s="972"/>
      <c r="BI31" s="973"/>
      <c r="BJ31" s="230"/>
      <c r="BK31" s="230"/>
      <c r="BL31" s="230"/>
      <c r="BM31" s="230"/>
      <c r="BN31" s="230"/>
      <c r="BO31" s="239"/>
      <c r="BP31" s="239"/>
      <c r="BQ31" s="236">
        <v>25</v>
      </c>
      <c r="BR31" s="237"/>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8"/>
    </row>
    <row r="32" spans="1:131" ht="26.25" customHeight="1" x14ac:dyDescent="0.15">
      <c r="A32" s="240">
        <v>5</v>
      </c>
      <c r="B32" s="1030" t="s">
        <v>415</v>
      </c>
      <c r="C32" s="1031"/>
      <c r="D32" s="1031"/>
      <c r="E32" s="1031"/>
      <c r="F32" s="1031"/>
      <c r="G32" s="1031"/>
      <c r="H32" s="1031"/>
      <c r="I32" s="1031"/>
      <c r="J32" s="1031"/>
      <c r="K32" s="1031"/>
      <c r="L32" s="1031"/>
      <c r="M32" s="1031"/>
      <c r="N32" s="1031"/>
      <c r="O32" s="1031"/>
      <c r="P32" s="1032"/>
      <c r="Q32" s="1038">
        <v>23298</v>
      </c>
      <c r="R32" s="1039"/>
      <c r="S32" s="1039"/>
      <c r="T32" s="1039"/>
      <c r="U32" s="1039"/>
      <c r="V32" s="1039">
        <v>22813</v>
      </c>
      <c r="W32" s="1039"/>
      <c r="X32" s="1039"/>
      <c r="Y32" s="1039"/>
      <c r="Z32" s="1039"/>
      <c r="AA32" s="1039">
        <v>485</v>
      </c>
      <c r="AB32" s="1039"/>
      <c r="AC32" s="1039"/>
      <c r="AD32" s="1039"/>
      <c r="AE32" s="1040"/>
      <c r="AF32" s="1035">
        <v>6863</v>
      </c>
      <c r="AG32" s="1036"/>
      <c r="AH32" s="1036"/>
      <c r="AI32" s="1036"/>
      <c r="AJ32" s="1037"/>
      <c r="AK32" s="980">
        <v>1834</v>
      </c>
      <c r="AL32" s="971"/>
      <c r="AM32" s="971"/>
      <c r="AN32" s="971"/>
      <c r="AO32" s="971"/>
      <c r="AP32" s="971">
        <v>9270</v>
      </c>
      <c r="AQ32" s="971"/>
      <c r="AR32" s="971"/>
      <c r="AS32" s="971"/>
      <c r="AT32" s="971"/>
      <c r="AU32" s="971">
        <v>4904</v>
      </c>
      <c r="AV32" s="971"/>
      <c r="AW32" s="971"/>
      <c r="AX32" s="971"/>
      <c r="AY32" s="971"/>
      <c r="AZ32" s="1041" t="s">
        <v>533</v>
      </c>
      <c r="BA32" s="1041"/>
      <c r="BB32" s="1041"/>
      <c r="BC32" s="1041"/>
      <c r="BD32" s="1041"/>
      <c r="BE32" s="972" t="s">
        <v>416</v>
      </c>
      <c r="BF32" s="972"/>
      <c r="BG32" s="972"/>
      <c r="BH32" s="972"/>
      <c r="BI32" s="973"/>
      <c r="BJ32" s="230"/>
      <c r="BK32" s="230"/>
      <c r="BL32" s="230"/>
      <c r="BM32" s="230"/>
      <c r="BN32" s="230"/>
      <c r="BO32" s="239"/>
      <c r="BP32" s="239"/>
      <c r="BQ32" s="236">
        <v>26</v>
      </c>
      <c r="BR32" s="237"/>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8"/>
    </row>
    <row r="33" spans="1:131" ht="26.25" customHeight="1" x14ac:dyDescent="0.15">
      <c r="A33" s="240">
        <v>6</v>
      </c>
      <c r="B33" s="1030" t="s">
        <v>417</v>
      </c>
      <c r="C33" s="1031"/>
      <c r="D33" s="1031"/>
      <c r="E33" s="1031"/>
      <c r="F33" s="1031"/>
      <c r="G33" s="1031"/>
      <c r="H33" s="1031"/>
      <c r="I33" s="1031"/>
      <c r="J33" s="1031"/>
      <c r="K33" s="1031"/>
      <c r="L33" s="1031"/>
      <c r="M33" s="1031"/>
      <c r="N33" s="1031"/>
      <c r="O33" s="1031"/>
      <c r="P33" s="1032"/>
      <c r="Q33" s="1038">
        <v>662</v>
      </c>
      <c r="R33" s="1039"/>
      <c r="S33" s="1039"/>
      <c r="T33" s="1039"/>
      <c r="U33" s="1039"/>
      <c r="V33" s="1039">
        <v>607</v>
      </c>
      <c r="W33" s="1039"/>
      <c r="X33" s="1039"/>
      <c r="Y33" s="1039"/>
      <c r="Z33" s="1039"/>
      <c r="AA33" s="1039">
        <v>55</v>
      </c>
      <c r="AB33" s="1039"/>
      <c r="AC33" s="1039"/>
      <c r="AD33" s="1039"/>
      <c r="AE33" s="1040"/>
      <c r="AF33" s="1035">
        <v>1125</v>
      </c>
      <c r="AG33" s="1036"/>
      <c r="AH33" s="1036"/>
      <c r="AI33" s="1036"/>
      <c r="AJ33" s="1037"/>
      <c r="AK33" s="980">
        <v>179</v>
      </c>
      <c r="AL33" s="971"/>
      <c r="AM33" s="971"/>
      <c r="AN33" s="971"/>
      <c r="AO33" s="971"/>
      <c r="AP33" s="971" t="s">
        <v>533</v>
      </c>
      <c r="AQ33" s="971"/>
      <c r="AR33" s="971"/>
      <c r="AS33" s="971"/>
      <c r="AT33" s="971"/>
      <c r="AU33" s="971" t="s">
        <v>533</v>
      </c>
      <c r="AV33" s="971"/>
      <c r="AW33" s="971"/>
      <c r="AX33" s="971"/>
      <c r="AY33" s="971"/>
      <c r="AZ33" s="1041" t="s">
        <v>533</v>
      </c>
      <c r="BA33" s="1041"/>
      <c r="BB33" s="1041"/>
      <c r="BC33" s="1041"/>
      <c r="BD33" s="1041"/>
      <c r="BE33" s="972" t="s">
        <v>418</v>
      </c>
      <c r="BF33" s="972"/>
      <c r="BG33" s="972"/>
      <c r="BH33" s="972"/>
      <c r="BI33" s="973"/>
      <c r="BJ33" s="230"/>
      <c r="BK33" s="230"/>
      <c r="BL33" s="230"/>
      <c r="BM33" s="230"/>
      <c r="BN33" s="230"/>
      <c r="BO33" s="239"/>
      <c r="BP33" s="239"/>
      <c r="BQ33" s="236">
        <v>27</v>
      </c>
      <c r="BR33" s="237"/>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8"/>
    </row>
    <row r="34" spans="1:131" ht="26.25" customHeight="1" x14ac:dyDescent="0.15">
      <c r="A34" s="240">
        <v>7</v>
      </c>
      <c r="B34" s="1030" t="s">
        <v>419</v>
      </c>
      <c r="C34" s="1031"/>
      <c r="D34" s="1031"/>
      <c r="E34" s="1031"/>
      <c r="F34" s="1031"/>
      <c r="G34" s="1031"/>
      <c r="H34" s="1031"/>
      <c r="I34" s="1031"/>
      <c r="J34" s="1031"/>
      <c r="K34" s="1031"/>
      <c r="L34" s="1031"/>
      <c r="M34" s="1031"/>
      <c r="N34" s="1031"/>
      <c r="O34" s="1031"/>
      <c r="P34" s="1032"/>
      <c r="Q34" s="1038">
        <v>5465</v>
      </c>
      <c r="R34" s="1039"/>
      <c r="S34" s="1039"/>
      <c r="T34" s="1039"/>
      <c r="U34" s="1039"/>
      <c r="V34" s="1039">
        <v>4774</v>
      </c>
      <c r="W34" s="1039"/>
      <c r="X34" s="1039"/>
      <c r="Y34" s="1039"/>
      <c r="Z34" s="1039"/>
      <c r="AA34" s="1039">
        <v>691</v>
      </c>
      <c r="AB34" s="1039"/>
      <c r="AC34" s="1039"/>
      <c r="AD34" s="1039"/>
      <c r="AE34" s="1040"/>
      <c r="AF34" s="1035">
        <v>3056</v>
      </c>
      <c r="AG34" s="1036"/>
      <c r="AH34" s="1036"/>
      <c r="AI34" s="1036"/>
      <c r="AJ34" s="1037"/>
      <c r="AK34" s="980">
        <v>168</v>
      </c>
      <c r="AL34" s="971"/>
      <c r="AM34" s="971"/>
      <c r="AN34" s="971"/>
      <c r="AO34" s="971"/>
      <c r="AP34" s="971">
        <v>28230</v>
      </c>
      <c r="AQ34" s="971"/>
      <c r="AR34" s="971"/>
      <c r="AS34" s="971"/>
      <c r="AT34" s="971"/>
      <c r="AU34" s="971">
        <v>311</v>
      </c>
      <c r="AV34" s="971"/>
      <c r="AW34" s="971"/>
      <c r="AX34" s="971"/>
      <c r="AY34" s="971"/>
      <c r="AZ34" s="1041" t="s">
        <v>533</v>
      </c>
      <c r="BA34" s="1041"/>
      <c r="BB34" s="1041"/>
      <c r="BC34" s="1041"/>
      <c r="BD34" s="1041"/>
      <c r="BE34" s="972" t="s">
        <v>418</v>
      </c>
      <c r="BF34" s="972"/>
      <c r="BG34" s="972"/>
      <c r="BH34" s="972"/>
      <c r="BI34" s="973"/>
      <c r="BJ34" s="230"/>
      <c r="BK34" s="230"/>
      <c r="BL34" s="230"/>
      <c r="BM34" s="230"/>
      <c r="BN34" s="230"/>
      <c r="BO34" s="239"/>
      <c r="BP34" s="239"/>
      <c r="BQ34" s="236">
        <v>28</v>
      </c>
      <c r="BR34" s="237"/>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8"/>
    </row>
    <row r="35" spans="1:131" ht="26.25" customHeight="1" x14ac:dyDescent="0.15">
      <c r="A35" s="240">
        <v>8</v>
      </c>
      <c r="B35" s="1030" t="s">
        <v>420</v>
      </c>
      <c r="C35" s="1031"/>
      <c r="D35" s="1031"/>
      <c r="E35" s="1031"/>
      <c r="F35" s="1031"/>
      <c r="G35" s="1031"/>
      <c r="H35" s="1031"/>
      <c r="I35" s="1031"/>
      <c r="J35" s="1031"/>
      <c r="K35" s="1031"/>
      <c r="L35" s="1031"/>
      <c r="M35" s="1031"/>
      <c r="N35" s="1031"/>
      <c r="O35" s="1031"/>
      <c r="P35" s="1032"/>
      <c r="Q35" s="1038">
        <v>8263</v>
      </c>
      <c r="R35" s="1039"/>
      <c r="S35" s="1039"/>
      <c r="T35" s="1039"/>
      <c r="U35" s="1039"/>
      <c r="V35" s="1039">
        <v>7824</v>
      </c>
      <c r="W35" s="1039"/>
      <c r="X35" s="1039"/>
      <c r="Y35" s="1039"/>
      <c r="Z35" s="1039"/>
      <c r="AA35" s="1039">
        <v>440</v>
      </c>
      <c r="AB35" s="1039"/>
      <c r="AC35" s="1039"/>
      <c r="AD35" s="1039"/>
      <c r="AE35" s="1040"/>
      <c r="AF35" s="1035">
        <v>1813</v>
      </c>
      <c r="AG35" s="1036"/>
      <c r="AH35" s="1036"/>
      <c r="AI35" s="1036"/>
      <c r="AJ35" s="1037"/>
      <c r="AK35" s="980">
        <v>1381</v>
      </c>
      <c r="AL35" s="971"/>
      <c r="AM35" s="971"/>
      <c r="AN35" s="971"/>
      <c r="AO35" s="971"/>
      <c r="AP35" s="971">
        <v>53428</v>
      </c>
      <c r="AQ35" s="971"/>
      <c r="AR35" s="971"/>
      <c r="AS35" s="971"/>
      <c r="AT35" s="971"/>
      <c r="AU35" s="971">
        <v>15494</v>
      </c>
      <c r="AV35" s="971"/>
      <c r="AW35" s="971"/>
      <c r="AX35" s="971"/>
      <c r="AY35" s="971"/>
      <c r="AZ35" s="1041" t="s">
        <v>533</v>
      </c>
      <c r="BA35" s="1041"/>
      <c r="BB35" s="1041"/>
      <c r="BC35" s="1041"/>
      <c r="BD35" s="1041"/>
      <c r="BE35" s="972" t="s">
        <v>416</v>
      </c>
      <c r="BF35" s="972"/>
      <c r="BG35" s="972"/>
      <c r="BH35" s="972"/>
      <c r="BI35" s="973"/>
      <c r="BJ35" s="230"/>
      <c r="BK35" s="230"/>
      <c r="BL35" s="230"/>
      <c r="BM35" s="230"/>
      <c r="BN35" s="230"/>
      <c r="BO35" s="239"/>
      <c r="BP35" s="239"/>
      <c r="BQ35" s="236">
        <v>29</v>
      </c>
      <c r="BR35" s="237"/>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8"/>
    </row>
    <row r="36" spans="1:131" ht="26.25" customHeight="1" x14ac:dyDescent="0.15">
      <c r="A36" s="240">
        <v>9</v>
      </c>
      <c r="B36" s="1030" t="s">
        <v>421</v>
      </c>
      <c r="C36" s="1031"/>
      <c r="D36" s="1031"/>
      <c r="E36" s="1031"/>
      <c r="F36" s="1031"/>
      <c r="G36" s="1031"/>
      <c r="H36" s="1031"/>
      <c r="I36" s="1031"/>
      <c r="J36" s="1031"/>
      <c r="K36" s="1031"/>
      <c r="L36" s="1031"/>
      <c r="M36" s="1031"/>
      <c r="N36" s="1031"/>
      <c r="O36" s="1031"/>
      <c r="P36" s="1032"/>
      <c r="Q36" s="1038">
        <v>193</v>
      </c>
      <c r="R36" s="1039"/>
      <c r="S36" s="1039"/>
      <c r="T36" s="1039"/>
      <c r="U36" s="1039"/>
      <c r="V36" s="1039">
        <v>193</v>
      </c>
      <c r="W36" s="1039"/>
      <c r="X36" s="1039"/>
      <c r="Y36" s="1039"/>
      <c r="Z36" s="1039"/>
      <c r="AA36" s="1039" t="s">
        <v>533</v>
      </c>
      <c r="AB36" s="1039"/>
      <c r="AC36" s="1039"/>
      <c r="AD36" s="1039"/>
      <c r="AE36" s="1040"/>
      <c r="AF36" s="1035" t="s">
        <v>422</v>
      </c>
      <c r="AG36" s="1036"/>
      <c r="AH36" s="1036"/>
      <c r="AI36" s="1036"/>
      <c r="AJ36" s="1037"/>
      <c r="AK36" s="980" t="s">
        <v>533</v>
      </c>
      <c r="AL36" s="971"/>
      <c r="AM36" s="971"/>
      <c r="AN36" s="971"/>
      <c r="AO36" s="971"/>
      <c r="AP36" s="971" t="s">
        <v>533</v>
      </c>
      <c r="AQ36" s="971"/>
      <c r="AR36" s="971"/>
      <c r="AS36" s="971"/>
      <c r="AT36" s="971"/>
      <c r="AU36" s="971" t="s">
        <v>533</v>
      </c>
      <c r="AV36" s="971"/>
      <c r="AW36" s="971"/>
      <c r="AX36" s="971"/>
      <c r="AY36" s="971"/>
      <c r="AZ36" s="1041" t="s">
        <v>533</v>
      </c>
      <c r="BA36" s="1041"/>
      <c r="BB36" s="1041"/>
      <c r="BC36" s="1041"/>
      <c r="BD36" s="1041"/>
      <c r="BE36" s="972" t="s">
        <v>423</v>
      </c>
      <c r="BF36" s="972"/>
      <c r="BG36" s="972"/>
      <c r="BH36" s="972"/>
      <c r="BI36" s="973"/>
      <c r="BJ36" s="230"/>
      <c r="BK36" s="230"/>
      <c r="BL36" s="230"/>
      <c r="BM36" s="230"/>
      <c r="BN36" s="230"/>
      <c r="BO36" s="239"/>
      <c r="BP36" s="239"/>
      <c r="BQ36" s="236">
        <v>30</v>
      </c>
      <c r="BR36" s="237"/>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8"/>
    </row>
    <row r="37" spans="1:131" ht="26.25" customHeight="1" x14ac:dyDescent="0.15">
      <c r="A37" s="240">
        <v>10</v>
      </c>
      <c r="B37" s="1030" t="s">
        <v>424</v>
      </c>
      <c r="C37" s="1031"/>
      <c r="D37" s="1031"/>
      <c r="E37" s="1031"/>
      <c r="F37" s="1031"/>
      <c r="G37" s="1031"/>
      <c r="H37" s="1031"/>
      <c r="I37" s="1031"/>
      <c r="J37" s="1031"/>
      <c r="K37" s="1031"/>
      <c r="L37" s="1031"/>
      <c r="M37" s="1031"/>
      <c r="N37" s="1031"/>
      <c r="O37" s="1031"/>
      <c r="P37" s="1032"/>
      <c r="Q37" s="1038">
        <v>222</v>
      </c>
      <c r="R37" s="1039"/>
      <c r="S37" s="1039"/>
      <c r="T37" s="1039"/>
      <c r="U37" s="1039"/>
      <c r="V37" s="1039">
        <v>222</v>
      </c>
      <c r="W37" s="1039"/>
      <c r="X37" s="1039"/>
      <c r="Y37" s="1039"/>
      <c r="Z37" s="1039"/>
      <c r="AA37" s="1039" t="s">
        <v>533</v>
      </c>
      <c r="AB37" s="1039"/>
      <c r="AC37" s="1039"/>
      <c r="AD37" s="1039"/>
      <c r="AE37" s="1040"/>
      <c r="AF37" s="1035" t="s">
        <v>130</v>
      </c>
      <c r="AG37" s="1036"/>
      <c r="AH37" s="1036"/>
      <c r="AI37" s="1036"/>
      <c r="AJ37" s="1037"/>
      <c r="AK37" s="980">
        <v>109</v>
      </c>
      <c r="AL37" s="971"/>
      <c r="AM37" s="971"/>
      <c r="AN37" s="971"/>
      <c r="AO37" s="971"/>
      <c r="AP37" s="971">
        <v>140</v>
      </c>
      <c r="AQ37" s="971"/>
      <c r="AR37" s="971"/>
      <c r="AS37" s="971"/>
      <c r="AT37" s="971"/>
      <c r="AU37" s="971">
        <v>80</v>
      </c>
      <c r="AV37" s="971"/>
      <c r="AW37" s="971"/>
      <c r="AX37" s="971"/>
      <c r="AY37" s="971"/>
      <c r="AZ37" s="1041" t="s">
        <v>533</v>
      </c>
      <c r="BA37" s="1041"/>
      <c r="BB37" s="1041"/>
      <c r="BC37" s="1041"/>
      <c r="BD37" s="1041"/>
      <c r="BE37" s="972" t="s">
        <v>425</v>
      </c>
      <c r="BF37" s="972"/>
      <c r="BG37" s="972"/>
      <c r="BH37" s="972"/>
      <c r="BI37" s="973"/>
      <c r="BJ37" s="230"/>
      <c r="BK37" s="230"/>
      <c r="BL37" s="230"/>
      <c r="BM37" s="230"/>
      <c r="BN37" s="230"/>
      <c r="BO37" s="239"/>
      <c r="BP37" s="239"/>
      <c r="BQ37" s="236">
        <v>31</v>
      </c>
      <c r="BR37" s="237"/>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8"/>
    </row>
    <row r="38" spans="1:131" ht="26.25" customHeight="1" x14ac:dyDescent="0.15">
      <c r="A38" s="240">
        <v>11</v>
      </c>
      <c r="B38" s="1030" t="s">
        <v>426</v>
      </c>
      <c r="C38" s="1031"/>
      <c r="D38" s="1031"/>
      <c r="E38" s="1031"/>
      <c r="F38" s="1031"/>
      <c r="G38" s="1031"/>
      <c r="H38" s="1031"/>
      <c r="I38" s="1031"/>
      <c r="J38" s="1031"/>
      <c r="K38" s="1031"/>
      <c r="L38" s="1031"/>
      <c r="M38" s="1031"/>
      <c r="N38" s="1031"/>
      <c r="O38" s="1031"/>
      <c r="P38" s="1032"/>
      <c r="Q38" s="1038">
        <v>459</v>
      </c>
      <c r="R38" s="1039"/>
      <c r="S38" s="1039"/>
      <c r="T38" s="1039"/>
      <c r="U38" s="1039"/>
      <c r="V38" s="1039">
        <v>459</v>
      </c>
      <c r="W38" s="1039"/>
      <c r="X38" s="1039"/>
      <c r="Y38" s="1039"/>
      <c r="Z38" s="1039"/>
      <c r="AA38" s="1039" t="s">
        <v>533</v>
      </c>
      <c r="AB38" s="1039"/>
      <c r="AC38" s="1039"/>
      <c r="AD38" s="1039"/>
      <c r="AE38" s="1040"/>
      <c r="AF38" s="1035" t="s">
        <v>422</v>
      </c>
      <c r="AG38" s="1036"/>
      <c r="AH38" s="1036"/>
      <c r="AI38" s="1036"/>
      <c r="AJ38" s="1037"/>
      <c r="AK38" s="980">
        <v>225</v>
      </c>
      <c r="AL38" s="971"/>
      <c r="AM38" s="971"/>
      <c r="AN38" s="971"/>
      <c r="AO38" s="971"/>
      <c r="AP38" s="971">
        <v>14</v>
      </c>
      <c r="AQ38" s="971"/>
      <c r="AR38" s="971"/>
      <c r="AS38" s="971"/>
      <c r="AT38" s="971"/>
      <c r="AU38" s="971">
        <v>10</v>
      </c>
      <c r="AV38" s="971"/>
      <c r="AW38" s="971"/>
      <c r="AX38" s="971"/>
      <c r="AY38" s="971"/>
      <c r="AZ38" s="1041" t="s">
        <v>533</v>
      </c>
      <c r="BA38" s="1041"/>
      <c r="BB38" s="1041"/>
      <c r="BC38" s="1041"/>
      <c r="BD38" s="1041"/>
      <c r="BE38" s="972" t="s">
        <v>425</v>
      </c>
      <c r="BF38" s="972"/>
      <c r="BG38" s="972"/>
      <c r="BH38" s="972"/>
      <c r="BI38" s="973"/>
      <c r="BJ38" s="230"/>
      <c r="BK38" s="230"/>
      <c r="BL38" s="230"/>
      <c r="BM38" s="230"/>
      <c r="BN38" s="230"/>
      <c r="BO38" s="239"/>
      <c r="BP38" s="239"/>
      <c r="BQ38" s="236">
        <v>32</v>
      </c>
      <c r="BR38" s="237"/>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8"/>
    </row>
    <row r="39" spans="1:131" ht="26.25" customHeight="1" x14ac:dyDescent="0.15">
      <c r="A39" s="240">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0"/>
      <c r="BK39" s="230"/>
      <c r="BL39" s="230"/>
      <c r="BM39" s="230"/>
      <c r="BN39" s="230"/>
      <c r="BO39" s="239"/>
      <c r="BP39" s="239"/>
      <c r="BQ39" s="236">
        <v>33</v>
      </c>
      <c r="BR39" s="237"/>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8"/>
    </row>
    <row r="40" spans="1:131" ht="26.25" customHeight="1" x14ac:dyDescent="0.15">
      <c r="A40" s="236">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0"/>
      <c r="BK40" s="230"/>
      <c r="BL40" s="230"/>
      <c r="BM40" s="230"/>
      <c r="BN40" s="230"/>
      <c r="BO40" s="239"/>
      <c r="BP40" s="239"/>
      <c r="BQ40" s="236">
        <v>34</v>
      </c>
      <c r="BR40" s="237"/>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8"/>
    </row>
    <row r="41" spans="1:131" ht="26.25" customHeight="1" x14ac:dyDescent="0.15">
      <c r="A41" s="236">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0"/>
      <c r="BK41" s="230"/>
      <c r="BL41" s="230"/>
      <c r="BM41" s="230"/>
      <c r="BN41" s="230"/>
      <c r="BO41" s="239"/>
      <c r="BP41" s="239"/>
      <c r="BQ41" s="236">
        <v>35</v>
      </c>
      <c r="BR41" s="237"/>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8"/>
    </row>
    <row r="42" spans="1:131" ht="26.25" customHeight="1" x14ac:dyDescent="0.15">
      <c r="A42" s="236">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0"/>
      <c r="BK42" s="230"/>
      <c r="BL42" s="230"/>
      <c r="BM42" s="230"/>
      <c r="BN42" s="230"/>
      <c r="BO42" s="239"/>
      <c r="BP42" s="239"/>
      <c r="BQ42" s="236">
        <v>36</v>
      </c>
      <c r="BR42" s="237"/>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8"/>
    </row>
    <row r="43" spans="1:131" ht="26.25" customHeight="1" x14ac:dyDescent="0.15">
      <c r="A43" s="236">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0"/>
      <c r="BK43" s="230"/>
      <c r="BL43" s="230"/>
      <c r="BM43" s="230"/>
      <c r="BN43" s="230"/>
      <c r="BO43" s="239"/>
      <c r="BP43" s="239"/>
      <c r="BQ43" s="236">
        <v>37</v>
      </c>
      <c r="BR43" s="237"/>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8"/>
    </row>
    <row r="44" spans="1:131" ht="26.25" customHeight="1" x14ac:dyDescent="0.15">
      <c r="A44" s="236">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0"/>
      <c r="BK44" s="230"/>
      <c r="BL44" s="230"/>
      <c r="BM44" s="230"/>
      <c r="BN44" s="230"/>
      <c r="BO44" s="239"/>
      <c r="BP44" s="239"/>
      <c r="BQ44" s="236">
        <v>38</v>
      </c>
      <c r="BR44" s="237"/>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8"/>
    </row>
    <row r="45" spans="1:131" ht="26.25" customHeight="1" x14ac:dyDescent="0.15">
      <c r="A45" s="236">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0"/>
      <c r="BK45" s="230"/>
      <c r="BL45" s="230"/>
      <c r="BM45" s="230"/>
      <c r="BN45" s="230"/>
      <c r="BO45" s="239"/>
      <c r="BP45" s="239"/>
      <c r="BQ45" s="236">
        <v>39</v>
      </c>
      <c r="BR45" s="237"/>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8"/>
    </row>
    <row r="46" spans="1:131" ht="26.25" customHeight="1" x14ac:dyDescent="0.15">
      <c r="A46" s="236">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0"/>
      <c r="BK46" s="230"/>
      <c r="BL46" s="230"/>
      <c r="BM46" s="230"/>
      <c r="BN46" s="230"/>
      <c r="BO46" s="239"/>
      <c r="BP46" s="239"/>
      <c r="BQ46" s="236">
        <v>40</v>
      </c>
      <c r="BR46" s="237"/>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8"/>
    </row>
    <row r="47" spans="1:131" ht="26.25" customHeight="1" x14ac:dyDescent="0.15">
      <c r="A47" s="236">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0"/>
      <c r="BK47" s="230"/>
      <c r="BL47" s="230"/>
      <c r="BM47" s="230"/>
      <c r="BN47" s="230"/>
      <c r="BO47" s="239"/>
      <c r="BP47" s="239"/>
      <c r="BQ47" s="236">
        <v>41</v>
      </c>
      <c r="BR47" s="237"/>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8"/>
    </row>
    <row r="48" spans="1:131" ht="26.25" customHeight="1" x14ac:dyDescent="0.15">
      <c r="A48" s="236">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0"/>
      <c r="BK48" s="230"/>
      <c r="BL48" s="230"/>
      <c r="BM48" s="230"/>
      <c r="BN48" s="230"/>
      <c r="BO48" s="239"/>
      <c r="BP48" s="239"/>
      <c r="BQ48" s="236">
        <v>42</v>
      </c>
      <c r="BR48" s="237"/>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8"/>
    </row>
    <row r="49" spans="1:131" ht="26.25" customHeight="1" x14ac:dyDescent="0.15">
      <c r="A49" s="236">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0"/>
      <c r="BK49" s="230"/>
      <c r="BL49" s="230"/>
      <c r="BM49" s="230"/>
      <c r="BN49" s="230"/>
      <c r="BO49" s="239"/>
      <c r="BP49" s="239"/>
      <c r="BQ49" s="236">
        <v>43</v>
      </c>
      <c r="BR49" s="237"/>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8"/>
    </row>
    <row r="50" spans="1:131" ht="26.25" customHeight="1" x14ac:dyDescent="0.15">
      <c r="A50" s="236">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0"/>
      <c r="BK50" s="230"/>
      <c r="BL50" s="230"/>
      <c r="BM50" s="230"/>
      <c r="BN50" s="230"/>
      <c r="BO50" s="239"/>
      <c r="BP50" s="239"/>
      <c r="BQ50" s="236">
        <v>44</v>
      </c>
      <c r="BR50" s="237"/>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8"/>
    </row>
    <row r="51" spans="1:131" ht="26.25" customHeight="1" x14ac:dyDescent="0.15">
      <c r="A51" s="236">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0"/>
      <c r="BK51" s="230"/>
      <c r="BL51" s="230"/>
      <c r="BM51" s="230"/>
      <c r="BN51" s="230"/>
      <c r="BO51" s="239"/>
      <c r="BP51" s="239"/>
      <c r="BQ51" s="236">
        <v>45</v>
      </c>
      <c r="BR51" s="237"/>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8"/>
    </row>
    <row r="52" spans="1:131" ht="26.25" customHeight="1" x14ac:dyDescent="0.15">
      <c r="A52" s="236">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0"/>
      <c r="BK52" s="230"/>
      <c r="BL52" s="230"/>
      <c r="BM52" s="230"/>
      <c r="BN52" s="230"/>
      <c r="BO52" s="239"/>
      <c r="BP52" s="239"/>
      <c r="BQ52" s="236">
        <v>46</v>
      </c>
      <c r="BR52" s="237"/>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8"/>
    </row>
    <row r="53" spans="1:131" ht="26.25" customHeight="1" x14ac:dyDescent="0.15">
      <c r="A53" s="236">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0"/>
      <c r="BK53" s="230"/>
      <c r="BL53" s="230"/>
      <c r="BM53" s="230"/>
      <c r="BN53" s="230"/>
      <c r="BO53" s="239"/>
      <c r="BP53" s="239"/>
      <c r="BQ53" s="236">
        <v>47</v>
      </c>
      <c r="BR53" s="237"/>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8"/>
    </row>
    <row r="54" spans="1:131" ht="26.25" customHeight="1" x14ac:dyDescent="0.15">
      <c r="A54" s="236">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0"/>
      <c r="BK54" s="230"/>
      <c r="BL54" s="230"/>
      <c r="BM54" s="230"/>
      <c r="BN54" s="230"/>
      <c r="BO54" s="239"/>
      <c r="BP54" s="239"/>
      <c r="BQ54" s="236">
        <v>48</v>
      </c>
      <c r="BR54" s="237"/>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8"/>
    </row>
    <row r="55" spans="1:131" ht="26.25" customHeight="1" x14ac:dyDescent="0.15">
      <c r="A55" s="236">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0"/>
      <c r="BK55" s="230"/>
      <c r="BL55" s="230"/>
      <c r="BM55" s="230"/>
      <c r="BN55" s="230"/>
      <c r="BO55" s="239"/>
      <c r="BP55" s="239"/>
      <c r="BQ55" s="236">
        <v>49</v>
      </c>
      <c r="BR55" s="237"/>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8"/>
    </row>
    <row r="56" spans="1:131" ht="26.25" customHeight="1" x14ac:dyDescent="0.15">
      <c r="A56" s="236">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0"/>
      <c r="BK56" s="230"/>
      <c r="BL56" s="230"/>
      <c r="BM56" s="230"/>
      <c r="BN56" s="230"/>
      <c r="BO56" s="239"/>
      <c r="BP56" s="239"/>
      <c r="BQ56" s="236">
        <v>50</v>
      </c>
      <c r="BR56" s="237"/>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8"/>
    </row>
    <row r="57" spans="1:131" ht="26.25" customHeight="1" x14ac:dyDescent="0.15">
      <c r="A57" s="236">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0"/>
      <c r="BK57" s="230"/>
      <c r="BL57" s="230"/>
      <c r="BM57" s="230"/>
      <c r="BN57" s="230"/>
      <c r="BO57" s="239"/>
      <c r="BP57" s="239"/>
      <c r="BQ57" s="236">
        <v>51</v>
      </c>
      <c r="BR57" s="237"/>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8"/>
    </row>
    <row r="58" spans="1:131" ht="26.25" customHeight="1" x14ac:dyDescent="0.15">
      <c r="A58" s="236">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0"/>
      <c r="BK58" s="230"/>
      <c r="BL58" s="230"/>
      <c r="BM58" s="230"/>
      <c r="BN58" s="230"/>
      <c r="BO58" s="239"/>
      <c r="BP58" s="239"/>
      <c r="BQ58" s="236">
        <v>52</v>
      </c>
      <c r="BR58" s="237"/>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8"/>
    </row>
    <row r="59" spans="1:131" ht="26.25" customHeight="1" x14ac:dyDescent="0.15">
      <c r="A59" s="236">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0"/>
      <c r="BK59" s="230"/>
      <c r="BL59" s="230"/>
      <c r="BM59" s="230"/>
      <c r="BN59" s="230"/>
      <c r="BO59" s="239"/>
      <c r="BP59" s="239"/>
      <c r="BQ59" s="236">
        <v>53</v>
      </c>
      <c r="BR59" s="237"/>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8"/>
    </row>
    <row r="60" spans="1:131" ht="26.25" customHeight="1" x14ac:dyDescent="0.15">
      <c r="A60" s="236">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0"/>
      <c r="BK60" s="230"/>
      <c r="BL60" s="230"/>
      <c r="BM60" s="230"/>
      <c r="BN60" s="230"/>
      <c r="BO60" s="239"/>
      <c r="BP60" s="239"/>
      <c r="BQ60" s="236">
        <v>54</v>
      </c>
      <c r="BR60" s="237"/>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8"/>
    </row>
    <row r="61" spans="1:131" ht="26.25" customHeight="1" thickBot="1" x14ac:dyDescent="0.2">
      <c r="A61" s="236">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0"/>
      <c r="BK61" s="230"/>
      <c r="BL61" s="230"/>
      <c r="BM61" s="230"/>
      <c r="BN61" s="230"/>
      <c r="BO61" s="239"/>
      <c r="BP61" s="239"/>
      <c r="BQ61" s="236">
        <v>55</v>
      </c>
      <c r="BR61" s="237"/>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8"/>
    </row>
    <row r="62" spans="1:131" ht="26.25" customHeight="1" x14ac:dyDescent="0.15">
      <c r="A62" s="236">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427</v>
      </c>
      <c r="BK62" s="1028"/>
      <c r="BL62" s="1028"/>
      <c r="BM62" s="1028"/>
      <c r="BN62" s="1029"/>
      <c r="BO62" s="239"/>
      <c r="BP62" s="239"/>
      <c r="BQ62" s="236">
        <v>56</v>
      </c>
      <c r="BR62" s="237"/>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8"/>
    </row>
    <row r="63" spans="1:131" ht="26.25" customHeight="1" thickBot="1" x14ac:dyDescent="0.2">
      <c r="A63" s="238" t="s">
        <v>398</v>
      </c>
      <c r="B63" s="937" t="s">
        <v>428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18427</v>
      </c>
      <c r="AG63" s="959"/>
      <c r="AH63" s="959"/>
      <c r="AI63" s="959"/>
      <c r="AJ63" s="1022"/>
      <c r="AK63" s="1023"/>
      <c r="AL63" s="963"/>
      <c r="AM63" s="963"/>
      <c r="AN63" s="963"/>
      <c r="AO63" s="963"/>
      <c r="AP63" s="959">
        <v>91082</v>
      </c>
      <c r="AQ63" s="959"/>
      <c r="AR63" s="959"/>
      <c r="AS63" s="959"/>
      <c r="AT63" s="959"/>
      <c r="AU63" s="959">
        <v>20799</v>
      </c>
      <c r="AV63" s="959"/>
      <c r="AW63" s="959"/>
      <c r="AX63" s="959"/>
      <c r="AY63" s="959"/>
      <c r="AZ63" s="1017"/>
      <c r="BA63" s="1017"/>
      <c r="BB63" s="1017"/>
      <c r="BC63" s="1017"/>
      <c r="BD63" s="1017"/>
      <c r="BE63" s="960"/>
      <c r="BF63" s="960"/>
      <c r="BG63" s="960"/>
      <c r="BH63" s="960"/>
      <c r="BI63" s="961"/>
      <c r="BJ63" s="1018" t="s">
        <v>429</v>
      </c>
      <c r="BK63" s="953"/>
      <c r="BL63" s="953"/>
      <c r="BM63" s="953"/>
      <c r="BN63" s="1019"/>
      <c r="BO63" s="239"/>
      <c r="BP63" s="239"/>
      <c r="BQ63" s="236">
        <v>57</v>
      </c>
      <c r="BR63" s="237"/>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8"/>
    </row>
    <row r="65" spans="1:131" ht="26.25" customHeight="1" thickBot="1" x14ac:dyDescent="0.2">
      <c r="A65" s="230" t="s">
        <v>430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8"/>
    </row>
    <row r="66" spans="1:131" ht="26.25" customHeight="1" x14ac:dyDescent="0.15">
      <c r="A66" s="995" t="s">
        <v>431</v>
      </c>
      <c r="B66" s="996"/>
      <c r="C66" s="996"/>
      <c r="D66" s="996"/>
      <c r="E66" s="996"/>
      <c r="F66" s="996"/>
      <c r="G66" s="996"/>
      <c r="H66" s="996"/>
      <c r="I66" s="996"/>
      <c r="J66" s="996"/>
      <c r="K66" s="996"/>
      <c r="L66" s="996"/>
      <c r="M66" s="996"/>
      <c r="N66" s="996"/>
      <c r="O66" s="996"/>
      <c r="P66" s="997"/>
      <c r="Q66" s="1001" t="s">
        <v>432</v>
      </c>
      <c r="R66" s="1002"/>
      <c r="S66" s="1002"/>
      <c r="T66" s="1002"/>
      <c r="U66" s="1003"/>
      <c r="V66" s="1001" t="s">
        <v>433</v>
      </c>
      <c r="W66" s="1002"/>
      <c r="X66" s="1002"/>
      <c r="Y66" s="1002"/>
      <c r="Z66" s="1003"/>
      <c r="AA66" s="1001" t="s">
        <v>434</v>
      </c>
      <c r="AB66" s="1002"/>
      <c r="AC66" s="1002"/>
      <c r="AD66" s="1002"/>
      <c r="AE66" s="1003"/>
      <c r="AF66" s="1007" t="s">
        <v>435</v>
      </c>
      <c r="AG66" s="1008"/>
      <c r="AH66" s="1008"/>
      <c r="AI66" s="1008"/>
      <c r="AJ66" s="1009"/>
      <c r="AK66" s="1001" t="s">
        <v>436</v>
      </c>
      <c r="AL66" s="996"/>
      <c r="AM66" s="996"/>
      <c r="AN66" s="996"/>
      <c r="AO66" s="997"/>
      <c r="AP66" s="1001" t="s">
        <v>437</v>
      </c>
      <c r="AQ66" s="1002"/>
      <c r="AR66" s="1002"/>
      <c r="AS66" s="1002"/>
      <c r="AT66" s="1003"/>
      <c r="AU66" s="1001" t="s">
        <v>438</v>
      </c>
      <c r="AV66" s="1002"/>
      <c r="AW66" s="1002"/>
      <c r="AX66" s="1002"/>
      <c r="AY66" s="1003"/>
      <c r="AZ66" s="1001" t="s">
        <v>382</v>
      </c>
      <c r="BA66" s="1002"/>
      <c r="BB66" s="1002"/>
      <c r="BC66" s="1002"/>
      <c r="BD66" s="1015"/>
      <c r="BE66" s="239"/>
      <c r="BF66" s="239"/>
      <c r="BG66" s="239"/>
      <c r="BH66" s="239"/>
      <c r="BI66" s="239"/>
      <c r="BJ66" s="239"/>
      <c r="BK66" s="239"/>
      <c r="BL66" s="239"/>
      <c r="BM66" s="239"/>
      <c r="BN66" s="239"/>
      <c r="BO66" s="239"/>
      <c r="BP66" s="239"/>
      <c r="BQ66" s="236">
        <v>60</v>
      </c>
      <c r="BR66" s="241"/>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8"/>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9"/>
      <c r="BF67" s="239"/>
      <c r="BG67" s="239"/>
      <c r="BH67" s="239"/>
      <c r="BI67" s="239"/>
      <c r="BJ67" s="239"/>
      <c r="BK67" s="239"/>
      <c r="BL67" s="239"/>
      <c r="BM67" s="239"/>
      <c r="BN67" s="239"/>
      <c r="BO67" s="239"/>
      <c r="BP67" s="239"/>
      <c r="BQ67" s="236">
        <v>61</v>
      </c>
      <c r="BR67" s="241"/>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8"/>
    </row>
    <row r="68" spans="1:131" ht="26.25" customHeight="1" thickTop="1" x14ac:dyDescent="0.15">
      <c r="A68" s="234">
        <v>1</v>
      </c>
      <c r="B68" s="985" t="s">
        <v>615</v>
      </c>
      <c r="C68" s="986"/>
      <c r="D68" s="986"/>
      <c r="E68" s="986"/>
      <c r="F68" s="986"/>
      <c r="G68" s="986"/>
      <c r="H68" s="986"/>
      <c r="I68" s="986"/>
      <c r="J68" s="986"/>
      <c r="K68" s="986"/>
      <c r="L68" s="986"/>
      <c r="M68" s="986"/>
      <c r="N68" s="986"/>
      <c r="O68" s="986"/>
      <c r="P68" s="987"/>
      <c r="Q68" s="988">
        <v>267</v>
      </c>
      <c r="R68" s="982"/>
      <c r="S68" s="982"/>
      <c r="T68" s="982"/>
      <c r="U68" s="982"/>
      <c r="V68" s="982">
        <v>235</v>
      </c>
      <c r="W68" s="982"/>
      <c r="X68" s="982"/>
      <c r="Y68" s="982"/>
      <c r="Z68" s="982"/>
      <c r="AA68" s="982">
        <v>32</v>
      </c>
      <c r="AB68" s="982"/>
      <c r="AC68" s="982"/>
      <c r="AD68" s="982"/>
      <c r="AE68" s="982"/>
      <c r="AF68" s="982">
        <v>32</v>
      </c>
      <c r="AG68" s="982"/>
      <c r="AH68" s="982"/>
      <c r="AI68" s="982"/>
      <c r="AJ68" s="982"/>
      <c r="AK68" s="982" t="s">
        <v>533</v>
      </c>
      <c r="AL68" s="982"/>
      <c r="AM68" s="982"/>
      <c r="AN68" s="982"/>
      <c r="AO68" s="982"/>
      <c r="AP68" s="982" t="s">
        <v>533</v>
      </c>
      <c r="AQ68" s="982"/>
      <c r="AR68" s="982"/>
      <c r="AS68" s="982"/>
      <c r="AT68" s="982"/>
      <c r="AU68" s="982" t="s">
        <v>533</v>
      </c>
      <c r="AV68" s="982"/>
      <c r="AW68" s="982"/>
      <c r="AX68" s="982"/>
      <c r="AY68" s="982"/>
      <c r="AZ68" s="983"/>
      <c r="BA68" s="983"/>
      <c r="BB68" s="983"/>
      <c r="BC68" s="983"/>
      <c r="BD68" s="984"/>
      <c r="BE68" s="239"/>
      <c r="BF68" s="239"/>
      <c r="BG68" s="239"/>
      <c r="BH68" s="239"/>
      <c r="BI68" s="239"/>
      <c r="BJ68" s="239"/>
      <c r="BK68" s="239"/>
      <c r="BL68" s="239"/>
      <c r="BM68" s="239"/>
      <c r="BN68" s="239"/>
      <c r="BO68" s="239"/>
      <c r="BP68" s="239"/>
      <c r="BQ68" s="236">
        <v>62</v>
      </c>
      <c r="BR68" s="241"/>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8"/>
    </row>
    <row r="69" spans="1:131" ht="26.25" customHeight="1" x14ac:dyDescent="0.15">
      <c r="A69" s="236">
        <v>2</v>
      </c>
      <c r="B69" s="974" t="s">
        <v>616</v>
      </c>
      <c r="C69" s="975"/>
      <c r="D69" s="975"/>
      <c r="E69" s="975"/>
      <c r="F69" s="975"/>
      <c r="G69" s="975"/>
      <c r="H69" s="975"/>
      <c r="I69" s="975"/>
      <c r="J69" s="975"/>
      <c r="K69" s="975"/>
      <c r="L69" s="975"/>
      <c r="M69" s="975"/>
      <c r="N69" s="975"/>
      <c r="O69" s="975"/>
      <c r="P69" s="976"/>
      <c r="Q69" s="977">
        <v>279696</v>
      </c>
      <c r="R69" s="971"/>
      <c r="S69" s="971"/>
      <c r="T69" s="971"/>
      <c r="U69" s="971"/>
      <c r="V69" s="971">
        <v>267445</v>
      </c>
      <c r="W69" s="971"/>
      <c r="X69" s="971"/>
      <c r="Y69" s="971"/>
      <c r="Z69" s="971"/>
      <c r="AA69" s="971">
        <v>12251</v>
      </c>
      <c r="AB69" s="971"/>
      <c r="AC69" s="971"/>
      <c r="AD69" s="971"/>
      <c r="AE69" s="971"/>
      <c r="AF69" s="971">
        <v>12251</v>
      </c>
      <c r="AG69" s="971"/>
      <c r="AH69" s="971"/>
      <c r="AI69" s="971"/>
      <c r="AJ69" s="971"/>
      <c r="AK69" s="971" t="s">
        <v>533</v>
      </c>
      <c r="AL69" s="971"/>
      <c r="AM69" s="971"/>
      <c r="AN69" s="971"/>
      <c r="AO69" s="971"/>
      <c r="AP69" s="971" t="s">
        <v>533</v>
      </c>
      <c r="AQ69" s="971"/>
      <c r="AR69" s="971"/>
      <c r="AS69" s="971"/>
      <c r="AT69" s="971"/>
      <c r="AU69" s="971" t="s">
        <v>533</v>
      </c>
      <c r="AV69" s="971"/>
      <c r="AW69" s="971"/>
      <c r="AX69" s="971"/>
      <c r="AY69" s="971"/>
      <c r="AZ69" s="972"/>
      <c r="BA69" s="972"/>
      <c r="BB69" s="972"/>
      <c r="BC69" s="972"/>
      <c r="BD69" s="973"/>
      <c r="BE69" s="239"/>
      <c r="BF69" s="239"/>
      <c r="BG69" s="239"/>
      <c r="BH69" s="239"/>
      <c r="BI69" s="239"/>
      <c r="BJ69" s="239"/>
      <c r="BK69" s="239"/>
      <c r="BL69" s="239"/>
      <c r="BM69" s="239"/>
      <c r="BN69" s="239"/>
      <c r="BO69" s="239"/>
      <c r="BP69" s="239"/>
      <c r="BQ69" s="236">
        <v>63</v>
      </c>
      <c r="BR69" s="241"/>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8"/>
    </row>
    <row r="70" spans="1:131" ht="26.25" customHeight="1" x14ac:dyDescent="0.15">
      <c r="A70" s="236">
        <v>3</v>
      </c>
      <c r="B70" s="974" t="s">
        <v>617</v>
      </c>
      <c r="C70" s="975"/>
      <c r="D70" s="975"/>
      <c r="E70" s="975"/>
      <c r="F70" s="975"/>
      <c r="G70" s="975"/>
      <c r="H70" s="975"/>
      <c r="I70" s="975"/>
      <c r="J70" s="975"/>
      <c r="K70" s="975"/>
      <c r="L70" s="975"/>
      <c r="M70" s="975"/>
      <c r="N70" s="975"/>
      <c r="O70" s="975"/>
      <c r="P70" s="976"/>
      <c r="Q70" s="977">
        <v>61</v>
      </c>
      <c r="R70" s="971"/>
      <c r="S70" s="971"/>
      <c r="T70" s="971"/>
      <c r="U70" s="971"/>
      <c r="V70" s="971">
        <v>56</v>
      </c>
      <c r="W70" s="971"/>
      <c r="X70" s="971"/>
      <c r="Y70" s="971"/>
      <c r="Z70" s="971"/>
      <c r="AA70" s="971">
        <v>5</v>
      </c>
      <c r="AB70" s="971"/>
      <c r="AC70" s="971"/>
      <c r="AD70" s="971"/>
      <c r="AE70" s="971"/>
      <c r="AF70" s="971">
        <v>5</v>
      </c>
      <c r="AG70" s="971"/>
      <c r="AH70" s="971"/>
      <c r="AI70" s="971"/>
      <c r="AJ70" s="971"/>
      <c r="AK70" s="971" t="s">
        <v>533</v>
      </c>
      <c r="AL70" s="971"/>
      <c r="AM70" s="971"/>
      <c r="AN70" s="971"/>
      <c r="AO70" s="971"/>
      <c r="AP70" s="971" t="s">
        <v>533</v>
      </c>
      <c r="AQ70" s="971"/>
      <c r="AR70" s="971"/>
      <c r="AS70" s="971"/>
      <c r="AT70" s="971"/>
      <c r="AU70" s="971" t="s">
        <v>533</v>
      </c>
      <c r="AV70" s="971"/>
      <c r="AW70" s="971"/>
      <c r="AX70" s="971"/>
      <c r="AY70" s="971"/>
      <c r="AZ70" s="972"/>
      <c r="BA70" s="972"/>
      <c r="BB70" s="972"/>
      <c r="BC70" s="972"/>
      <c r="BD70" s="973"/>
      <c r="BE70" s="239"/>
      <c r="BF70" s="239"/>
      <c r="BG70" s="239"/>
      <c r="BH70" s="239"/>
      <c r="BI70" s="239"/>
      <c r="BJ70" s="239"/>
      <c r="BK70" s="239"/>
      <c r="BL70" s="239"/>
      <c r="BM70" s="239"/>
      <c r="BN70" s="239"/>
      <c r="BO70" s="239"/>
      <c r="BP70" s="239"/>
      <c r="BQ70" s="236">
        <v>64</v>
      </c>
      <c r="BR70" s="241"/>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8"/>
    </row>
    <row r="71" spans="1:131" ht="26.25" customHeight="1" x14ac:dyDescent="0.15">
      <c r="A71" s="236">
        <v>4</v>
      </c>
      <c r="B71" s="974" t="s">
        <v>621</v>
      </c>
      <c r="C71" s="975"/>
      <c r="D71" s="975"/>
      <c r="E71" s="975"/>
      <c r="F71" s="975"/>
      <c r="G71" s="975"/>
      <c r="H71" s="975"/>
      <c r="I71" s="975"/>
      <c r="J71" s="975"/>
      <c r="K71" s="975"/>
      <c r="L71" s="975"/>
      <c r="M71" s="975"/>
      <c r="N71" s="975"/>
      <c r="O71" s="975"/>
      <c r="P71" s="976"/>
      <c r="Q71" s="977">
        <v>146</v>
      </c>
      <c r="R71" s="971"/>
      <c r="S71" s="971"/>
      <c r="T71" s="971"/>
      <c r="U71" s="971"/>
      <c r="V71" s="971">
        <v>141</v>
      </c>
      <c r="W71" s="971"/>
      <c r="X71" s="971"/>
      <c r="Y71" s="971"/>
      <c r="Z71" s="971"/>
      <c r="AA71" s="971">
        <v>5</v>
      </c>
      <c r="AB71" s="971"/>
      <c r="AC71" s="971"/>
      <c r="AD71" s="971"/>
      <c r="AE71" s="971"/>
      <c r="AF71" s="971">
        <v>5</v>
      </c>
      <c r="AG71" s="971"/>
      <c r="AH71" s="971"/>
      <c r="AI71" s="971"/>
      <c r="AJ71" s="971"/>
      <c r="AK71" s="971" t="s">
        <v>533</v>
      </c>
      <c r="AL71" s="971"/>
      <c r="AM71" s="971"/>
      <c r="AN71" s="971"/>
      <c r="AO71" s="971"/>
      <c r="AP71" s="971">
        <v>106</v>
      </c>
      <c r="AQ71" s="971"/>
      <c r="AR71" s="971"/>
      <c r="AS71" s="971"/>
      <c r="AT71" s="971"/>
      <c r="AU71" s="971">
        <v>58</v>
      </c>
      <c r="AV71" s="971"/>
      <c r="AW71" s="971"/>
      <c r="AX71" s="971"/>
      <c r="AY71" s="971"/>
      <c r="AZ71" s="972"/>
      <c r="BA71" s="972"/>
      <c r="BB71" s="972"/>
      <c r="BC71" s="972"/>
      <c r="BD71" s="973"/>
      <c r="BE71" s="239"/>
      <c r="BF71" s="239"/>
      <c r="BG71" s="239"/>
      <c r="BH71" s="239"/>
      <c r="BI71" s="239"/>
      <c r="BJ71" s="239"/>
      <c r="BK71" s="239"/>
      <c r="BL71" s="239"/>
      <c r="BM71" s="239"/>
      <c r="BN71" s="239"/>
      <c r="BO71" s="239"/>
      <c r="BP71" s="239"/>
      <c r="BQ71" s="236">
        <v>65</v>
      </c>
      <c r="BR71" s="241"/>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8"/>
    </row>
    <row r="72" spans="1:131" ht="26.25" customHeight="1" x14ac:dyDescent="0.15">
      <c r="A72" s="236">
        <v>5</v>
      </c>
      <c r="B72" s="974" t="s">
        <v>618</v>
      </c>
      <c r="C72" s="975"/>
      <c r="D72" s="975"/>
      <c r="E72" s="975"/>
      <c r="F72" s="975"/>
      <c r="G72" s="975"/>
      <c r="H72" s="975"/>
      <c r="I72" s="975"/>
      <c r="J72" s="975"/>
      <c r="K72" s="975"/>
      <c r="L72" s="975"/>
      <c r="M72" s="975"/>
      <c r="N72" s="975"/>
      <c r="O72" s="975"/>
      <c r="P72" s="976"/>
      <c r="Q72" s="977">
        <v>637</v>
      </c>
      <c r="R72" s="971"/>
      <c r="S72" s="971"/>
      <c r="T72" s="971"/>
      <c r="U72" s="971"/>
      <c r="V72" s="971">
        <v>526</v>
      </c>
      <c r="W72" s="971"/>
      <c r="X72" s="971"/>
      <c r="Y72" s="971"/>
      <c r="Z72" s="971"/>
      <c r="AA72" s="971">
        <v>111</v>
      </c>
      <c r="AB72" s="971"/>
      <c r="AC72" s="971"/>
      <c r="AD72" s="971"/>
      <c r="AE72" s="971"/>
      <c r="AF72" s="971">
        <v>111</v>
      </c>
      <c r="AG72" s="971"/>
      <c r="AH72" s="971"/>
      <c r="AI72" s="971"/>
      <c r="AJ72" s="971"/>
      <c r="AK72" s="971" t="s">
        <v>533</v>
      </c>
      <c r="AL72" s="971"/>
      <c r="AM72" s="971"/>
      <c r="AN72" s="971"/>
      <c r="AO72" s="971"/>
      <c r="AP72" s="971">
        <v>912</v>
      </c>
      <c r="AQ72" s="971"/>
      <c r="AR72" s="971"/>
      <c r="AS72" s="971"/>
      <c r="AT72" s="971"/>
      <c r="AU72" s="971">
        <v>314</v>
      </c>
      <c r="AV72" s="971"/>
      <c r="AW72" s="971"/>
      <c r="AX72" s="971"/>
      <c r="AY72" s="971"/>
      <c r="AZ72" s="972"/>
      <c r="BA72" s="972"/>
      <c r="BB72" s="972"/>
      <c r="BC72" s="972"/>
      <c r="BD72" s="973"/>
      <c r="BE72" s="239"/>
      <c r="BF72" s="239"/>
      <c r="BG72" s="239"/>
      <c r="BH72" s="239"/>
      <c r="BI72" s="239"/>
      <c r="BJ72" s="239"/>
      <c r="BK72" s="239"/>
      <c r="BL72" s="239"/>
      <c r="BM72" s="239"/>
      <c r="BN72" s="239"/>
      <c r="BO72" s="239"/>
      <c r="BP72" s="239"/>
      <c r="BQ72" s="236">
        <v>66</v>
      </c>
      <c r="BR72" s="241"/>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8"/>
    </row>
    <row r="73" spans="1:131" ht="26.25" customHeight="1" x14ac:dyDescent="0.15">
      <c r="A73" s="236">
        <v>6</v>
      </c>
      <c r="B73" s="974" t="s">
        <v>619</v>
      </c>
      <c r="C73" s="975"/>
      <c r="D73" s="975"/>
      <c r="E73" s="975"/>
      <c r="F73" s="975"/>
      <c r="G73" s="975"/>
      <c r="H73" s="975"/>
      <c r="I73" s="975"/>
      <c r="J73" s="975"/>
      <c r="K73" s="975"/>
      <c r="L73" s="975"/>
      <c r="M73" s="975"/>
      <c r="N73" s="975"/>
      <c r="O73" s="975"/>
      <c r="P73" s="976"/>
      <c r="Q73" s="977">
        <v>116</v>
      </c>
      <c r="R73" s="971"/>
      <c r="S73" s="971"/>
      <c r="T73" s="971"/>
      <c r="U73" s="971"/>
      <c r="V73" s="971">
        <v>116</v>
      </c>
      <c r="W73" s="971"/>
      <c r="X73" s="971"/>
      <c r="Y73" s="971"/>
      <c r="Z73" s="971"/>
      <c r="AA73" s="971">
        <v>0</v>
      </c>
      <c r="AB73" s="971"/>
      <c r="AC73" s="971"/>
      <c r="AD73" s="971"/>
      <c r="AE73" s="971"/>
      <c r="AF73" s="971">
        <v>0</v>
      </c>
      <c r="AG73" s="971"/>
      <c r="AH73" s="971"/>
      <c r="AI73" s="971"/>
      <c r="AJ73" s="971"/>
      <c r="AK73" s="971">
        <v>0</v>
      </c>
      <c r="AL73" s="971"/>
      <c r="AM73" s="971"/>
      <c r="AN73" s="971"/>
      <c r="AO73" s="971"/>
      <c r="AP73" s="971">
        <v>849</v>
      </c>
      <c r="AQ73" s="971"/>
      <c r="AR73" s="971"/>
      <c r="AS73" s="971"/>
      <c r="AT73" s="971"/>
      <c r="AU73" s="971">
        <v>162</v>
      </c>
      <c r="AV73" s="971"/>
      <c r="AW73" s="971"/>
      <c r="AX73" s="971"/>
      <c r="AY73" s="971"/>
      <c r="AZ73" s="972"/>
      <c r="BA73" s="972"/>
      <c r="BB73" s="972"/>
      <c r="BC73" s="972"/>
      <c r="BD73" s="973"/>
      <c r="BE73" s="239"/>
      <c r="BF73" s="239"/>
      <c r="BG73" s="239"/>
      <c r="BH73" s="239"/>
      <c r="BI73" s="239"/>
      <c r="BJ73" s="239"/>
      <c r="BK73" s="239"/>
      <c r="BL73" s="239"/>
      <c r="BM73" s="239"/>
      <c r="BN73" s="239"/>
      <c r="BO73" s="239"/>
      <c r="BP73" s="239"/>
      <c r="BQ73" s="236">
        <v>67</v>
      </c>
      <c r="BR73" s="241"/>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8"/>
    </row>
    <row r="74" spans="1:131" ht="26.25" customHeight="1" x14ac:dyDescent="0.15">
      <c r="A74" s="236">
        <v>7</v>
      </c>
      <c r="B74" s="974" t="s">
        <v>620</v>
      </c>
      <c r="C74" s="975"/>
      <c r="D74" s="975"/>
      <c r="E74" s="975"/>
      <c r="F74" s="975"/>
      <c r="G74" s="975"/>
      <c r="H74" s="975"/>
      <c r="I74" s="975"/>
      <c r="J74" s="975"/>
      <c r="K74" s="975"/>
      <c r="L74" s="975"/>
      <c r="M74" s="975"/>
      <c r="N74" s="975"/>
      <c r="O74" s="975"/>
      <c r="P74" s="976"/>
      <c r="Q74" s="977">
        <v>41</v>
      </c>
      <c r="R74" s="971"/>
      <c r="S74" s="971"/>
      <c r="T74" s="971"/>
      <c r="U74" s="971"/>
      <c r="V74" s="971">
        <v>29</v>
      </c>
      <c r="W74" s="971"/>
      <c r="X74" s="971"/>
      <c r="Y74" s="971"/>
      <c r="Z74" s="971"/>
      <c r="AA74" s="971">
        <v>12</v>
      </c>
      <c r="AB74" s="971"/>
      <c r="AC74" s="971"/>
      <c r="AD74" s="971"/>
      <c r="AE74" s="971"/>
      <c r="AF74" s="971">
        <v>12</v>
      </c>
      <c r="AG74" s="971"/>
      <c r="AH74" s="971"/>
      <c r="AI74" s="971"/>
      <c r="AJ74" s="971"/>
      <c r="AK74" s="971" t="s">
        <v>533</v>
      </c>
      <c r="AL74" s="971"/>
      <c r="AM74" s="971"/>
      <c r="AN74" s="971"/>
      <c r="AO74" s="971"/>
      <c r="AP74" s="971" t="s">
        <v>533</v>
      </c>
      <c r="AQ74" s="971"/>
      <c r="AR74" s="971"/>
      <c r="AS74" s="971"/>
      <c r="AT74" s="971"/>
      <c r="AU74" s="971" t="s">
        <v>533</v>
      </c>
      <c r="AV74" s="971"/>
      <c r="AW74" s="971"/>
      <c r="AX74" s="971"/>
      <c r="AY74" s="971"/>
      <c r="AZ74" s="972"/>
      <c r="BA74" s="972"/>
      <c r="BB74" s="972"/>
      <c r="BC74" s="972"/>
      <c r="BD74" s="973"/>
      <c r="BE74" s="239"/>
      <c r="BF74" s="239"/>
      <c r="BG74" s="239"/>
      <c r="BH74" s="239"/>
      <c r="BI74" s="239"/>
      <c r="BJ74" s="239"/>
      <c r="BK74" s="239"/>
      <c r="BL74" s="239"/>
      <c r="BM74" s="239"/>
      <c r="BN74" s="239"/>
      <c r="BO74" s="239"/>
      <c r="BP74" s="239"/>
      <c r="BQ74" s="236">
        <v>68</v>
      </c>
      <c r="BR74" s="241"/>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8"/>
    </row>
    <row r="75" spans="1:131" ht="26.25" customHeight="1" x14ac:dyDescent="0.15">
      <c r="A75" s="236">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9"/>
      <c r="BF75" s="239"/>
      <c r="BG75" s="239"/>
      <c r="BH75" s="239"/>
      <c r="BI75" s="239"/>
      <c r="BJ75" s="239"/>
      <c r="BK75" s="239"/>
      <c r="BL75" s="239"/>
      <c r="BM75" s="239"/>
      <c r="BN75" s="239"/>
      <c r="BO75" s="239"/>
      <c r="BP75" s="239"/>
      <c r="BQ75" s="236">
        <v>69</v>
      </c>
      <c r="BR75" s="241"/>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8"/>
    </row>
    <row r="76" spans="1:131" ht="26.25" customHeight="1" x14ac:dyDescent="0.15">
      <c r="A76" s="236">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9"/>
      <c r="BF76" s="239"/>
      <c r="BG76" s="239"/>
      <c r="BH76" s="239"/>
      <c r="BI76" s="239"/>
      <c r="BJ76" s="239"/>
      <c r="BK76" s="239"/>
      <c r="BL76" s="239"/>
      <c r="BM76" s="239"/>
      <c r="BN76" s="239"/>
      <c r="BO76" s="239"/>
      <c r="BP76" s="239"/>
      <c r="BQ76" s="236">
        <v>70</v>
      </c>
      <c r="BR76" s="241"/>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8"/>
    </row>
    <row r="77" spans="1:131" ht="26.25" customHeight="1" x14ac:dyDescent="0.15">
      <c r="A77" s="236">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9"/>
      <c r="BF77" s="239"/>
      <c r="BG77" s="239"/>
      <c r="BH77" s="239"/>
      <c r="BI77" s="239"/>
      <c r="BJ77" s="239"/>
      <c r="BK77" s="239"/>
      <c r="BL77" s="239"/>
      <c r="BM77" s="239"/>
      <c r="BN77" s="239"/>
      <c r="BO77" s="239"/>
      <c r="BP77" s="239"/>
      <c r="BQ77" s="236">
        <v>71</v>
      </c>
      <c r="BR77" s="241"/>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8"/>
    </row>
    <row r="78" spans="1:131" ht="26.25" customHeight="1" x14ac:dyDescent="0.15">
      <c r="A78" s="236">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9"/>
      <c r="BF78" s="239"/>
      <c r="BG78" s="239"/>
      <c r="BH78" s="239"/>
      <c r="BI78" s="239"/>
      <c r="BJ78" s="228"/>
      <c r="BK78" s="228"/>
      <c r="BL78" s="228"/>
      <c r="BM78" s="228"/>
      <c r="BN78" s="228"/>
      <c r="BO78" s="239"/>
      <c r="BP78" s="239"/>
      <c r="BQ78" s="236">
        <v>72</v>
      </c>
      <c r="BR78" s="241"/>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8"/>
    </row>
    <row r="79" spans="1:131" ht="26.25" customHeight="1" x14ac:dyDescent="0.15">
      <c r="A79" s="236">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9"/>
      <c r="BF79" s="239"/>
      <c r="BG79" s="239"/>
      <c r="BH79" s="239"/>
      <c r="BI79" s="239"/>
      <c r="BJ79" s="228"/>
      <c r="BK79" s="228"/>
      <c r="BL79" s="228"/>
      <c r="BM79" s="228"/>
      <c r="BN79" s="228"/>
      <c r="BO79" s="239"/>
      <c r="BP79" s="239"/>
      <c r="BQ79" s="236">
        <v>73</v>
      </c>
      <c r="BR79" s="241"/>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8"/>
    </row>
    <row r="80" spans="1:131" ht="26.25" customHeight="1" x14ac:dyDescent="0.15">
      <c r="A80" s="236">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9"/>
      <c r="BF80" s="239"/>
      <c r="BG80" s="239"/>
      <c r="BH80" s="239"/>
      <c r="BI80" s="239"/>
      <c r="BJ80" s="239"/>
      <c r="BK80" s="239"/>
      <c r="BL80" s="239"/>
      <c r="BM80" s="239"/>
      <c r="BN80" s="239"/>
      <c r="BO80" s="239"/>
      <c r="BP80" s="239"/>
      <c r="BQ80" s="236">
        <v>74</v>
      </c>
      <c r="BR80" s="241"/>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8"/>
    </row>
    <row r="81" spans="1:131" ht="26.25" customHeight="1" x14ac:dyDescent="0.15">
      <c r="A81" s="236">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9"/>
      <c r="BF81" s="239"/>
      <c r="BG81" s="239"/>
      <c r="BH81" s="239"/>
      <c r="BI81" s="239"/>
      <c r="BJ81" s="239"/>
      <c r="BK81" s="239"/>
      <c r="BL81" s="239"/>
      <c r="BM81" s="239"/>
      <c r="BN81" s="239"/>
      <c r="BO81" s="239"/>
      <c r="BP81" s="239"/>
      <c r="BQ81" s="236">
        <v>75</v>
      </c>
      <c r="BR81" s="241"/>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8"/>
    </row>
    <row r="82" spans="1:131" ht="26.25" customHeight="1" x14ac:dyDescent="0.15">
      <c r="A82" s="236">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9"/>
      <c r="BF82" s="239"/>
      <c r="BG82" s="239"/>
      <c r="BH82" s="239"/>
      <c r="BI82" s="239"/>
      <c r="BJ82" s="239"/>
      <c r="BK82" s="239"/>
      <c r="BL82" s="239"/>
      <c r="BM82" s="239"/>
      <c r="BN82" s="239"/>
      <c r="BO82" s="239"/>
      <c r="BP82" s="239"/>
      <c r="BQ82" s="236">
        <v>76</v>
      </c>
      <c r="BR82" s="241"/>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8"/>
    </row>
    <row r="83" spans="1:131" ht="26.25" customHeight="1" x14ac:dyDescent="0.15">
      <c r="A83" s="236">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9"/>
      <c r="BF83" s="239"/>
      <c r="BG83" s="239"/>
      <c r="BH83" s="239"/>
      <c r="BI83" s="239"/>
      <c r="BJ83" s="239"/>
      <c r="BK83" s="239"/>
      <c r="BL83" s="239"/>
      <c r="BM83" s="239"/>
      <c r="BN83" s="239"/>
      <c r="BO83" s="239"/>
      <c r="BP83" s="239"/>
      <c r="BQ83" s="236">
        <v>77</v>
      </c>
      <c r="BR83" s="241"/>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8"/>
    </row>
    <row r="84" spans="1:131" ht="26.25" customHeight="1" x14ac:dyDescent="0.15">
      <c r="A84" s="236">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9"/>
      <c r="BF84" s="239"/>
      <c r="BG84" s="239"/>
      <c r="BH84" s="239"/>
      <c r="BI84" s="239"/>
      <c r="BJ84" s="239"/>
      <c r="BK84" s="239"/>
      <c r="BL84" s="239"/>
      <c r="BM84" s="239"/>
      <c r="BN84" s="239"/>
      <c r="BO84" s="239"/>
      <c r="BP84" s="239"/>
      <c r="BQ84" s="236">
        <v>78</v>
      </c>
      <c r="BR84" s="241"/>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8"/>
    </row>
    <row r="85" spans="1:131" ht="26.25" customHeight="1" x14ac:dyDescent="0.15">
      <c r="A85" s="236">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9"/>
      <c r="BF85" s="239"/>
      <c r="BG85" s="239"/>
      <c r="BH85" s="239"/>
      <c r="BI85" s="239"/>
      <c r="BJ85" s="239"/>
      <c r="BK85" s="239"/>
      <c r="BL85" s="239"/>
      <c r="BM85" s="239"/>
      <c r="BN85" s="239"/>
      <c r="BO85" s="239"/>
      <c r="BP85" s="239"/>
      <c r="BQ85" s="236">
        <v>79</v>
      </c>
      <c r="BR85" s="241"/>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8"/>
    </row>
    <row r="86" spans="1:131" ht="26.25" customHeight="1" x14ac:dyDescent="0.15">
      <c r="A86" s="236">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9"/>
      <c r="BF86" s="239"/>
      <c r="BG86" s="239"/>
      <c r="BH86" s="239"/>
      <c r="BI86" s="239"/>
      <c r="BJ86" s="239"/>
      <c r="BK86" s="239"/>
      <c r="BL86" s="239"/>
      <c r="BM86" s="239"/>
      <c r="BN86" s="239"/>
      <c r="BO86" s="239"/>
      <c r="BP86" s="239"/>
      <c r="BQ86" s="236">
        <v>80</v>
      </c>
      <c r="BR86" s="241"/>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8"/>
    </row>
    <row r="87" spans="1:131" ht="26.25" customHeight="1" x14ac:dyDescent="0.15">
      <c r="A87" s="24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9"/>
      <c r="BF87" s="239"/>
      <c r="BG87" s="239"/>
      <c r="BH87" s="239"/>
      <c r="BI87" s="239"/>
      <c r="BJ87" s="239"/>
      <c r="BK87" s="239"/>
      <c r="BL87" s="239"/>
      <c r="BM87" s="239"/>
      <c r="BN87" s="239"/>
      <c r="BO87" s="239"/>
      <c r="BP87" s="239"/>
      <c r="BQ87" s="236">
        <v>81</v>
      </c>
      <c r="BR87" s="241"/>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8"/>
    </row>
    <row r="88" spans="1:131" ht="26.25" customHeight="1" thickBot="1" x14ac:dyDescent="0.2">
      <c r="A88" s="238" t="s">
        <v>398</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12416</v>
      </c>
      <c r="AG88" s="959"/>
      <c r="AH88" s="959"/>
      <c r="AI88" s="959"/>
      <c r="AJ88" s="959"/>
      <c r="AK88" s="963"/>
      <c r="AL88" s="963"/>
      <c r="AM88" s="963"/>
      <c r="AN88" s="963"/>
      <c r="AO88" s="963"/>
      <c r="AP88" s="959">
        <v>1867</v>
      </c>
      <c r="AQ88" s="959"/>
      <c r="AR88" s="959"/>
      <c r="AS88" s="959"/>
      <c r="AT88" s="959"/>
      <c r="AU88" s="959">
        <v>534</v>
      </c>
      <c r="AV88" s="959"/>
      <c r="AW88" s="959"/>
      <c r="AX88" s="959"/>
      <c r="AY88" s="959"/>
      <c r="AZ88" s="960"/>
      <c r="BA88" s="960"/>
      <c r="BB88" s="960"/>
      <c r="BC88" s="960"/>
      <c r="BD88" s="961"/>
      <c r="BE88" s="239"/>
      <c r="BF88" s="239"/>
      <c r="BG88" s="239"/>
      <c r="BH88" s="239"/>
      <c r="BI88" s="239"/>
      <c r="BJ88" s="239"/>
      <c r="BK88" s="239"/>
      <c r="BL88" s="239"/>
      <c r="BM88" s="239"/>
      <c r="BN88" s="239"/>
      <c r="BO88" s="239"/>
      <c r="BP88" s="239"/>
      <c r="BQ88" s="236">
        <v>82</v>
      </c>
      <c r="BR88" s="241"/>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398</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377</v>
      </c>
      <c r="CS102" s="953"/>
      <c r="CT102" s="953"/>
      <c r="CU102" s="953"/>
      <c r="CV102" s="954"/>
      <c r="CW102" s="952">
        <v>434</v>
      </c>
      <c r="CX102" s="953"/>
      <c r="CY102" s="953"/>
      <c r="CZ102" s="953"/>
      <c r="DA102" s="954"/>
      <c r="DB102" s="952">
        <v>1431</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443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444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8" customFormat="1" ht="26.25" customHeight="1" x14ac:dyDescent="0.15">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312</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312</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312</v>
      </c>
      <c r="DR109" s="896"/>
      <c r="DS109" s="896"/>
      <c r="DT109" s="896"/>
      <c r="DU109" s="897"/>
      <c r="DV109" s="898" t="s">
        <v>450</v>
      </c>
      <c r="DW109" s="896"/>
      <c r="DX109" s="896"/>
      <c r="DY109" s="896"/>
      <c r="DZ109" s="929"/>
    </row>
    <row r="110" spans="1:131" s="228" customFormat="1" ht="26.25" customHeight="1" x14ac:dyDescent="0.15">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12530168</v>
      </c>
      <c r="AB110" s="889"/>
      <c r="AC110" s="889"/>
      <c r="AD110" s="889"/>
      <c r="AE110" s="890"/>
      <c r="AF110" s="891">
        <v>12372063</v>
      </c>
      <c r="AG110" s="889"/>
      <c r="AH110" s="889"/>
      <c r="AI110" s="889"/>
      <c r="AJ110" s="890"/>
      <c r="AK110" s="891">
        <v>12383091</v>
      </c>
      <c r="AL110" s="889"/>
      <c r="AM110" s="889"/>
      <c r="AN110" s="889"/>
      <c r="AO110" s="890"/>
      <c r="AP110" s="892">
        <v>15.7</v>
      </c>
      <c r="AQ110" s="893"/>
      <c r="AR110" s="893"/>
      <c r="AS110" s="893"/>
      <c r="AT110" s="894"/>
      <c r="AU110" s="930" t="s">
        <v>75</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145284794</v>
      </c>
      <c r="BR110" s="842"/>
      <c r="BS110" s="842"/>
      <c r="BT110" s="842"/>
      <c r="BU110" s="842"/>
      <c r="BV110" s="842">
        <v>148023230</v>
      </c>
      <c r="BW110" s="842"/>
      <c r="BX110" s="842"/>
      <c r="BY110" s="842"/>
      <c r="BZ110" s="842"/>
      <c r="CA110" s="842">
        <v>148841340</v>
      </c>
      <c r="CB110" s="842"/>
      <c r="CC110" s="842"/>
      <c r="CD110" s="842"/>
      <c r="CE110" s="842"/>
      <c r="CF110" s="866">
        <v>189.3</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456</v>
      </c>
      <c r="DH110" s="842"/>
      <c r="DI110" s="842"/>
      <c r="DJ110" s="842"/>
      <c r="DK110" s="842"/>
      <c r="DL110" s="842" t="s">
        <v>456</v>
      </c>
      <c r="DM110" s="842"/>
      <c r="DN110" s="842"/>
      <c r="DO110" s="842"/>
      <c r="DP110" s="842"/>
      <c r="DQ110" s="842" t="s">
        <v>456</v>
      </c>
      <c r="DR110" s="842"/>
      <c r="DS110" s="842"/>
      <c r="DT110" s="842"/>
      <c r="DU110" s="842"/>
      <c r="DV110" s="843" t="s">
        <v>457</v>
      </c>
      <c r="DW110" s="843"/>
      <c r="DX110" s="843"/>
      <c r="DY110" s="843"/>
      <c r="DZ110" s="844"/>
    </row>
    <row r="111" spans="1:131" s="228" customFormat="1" ht="26.25" customHeight="1" x14ac:dyDescent="0.15">
      <c r="A111" s="774" t="s">
        <v>458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456</v>
      </c>
      <c r="AG111" s="919"/>
      <c r="AH111" s="919"/>
      <c r="AI111" s="919"/>
      <c r="AJ111" s="920"/>
      <c r="AK111" s="921" t="s">
        <v>457</v>
      </c>
      <c r="AL111" s="919"/>
      <c r="AM111" s="919"/>
      <c r="AN111" s="919"/>
      <c r="AO111" s="920"/>
      <c r="AP111" s="922" t="s">
        <v>456</v>
      </c>
      <c r="AQ111" s="923"/>
      <c r="AR111" s="923"/>
      <c r="AS111" s="923"/>
      <c r="AT111" s="924"/>
      <c r="AU111" s="932"/>
      <c r="AV111" s="933"/>
      <c r="AW111" s="933"/>
      <c r="AX111" s="933"/>
      <c r="AY111" s="933"/>
      <c r="AZ111" s="815" t="s">
        <v>459</v>
      </c>
      <c r="BA111" s="752"/>
      <c r="BB111" s="752"/>
      <c r="BC111" s="752"/>
      <c r="BD111" s="752"/>
      <c r="BE111" s="752"/>
      <c r="BF111" s="752"/>
      <c r="BG111" s="752"/>
      <c r="BH111" s="752"/>
      <c r="BI111" s="752"/>
      <c r="BJ111" s="752"/>
      <c r="BK111" s="752"/>
      <c r="BL111" s="752"/>
      <c r="BM111" s="752"/>
      <c r="BN111" s="752"/>
      <c r="BO111" s="752"/>
      <c r="BP111" s="753"/>
      <c r="BQ111" s="816">
        <v>1626054</v>
      </c>
      <c r="BR111" s="817"/>
      <c r="BS111" s="817"/>
      <c r="BT111" s="817"/>
      <c r="BU111" s="817"/>
      <c r="BV111" s="817">
        <v>1582810</v>
      </c>
      <c r="BW111" s="817"/>
      <c r="BX111" s="817"/>
      <c r="BY111" s="817"/>
      <c r="BZ111" s="817"/>
      <c r="CA111" s="817">
        <v>1430634</v>
      </c>
      <c r="CB111" s="817"/>
      <c r="CC111" s="817"/>
      <c r="CD111" s="817"/>
      <c r="CE111" s="817"/>
      <c r="CF111" s="875">
        <v>1.8</v>
      </c>
      <c r="CG111" s="876"/>
      <c r="CH111" s="876"/>
      <c r="CI111" s="876"/>
      <c r="CJ111" s="876"/>
      <c r="CK111" s="927"/>
      <c r="CL111" s="821"/>
      <c r="CM111" s="815" t="s">
        <v>460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456</v>
      </c>
      <c r="DH111" s="817"/>
      <c r="DI111" s="817"/>
      <c r="DJ111" s="817"/>
      <c r="DK111" s="817"/>
      <c r="DL111" s="817" t="s">
        <v>456</v>
      </c>
      <c r="DM111" s="817"/>
      <c r="DN111" s="817"/>
      <c r="DO111" s="817"/>
      <c r="DP111" s="817"/>
      <c r="DQ111" s="817" t="s">
        <v>456</v>
      </c>
      <c r="DR111" s="817"/>
      <c r="DS111" s="817"/>
      <c r="DT111" s="817"/>
      <c r="DU111" s="817"/>
      <c r="DV111" s="794" t="s">
        <v>130</v>
      </c>
      <c r="DW111" s="794"/>
      <c r="DX111" s="794"/>
      <c r="DY111" s="794"/>
      <c r="DZ111" s="795"/>
    </row>
    <row r="112" spans="1:131" s="228" customFormat="1" ht="26.25" customHeight="1" x14ac:dyDescent="0.15">
      <c r="A112" s="912" t="s">
        <v>461</v>
      </c>
      <c r="B112" s="913"/>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456</v>
      </c>
      <c r="AG112" s="780"/>
      <c r="AH112" s="780"/>
      <c r="AI112" s="780"/>
      <c r="AJ112" s="781"/>
      <c r="AK112" s="782" t="s">
        <v>456</v>
      </c>
      <c r="AL112" s="780"/>
      <c r="AM112" s="780"/>
      <c r="AN112" s="780"/>
      <c r="AO112" s="781"/>
      <c r="AP112" s="824" t="s">
        <v>456</v>
      </c>
      <c r="AQ112" s="825"/>
      <c r="AR112" s="825"/>
      <c r="AS112" s="825"/>
      <c r="AT112" s="826"/>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24263840</v>
      </c>
      <c r="BR112" s="817"/>
      <c r="BS112" s="817"/>
      <c r="BT112" s="817"/>
      <c r="BU112" s="817"/>
      <c r="BV112" s="817">
        <v>22127619</v>
      </c>
      <c r="BW112" s="817"/>
      <c r="BX112" s="817"/>
      <c r="BY112" s="817"/>
      <c r="BZ112" s="817"/>
      <c r="CA112" s="817">
        <v>20798794</v>
      </c>
      <c r="CB112" s="817"/>
      <c r="CC112" s="817"/>
      <c r="CD112" s="817"/>
      <c r="CE112" s="817"/>
      <c r="CF112" s="875">
        <v>26.5</v>
      </c>
      <c r="CG112" s="876"/>
      <c r="CH112" s="876"/>
      <c r="CI112" s="876"/>
      <c r="CJ112" s="876"/>
      <c r="CK112" s="927"/>
      <c r="CL112" s="821"/>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456</v>
      </c>
      <c r="DM112" s="817"/>
      <c r="DN112" s="817"/>
      <c r="DO112" s="817"/>
      <c r="DP112" s="817"/>
      <c r="DQ112" s="817" t="s">
        <v>456</v>
      </c>
      <c r="DR112" s="817"/>
      <c r="DS112" s="817"/>
      <c r="DT112" s="817"/>
      <c r="DU112" s="817"/>
      <c r="DV112" s="794" t="s">
        <v>457</v>
      </c>
      <c r="DW112" s="794"/>
      <c r="DX112" s="794"/>
      <c r="DY112" s="794"/>
      <c r="DZ112" s="795"/>
    </row>
    <row r="113" spans="1:130" s="228" customFormat="1" ht="26.25" customHeight="1" x14ac:dyDescent="0.15">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2664313</v>
      </c>
      <c r="AB113" s="919"/>
      <c r="AC113" s="919"/>
      <c r="AD113" s="919"/>
      <c r="AE113" s="920"/>
      <c r="AF113" s="921">
        <v>2411334</v>
      </c>
      <c r="AG113" s="919"/>
      <c r="AH113" s="919"/>
      <c r="AI113" s="919"/>
      <c r="AJ113" s="920"/>
      <c r="AK113" s="921">
        <v>1909222</v>
      </c>
      <c r="AL113" s="919"/>
      <c r="AM113" s="919"/>
      <c r="AN113" s="919"/>
      <c r="AO113" s="920"/>
      <c r="AP113" s="922">
        <v>2.4</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v>503640</v>
      </c>
      <c r="BR113" s="817"/>
      <c r="BS113" s="817"/>
      <c r="BT113" s="817"/>
      <c r="BU113" s="817"/>
      <c r="BV113" s="817">
        <v>587117</v>
      </c>
      <c r="BW113" s="817"/>
      <c r="BX113" s="817"/>
      <c r="BY113" s="817"/>
      <c r="BZ113" s="817"/>
      <c r="CA113" s="817">
        <v>534912</v>
      </c>
      <c r="CB113" s="817"/>
      <c r="CC113" s="817"/>
      <c r="CD113" s="817"/>
      <c r="CE113" s="817"/>
      <c r="CF113" s="875">
        <v>0.7</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456</v>
      </c>
      <c r="DH113" s="780"/>
      <c r="DI113" s="780"/>
      <c r="DJ113" s="780"/>
      <c r="DK113" s="781"/>
      <c r="DL113" s="782" t="s">
        <v>456</v>
      </c>
      <c r="DM113" s="780"/>
      <c r="DN113" s="780"/>
      <c r="DO113" s="780"/>
      <c r="DP113" s="781"/>
      <c r="DQ113" s="782" t="s">
        <v>457</v>
      </c>
      <c r="DR113" s="780"/>
      <c r="DS113" s="780"/>
      <c r="DT113" s="780"/>
      <c r="DU113" s="781"/>
      <c r="DV113" s="824" t="s">
        <v>456</v>
      </c>
      <c r="DW113" s="825"/>
      <c r="DX113" s="825"/>
      <c r="DY113" s="825"/>
      <c r="DZ113" s="826"/>
    </row>
    <row r="114" spans="1:130" s="228" customFormat="1" ht="26.25" customHeight="1" x14ac:dyDescent="0.15">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30432</v>
      </c>
      <c r="AB114" s="780"/>
      <c r="AC114" s="780"/>
      <c r="AD114" s="780"/>
      <c r="AE114" s="781"/>
      <c r="AF114" s="782">
        <v>38053</v>
      </c>
      <c r="AG114" s="780"/>
      <c r="AH114" s="780"/>
      <c r="AI114" s="780"/>
      <c r="AJ114" s="781"/>
      <c r="AK114" s="782">
        <v>49833</v>
      </c>
      <c r="AL114" s="780"/>
      <c r="AM114" s="780"/>
      <c r="AN114" s="780"/>
      <c r="AO114" s="781"/>
      <c r="AP114" s="824">
        <v>0.1</v>
      </c>
      <c r="AQ114" s="825"/>
      <c r="AR114" s="825"/>
      <c r="AS114" s="825"/>
      <c r="AT114" s="826"/>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16467919</v>
      </c>
      <c r="BR114" s="817"/>
      <c r="BS114" s="817"/>
      <c r="BT114" s="817"/>
      <c r="BU114" s="817"/>
      <c r="BV114" s="817">
        <v>16588368</v>
      </c>
      <c r="BW114" s="817"/>
      <c r="BX114" s="817"/>
      <c r="BY114" s="817"/>
      <c r="BZ114" s="817"/>
      <c r="CA114" s="817">
        <v>16729115</v>
      </c>
      <c r="CB114" s="817"/>
      <c r="CC114" s="817"/>
      <c r="CD114" s="817"/>
      <c r="CE114" s="817"/>
      <c r="CF114" s="875">
        <v>21.3</v>
      </c>
      <c r="CG114" s="876"/>
      <c r="CH114" s="876"/>
      <c r="CI114" s="876"/>
      <c r="CJ114" s="876"/>
      <c r="CK114" s="927"/>
      <c r="CL114" s="821"/>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456</v>
      </c>
      <c r="DM114" s="780"/>
      <c r="DN114" s="780"/>
      <c r="DO114" s="780"/>
      <c r="DP114" s="781"/>
      <c r="DQ114" s="782" t="s">
        <v>456</v>
      </c>
      <c r="DR114" s="780"/>
      <c r="DS114" s="780"/>
      <c r="DT114" s="780"/>
      <c r="DU114" s="781"/>
      <c r="DV114" s="824" t="s">
        <v>456</v>
      </c>
      <c r="DW114" s="825"/>
      <c r="DX114" s="825"/>
      <c r="DY114" s="825"/>
      <c r="DZ114" s="826"/>
    </row>
    <row r="115" spans="1:130" s="228" customFormat="1" ht="26.25" customHeight="1" x14ac:dyDescent="0.15">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8819</v>
      </c>
      <c r="AB115" s="919"/>
      <c r="AC115" s="919"/>
      <c r="AD115" s="919"/>
      <c r="AE115" s="920"/>
      <c r="AF115" s="921">
        <v>10156</v>
      </c>
      <c r="AG115" s="919"/>
      <c r="AH115" s="919"/>
      <c r="AI115" s="919"/>
      <c r="AJ115" s="920"/>
      <c r="AK115" s="921">
        <v>11978</v>
      </c>
      <c r="AL115" s="919"/>
      <c r="AM115" s="919"/>
      <c r="AN115" s="919"/>
      <c r="AO115" s="920"/>
      <c r="AP115" s="922">
        <v>0</v>
      </c>
      <c r="AQ115" s="923"/>
      <c r="AR115" s="923"/>
      <c r="AS115" s="923"/>
      <c r="AT115" s="924"/>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t="s">
        <v>456</v>
      </c>
      <c r="BR115" s="817"/>
      <c r="BS115" s="817"/>
      <c r="BT115" s="817"/>
      <c r="BU115" s="817"/>
      <c r="BV115" s="817" t="s">
        <v>456</v>
      </c>
      <c r="BW115" s="817"/>
      <c r="BX115" s="817"/>
      <c r="BY115" s="817"/>
      <c r="BZ115" s="817"/>
      <c r="CA115" s="817" t="s">
        <v>456</v>
      </c>
      <c r="CB115" s="817"/>
      <c r="CC115" s="817"/>
      <c r="CD115" s="817"/>
      <c r="CE115" s="817"/>
      <c r="CF115" s="875" t="s">
        <v>130</v>
      </c>
      <c r="CG115" s="876"/>
      <c r="CH115" s="876"/>
      <c r="CI115" s="876"/>
      <c r="CJ115" s="876"/>
      <c r="CK115" s="927"/>
      <c r="CL115" s="821"/>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1626054</v>
      </c>
      <c r="DH115" s="780"/>
      <c r="DI115" s="780"/>
      <c r="DJ115" s="780"/>
      <c r="DK115" s="781"/>
      <c r="DL115" s="782">
        <v>1582810</v>
      </c>
      <c r="DM115" s="780"/>
      <c r="DN115" s="780"/>
      <c r="DO115" s="780"/>
      <c r="DP115" s="781"/>
      <c r="DQ115" s="782">
        <v>1430634</v>
      </c>
      <c r="DR115" s="780"/>
      <c r="DS115" s="780"/>
      <c r="DT115" s="780"/>
      <c r="DU115" s="781"/>
      <c r="DV115" s="824">
        <v>1.8</v>
      </c>
      <c r="DW115" s="825"/>
      <c r="DX115" s="825"/>
      <c r="DY115" s="825"/>
      <c r="DZ115" s="826"/>
    </row>
    <row r="116" spans="1:130" s="228" customFormat="1" ht="26.25" customHeight="1" x14ac:dyDescent="0.15">
      <c r="A116" s="916"/>
      <c r="B116" s="917"/>
      <c r="C116" s="839" t="s">
        <v>474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858</v>
      </c>
      <c r="AB116" s="780"/>
      <c r="AC116" s="780"/>
      <c r="AD116" s="780"/>
      <c r="AE116" s="781"/>
      <c r="AF116" s="782">
        <v>221</v>
      </c>
      <c r="AG116" s="780"/>
      <c r="AH116" s="780"/>
      <c r="AI116" s="780"/>
      <c r="AJ116" s="781"/>
      <c r="AK116" s="782">
        <v>23</v>
      </c>
      <c r="AL116" s="780"/>
      <c r="AM116" s="780"/>
      <c r="AN116" s="780"/>
      <c r="AO116" s="781"/>
      <c r="AP116" s="824">
        <v>0</v>
      </c>
      <c r="AQ116" s="825"/>
      <c r="AR116" s="825"/>
      <c r="AS116" s="825"/>
      <c r="AT116" s="826"/>
      <c r="AU116" s="932"/>
      <c r="AV116" s="933"/>
      <c r="AW116" s="933"/>
      <c r="AX116" s="933"/>
      <c r="AY116" s="933"/>
      <c r="AZ116" s="909" t="s">
        <v>475</v>
      </c>
      <c r="BA116" s="910"/>
      <c r="BB116" s="910"/>
      <c r="BC116" s="910"/>
      <c r="BD116" s="910"/>
      <c r="BE116" s="910"/>
      <c r="BF116" s="910"/>
      <c r="BG116" s="910"/>
      <c r="BH116" s="910"/>
      <c r="BI116" s="910"/>
      <c r="BJ116" s="910"/>
      <c r="BK116" s="910"/>
      <c r="BL116" s="910"/>
      <c r="BM116" s="910"/>
      <c r="BN116" s="910"/>
      <c r="BO116" s="910"/>
      <c r="BP116" s="911"/>
      <c r="BQ116" s="816" t="s">
        <v>456</v>
      </c>
      <c r="BR116" s="817"/>
      <c r="BS116" s="817"/>
      <c r="BT116" s="817"/>
      <c r="BU116" s="817"/>
      <c r="BV116" s="817" t="s">
        <v>130</v>
      </c>
      <c r="BW116" s="817"/>
      <c r="BX116" s="817"/>
      <c r="BY116" s="817"/>
      <c r="BZ116" s="817"/>
      <c r="CA116" s="817" t="s">
        <v>457</v>
      </c>
      <c r="CB116" s="817"/>
      <c r="CC116" s="817"/>
      <c r="CD116" s="817"/>
      <c r="CE116" s="817"/>
      <c r="CF116" s="875" t="s">
        <v>456</v>
      </c>
      <c r="CG116" s="876"/>
      <c r="CH116" s="876"/>
      <c r="CI116" s="876"/>
      <c r="CJ116" s="876"/>
      <c r="CK116" s="927"/>
      <c r="CL116" s="821"/>
      <c r="CM116" s="815" t="s">
        <v>476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456</v>
      </c>
      <c r="DH116" s="780"/>
      <c r="DI116" s="780"/>
      <c r="DJ116" s="780"/>
      <c r="DK116" s="781"/>
      <c r="DL116" s="782" t="s">
        <v>456</v>
      </c>
      <c r="DM116" s="780"/>
      <c r="DN116" s="780"/>
      <c r="DO116" s="780"/>
      <c r="DP116" s="781"/>
      <c r="DQ116" s="782" t="s">
        <v>456</v>
      </c>
      <c r="DR116" s="780"/>
      <c r="DS116" s="780"/>
      <c r="DT116" s="780"/>
      <c r="DU116" s="781"/>
      <c r="DV116" s="824" t="s">
        <v>456</v>
      </c>
      <c r="DW116" s="825"/>
      <c r="DX116" s="825"/>
      <c r="DY116" s="825"/>
      <c r="DZ116" s="826"/>
    </row>
    <row r="117" spans="1:130" s="228"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477</v>
      </c>
      <c r="Z117" s="897"/>
      <c r="AA117" s="902">
        <v>15234590</v>
      </c>
      <c r="AB117" s="903"/>
      <c r="AC117" s="903"/>
      <c r="AD117" s="903"/>
      <c r="AE117" s="904"/>
      <c r="AF117" s="905">
        <v>14831827</v>
      </c>
      <c r="AG117" s="903"/>
      <c r="AH117" s="903"/>
      <c r="AI117" s="903"/>
      <c r="AJ117" s="904"/>
      <c r="AK117" s="905">
        <v>14354147</v>
      </c>
      <c r="AL117" s="903"/>
      <c r="AM117" s="903"/>
      <c r="AN117" s="903"/>
      <c r="AO117" s="904"/>
      <c r="AP117" s="906"/>
      <c r="AQ117" s="907"/>
      <c r="AR117" s="907"/>
      <c r="AS117" s="907"/>
      <c r="AT117" s="908"/>
      <c r="AU117" s="932"/>
      <c r="AV117" s="933"/>
      <c r="AW117" s="933"/>
      <c r="AX117" s="933"/>
      <c r="AY117" s="933"/>
      <c r="AZ117" s="863" t="s">
        <v>478</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456</v>
      </c>
      <c r="BW117" s="817"/>
      <c r="BX117" s="817"/>
      <c r="BY117" s="817"/>
      <c r="BZ117" s="817"/>
      <c r="CA117" s="817" t="s">
        <v>457</v>
      </c>
      <c r="CB117" s="817"/>
      <c r="CC117" s="817"/>
      <c r="CD117" s="817"/>
      <c r="CE117" s="817"/>
      <c r="CF117" s="875" t="s">
        <v>456</v>
      </c>
      <c r="CG117" s="876"/>
      <c r="CH117" s="876"/>
      <c r="CI117" s="876"/>
      <c r="CJ117" s="876"/>
      <c r="CK117" s="927"/>
      <c r="CL117" s="821"/>
      <c r="CM117" s="815" t="s">
        <v>479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456</v>
      </c>
      <c r="DH117" s="780"/>
      <c r="DI117" s="780"/>
      <c r="DJ117" s="780"/>
      <c r="DK117" s="781"/>
      <c r="DL117" s="782" t="s">
        <v>457</v>
      </c>
      <c r="DM117" s="780"/>
      <c r="DN117" s="780"/>
      <c r="DO117" s="780"/>
      <c r="DP117" s="781"/>
      <c r="DQ117" s="782" t="s">
        <v>456</v>
      </c>
      <c r="DR117" s="780"/>
      <c r="DS117" s="780"/>
      <c r="DT117" s="780"/>
      <c r="DU117" s="781"/>
      <c r="DV117" s="824" t="s">
        <v>456</v>
      </c>
      <c r="DW117" s="825"/>
      <c r="DX117" s="825"/>
      <c r="DY117" s="825"/>
      <c r="DZ117" s="826"/>
    </row>
    <row r="118" spans="1:130" s="228" customFormat="1" ht="26.25" customHeight="1" x14ac:dyDescent="0.15">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312</v>
      </c>
      <c r="AL118" s="896"/>
      <c r="AM118" s="896"/>
      <c r="AN118" s="896"/>
      <c r="AO118" s="897"/>
      <c r="AP118" s="899" t="s">
        <v>450</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456</v>
      </c>
      <c r="BR118" s="845"/>
      <c r="BS118" s="845"/>
      <c r="BT118" s="845"/>
      <c r="BU118" s="845"/>
      <c r="BV118" s="845" t="s">
        <v>456</v>
      </c>
      <c r="BW118" s="845"/>
      <c r="BX118" s="845"/>
      <c r="BY118" s="845"/>
      <c r="BZ118" s="845"/>
      <c r="CA118" s="845" t="s">
        <v>456</v>
      </c>
      <c r="CB118" s="845"/>
      <c r="CC118" s="845"/>
      <c r="CD118" s="845"/>
      <c r="CE118" s="845"/>
      <c r="CF118" s="875" t="s">
        <v>456</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456</v>
      </c>
      <c r="DM118" s="780"/>
      <c r="DN118" s="780"/>
      <c r="DO118" s="780"/>
      <c r="DP118" s="781"/>
      <c r="DQ118" s="782" t="s">
        <v>456</v>
      </c>
      <c r="DR118" s="780"/>
      <c r="DS118" s="780"/>
      <c r="DT118" s="780"/>
      <c r="DU118" s="781"/>
      <c r="DV118" s="824" t="s">
        <v>456</v>
      </c>
      <c r="DW118" s="825"/>
      <c r="DX118" s="825"/>
      <c r="DY118" s="825"/>
      <c r="DZ118" s="826"/>
    </row>
    <row r="119" spans="1:130" s="228" customFormat="1" ht="26.25" customHeight="1" x14ac:dyDescent="0.15">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457</v>
      </c>
      <c r="AG119" s="889"/>
      <c r="AH119" s="889"/>
      <c r="AI119" s="889"/>
      <c r="AJ119" s="890"/>
      <c r="AK119" s="891" t="s">
        <v>456</v>
      </c>
      <c r="AL119" s="889"/>
      <c r="AM119" s="889"/>
      <c r="AN119" s="889"/>
      <c r="AO119" s="890"/>
      <c r="AP119" s="892" t="s">
        <v>456</v>
      </c>
      <c r="AQ119" s="893"/>
      <c r="AR119" s="893"/>
      <c r="AS119" s="893"/>
      <c r="AT119" s="894"/>
      <c r="AU119" s="934"/>
      <c r="AV119" s="935"/>
      <c r="AW119" s="935"/>
      <c r="AX119" s="935"/>
      <c r="AY119" s="935"/>
      <c r="AZ119" s="249" t="s">
        <v>190</v>
      </c>
      <c r="BA119" s="249"/>
      <c r="BB119" s="249"/>
      <c r="BC119" s="249"/>
      <c r="BD119" s="249"/>
      <c r="BE119" s="249"/>
      <c r="BF119" s="249"/>
      <c r="BG119" s="249"/>
      <c r="BH119" s="249"/>
      <c r="BI119" s="249"/>
      <c r="BJ119" s="249"/>
      <c r="BK119" s="249"/>
      <c r="BL119" s="249"/>
      <c r="BM119" s="249"/>
      <c r="BN119" s="249"/>
      <c r="BO119" s="877" t="s">
        <v>482</v>
      </c>
      <c r="BP119" s="878"/>
      <c r="BQ119" s="879">
        <v>188146247</v>
      </c>
      <c r="BR119" s="845"/>
      <c r="BS119" s="845"/>
      <c r="BT119" s="845"/>
      <c r="BU119" s="845"/>
      <c r="BV119" s="845">
        <v>188909144</v>
      </c>
      <c r="BW119" s="845"/>
      <c r="BX119" s="845"/>
      <c r="BY119" s="845"/>
      <c r="BZ119" s="845"/>
      <c r="CA119" s="845">
        <v>188334795</v>
      </c>
      <c r="CB119" s="845"/>
      <c r="CC119" s="845"/>
      <c r="CD119" s="845"/>
      <c r="CE119" s="845"/>
      <c r="CF119" s="748"/>
      <c r="CG119" s="749"/>
      <c r="CH119" s="749"/>
      <c r="CI119" s="749"/>
      <c r="CJ119" s="834"/>
      <c r="CK119" s="928"/>
      <c r="CL119" s="823"/>
      <c r="CM119" s="838" t="s">
        <v>483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456</v>
      </c>
      <c r="DH119" s="764"/>
      <c r="DI119" s="764"/>
      <c r="DJ119" s="764"/>
      <c r="DK119" s="765"/>
      <c r="DL119" s="766" t="s">
        <v>456</v>
      </c>
      <c r="DM119" s="764"/>
      <c r="DN119" s="764"/>
      <c r="DO119" s="764"/>
      <c r="DP119" s="765"/>
      <c r="DQ119" s="766" t="s">
        <v>130</v>
      </c>
      <c r="DR119" s="764"/>
      <c r="DS119" s="764"/>
      <c r="DT119" s="764"/>
      <c r="DU119" s="765"/>
      <c r="DV119" s="848" t="s">
        <v>456</v>
      </c>
      <c r="DW119" s="849"/>
      <c r="DX119" s="849"/>
      <c r="DY119" s="849"/>
      <c r="DZ119" s="850"/>
    </row>
    <row r="120" spans="1:130" s="228" customFormat="1" ht="26.25" customHeight="1" x14ac:dyDescent="0.15">
      <c r="A120" s="820"/>
      <c r="B120" s="821"/>
      <c r="C120" s="815" t="s">
        <v>460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456</v>
      </c>
      <c r="AG120" s="780"/>
      <c r="AH120" s="780"/>
      <c r="AI120" s="780"/>
      <c r="AJ120" s="781"/>
      <c r="AK120" s="782" t="s">
        <v>456</v>
      </c>
      <c r="AL120" s="780"/>
      <c r="AM120" s="780"/>
      <c r="AN120" s="780"/>
      <c r="AO120" s="781"/>
      <c r="AP120" s="824" t="s">
        <v>457</v>
      </c>
      <c r="AQ120" s="825"/>
      <c r="AR120" s="825"/>
      <c r="AS120" s="825"/>
      <c r="AT120" s="826"/>
      <c r="AU120" s="880" t="s">
        <v>484</v>
      </c>
      <c r="AV120" s="881"/>
      <c r="AW120" s="881"/>
      <c r="AX120" s="881"/>
      <c r="AY120" s="882"/>
      <c r="AZ120" s="860" t="s">
        <v>485</v>
      </c>
      <c r="BA120" s="808"/>
      <c r="BB120" s="808"/>
      <c r="BC120" s="808"/>
      <c r="BD120" s="808"/>
      <c r="BE120" s="808"/>
      <c r="BF120" s="808"/>
      <c r="BG120" s="808"/>
      <c r="BH120" s="808"/>
      <c r="BI120" s="808"/>
      <c r="BJ120" s="808"/>
      <c r="BK120" s="808"/>
      <c r="BL120" s="808"/>
      <c r="BM120" s="808"/>
      <c r="BN120" s="808"/>
      <c r="BO120" s="808"/>
      <c r="BP120" s="809"/>
      <c r="BQ120" s="861">
        <v>23080794</v>
      </c>
      <c r="BR120" s="842"/>
      <c r="BS120" s="842"/>
      <c r="BT120" s="842"/>
      <c r="BU120" s="842"/>
      <c r="BV120" s="842">
        <v>28384183</v>
      </c>
      <c r="BW120" s="842"/>
      <c r="BX120" s="842"/>
      <c r="BY120" s="842"/>
      <c r="BZ120" s="842"/>
      <c r="CA120" s="842">
        <v>29724034</v>
      </c>
      <c r="CB120" s="842"/>
      <c r="CC120" s="842"/>
      <c r="CD120" s="842"/>
      <c r="CE120" s="842"/>
      <c r="CF120" s="866">
        <v>37.799999999999997</v>
      </c>
      <c r="CG120" s="867"/>
      <c r="CH120" s="867"/>
      <c r="CI120" s="867"/>
      <c r="CJ120" s="867"/>
      <c r="CK120" s="868" t="s">
        <v>486</v>
      </c>
      <c r="CL120" s="852"/>
      <c r="CM120" s="852"/>
      <c r="CN120" s="852"/>
      <c r="CO120" s="853"/>
      <c r="CP120" s="872" t="s">
        <v>487</v>
      </c>
      <c r="CQ120" s="873"/>
      <c r="CR120" s="873"/>
      <c r="CS120" s="873"/>
      <c r="CT120" s="873"/>
      <c r="CU120" s="873"/>
      <c r="CV120" s="873"/>
      <c r="CW120" s="873"/>
      <c r="CX120" s="873"/>
      <c r="CY120" s="873"/>
      <c r="CZ120" s="873"/>
      <c r="DA120" s="873"/>
      <c r="DB120" s="873"/>
      <c r="DC120" s="873"/>
      <c r="DD120" s="873"/>
      <c r="DE120" s="873"/>
      <c r="DF120" s="874"/>
      <c r="DG120" s="861">
        <v>17530523</v>
      </c>
      <c r="DH120" s="842"/>
      <c r="DI120" s="842"/>
      <c r="DJ120" s="842"/>
      <c r="DK120" s="842"/>
      <c r="DL120" s="842">
        <v>16258092</v>
      </c>
      <c r="DM120" s="842"/>
      <c r="DN120" s="842"/>
      <c r="DO120" s="842"/>
      <c r="DP120" s="842"/>
      <c r="DQ120" s="842">
        <v>15494068</v>
      </c>
      <c r="DR120" s="842"/>
      <c r="DS120" s="842"/>
      <c r="DT120" s="842"/>
      <c r="DU120" s="842"/>
      <c r="DV120" s="843">
        <v>19.7</v>
      </c>
      <c r="DW120" s="843"/>
      <c r="DX120" s="843"/>
      <c r="DY120" s="843"/>
      <c r="DZ120" s="844"/>
    </row>
    <row r="121" spans="1:130" s="228" customFormat="1" ht="26.25" customHeight="1" x14ac:dyDescent="0.15">
      <c r="A121" s="820"/>
      <c r="B121" s="821"/>
      <c r="C121" s="863" t="s">
        <v>488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456</v>
      </c>
      <c r="AB121" s="780"/>
      <c r="AC121" s="780"/>
      <c r="AD121" s="780"/>
      <c r="AE121" s="781"/>
      <c r="AF121" s="782" t="s">
        <v>456</v>
      </c>
      <c r="AG121" s="780"/>
      <c r="AH121" s="780"/>
      <c r="AI121" s="780"/>
      <c r="AJ121" s="781"/>
      <c r="AK121" s="782" t="s">
        <v>456</v>
      </c>
      <c r="AL121" s="780"/>
      <c r="AM121" s="780"/>
      <c r="AN121" s="780"/>
      <c r="AO121" s="781"/>
      <c r="AP121" s="824" t="s">
        <v>457</v>
      </c>
      <c r="AQ121" s="825"/>
      <c r="AR121" s="825"/>
      <c r="AS121" s="825"/>
      <c r="AT121" s="826"/>
      <c r="AU121" s="883"/>
      <c r="AV121" s="884"/>
      <c r="AW121" s="884"/>
      <c r="AX121" s="884"/>
      <c r="AY121" s="885"/>
      <c r="AZ121" s="815" t="s">
        <v>489</v>
      </c>
      <c r="BA121" s="752"/>
      <c r="BB121" s="752"/>
      <c r="BC121" s="752"/>
      <c r="BD121" s="752"/>
      <c r="BE121" s="752"/>
      <c r="BF121" s="752"/>
      <c r="BG121" s="752"/>
      <c r="BH121" s="752"/>
      <c r="BI121" s="752"/>
      <c r="BJ121" s="752"/>
      <c r="BK121" s="752"/>
      <c r="BL121" s="752"/>
      <c r="BM121" s="752"/>
      <c r="BN121" s="752"/>
      <c r="BO121" s="752"/>
      <c r="BP121" s="753"/>
      <c r="BQ121" s="816">
        <v>32934674</v>
      </c>
      <c r="BR121" s="817"/>
      <c r="BS121" s="817"/>
      <c r="BT121" s="817"/>
      <c r="BU121" s="817"/>
      <c r="BV121" s="817">
        <v>34170171</v>
      </c>
      <c r="BW121" s="817"/>
      <c r="BX121" s="817"/>
      <c r="BY121" s="817"/>
      <c r="BZ121" s="817"/>
      <c r="CA121" s="817">
        <v>35440116</v>
      </c>
      <c r="CB121" s="817"/>
      <c r="CC121" s="817"/>
      <c r="CD121" s="817"/>
      <c r="CE121" s="817"/>
      <c r="CF121" s="875">
        <v>45.1</v>
      </c>
      <c r="CG121" s="876"/>
      <c r="CH121" s="876"/>
      <c r="CI121" s="876"/>
      <c r="CJ121" s="876"/>
      <c r="CK121" s="869"/>
      <c r="CL121" s="855"/>
      <c r="CM121" s="855"/>
      <c r="CN121" s="855"/>
      <c r="CO121" s="856"/>
      <c r="CP121" s="835" t="s">
        <v>490</v>
      </c>
      <c r="CQ121" s="836"/>
      <c r="CR121" s="836"/>
      <c r="CS121" s="836"/>
      <c r="CT121" s="836"/>
      <c r="CU121" s="836"/>
      <c r="CV121" s="836"/>
      <c r="CW121" s="836"/>
      <c r="CX121" s="836"/>
      <c r="CY121" s="836"/>
      <c r="CZ121" s="836"/>
      <c r="DA121" s="836"/>
      <c r="DB121" s="836"/>
      <c r="DC121" s="836"/>
      <c r="DD121" s="836"/>
      <c r="DE121" s="836"/>
      <c r="DF121" s="837"/>
      <c r="DG121" s="816">
        <v>6252876</v>
      </c>
      <c r="DH121" s="817"/>
      <c r="DI121" s="817"/>
      <c r="DJ121" s="817"/>
      <c r="DK121" s="817"/>
      <c r="DL121" s="817">
        <v>5441159</v>
      </c>
      <c r="DM121" s="817"/>
      <c r="DN121" s="817"/>
      <c r="DO121" s="817"/>
      <c r="DP121" s="817"/>
      <c r="DQ121" s="817">
        <v>4903741</v>
      </c>
      <c r="DR121" s="817"/>
      <c r="DS121" s="817"/>
      <c r="DT121" s="817"/>
      <c r="DU121" s="817"/>
      <c r="DV121" s="794">
        <v>6.2</v>
      </c>
      <c r="DW121" s="794"/>
      <c r="DX121" s="794"/>
      <c r="DY121" s="794"/>
      <c r="DZ121" s="795"/>
    </row>
    <row r="122" spans="1:130" s="228" customFormat="1" ht="26.25" customHeight="1" x14ac:dyDescent="0.15">
      <c r="A122" s="820"/>
      <c r="B122" s="821"/>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456</v>
      </c>
      <c r="AB122" s="780"/>
      <c r="AC122" s="780"/>
      <c r="AD122" s="780"/>
      <c r="AE122" s="781"/>
      <c r="AF122" s="782" t="s">
        <v>457</v>
      </c>
      <c r="AG122" s="780"/>
      <c r="AH122" s="780"/>
      <c r="AI122" s="780"/>
      <c r="AJ122" s="781"/>
      <c r="AK122" s="782" t="s">
        <v>456</v>
      </c>
      <c r="AL122" s="780"/>
      <c r="AM122" s="780"/>
      <c r="AN122" s="780"/>
      <c r="AO122" s="781"/>
      <c r="AP122" s="824" t="s">
        <v>456</v>
      </c>
      <c r="AQ122" s="825"/>
      <c r="AR122" s="825"/>
      <c r="AS122" s="825"/>
      <c r="AT122" s="826"/>
      <c r="AU122" s="883"/>
      <c r="AV122" s="884"/>
      <c r="AW122" s="884"/>
      <c r="AX122" s="884"/>
      <c r="AY122" s="885"/>
      <c r="AZ122" s="838" t="s">
        <v>491</v>
      </c>
      <c r="BA122" s="839"/>
      <c r="BB122" s="839"/>
      <c r="BC122" s="839"/>
      <c r="BD122" s="839"/>
      <c r="BE122" s="839"/>
      <c r="BF122" s="839"/>
      <c r="BG122" s="839"/>
      <c r="BH122" s="839"/>
      <c r="BI122" s="839"/>
      <c r="BJ122" s="839"/>
      <c r="BK122" s="839"/>
      <c r="BL122" s="839"/>
      <c r="BM122" s="839"/>
      <c r="BN122" s="839"/>
      <c r="BO122" s="839"/>
      <c r="BP122" s="840"/>
      <c r="BQ122" s="879">
        <v>137035470</v>
      </c>
      <c r="BR122" s="845"/>
      <c r="BS122" s="845"/>
      <c r="BT122" s="845"/>
      <c r="BU122" s="845"/>
      <c r="BV122" s="845">
        <v>138672607</v>
      </c>
      <c r="BW122" s="845"/>
      <c r="BX122" s="845"/>
      <c r="BY122" s="845"/>
      <c r="BZ122" s="845"/>
      <c r="CA122" s="845">
        <v>136683750</v>
      </c>
      <c r="CB122" s="845"/>
      <c r="CC122" s="845"/>
      <c r="CD122" s="845"/>
      <c r="CE122" s="845"/>
      <c r="CF122" s="846">
        <v>173.8</v>
      </c>
      <c r="CG122" s="847"/>
      <c r="CH122" s="847"/>
      <c r="CI122" s="847"/>
      <c r="CJ122" s="847"/>
      <c r="CK122" s="869"/>
      <c r="CL122" s="855"/>
      <c r="CM122" s="855"/>
      <c r="CN122" s="855"/>
      <c r="CO122" s="856"/>
      <c r="CP122" s="835" t="s">
        <v>492</v>
      </c>
      <c r="CQ122" s="836"/>
      <c r="CR122" s="836"/>
      <c r="CS122" s="836"/>
      <c r="CT122" s="836"/>
      <c r="CU122" s="836"/>
      <c r="CV122" s="836"/>
      <c r="CW122" s="836"/>
      <c r="CX122" s="836"/>
      <c r="CY122" s="836"/>
      <c r="CZ122" s="836"/>
      <c r="DA122" s="836"/>
      <c r="DB122" s="836"/>
      <c r="DC122" s="836"/>
      <c r="DD122" s="836"/>
      <c r="DE122" s="836"/>
      <c r="DF122" s="837"/>
      <c r="DG122" s="816">
        <v>358147</v>
      </c>
      <c r="DH122" s="817"/>
      <c r="DI122" s="817"/>
      <c r="DJ122" s="817"/>
      <c r="DK122" s="817"/>
      <c r="DL122" s="817">
        <v>317399</v>
      </c>
      <c r="DM122" s="817"/>
      <c r="DN122" s="817"/>
      <c r="DO122" s="817"/>
      <c r="DP122" s="817"/>
      <c r="DQ122" s="817">
        <v>310530</v>
      </c>
      <c r="DR122" s="817"/>
      <c r="DS122" s="817"/>
      <c r="DT122" s="817"/>
      <c r="DU122" s="817"/>
      <c r="DV122" s="794">
        <v>0.4</v>
      </c>
      <c r="DW122" s="794"/>
      <c r="DX122" s="794"/>
      <c r="DY122" s="794"/>
      <c r="DZ122" s="795"/>
    </row>
    <row r="123" spans="1:130" s="228" customFormat="1" ht="26.25" customHeight="1" x14ac:dyDescent="0.15">
      <c r="A123" s="820"/>
      <c r="B123" s="821"/>
      <c r="C123" s="815" t="s">
        <v>476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456</v>
      </c>
      <c r="AB123" s="780"/>
      <c r="AC123" s="780"/>
      <c r="AD123" s="780"/>
      <c r="AE123" s="781"/>
      <c r="AF123" s="782" t="s">
        <v>456</v>
      </c>
      <c r="AG123" s="780"/>
      <c r="AH123" s="780"/>
      <c r="AI123" s="780"/>
      <c r="AJ123" s="781"/>
      <c r="AK123" s="782" t="s">
        <v>456</v>
      </c>
      <c r="AL123" s="780"/>
      <c r="AM123" s="780"/>
      <c r="AN123" s="780"/>
      <c r="AO123" s="781"/>
      <c r="AP123" s="824" t="s">
        <v>456</v>
      </c>
      <c r="AQ123" s="825"/>
      <c r="AR123" s="825"/>
      <c r="AS123" s="825"/>
      <c r="AT123" s="826"/>
      <c r="AU123" s="886"/>
      <c r="AV123" s="887"/>
      <c r="AW123" s="887"/>
      <c r="AX123" s="887"/>
      <c r="AY123" s="887"/>
      <c r="AZ123" s="249" t="s">
        <v>190</v>
      </c>
      <c r="BA123" s="249"/>
      <c r="BB123" s="249"/>
      <c r="BC123" s="249"/>
      <c r="BD123" s="249"/>
      <c r="BE123" s="249"/>
      <c r="BF123" s="249"/>
      <c r="BG123" s="249"/>
      <c r="BH123" s="249"/>
      <c r="BI123" s="249"/>
      <c r="BJ123" s="249"/>
      <c r="BK123" s="249"/>
      <c r="BL123" s="249"/>
      <c r="BM123" s="249"/>
      <c r="BN123" s="249"/>
      <c r="BO123" s="877" t="s">
        <v>493</v>
      </c>
      <c r="BP123" s="878"/>
      <c r="BQ123" s="832">
        <v>193050938</v>
      </c>
      <c r="BR123" s="833"/>
      <c r="BS123" s="833"/>
      <c r="BT123" s="833"/>
      <c r="BU123" s="833"/>
      <c r="BV123" s="833">
        <v>201226961</v>
      </c>
      <c r="BW123" s="833"/>
      <c r="BX123" s="833"/>
      <c r="BY123" s="833"/>
      <c r="BZ123" s="833"/>
      <c r="CA123" s="833">
        <v>201847900</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v>54536</v>
      </c>
      <c r="DH123" s="780"/>
      <c r="DI123" s="780"/>
      <c r="DJ123" s="780"/>
      <c r="DK123" s="781"/>
      <c r="DL123" s="782">
        <v>97052</v>
      </c>
      <c r="DM123" s="780"/>
      <c r="DN123" s="780"/>
      <c r="DO123" s="780"/>
      <c r="DP123" s="781"/>
      <c r="DQ123" s="782">
        <v>80376</v>
      </c>
      <c r="DR123" s="780"/>
      <c r="DS123" s="780"/>
      <c r="DT123" s="780"/>
      <c r="DU123" s="781"/>
      <c r="DV123" s="824">
        <v>0.1</v>
      </c>
      <c r="DW123" s="825"/>
      <c r="DX123" s="825"/>
      <c r="DY123" s="825"/>
      <c r="DZ123" s="826"/>
    </row>
    <row r="124" spans="1:130" s="228" customFormat="1" ht="26.25" customHeight="1" thickBot="1" x14ac:dyDescent="0.2">
      <c r="A124" s="820"/>
      <c r="B124" s="821"/>
      <c r="C124" s="815" t="s">
        <v>479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456</v>
      </c>
      <c r="AG124" s="780"/>
      <c r="AH124" s="780"/>
      <c r="AI124" s="780"/>
      <c r="AJ124" s="781"/>
      <c r="AK124" s="782" t="s">
        <v>456</v>
      </c>
      <c r="AL124" s="780"/>
      <c r="AM124" s="780"/>
      <c r="AN124" s="780"/>
      <c r="AO124" s="781"/>
      <c r="AP124" s="824" t="s">
        <v>456</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456</v>
      </c>
      <c r="BR124" s="831"/>
      <c r="BS124" s="831"/>
      <c r="BT124" s="831"/>
      <c r="BU124" s="831"/>
      <c r="BV124" s="831" t="s">
        <v>456</v>
      </c>
      <c r="BW124" s="831"/>
      <c r="BX124" s="831"/>
      <c r="BY124" s="831"/>
      <c r="BZ124" s="831"/>
      <c r="CA124" s="831" t="s">
        <v>456</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v>67758</v>
      </c>
      <c r="DH124" s="764"/>
      <c r="DI124" s="764"/>
      <c r="DJ124" s="764"/>
      <c r="DK124" s="765"/>
      <c r="DL124" s="766">
        <v>13917</v>
      </c>
      <c r="DM124" s="764"/>
      <c r="DN124" s="764"/>
      <c r="DO124" s="764"/>
      <c r="DP124" s="765"/>
      <c r="DQ124" s="766">
        <v>10079</v>
      </c>
      <c r="DR124" s="764"/>
      <c r="DS124" s="764"/>
      <c r="DT124" s="764"/>
      <c r="DU124" s="765"/>
      <c r="DV124" s="848">
        <v>0</v>
      </c>
      <c r="DW124" s="849"/>
      <c r="DX124" s="849"/>
      <c r="DY124" s="849"/>
      <c r="DZ124" s="850"/>
    </row>
    <row r="125" spans="1:130" s="228" customFormat="1" ht="26.25" customHeight="1" x14ac:dyDescent="0.15">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456</v>
      </c>
      <c r="AG125" s="780"/>
      <c r="AH125" s="780"/>
      <c r="AI125" s="780"/>
      <c r="AJ125" s="781"/>
      <c r="AK125" s="782" t="s">
        <v>456</v>
      </c>
      <c r="AL125" s="780"/>
      <c r="AM125" s="780"/>
      <c r="AN125" s="780"/>
      <c r="AO125" s="781"/>
      <c r="AP125" s="824" t="s">
        <v>456</v>
      </c>
      <c r="AQ125" s="825"/>
      <c r="AR125" s="825"/>
      <c r="AS125" s="825"/>
      <c r="AT125" s="82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456</v>
      </c>
      <c r="DH125" s="842"/>
      <c r="DI125" s="842"/>
      <c r="DJ125" s="842"/>
      <c r="DK125" s="842"/>
      <c r="DL125" s="842" t="s">
        <v>456</v>
      </c>
      <c r="DM125" s="842"/>
      <c r="DN125" s="842"/>
      <c r="DO125" s="842"/>
      <c r="DP125" s="842"/>
      <c r="DQ125" s="842" t="s">
        <v>456</v>
      </c>
      <c r="DR125" s="842"/>
      <c r="DS125" s="842"/>
      <c r="DT125" s="842"/>
      <c r="DU125" s="842"/>
      <c r="DV125" s="843" t="s">
        <v>456</v>
      </c>
      <c r="DW125" s="843"/>
      <c r="DX125" s="843"/>
      <c r="DY125" s="843"/>
      <c r="DZ125" s="844"/>
    </row>
    <row r="126" spans="1:130" s="228" customFormat="1" ht="26.25" customHeight="1" thickBot="1" x14ac:dyDescent="0.2">
      <c r="A126" s="820"/>
      <c r="B126" s="821"/>
      <c r="C126" s="815" t="s">
        <v>483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8819</v>
      </c>
      <c r="AB126" s="780"/>
      <c r="AC126" s="780"/>
      <c r="AD126" s="780"/>
      <c r="AE126" s="781"/>
      <c r="AF126" s="782">
        <v>10156</v>
      </c>
      <c r="AG126" s="780"/>
      <c r="AH126" s="780"/>
      <c r="AI126" s="780"/>
      <c r="AJ126" s="781"/>
      <c r="AK126" s="782">
        <v>11978</v>
      </c>
      <c r="AL126" s="780"/>
      <c r="AM126" s="780"/>
      <c r="AN126" s="780"/>
      <c r="AO126" s="781"/>
      <c r="AP126" s="824">
        <v>0</v>
      </c>
      <c r="AQ126" s="825"/>
      <c r="AR126" s="825"/>
      <c r="AS126" s="825"/>
      <c r="AT126" s="82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456</v>
      </c>
      <c r="DM126" s="817"/>
      <c r="DN126" s="817"/>
      <c r="DO126" s="817"/>
      <c r="DP126" s="817"/>
      <c r="DQ126" s="817" t="s">
        <v>456</v>
      </c>
      <c r="DR126" s="817"/>
      <c r="DS126" s="817"/>
      <c r="DT126" s="817"/>
      <c r="DU126" s="817"/>
      <c r="DV126" s="794" t="s">
        <v>456</v>
      </c>
      <c r="DW126" s="794"/>
      <c r="DX126" s="794"/>
      <c r="DY126" s="794"/>
      <c r="DZ126" s="795"/>
    </row>
    <row r="127" spans="1:130" s="228"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456</v>
      </c>
      <c r="AB127" s="780"/>
      <c r="AC127" s="780"/>
      <c r="AD127" s="780"/>
      <c r="AE127" s="781"/>
      <c r="AF127" s="782" t="s">
        <v>456</v>
      </c>
      <c r="AG127" s="780"/>
      <c r="AH127" s="780"/>
      <c r="AI127" s="780"/>
      <c r="AJ127" s="781"/>
      <c r="AK127" s="782" t="s">
        <v>456</v>
      </c>
      <c r="AL127" s="780"/>
      <c r="AM127" s="780"/>
      <c r="AN127" s="780"/>
      <c r="AO127" s="781"/>
      <c r="AP127" s="824" t="s">
        <v>456</v>
      </c>
      <c r="AQ127" s="825"/>
      <c r="AR127" s="825"/>
      <c r="AS127" s="825"/>
      <c r="AT127" s="826"/>
      <c r="AU127" s="230"/>
      <c r="AV127" s="230"/>
      <c r="AW127" s="230"/>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0"/>
      <c r="CB127" s="230"/>
      <c r="CC127" s="230"/>
      <c r="CD127" s="253"/>
      <c r="CE127" s="253"/>
      <c r="CF127" s="253"/>
      <c r="CG127" s="230"/>
      <c r="CH127" s="230"/>
      <c r="CI127" s="230"/>
      <c r="CJ127" s="252"/>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456</v>
      </c>
      <c r="DH127" s="817"/>
      <c r="DI127" s="817"/>
      <c r="DJ127" s="817"/>
      <c r="DK127" s="817"/>
      <c r="DL127" s="817" t="s">
        <v>456</v>
      </c>
      <c r="DM127" s="817"/>
      <c r="DN127" s="817"/>
      <c r="DO127" s="817"/>
      <c r="DP127" s="817"/>
      <c r="DQ127" s="817" t="s">
        <v>456</v>
      </c>
      <c r="DR127" s="817"/>
      <c r="DS127" s="817"/>
      <c r="DT127" s="817"/>
      <c r="DU127" s="817"/>
      <c r="DV127" s="794" t="s">
        <v>456</v>
      </c>
      <c r="DW127" s="794"/>
      <c r="DX127" s="794"/>
      <c r="DY127" s="794"/>
      <c r="DZ127" s="795"/>
    </row>
    <row r="128" spans="1:130" s="228"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2615244</v>
      </c>
      <c r="AB128" s="801"/>
      <c r="AC128" s="801"/>
      <c r="AD128" s="801"/>
      <c r="AE128" s="802"/>
      <c r="AF128" s="803">
        <v>2384471</v>
      </c>
      <c r="AG128" s="801"/>
      <c r="AH128" s="801"/>
      <c r="AI128" s="801"/>
      <c r="AJ128" s="802"/>
      <c r="AK128" s="803">
        <v>2489500</v>
      </c>
      <c r="AL128" s="801"/>
      <c r="AM128" s="801"/>
      <c r="AN128" s="801"/>
      <c r="AO128" s="802"/>
      <c r="AP128" s="804"/>
      <c r="AQ128" s="805"/>
      <c r="AR128" s="805"/>
      <c r="AS128" s="805"/>
      <c r="AT128" s="806"/>
      <c r="AU128" s="230"/>
      <c r="AV128" s="230"/>
      <c r="AW128" s="230"/>
      <c r="AX128" s="807" t="s">
        <v>508</v>
      </c>
      <c r="AY128" s="808"/>
      <c r="AZ128" s="808"/>
      <c r="BA128" s="808"/>
      <c r="BB128" s="808"/>
      <c r="BC128" s="808"/>
      <c r="BD128" s="808"/>
      <c r="BE128" s="809"/>
      <c r="BF128" s="786" t="s">
        <v>456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3"/>
      <c r="CB128" s="253"/>
      <c r="CC128" s="253"/>
      <c r="CD128" s="253"/>
      <c r="CE128" s="253"/>
      <c r="CF128" s="253"/>
      <c r="CG128" s="230"/>
      <c r="CH128" s="230"/>
      <c r="CI128" s="230"/>
      <c r="CJ128" s="252"/>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456</v>
      </c>
      <c r="DH128" s="791"/>
      <c r="DI128" s="791"/>
      <c r="DJ128" s="791"/>
      <c r="DK128" s="791"/>
      <c r="DL128" s="791" t="s">
        <v>130</v>
      </c>
      <c r="DM128" s="791"/>
      <c r="DN128" s="791"/>
      <c r="DO128" s="791"/>
      <c r="DP128" s="791"/>
      <c r="DQ128" s="791" t="s">
        <v>130</v>
      </c>
      <c r="DR128" s="791"/>
      <c r="DS128" s="791"/>
      <c r="DT128" s="791"/>
      <c r="DU128" s="791"/>
      <c r="DV128" s="792" t="s">
        <v>456</v>
      </c>
      <c r="DW128" s="792"/>
      <c r="DX128" s="792"/>
      <c r="DY128" s="792"/>
      <c r="DZ128" s="793"/>
    </row>
    <row r="129" spans="1:131" s="228"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85402941</v>
      </c>
      <c r="AB129" s="780"/>
      <c r="AC129" s="780"/>
      <c r="AD129" s="780"/>
      <c r="AE129" s="781"/>
      <c r="AF129" s="782">
        <v>91049608</v>
      </c>
      <c r="AG129" s="780"/>
      <c r="AH129" s="780"/>
      <c r="AI129" s="780"/>
      <c r="AJ129" s="781"/>
      <c r="AK129" s="782">
        <v>88752918</v>
      </c>
      <c r="AL129" s="780"/>
      <c r="AM129" s="780"/>
      <c r="AN129" s="780"/>
      <c r="AO129" s="781"/>
      <c r="AP129" s="783"/>
      <c r="AQ129" s="784"/>
      <c r="AR129" s="784"/>
      <c r="AS129" s="784"/>
      <c r="AT129" s="785"/>
      <c r="AU129" s="231"/>
      <c r="AV129" s="231"/>
      <c r="AW129" s="231"/>
      <c r="AX129" s="751" t="s">
        <v>511</v>
      </c>
      <c r="AY129" s="752"/>
      <c r="AZ129" s="752"/>
      <c r="BA129" s="752"/>
      <c r="BB129" s="752"/>
      <c r="BC129" s="752"/>
      <c r="BD129" s="752"/>
      <c r="BE129" s="753"/>
      <c r="BF129" s="770" t="s">
        <v>456</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9865097</v>
      </c>
      <c r="AB130" s="780"/>
      <c r="AC130" s="780"/>
      <c r="AD130" s="780"/>
      <c r="AE130" s="781"/>
      <c r="AF130" s="782">
        <v>10093035</v>
      </c>
      <c r="AG130" s="780"/>
      <c r="AH130" s="780"/>
      <c r="AI130" s="780"/>
      <c r="AJ130" s="781"/>
      <c r="AK130" s="782">
        <v>10128125</v>
      </c>
      <c r="AL130" s="780"/>
      <c r="AM130" s="780"/>
      <c r="AN130" s="780"/>
      <c r="AO130" s="781"/>
      <c r="AP130" s="783"/>
      <c r="AQ130" s="784"/>
      <c r="AR130" s="784"/>
      <c r="AS130" s="784"/>
      <c r="AT130" s="785"/>
      <c r="AU130" s="231"/>
      <c r="AV130" s="231"/>
      <c r="AW130" s="231"/>
      <c r="AX130" s="751" t="s">
        <v>514</v>
      </c>
      <c r="AY130" s="752"/>
      <c r="AZ130" s="752"/>
      <c r="BA130" s="752"/>
      <c r="BB130" s="752"/>
      <c r="BC130" s="752"/>
      <c r="BD130" s="752"/>
      <c r="BE130" s="753"/>
      <c r="BF130" s="754">
        <v>2.9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75537844</v>
      </c>
      <c r="AB131" s="764"/>
      <c r="AC131" s="764"/>
      <c r="AD131" s="764"/>
      <c r="AE131" s="765"/>
      <c r="AF131" s="766">
        <v>80956573</v>
      </c>
      <c r="AG131" s="764"/>
      <c r="AH131" s="764"/>
      <c r="AI131" s="764"/>
      <c r="AJ131" s="765"/>
      <c r="AK131" s="766">
        <v>78624793</v>
      </c>
      <c r="AL131" s="764"/>
      <c r="AM131" s="764"/>
      <c r="AN131" s="764"/>
      <c r="AO131" s="765"/>
      <c r="AP131" s="767"/>
      <c r="AQ131" s="768"/>
      <c r="AR131" s="768"/>
      <c r="AS131" s="768"/>
      <c r="AT131" s="769"/>
      <c r="AU131" s="231"/>
      <c r="AV131" s="231"/>
      <c r="AW131" s="231"/>
      <c r="AX131" s="729" t="s">
        <v>516</v>
      </c>
      <c r="AY131" s="730"/>
      <c r="AZ131" s="730"/>
      <c r="BA131" s="730"/>
      <c r="BB131" s="730"/>
      <c r="BC131" s="730"/>
      <c r="BD131" s="730"/>
      <c r="BE131" s="731"/>
      <c r="BF131" s="732" t="s">
        <v>517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3.6461842889999998</v>
      </c>
      <c r="AB132" s="745"/>
      <c r="AC132" s="745"/>
      <c r="AD132" s="745"/>
      <c r="AE132" s="746"/>
      <c r="AF132" s="747">
        <v>2.9081282869999998</v>
      </c>
      <c r="AG132" s="745"/>
      <c r="AH132" s="745"/>
      <c r="AI132" s="745"/>
      <c r="AJ132" s="746"/>
      <c r="AK132" s="747">
        <v>2.2086188510000002</v>
      </c>
      <c r="AL132" s="745"/>
      <c r="AM132" s="745"/>
      <c r="AN132" s="745"/>
      <c r="AO132" s="746"/>
      <c r="AP132" s="748"/>
      <c r="AQ132" s="749"/>
      <c r="AR132" s="749"/>
      <c r="AS132" s="749"/>
      <c r="AT132" s="75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4.0999999999999996</v>
      </c>
      <c r="AB133" s="724"/>
      <c r="AC133" s="724"/>
      <c r="AD133" s="724"/>
      <c r="AE133" s="725"/>
      <c r="AF133" s="723">
        <v>3.5</v>
      </c>
      <c r="AG133" s="724"/>
      <c r="AH133" s="724"/>
      <c r="AI133" s="724"/>
      <c r="AJ133" s="725"/>
      <c r="AK133" s="723">
        <v>2.9</v>
      </c>
      <c r="AL133" s="724"/>
      <c r="AM133" s="724"/>
      <c r="AN133" s="724"/>
      <c r="AO133" s="725"/>
      <c r="AP133" s="726"/>
      <c r="AQ133" s="727"/>
      <c r="AR133" s="727"/>
      <c r="AS133" s="727"/>
      <c r="AT133" s="72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zYa4exOIRL87fVXc21/W0KNOVUOFn10xEeLqNQeAJoQmfMF+G/iff/7dL/kTJWCyNF6zJBHS0Qvv321nITU1XQ==" saltValue="soENl0H6siHUoG6crd5j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E49BD-DDB7-4009-9DAE-5EB83B064412}">
  <sheetPr>
    <pageSetUpPr fitToPage="1"/>
  </sheetPr>
  <dimension ref="A1:DQ105"/>
  <sheetViews>
    <sheetView showGridLines="0" view="pageBreakPreview" topLeftCell="A43" zoomScale="70" zoomScaleNormal="85" zoomScaleSheetLayoutView="70" workbookViewId="0">
      <selection activeCell="BB74" sqref="BB74"/>
    </sheetView>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521</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KGjTvFHPcfIEhoCVy6LerTp1WqOsHunckKm8h5tgA9/+dYoTbVpAoDNnJ1TeZwsOjAZ+LDiU60aKDQhmkyOJeA==" saltValue="6ikxuIHKkM+5bHEcxUbh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LbvcddiUtaWolaHw8FgvK9h3H48T/9fWgPv/xDifp2BcLPqB7aQ6RrsadEJi57oDv+43He5cfVXHOJFj+ZCQ==" saltValue="Vl2b+6YoUKMqHsLfMOJf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522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523</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8" t="s">
        <v>524</v>
      </c>
      <c r="AP7" s="270"/>
      <c r="AQ7" s="271" t="s">
        <v>525</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9"/>
      <c r="AP8" s="276" t="s">
        <v>526</v>
      </c>
      <c r="AQ8" s="277" t="s">
        <v>527</v>
      </c>
      <c r="AR8" s="278" t="s">
        <v>528</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0" t="s">
        <v>529</v>
      </c>
      <c r="AL9" s="1131"/>
      <c r="AM9" s="1131"/>
      <c r="AN9" s="1132"/>
      <c r="AO9" s="279">
        <v>28405118</v>
      </c>
      <c r="AP9" s="279">
        <v>70589</v>
      </c>
      <c r="AQ9" s="280">
        <v>63571</v>
      </c>
      <c r="AR9" s="281">
        <v>11</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0" t="s">
        <v>530</v>
      </c>
      <c r="AL10" s="1131"/>
      <c r="AM10" s="1131"/>
      <c r="AN10" s="1132"/>
      <c r="AO10" s="282">
        <v>82290</v>
      </c>
      <c r="AP10" s="282">
        <v>204</v>
      </c>
      <c r="AQ10" s="283">
        <v>1690</v>
      </c>
      <c r="AR10" s="284">
        <v>-87.9</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0" t="s">
        <v>531</v>
      </c>
      <c r="AL11" s="1131"/>
      <c r="AM11" s="1131"/>
      <c r="AN11" s="1132"/>
      <c r="AO11" s="282">
        <v>953497</v>
      </c>
      <c r="AP11" s="282">
        <v>2370</v>
      </c>
      <c r="AQ11" s="283">
        <v>679</v>
      </c>
      <c r="AR11" s="284">
        <v>249</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0" t="s">
        <v>532</v>
      </c>
      <c r="AL12" s="1131"/>
      <c r="AM12" s="1131"/>
      <c r="AN12" s="1132"/>
      <c r="AO12" s="282" t="s">
        <v>533</v>
      </c>
      <c r="AP12" s="282" t="s">
        <v>533</v>
      </c>
      <c r="AQ12" s="283">
        <v>23</v>
      </c>
      <c r="AR12" s="284" t="s">
        <v>533</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0" t="s">
        <v>534</v>
      </c>
      <c r="AL13" s="1131"/>
      <c r="AM13" s="1131"/>
      <c r="AN13" s="1132"/>
      <c r="AO13" s="282">
        <v>282901</v>
      </c>
      <c r="AP13" s="282">
        <v>703</v>
      </c>
      <c r="AQ13" s="283">
        <v>1992</v>
      </c>
      <c r="AR13" s="284">
        <v>-64.7</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0" t="s">
        <v>535</v>
      </c>
      <c r="AL14" s="1131"/>
      <c r="AM14" s="1131"/>
      <c r="AN14" s="1132"/>
      <c r="AO14" s="282">
        <v>1392755</v>
      </c>
      <c r="AP14" s="282">
        <v>3461</v>
      </c>
      <c r="AQ14" s="283">
        <v>1254</v>
      </c>
      <c r="AR14" s="284">
        <v>176</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3" t="s">
        <v>536</v>
      </c>
      <c r="AL15" s="1134"/>
      <c r="AM15" s="1134"/>
      <c r="AN15" s="1135"/>
      <c r="AO15" s="282">
        <v>-1256292</v>
      </c>
      <c r="AP15" s="282">
        <v>-3122</v>
      </c>
      <c r="AQ15" s="283">
        <v>-3845</v>
      </c>
      <c r="AR15" s="284">
        <v>-18.8</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3" t="s">
        <v>190</v>
      </c>
      <c r="AL16" s="1134"/>
      <c r="AM16" s="1134"/>
      <c r="AN16" s="1135"/>
      <c r="AO16" s="282">
        <v>29860269</v>
      </c>
      <c r="AP16" s="282">
        <v>74205</v>
      </c>
      <c r="AQ16" s="283">
        <v>65365</v>
      </c>
      <c r="AR16" s="284">
        <v>13.5</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537</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538</v>
      </c>
      <c r="AP20" s="291" t="s">
        <v>539</v>
      </c>
      <c r="AQ20" s="292" t="s">
        <v>540</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6" t="s">
        <v>541</v>
      </c>
      <c r="AL21" s="1137"/>
      <c r="AM21" s="1137"/>
      <c r="AN21" s="1138"/>
      <c r="AO21" s="295">
        <v>7.17</v>
      </c>
      <c r="AP21" s="296">
        <v>6.46</v>
      </c>
      <c r="AQ21" s="297">
        <v>0.71</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6" t="s">
        <v>542</v>
      </c>
      <c r="AL22" s="1137"/>
      <c r="AM22" s="1137"/>
      <c r="AN22" s="1138"/>
      <c r="AO22" s="300">
        <v>99.8</v>
      </c>
      <c r="AP22" s="301">
        <v>99.4</v>
      </c>
      <c r="AQ22" s="302">
        <v>0.4</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5"/>
    </row>
    <row r="27" spans="1:46" x14ac:dyDescent="0.15">
      <c r="A27" s="307"/>
      <c r="AO27" s="260"/>
      <c r="AP27" s="260"/>
      <c r="AQ27" s="260"/>
      <c r="AR27" s="260"/>
      <c r="AS27" s="260"/>
      <c r="AT27" s="260"/>
    </row>
    <row r="28" spans="1:46" ht="17.25" x14ac:dyDescent="0.15">
      <c r="A28" s="261" t="s">
        <v>544</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545</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8" t="s">
        <v>524</v>
      </c>
      <c r="AP30" s="270"/>
      <c r="AQ30" s="271" t="s">
        <v>525</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9"/>
      <c r="AP31" s="276" t="s">
        <v>526</v>
      </c>
      <c r="AQ31" s="277" t="s">
        <v>527</v>
      </c>
      <c r="AR31" s="278" t="s">
        <v>528</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0" t="s">
        <v>546</v>
      </c>
      <c r="AL32" s="1121"/>
      <c r="AM32" s="1121"/>
      <c r="AN32" s="1122"/>
      <c r="AO32" s="310">
        <v>12383091</v>
      </c>
      <c r="AP32" s="310">
        <v>30773</v>
      </c>
      <c r="AQ32" s="311">
        <v>37452</v>
      </c>
      <c r="AR32" s="312">
        <v>-17.8</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0" t="s">
        <v>547</v>
      </c>
      <c r="AL33" s="1121"/>
      <c r="AM33" s="1121"/>
      <c r="AN33" s="1122"/>
      <c r="AO33" s="310" t="s">
        <v>533</v>
      </c>
      <c r="AP33" s="310" t="s">
        <v>533</v>
      </c>
      <c r="AQ33" s="311" t="s">
        <v>533</v>
      </c>
      <c r="AR33" s="312" t="s">
        <v>533</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0" t="s">
        <v>548</v>
      </c>
      <c r="AL34" s="1121"/>
      <c r="AM34" s="1121"/>
      <c r="AN34" s="1122"/>
      <c r="AO34" s="310" t="s">
        <v>533</v>
      </c>
      <c r="AP34" s="310" t="s">
        <v>533</v>
      </c>
      <c r="AQ34" s="311">
        <v>45</v>
      </c>
      <c r="AR34" s="312" t="s">
        <v>533</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0" t="s">
        <v>549</v>
      </c>
      <c r="AL35" s="1121"/>
      <c r="AM35" s="1121"/>
      <c r="AN35" s="1122"/>
      <c r="AO35" s="310">
        <v>1909222</v>
      </c>
      <c r="AP35" s="310">
        <v>4745</v>
      </c>
      <c r="AQ35" s="311">
        <v>8356</v>
      </c>
      <c r="AR35" s="312">
        <v>-43.2</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0" t="s">
        <v>550</v>
      </c>
      <c r="AL36" s="1121"/>
      <c r="AM36" s="1121"/>
      <c r="AN36" s="1122"/>
      <c r="AO36" s="310">
        <v>49833</v>
      </c>
      <c r="AP36" s="310">
        <v>124</v>
      </c>
      <c r="AQ36" s="311">
        <v>443</v>
      </c>
      <c r="AR36" s="312">
        <v>-72</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0" t="s">
        <v>551</v>
      </c>
      <c r="AL37" s="1121"/>
      <c r="AM37" s="1121"/>
      <c r="AN37" s="1122"/>
      <c r="AO37" s="310">
        <v>11978</v>
      </c>
      <c r="AP37" s="310">
        <v>30</v>
      </c>
      <c r="AQ37" s="311">
        <v>649</v>
      </c>
      <c r="AR37" s="312">
        <v>-95.4</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3" t="s">
        <v>552</v>
      </c>
      <c r="AL38" s="1124"/>
      <c r="AM38" s="1124"/>
      <c r="AN38" s="1125"/>
      <c r="AO38" s="313">
        <v>23</v>
      </c>
      <c r="AP38" s="313">
        <v>0</v>
      </c>
      <c r="AQ38" s="314">
        <v>1</v>
      </c>
      <c r="AR38" s="302">
        <v>-100</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3" t="s">
        <v>553</v>
      </c>
      <c r="AL39" s="1124"/>
      <c r="AM39" s="1124"/>
      <c r="AN39" s="1125"/>
      <c r="AO39" s="310">
        <v>-2489500</v>
      </c>
      <c r="AP39" s="310">
        <v>-6187</v>
      </c>
      <c r="AQ39" s="311">
        <v>-7867</v>
      </c>
      <c r="AR39" s="312">
        <v>-21.4</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0" t="s">
        <v>554</v>
      </c>
      <c r="AL40" s="1121"/>
      <c r="AM40" s="1121"/>
      <c r="AN40" s="1122"/>
      <c r="AO40" s="310">
        <v>-10128125</v>
      </c>
      <c r="AP40" s="310">
        <v>-25169</v>
      </c>
      <c r="AQ40" s="311">
        <v>-28343</v>
      </c>
      <c r="AR40" s="312">
        <v>-11.2</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6" t="s">
        <v>304</v>
      </c>
      <c r="AL41" s="1127"/>
      <c r="AM41" s="1127"/>
      <c r="AN41" s="1128"/>
      <c r="AO41" s="310">
        <v>1736522</v>
      </c>
      <c r="AP41" s="310">
        <v>4315</v>
      </c>
      <c r="AQ41" s="311">
        <v>10736</v>
      </c>
      <c r="AR41" s="312">
        <v>-59.8</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555</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556</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557</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3" t="s">
        <v>524</v>
      </c>
      <c r="AN49" s="1115" t="s">
        <v>558</v>
      </c>
      <c r="AO49" s="1116"/>
      <c r="AP49" s="1116"/>
      <c r="AQ49" s="1116"/>
      <c r="AR49" s="1117"/>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4"/>
      <c r="AN50" s="326" t="s">
        <v>559</v>
      </c>
      <c r="AO50" s="327" t="s">
        <v>560</v>
      </c>
      <c r="AP50" s="328" t="s">
        <v>561</v>
      </c>
      <c r="AQ50" s="329" t="s">
        <v>562</v>
      </c>
      <c r="AR50" s="330" t="s">
        <v>563</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564</v>
      </c>
      <c r="AL51" s="323"/>
      <c r="AM51" s="331">
        <v>18155605</v>
      </c>
      <c r="AN51" s="332">
        <v>44293</v>
      </c>
      <c r="AO51" s="333">
        <v>-6.4</v>
      </c>
      <c r="AP51" s="334">
        <v>46457</v>
      </c>
      <c r="AQ51" s="335">
        <v>-3.4</v>
      </c>
      <c r="AR51" s="336">
        <v>-3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565</v>
      </c>
      <c r="AM52" s="339">
        <v>9413088</v>
      </c>
      <c r="AN52" s="340">
        <v>22964</v>
      </c>
      <c r="AO52" s="341">
        <v>-3.4</v>
      </c>
      <c r="AP52" s="342">
        <v>24020</v>
      </c>
      <c r="AQ52" s="343">
        <v>-4.5999999999999996</v>
      </c>
      <c r="AR52" s="344">
        <v>1.2</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566</v>
      </c>
      <c r="AL53" s="323"/>
      <c r="AM53" s="331">
        <v>22246969</v>
      </c>
      <c r="AN53" s="332">
        <v>54420</v>
      </c>
      <c r="AO53" s="333">
        <v>22.9</v>
      </c>
      <c r="AP53" s="334">
        <v>51849</v>
      </c>
      <c r="AQ53" s="335">
        <v>11.6</v>
      </c>
      <c r="AR53" s="336">
        <v>11.3</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565</v>
      </c>
      <c r="AM54" s="339">
        <v>14050437</v>
      </c>
      <c r="AN54" s="340">
        <v>34370</v>
      </c>
      <c r="AO54" s="341">
        <v>49.7</v>
      </c>
      <c r="AP54" s="342">
        <v>26326</v>
      </c>
      <c r="AQ54" s="343">
        <v>9.6</v>
      </c>
      <c r="AR54" s="344">
        <v>40.1</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567</v>
      </c>
      <c r="AL55" s="323"/>
      <c r="AM55" s="331">
        <v>30765488</v>
      </c>
      <c r="AN55" s="332">
        <v>75519</v>
      </c>
      <c r="AO55" s="333">
        <v>38.799999999999997</v>
      </c>
      <c r="AP55" s="334">
        <v>52191</v>
      </c>
      <c r="AQ55" s="335">
        <v>0.7</v>
      </c>
      <c r="AR55" s="336">
        <v>38.1</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565</v>
      </c>
      <c r="AM56" s="339">
        <v>18704885</v>
      </c>
      <c r="AN56" s="340">
        <v>45914</v>
      </c>
      <c r="AO56" s="341">
        <v>33.6</v>
      </c>
      <c r="AP56" s="342">
        <v>26807</v>
      </c>
      <c r="AQ56" s="343">
        <v>1.8</v>
      </c>
      <c r="AR56" s="344">
        <v>31.8</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568</v>
      </c>
      <c r="AL57" s="323"/>
      <c r="AM57" s="331">
        <v>18121386</v>
      </c>
      <c r="AN57" s="332">
        <v>44821</v>
      </c>
      <c r="AO57" s="333">
        <v>-40.6</v>
      </c>
      <c r="AP57" s="334">
        <v>48105</v>
      </c>
      <c r="AQ57" s="335">
        <v>-7.8</v>
      </c>
      <c r="AR57" s="336">
        <v>-32.799999999999997</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565</v>
      </c>
      <c r="AM58" s="339">
        <v>7781789</v>
      </c>
      <c r="AN58" s="340">
        <v>19247</v>
      </c>
      <c r="AO58" s="341">
        <v>-58.1</v>
      </c>
      <c r="AP58" s="342">
        <v>24072</v>
      </c>
      <c r="AQ58" s="343">
        <v>-10.199999999999999</v>
      </c>
      <c r="AR58" s="344">
        <v>-47.9</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569</v>
      </c>
      <c r="AL59" s="323"/>
      <c r="AM59" s="331">
        <v>20564714</v>
      </c>
      <c r="AN59" s="332">
        <v>51105</v>
      </c>
      <c r="AO59" s="333">
        <v>14</v>
      </c>
      <c r="AP59" s="334">
        <v>47446</v>
      </c>
      <c r="AQ59" s="335">
        <v>-1.4</v>
      </c>
      <c r="AR59" s="336">
        <v>15.4</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565</v>
      </c>
      <c r="AM60" s="339">
        <v>9647666</v>
      </c>
      <c r="AN60" s="340">
        <v>23975</v>
      </c>
      <c r="AO60" s="341">
        <v>24.6</v>
      </c>
      <c r="AP60" s="342">
        <v>24371</v>
      </c>
      <c r="AQ60" s="343">
        <v>1.2</v>
      </c>
      <c r="AR60" s="344">
        <v>23.4</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570</v>
      </c>
      <c r="AL61" s="345"/>
      <c r="AM61" s="346">
        <v>21970832</v>
      </c>
      <c r="AN61" s="347">
        <v>54032</v>
      </c>
      <c r="AO61" s="348">
        <v>5.7</v>
      </c>
      <c r="AP61" s="349">
        <v>49210</v>
      </c>
      <c r="AQ61" s="350">
        <v>-0.1</v>
      </c>
      <c r="AR61" s="336">
        <v>5.8</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565</v>
      </c>
      <c r="AM62" s="339">
        <v>11919573</v>
      </c>
      <c r="AN62" s="340">
        <v>29294</v>
      </c>
      <c r="AO62" s="341">
        <v>9.3000000000000007</v>
      </c>
      <c r="AP62" s="342">
        <v>25119</v>
      </c>
      <c r="AQ62" s="343">
        <v>-0.4</v>
      </c>
      <c r="AR62" s="344">
        <v>9.6999999999999993</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14QAOkmkIIlwUbE3jvdbUy1jvRWuMymUYPaa+ytQEE/uJ6YwMNV54mTWxgoO7TcpmcAoaPtno97unwAOv9yfUw==" saltValue="cZ5wq0HGHP+FY3g39MZ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58" zoomScale="80" zoomScaleNormal="8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572</v>
      </c>
    </row>
    <row r="121" spans="125:125" ht="13.5" hidden="1" customHeight="1" x14ac:dyDescent="0.15">
      <c r="DU121" s="257"/>
    </row>
  </sheetData>
  <sheetProtection algorithmName="SHA-512" hashValue="SFoKpldCsB6RPowM+URCe4PEjvs5w2K4YLTpvIuSAPfPvB0JIpDGJNyeFHUIIDZeVZx2VZM0qeBcL5c5pzEUtg==" saltValue="KRaBCSaYdsN8pQhEkHFN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1" zoomScale="85" zoomScaleNormal="85"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573</v>
      </c>
    </row>
  </sheetData>
  <sheetProtection algorithmName="SHA-512" hashValue="cdrILD+I92X3grlkOmZpqvtQPhPhkzTfPcMS9zKuDb64Yfce/zGe5r1gklMf6VPI/7nni1L95mg55imIb6d68Q==" saltValue="CC9DFMegsuQK0zxNuKR2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12.44</v>
      </c>
      <c r="G47" s="12">
        <v>9.9</v>
      </c>
      <c r="H47" s="12">
        <v>7.83</v>
      </c>
      <c r="I47" s="12">
        <v>9.5399999999999991</v>
      </c>
      <c r="J47" s="13">
        <v>10.92</v>
      </c>
    </row>
    <row r="48" spans="2:10" ht="57.75" customHeight="1" x14ac:dyDescent="0.15">
      <c r="B48" s="14"/>
      <c r="C48" s="1141" t="s">
        <v>4</v>
      </c>
      <c r="D48" s="1141"/>
      <c r="E48" s="1142"/>
      <c r="F48" s="15">
        <v>8.11</v>
      </c>
      <c r="G48" s="16">
        <v>7.85</v>
      </c>
      <c r="H48" s="16">
        <v>8.98</v>
      </c>
      <c r="I48" s="16">
        <v>9.75</v>
      </c>
      <c r="J48" s="17">
        <v>8.9600000000000009</v>
      </c>
    </row>
    <row r="49" spans="2:10" ht="57.75" customHeight="1" thickBot="1" x14ac:dyDescent="0.2">
      <c r="B49" s="18"/>
      <c r="C49" s="1143" t="s">
        <v>5</v>
      </c>
      <c r="D49" s="1143"/>
      <c r="E49" s="1144"/>
      <c r="F49" s="19" t="s">
        <v>579</v>
      </c>
      <c r="G49" s="20" t="s">
        <v>580</v>
      </c>
      <c r="H49" s="20" t="s">
        <v>581</v>
      </c>
      <c r="I49" s="20">
        <v>3.52</v>
      </c>
      <c r="J49" s="21">
        <v>0.08</v>
      </c>
    </row>
    <row r="50" spans="2:10" x14ac:dyDescent="0.15"/>
  </sheetData>
  <sheetProtection algorithmName="SHA-512" hashValue="PELa70DEbbRcJ/u3/NqEsRfRkd2ZL5Wsd9no3ZhuQ59O3VXX0U3JslMqDQbk7VUd98Kjbfa/hyVl2jpuxx2TiQ==" saltValue="LEGYpVN9VpexqN5Os7tc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2024-03-18T00:27:53Z</cp:lastPrinted>
  <dcterms:created xsi:type="dcterms:W3CDTF">2024-02-05T01:33:43Z</dcterms:created>
  <dcterms:modified xsi:type="dcterms:W3CDTF">2024-03-21T06:57:57Z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2024-03-21T06:57:26Z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5942acbf-4c29-4fd0-b0b1-4dd7421a9e50</vt:lpwstr>
  </property>
  <property fmtid="{D5CDD505-2E9C-101B-9397-08002B2CF9AE}" pid="8" name="MSIP_Label_defa4170-0d19-0005-0004-bc88714345d2_ContentBits">
    <vt:lpwstr>0</vt:lpwstr>
  </property>
</Properties>
</file>