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</sheets>
  <definedNames>
    <definedName name="_xlnm.Print_Area" localSheetId="0">'Sheet1'!$A$1:$Q$41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<sst xmlns="http://schemas.openxmlformats.org/spreadsheetml/2006/main" count="86" uniqueCount="34">
  <si>
    <t xml:space="preserve"> </t>
  </si>
  <si>
    <t>(％)</t>
  </si>
  <si>
    <t>恵 那 市</t>
  </si>
  <si>
    <t>中津川市</t>
  </si>
  <si>
    <t>＜　内　訳　＞</t>
  </si>
  <si>
    <t>精  　 密  　検   　査   　結  　 果</t>
  </si>
  <si>
    <t>対象者数</t>
  </si>
  <si>
    <t>受診率</t>
  </si>
  <si>
    <t>要精検者数</t>
  </si>
  <si>
    <t>要精検率</t>
  </si>
  <si>
    <t>精検受診者数</t>
  </si>
  <si>
    <t>精検受診者率</t>
  </si>
  <si>
    <t>異常認めず</t>
  </si>
  <si>
    <t>がんであった者</t>
  </si>
  <si>
    <t>がんの疑いのある者</t>
  </si>
  <si>
    <t>未把握</t>
  </si>
  <si>
    <t>がん以外の疾患であった者</t>
  </si>
  <si>
    <t>管内総数</t>
  </si>
  <si>
    <t>受診者数</t>
  </si>
  <si>
    <t>精検　　　　未受診者</t>
  </si>
  <si>
    <t>第６章　健康増進</t>
  </si>
  <si>
    <t>再掲初回</t>
  </si>
  <si>
    <t>〈男〉（Ｔ６－1－１）</t>
  </si>
  <si>
    <t>〈女〉（Ｔ６－1－２）</t>
  </si>
  <si>
    <t>〈男〉（Ｔ６－２－１）</t>
  </si>
  <si>
    <t>〈女〉（Ｔ６－２－２）</t>
  </si>
  <si>
    <t>1  がん検診実施状況</t>
  </si>
  <si>
    <t>(１)胃がん検診実施状況（Ｔ６－1）</t>
  </si>
  <si>
    <t>(２)大腸がん検診実施状況（Ｔ６－２）</t>
  </si>
  <si>
    <t>　　　（平成22年度）</t>
  </si>
  <si>
    <t>　　　（平成22年度）</t>
  </si>
  <si>
    <t>精  　 密  　検   　査   　結  　 果</t>
  </si>
  <si>
    <t>-</t>
  </si>
  <si>
    <t>-39-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</si>
</sst>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00_ "/>
    <numFmt numFmtId="183" formatCode="0.00_ "/>
    <numFmt numFmtId="184" formatCode="0.0_ "/>
    <numFmt numFmtId="185" formatCode="#,##0.0"/>
    <numFmt numFmtId="186" formatCode="0_);[Red]\(0\)"/>
    <numFmt numFmtId="187" formatCode="0.0%"/>
    <numFmt numFmtId="188" formatCode="#,##0_ "/>
  </numFmts>
  <fonts count="44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7" xfId="0" applyNumberFormat="1" applyFont="1" applyFill="1" applyBorder="1" applyAlignment="1" applyProtection="1">
      <alignment/>
      <protection locked="0"/>
    </xf>
    <xf numFmtId="3" fontId="3" fillId="0" borderId="28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32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8" fontId="3" fillId="0" borderId="12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Border="1" applyAlignment="1">
      <alignment horizontal="right"/>
    </xf>
    <xf numFmtId="3" fontId="3" fillId="0" borderId="33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Alignment="1">
      <alignment horizontal="center"/>
    </xf>
    <xf numFmtId="184" fontId="3" fillId="0" borderId="0" xfId="0" applyNumberFormat="1" applyFont="1" applyAlignment="1">
      <alignment/>
    </xf>
    <xf numFmtId="178" fontId="3" fillId="0" borderId="25" xfId="0" applyNumberFormat="1" applyFont="1" applyBorder="1" applyAlignment="1">
      <alignment/>
    </xf>
    <xf numFmtId="178" fontId="3" fillId="0" borderId="34" xfId="0" applyNumberFormat="1" applyFont="1" applyBorder="1" applyAlignment="1">
      <alignment/>
    </xf>
    <xf numFmtId="178" fontId="3" fillId="0" borderId="35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178" fontId="3" fillId="0" borderId="36" xfId="0" applyNumberFormat="1" applyFont="1" applyBorder="1" applyAlignment="1">
      <alignment/>
    </xf>
    <xf numFmtId="178" fontId="3" fillId="0" borderId="37" xfId="0" applyNumberFormat="1" applyFont="1" applyBorder="1" applyAlignment="1">
      <alignment/>
    </xf>
    <xf numFmtId="178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40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178" fontId="3" fillId="0" borderId="41" xfId="0" applyNumberFormat="1" applyFont="1" applyBorder="1" applyAlignment="1">
      <alignment/>
    </xf>
    <xf numFmtId="178" fontId="3" fillId="0" borderId="36" xfId="0" applyNumberFormat="1" applyFont="1" applyBorder="1" applyAlignment="1">
      <alignment/>
    </xf>
    <xf numFmtId="184" fontId="3" fillId="0" borderId="36" xfId="0" applyNumberFormat="1" applyFont="1" applyBorder="1" applyAlignment="1">
      <alignment/>
    </xf>
    <xf numFmtId="184" fontId="3" fillId="0" borderId="42" xfId="0" applyNumberFormat="1" applyFont="1" applyBorder="1" applyAlignment="1">
      <alignment/>
    </xf>
    <xf numFmtId="184" fontId="3" fillId="0" borderId="43" xfId="0" applyNumberFormat="1" applyFont="1" applyBorder="1" applyAlignment="1">
      <alignment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29" xfId="0" applyNumberFormat="1" applyFont="1" applyBorder="1" applyAlignment="1" applyProtection="1">
      <alignment/>
      <protection locked="0"/>
    </xf>
    <xf numFmtId="184" fontId="3" fillId="0" borderId="28" xfId="0" applyNumberFormat="1" applyFont="1" applyBorder="1" applyAlignment="1">
      <alignment/>
    </xf>
    <xf numFmtId="178" fontId="3" fillId="0" borderId="42" xfId="0" applyNumberFormat="1" applyFont="1" applyFill="1" applyBorder="1" applyAlignment="1">
      <alignment/>
    </xf>
    <xf numFmtId="185" fontId="3" fillId="0" borderId="39" xfId="0" applyNumberFormat="1" applyFont="1" applyBorder="1" applyAlignment="1">
      <alignment/>
    </xf>
    <xf numFmtId="185" fontId="3" fillId="0" borderId="42" xfId="0" applyNumberFormat="1" applyFont="1" applyBorder="1" applyAlignment="1">
      <alignment/>
    </xf>
    <xf numFmtId="185" fontId="3" fillId="0" borderId="44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3" fillId="0" borderId="36" xfId="0" applyNumberFormat="1" applyFont="1" applyBorder="1" applyAlignment="1">
      <alignment/>
    </xf>
    <xf numFmtId="185" fontId="3" fillId="0" borderId="45" xfId="0" applyNumberFormat="1" applyFont="1" applyBorder="1" applyAlignment="1">
      <alignment/>
    </xf>
    <xf numFmtId="185" fontId="3" fillId="0" borderId="17" xfId="0" applyNumberFormat="1" applyFont="1" applyBorder="1" applyAlignment="1">
      <alignment/>
    </xf>
    <xf numFmtId="178" fontId="3" fillId="0" borderId="46" xfId="0" applyNumberFormat="1" applyFont="1" applyFill="1" applyBorder="1" applyAlignment="1">
      <alignment/>
    </xf>
    <xf numFmtId="178" fontId="3" fillId="0" borderId="17" xfId="0" applyNumberFormat="1" applyFont="1" applyBorder="1" applyAlignment="1">
      <alignment/>
    </xf>
    <xf numFmtId="184" fontId="3" fillId="0" borderId="47" xfId="0" applyNumberFormat="1" applyFont="1" applyBorder="1" applyAlignment="1">
      <alignment/>
    </xf>
    <xf numFmtId="0" fontId="3" fillId="0" borderId="47" xfId="0" applyNumberFormat="1" applyFont="1" applyBorder="1" applyAlignment="1">
      <alignment horizontal="distributed"/>
    </xf>
    <xf numFmtId="0" fontId="3" fillId="0" borderId="48" xfId="0" applyFont="1" applyBorder="1" applyAlignment="1">
      <alignment/>
    </xf>
    <xf numFmtId="184" fontId="3" fillId="0" borderId="48" xfId="0" applyNumberFormat="1" applyFont="1" applyBorder="1" applyAlignment="1">
      <alignment/>
    </xf>
    <xf numFmtId="185" fontId="3" fillId="0" borderId="48" xfId="0" applyNumberFormat="1" applyFont="1" applyBorder="1" applyAlignment="1">
      <alignment/>
    </xf>
    <xf numFmtId="0" fontId="3" fillId="0" borderId="48" xfId="0" applyFont="1" applyBorder="1" applyAlignment="1">
      <alignment horizontal="right"/>
    </xf>
    <xf numFmtId="3" fontId="3" fillId="0" borderId="49" xfId="0" applyNumberFormat="1" applyFont="1" applyBorder="1" applyAlignment="1">
      <alignment/>
    </xf>
    <xf numFmtId="0" fontId="3" fillId="0" borderId="50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84" fontId="3" fillId="0" borderId="32" xfId="0" applyNumberFormat="1" applyFont="1" applyBorder="1" applyAlignment="1">
      <alignment/>
    </xf>
    <xf numFmtId="185" fontId="3" fillId="0" borderId="51" xfId="0" applyNumberFormat="1" applyFont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32" xfId="0" applyFont="1" applyFill="1" applyBorder="1" applyAlignment="1">
      <alignment horizontal="right"/>
    </xf>
    <xf numFmtId="0" fontId="3" fillId="0" borderId="53" xfId="0" applyFont="1" applyFill="1" applyBorder="1" applyAlignment="1">
      <alignment/>
    </xf>
    <xf numFmtId="0" fontId="4" fillId="0" borderId="1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2" fillId="0" borderId="48" xfId="0" applyFont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8" fontId="3" fillId="0" borderId="47" xfId="0" applyNumberFormat="1" applyFont="1" applyBorder="1" applyAlignment="1">
      <alignment/>
    </xf>
    <xf numFmtId="178" fontId="3" fillId="0" borderId="54" xfId="0" applyNumberFormat="1" applyFont="1" applyBorder="1" applyAlignment="1">
      <alignment/>
    </xf>
    <xf numFmtId="178" fontId="3" fillId="0" borderId="32" xfId="0" applyNumberFormat="1" applyFont="1" applyBorder="1" applyAlignment="1">
      <alignment/>
    </xf>
    <xf numFmtId="3" fontId="3" fillId="0" borderId="32" xfId="0" applyNumberFormat="1" applyFont="1" applyFill="1" applyBorder="1" applyAlignment="1">
      <alignment/>
    </xf>
    <xf numFmtId="178" fontId="3" fillId="0" borderId="32" xfId="0" applyNumberFormat="1" applyFont="1" applyBorder="1" applyAlignment="1">
      <alignment/>
    </xf>
    <xf numFmtId="3" fontId="3" fillId="0" borderId="32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>
      <alignment horizontal="distributed"/>
    </xf>
    <xf numFmtId="3" fontId="3" fillId="0" borderId="48" xfId="0" applyNumberFormat="1" applyFont="1" applyBorder="1" applyAlignment="1">
      <alignment/>
    </xf>
    <xf numFmtId="178" fontId="3" fillId="0" borderId="48" xfId="0" applyNumberFormat="1" applyFont="1" applyBorder="1" applyAlignment="1">
      <alignment/>
    </xf>
    <xf numFmtId="3" fontId="3" fillId="0" borderId="48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3" fillId="0" borderId="29" xfId="0" applyNumberFormat="1" applyFont="1" applyFill="1" applyBorder="1" applyAlignment="1" applyProtection="1">
      <alignment horizontal="right"/>
      <protection locked="0"/>
    </xf>
    <xf numFmtId="178" fontId="3" fillId="0" borderId="27" xfId="0" applyNumberFormat="1" applyFont="1" applyBorder="1" applyAlignment="1">
      <alignment/>
    </xf>
    <xf numFmtId="178" fontId="3" fillId="0" borderId="56" xfId="0" applyNumberFormat="1" applyFont="1" applyBorder="1" applyAlignment="1">
      <alignment/>
    </xf>
    <xf numFmtId="0" fontId="0" fillId="0" borderId="11" xfId="0" applyBorder="1" applyAlignment="1">
      <alignment/>
    </xf>
    <xf numFmtId="178" fontId="3" fillId="0" borderId="48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28" xfId="0" applyNumberFormat="1" applyFont="1" applyBorder="1" applyAlignment="1">
      <alignment horizontal="right"/>
    </xf>
    <xf numFmtId="0" fontId="5" fillId="0" borderId="0" xfId="0" applyFont="1" applyAlignment="1">
      <alignment/>
    </xf>
    <xf numFmtId="184" fontId="3" fillId="0" borderId="25" xfId="0" applyNumberFormat="1" applyFont="1" applyBorder="1" applyAlignment="1">
      <alignment/>
    </xf>
    <xf numFmtId="3" fontId="3" fillId="0" borderId="49" xfId="0" applyNumberFormat="1" applyFont="1" applyFill="1" applyBorder="1" applyAlignment="1">
      <alignment horizontal="right"/>
    </xf>
    <xf numFmtId="3" fontId="3" fillId="0" borderId="43" xfId="42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33" borderId="42" xfId="0" applyNumberFormat="1" applyFont="1" applyFill="1" applyBorder="1" applyAlignment="1">
      <alignment horizontal="distributed"/>
    </xf>
    <xf numFmtId="0" fontId="3" fillId="33" borderId="36" xfId="0" applyNumberFormat="1" applyFont="1" applyFill="1" applyBorder="1" applyAlignment="1">
      <alignment horizontal="distributed"/>
    </xf>
    <xf numFmtId="0" fontId="2" fillId="33" borderId="32" xfId="0" applyFont="1" applyFill="1" applyBorder="1" applyAlignment="1">
      <alignment/>
    </xf>
    <xf numFmtId="0" fontId="3" fillId="33" borderId="47" xfId="0" applyFont="1" applyFill="1" applyBorder="1" applyAlignment="1">
      <alignment horizontal="distributed"/>
    </xf>
    <xf numFmtId="0" fontId="3" fillId="33" borderId="42" xfId="0" applyFont="1" applyFill="1" applyBorder="1" applyAlignment="1">
      <alignment horizontal="distributed"/>
    </xf>
    <xf numFmtId="0" fontId="3" fillId="33" borderId="28" xfId="0" applyFont="1" applyFill="1" applyBorder="1" applyAlignment="1">
      <alignment horizontal="distributed"/>
    </xf>
    <xf numFmtId="0" fontId="3" fillId="33" borderId="36" xfId="0" applyFont="1" applyFill="1" applyBorder="1" applyAlignment="1">
      <alignment horizontal="distributed"/>
    </xf>
    <xf numFmtId="0" fontId="3" fillId="33" borderId="17" xfId="0" applyFont="1" applyFill="1" applyBorder="1" applyAlignment="1">
      <alignment horizontal="distributed"/>
    </xf>
    <xf numFmtId="0" fontId="3" fillId="33" borderId="25" xfId="0" applyFont="1" applyFill="1" applyBorder="1" applyAlignment="1">
      <alignment horizontal="distributed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3" fillId="0" borderId="42" xfId="0" applyNumberFormat="1" applyFont="1" applyBorder="1" applyAlignment="1">
      <alignment/>
    </xf>
    <xf numFmtId="3" fontId="3" fillId="0" borderId="42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55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/>
    </xf>
    <xf numFmtId="178" fontId="3" fillId="0" borderId="42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/>
    </xf>
    <xf numFmtId="3" fontId="3" fillId="0" borderId="51" xfId="0" applyNumberFormat="1" applyFont="1" applyFill="1" applyBorder="1" applyAlignment="1" applyProtection="1">
      <alignment/>
      <protection locked="0"/>
    </xf>
    <xf numFmtId="3" fontId="3" fillId="0" borderId="18" xfId="0" applyNumberFormat="1" applyFont="1" applyFill="1" applyBorder="1" applyAlignment="1" applyProtection="1">
      <alignment/>
      <protection locked="0"/>
    </xf>
    <xf numFmtId="3" fontId="3" fillId="0" borderId="51" xfId="0" applyNumberFormat="1" applyFont="1" applyFill="1" applyBorder="1" applyAlignment="1" applyProtection="1">
      <alignment horizontal="right"/>
      <protection locked="0"/>
    </xf>
    <xf numFmtId="3" fontId="3" fillId="0" borderId="53" xfId="0" applyNumberFormat="1" applyFont="1" applyFill="1" applyBorder="1" applyAlignment="1" applyProtection="1">
      <alignment horizontal="right"/>
      <protection locked="0"/>
    </xf>
    <xf numFmtId="3" fontId="3" fillId="0" borderId="48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 applyProtection="1">
      <alignment/>
      <protection locked="0"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0" borderId="63" xfId="0" applyNumberFormat="1" applyFont="1" applyFill="1" applyBorder="1" applyAlignment="1" applyProtection="1">
      <alignment/>
      <protection locked="0"/>
    </xf>
    <xf numFmtId="3" fontId="3" fillId="0" borderId="62" xfId="0" applyNumberFormat="1" applyFont="1" applyFill="1" applyBorder="1" applyAlignment="1" applyProtection="1">
      <alignment horizontal="right"/>
      <protection locked="0"/>
    </xf>
    <xf numFmtId="3" fontId="3" fillId="0" borderId="56" xfId="0" applyNumberFormat="1" applyFont="1" applyFill="1" applyBorder="1" applyAlignment="1" applyProtection="1">
      <alignment horizontal="right"/>
      <protection locked="0"/>
    </xf>
    <xf numFmtId="3" fontId="3" fillId="0" borderId="6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47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/>
    </xf>
    <xf numFmtId="3" fontId="3" fillId="0" borderId="36" xfId="0" applyNumberFormat="1" applyFont="1" applyFill="1" applyBorder="1" applyAlignment="1" applyProtection="1">
      <alignment/>
      <protection locked="0"/>
    </xf>
    <xf numFmtId="3" fontId="3" fillId="0" borderId="36" xfId="0" applyNumberFormat="1" applyFont="1" applyFill="1" applyBorder="1" applyAlignment="1">
      <alignment/>
    </xf>
    <xf numFmtId="3" fontId="3" fillId="0" borderId="36" xfId="0" applyNumberFormat="1" applyFont="1" applyFill="1" applyBorder="1" applyAlignment="1" applyProtection="1">
      <alignment horizontal="right"/>
      <protection locked="0"/>
    </xf>
    <xf numFmtId="3" fontId="3" fillId="0" borderId="67" xfId="0" applyNumberFormat="1" applyFont="1" applyFill="1" applyBorder="1" applyAlignment="1" applyProtection="1">
      <alignment horizontal="right"/>
      <protection locked="0"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68" xfId="0" applyNumberFormat="1" applyFont="1" applyFill="1" applyBorder="1" applyAlignment="1" applyProtection="1">
      <alignment/>
      <protection locked="0"/>
    </xf>
    <xf numFmtId="3" fontId="3" fillId="0" borderId="46" xfId="0" applyNumberFormat="1" applyFont="1" applyFill="1" applyBorder="1" applyAlignment="1">
      <alignment/>
    </xf>
    <xf numFmtId="180" fontId="3" fillId="0" borderId="28" xfId="0" applyNumberFormat="1" applyFont="1" applyBorder="1" applyAlignment="1">
      <alignment horizontal="right"/>
    </xf>
    <xf numFmtId="180" fontId="3" fillId="0" borderId="21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distributed"/>
    </xf>
    <xf numFmtId="0" fontId="3" fillId="0" borderId="39" xfId="0" applyFont="1" applyBorder="1" applyAlignment="1">
      <alignment horizontal="distributed"/>
    </xf>
    <xf numFmtId="0" fontId="3" fillId="0" borderId="71" xfId="0" applyFont="1" applyBorder="1" applyAlignment="1">
      <alignment horizontal="distributed"/>
    </xf>
    <xf numFmtId="0" fontId="3" fillId="0" borderId="59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shrinkToFit="1"/>
      <protection locked="0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0" fillId="0" borderId="54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77" xfId="0" applyFont="1" applyBorder="1" applyAlignment="1">
      <alignment horizontal="distributed"/>
    </xf>
    <xf numFmtId="0" fontId="3" fillId="0" borderId="44" xfId="0" applyFont="1" applyBorder="1" applyAlignment="1">
      <alignment horizontal="distributed"/>
    </xf>
    <xf numFmtId="49" fontId="6" fillId="0" borderId="0" xfId="0" applyNumberFormat="1" applyFont="1" applyAlignment="1">
      <alignment horizontal="center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view="pageLayout" zoomScaleSheetLayoutView="75" workbookViewId="0" topLeftCell="A1">
      <selection activeCell="I3" sqref="I3"/>
    </sheetView>
  </sheetViews>
  <sheetFormatPr defaultColWidth="10.66015625" defaultRowHeight="12.75" customHeight="1"/>
  <cols>
    <col min="1" max="1" width="2.16015625" style="0" customWidth="1"/>
    <col min="2" max="2" width="2.33203125" style="0" customWidth="1"/>
    <col min="3" max="3" width="17.83203125" style="0" customWidth="1"/>
    <col min="4" max="17" width="16" style="0" customWidth="1"/>
    <col min="18" max="25" width="5.66015625" style="0" customWidth="1"/>
    <col min="26" max="27" width="4.66015625" style="0" customWidth="1"/>
    <col min="28" max="33" width="5.66015625" style="0" customWidth="1"/>
    <col min="34" max="34" width="7.66015625" style="0" customWidth="1"/>
    <col min="35" max="36" width="6.66015625" style="0" customWidth="1"/>
    <col min="37" max="37" width="10.66015625" style="0" customWidth="1"/>
    <col min="38" max="38" width="5.66015625" style="0" customWidth="1"/>
    <col min="39" max="39" width="4.66015625" style="0" customWidth="1"/>
    <col min="40" max="40" width="5.66015625" style="0" customWidth="1"/>
    <col min="41" max="41" width="4.66015625" style="0" customWidth="1"/>
    <col min="42" max="42" width="5.66015625" style="0" customWidth="1"/>
    <col min="43" max="44" width="4.66015625" style="0" customWidth="1"/>
    <col min="45" max="45" width="5.66015625" style="0" customWidth="1"/>
    <col min="46" max="46" width="4.66015625" style="0" customWidth="1"/>
    <col min="47" max="49" width="5.66015625" style="0" customWidth="1"/>
    <col min="50" max="51" width="1.66796875" style="0" customWidth="1"/>
    <col min="52" max="52" width="10.66015625" style="0" customWidth="1"/>
    <col min="53" max="53" width="8.66015625" style="0" customWidth="1"/>
    <col min="54" max="54" width="10.66015625" style="0" customWidth="1"/>
    <col min="55" max="55" width="9.66015625" style="0" customWidth="1"/>
    <col min="56" max="56" width="6.66015625" style="0" customWidth="1"/>
    <col min="57" max="58" width="5.66015625" style="0" customWidth="1"/>
    <col min="59" max="61" width="6.66015625" style="0" customWidth="1"/>
    <col min="62" max="62" width="5.66015625" style="0" customWidth="1"/>
    <col min="63" max="64" width="6.66015625" style="0" customWidth="1"/>
    <col min="65" max="65" width="5.66015625" style="0" customWidth="1"/>
    <col min="66" max="83" width="4.66015625" style="0" customWidth="1"/>
    <col min="84" max="84" width="5.66015625" style="0" customWidth="1"/>
    <col min="85" max="86" width="6.66015625" style="0" customWidth="1"/>
  </cols>
  <sheetData>
    <row r="1" spans="1:7" ht="27" customHeight="1">
      <c r="A1" s="199" t="s">
        <v>20</v>
      </c>
      <c r="B1" s="200"/>
      <c r="C1" s="200"/>
      <c r="D1" s="200"/>
      <c r="E1" s="200"/>
      <c r="F1" s="200"/>
      <c r="G1" s="200"/>
    </row>
    <row r="2" spans="1:7" ht="9.75" customHeight="1">
      <c r="A2" s="143"/>
      <c r="B2" s="144"/>
      <c r="C2" s="144"/>
      <c r="D2" s="144"/>
      <c r="E2" s="144"/>
      <c r="F2" s="144"/>
      <c r="G2" s="144"/>
    </row>
    <row r="3" spans="1:7" ht="21.75" customHeight="1">
      <c r="A3" s="196" t="s">
        <v>26</v>
      </c>
      <c r="B3" s="198"/>
      <c r="C3" s="198"/>
      <c r="D3" s="198"/>
      <c r="E3" s="198"/>
      <c r="F3" s="198"/>
      <c r="G3" s="198"/>
    </row>
    <row r="4" spans="1:7" ht="21.75" customHeight="1">
      <c r="A4" s="196" t="s">
        <v>27</v>
      </c>
      <c r="B4" s="197"/>
      <c r="C4" s="197"/>
      <c r="D4" s="197"/>
      <c r="E4" s="197"/>
      <c r="F4" s="197"/>
      <c r="G4" s="197"/>
    </row>
    <row r="5" spans="3:34" s="9" customFormat="1" ht="17.25" customHeight="1" thickBot="1">
      <c r="C5" s="201"/>
      <c r="D5" s="201"/>
      <c r="E5" s="10"/>
      <c r="F5" s="10"/>
      <c r="G5" s="10"/>
      <c r="H5" s="10"/>
      <c r="I5" s="10"/>
      <c r="J5" s="10"/>
      <c r="K5" s="10"/>
      <c r="L5" s="10"/>
      <c r="M5" s="10"/>
      <c r="N5" s="10"/>
      <c r="O5" s="214" t="s">
        <v>29</v>
      </c>
      <c r="P5" s="214"/>
      <c r="Q5" s="214"/>
      <c r="AH5" s="11" t="s">
        <v>0</v>
      </c>
    </row>
    <row r="6" spans="1:17" s="9" customFormat="1" ht="14.25" customHeight="1">
      <c r="A6" s="12"/>
      <c r="B6" s="13"/>
      <c r="C6" s="13"/>
      <c r="D6" s="14"/>
      <c r="E6" s="208" t="s">
        <v>18</v>
      </c>
      <c r="F6" s="209"/>
      <c r="G6" s="14"/>
      <c r="H6" s="16"/>
      <c r="I6" s="16"/>
      <c r="J6" s="15"/>
      <c r="K6" s="15"/>
      <c r="L6" s="215" t="s">
        <v>5</v>
      </c>
      <c r="M6" s="216"/>
      <c r="N6" s="216"/>
      <c r="O6" s="216"/>
      <c r="P6" s="216"/>
      <c r="Q6" s="217"/>
    </row>
    <row r="7" spans="1:17" s="20" customFormat="1" ht="18" customHeight="1">
      <c r="A7" s="125"/>
      <c r="B7" s="17"/>
      <c r="C7" s="18"/>
      <c r="D7" s="103" t="s">
        <v>6</v>
      </c>
      <c r="E7" s="210" t="s">
        <v>18</v>
      </c>
      <c r="F7" s="210" t="s">
        <v>21</v>
      </c>
      <c r="G7" s="103" t="s">
        <v>7</v>
      </c>
      <c r="H7" s="52" t="s">
        <v>8</v>
      </c>
      <c r="I7" s="52" t="s">
        <v>9</v>
      </c>
      <c r="J7" s="102" t="s">
        <v>10</v>
      </c>
      <c r="K7" s="102" t="s">
        <v>11</v>
      </c>
      <c r="L7" s="210" t="s">
        <v>12</v>
      </c>
      <c r="M7" s="202" t="s">
        <v>13</v>
      </c>
      <c r="N7" s="202" t="s">
        <v>14</v>
      </c>
      <c r="O7" s="202" t="s">
        <v>16</v>
      </c>
      <c r="P7" s="228" t="s">
        <v>15</v>
      </c>
      <c r="Q7" s="226" t="s">
        <v>19</v>
      </c>
    </row>
    <row r="8" spans="1:17" s="9" customFormat="1" ht="30" customHeight="1" thickBot="1">
      <c r="A8" s="28"/>
      <c r="B8" s="10"/>
      <c r="C8" s="10"/>
      <c r="D8" s="19"/>
      <c r="E8" s="220"/>
      <c r="F8" s="220"/>
      <c r="G8" s="21" t="s">
        <v>1</v>
      </c>
      <c r="H8" s="22"/>
      <c r="I8" s="21" t="s">
        <v>1</v>
      </c>
      <c r="J8" s="19"/>
      <c r="K8" s="21" t="s">
        <v>1</v>
      </c>
      <c r="L8" s="212"/>
      <c r="M8" s="213"/>
      <c r="N8" s="203"/>
      <c r="O8" s="222"/>
      <c r="P8" s="229"/>
      <c r="Q8" s="227"/>
    </row>
    <row r="9" spans="1:17" s="9" customFormat="1" ht="22.5" customHeight="1" thickBot="1">
      <c r="A9" s="24"/>
      <c r="B9" s="204" t="s">
        <v>17</v>
      </c>
      <c r="C9" s="205"/>
      <c r="D9" s="61">
        <f>SUM(D10+D11)</f>
        <v>36313</v>
      </c>
      <c r="E9" s="61">
        <f>SUM(E10+E11)</f>
        <v>3182</v>
      </c>
      <c r="F9" s="61">
        <f>SUM(F10:F11)</f>
        <v>671</v>
      </c>
      <c r="G9" s="70">
        <f>SUM(E9/D9*100)</f>
        <v>8.762702062622202</v>
      </c>
      <c r="H9" s="131">
        <f>SUM(H10:H11)</f>
        <v>346</v>
      </c>
      <c r="I9" s="70">
        <f>SUM(H9/E9*100)</f>
        <v>10.873664362036454</v>
      </c>
      <c r="J9" s="61">
        <f>SUM(J10+J11)</f>
        <v>294</v>
      </c>
      <c r="K9" s="76">
        <f>SUM(J9/H9*100)</f>
        <v>84.97109826589595</v>
      </c>
      <c r="L9" s="61">
        <f>SUM(L10:L11)</f>
        <v>68</v>
      </c>
      <c r="M9" s="61">
        <f>SUM(M10:M11)</f>
        <v>4</v>
      </c>
      <c r="N9" s="61">
        <f>SUM(N10:N11)</f>
        <v>2</v>
      </c>
      <c r="O9" s="61">
        <f>SUM(O10+O11)</f>
        <v>220</v>
      </c>
      <c r="P9" s="61">
        <f>SUM(P10+P11)</f>
        <v>46</v>
      </c>
      <c r="Q9" s="132">
        <f>SUM(Q10:Q11)</f>
        <v>6</v>
      </c>
    </row>
    <row r="10" spans="1:17" s="9" customFormat="1" ht="22.5" customHeight="1">
      <c r="A10" s="24"/>
      <c r="B10" s="218" t="s">
        <v>3</v>
      </c>
      <c r="C10" s="219"/>
      <c r="D10" s="145">
        <v>24706</v>
      </c>
      <c r="E10" s="145">
        <v>2141</v>
      </c>
      <c r="F10" s="145">
        <v>319</v>
      </c>
      <c r="G10" s="129">
        <f>SUM(E10/D10*100)</f>
        <v>8.665911114708978</v>
      </c>
      <c r="H10" s="145">
        <v>207</v>
      </c>
      <c r="I10" s="69">
        <f aca="true" t="shared" si="0" ref="I10:I20">SUM(H10/E10*100)</f>
        <v>9.66837926202709</v>
      </c>
      <c r="J10" s="26">
        <v>178</v>
      </c>
      <c r="K10" s="77">
        <f aca="true" t="shared" si="1" ref="K10:K20">SUM(J10/H10*100)</f>
        <v>85.99033816425121</v>
      </c>
      <c r="L10" s="145">
        <f>L15+L19</f>
        <v>45</v>
      </c>
      <c r="M10" s="145">
        <v>2</v>
      </c>
      <c r="N10" s="146">
        <v>1</v>
      </c>
      <c r="O10" s="145">
        <v>130</v>
      </c>
      <c r="P10" s="145">
        <v>23</v>
      </c>
      <c r="Q10" s="147">
        <v>6</v>
      </c>
    </row>
    <row r="11" spans="1:17" s="9" customFormat="1" ht="22.5" customHeight="1" thickBot="1">
      <c r="A11" s="24"/>
      <c r="B11" s="223" t="s">
        <v>2</v>
      </c>
      <c r="C11" s="224"/>
      <c r="D11" s="148">
        <v>11607</v>
      </c>
      <c r="E11" s="148">
        <v>1041</v>
      </c>
      <c r="F11" s="148">
        <v>352</v>
      </c>
      <c r="G11" s="85">
        <f>SUM(E11/D11*100)</f>
        <v>8.968725768932542</v>
      </c>
      <c r="H11" s="149">
        <v>139</v>
      </c>
      <c r="I11" s="74">
        <f t="shared" si="0"/>
        <v>13.35254562920269</v>
      </c>
      <c r="J11" s="149">
        <v>116</v>
      </c>
      <c r="K11" s="78">
        <f t="shared" si="1"/>
        <v>83.45323741007195</v>
      </c>
      <c r="L11" s="148">
        <f>L16+L20</f>
        <v>23</v>
      </c>
      <c r="M11" s="127">
        <v>2</v>
      </c>
      <c r="N11" s="127">
        <v>1</v>
      </c>
      <c r="O11" s="148">
        <v>90</v>
      </c>
      <c r="P11" s="148">
        <v>23</v>
      </c>
      <c r="Q11" s="150" t="s">
        <v>32</v>
      </c>
    </row>
    <row r="12" spans="1:17" s="9" customFormat="1" ht="17.25" customHeight="1">
      <c r="A12" s="24"/>
      <c r="B12" s="125" t="s">
        <v>4</v>
      </c>
      <c r="C12" s="17"/>
      <c r="D12" s="71"/>
      <c r="E12" s="71"/>
      <c r="F12" s="71"/>
      <c r="G12" s="71"/>
      <c r="H12" s="71"/>
      <c r="I12" s="53"/>
      <c r="J12" s="39"/>
      <c r="K12" s="79"/>
      <c r="L12" s="71"/>
      <c r="M12" s="71"/>
      <c r="N12" s="72"/>
      <c r="O12" s="71"/>
      <c r="P12" s="71"/>
      <c r="Q12" s="73"/>
    </row>
    <row r="13" spans="1:17" s="9" customFormat="1" ht="15" customHeight="1">
      <c r="A13" s="24"/>
      <c r="B13" s="10"/>
      <c r="C13" s="104" t="s">
        <v>22</v>
      </c>
      <c r="D13" s="104"/>
      <c r="E13" s="87"/>
      <c r="F13" s="87"/>
      <c r="G13" s="87"/>
      <c r="H13" s="87"/>
      <c r="I13" s="88"/>
      <c r="J13" s="115"/>
      <c r="K13" s="89"/>
      <c r="L13" s="87"/>
      <c r="M13" s="10"/>
      <c r="N13" s="90"/>
      <c r="O13" s="87"/>
      <c r="P13" s="87"/>
      <c r="Q13" s="92"/>
    </row>
    <row r="14" spans="1:17" s="9" customFormat="1" ht="22.5" customHeight="1" thickBot="1">
      <c r="A14" s="24"/>
      <c r="B14" s="10"/>
      <c r="C14" s="86" t="s">
        <v>17</v>
      </c>
      <c r="D14" s="25">
        <f>SUM(D15+D16)</f>
        <v>13216</v>
      </c>
      <c r="E14" s="25">
        <f>SUM(E15+E16)</f>
        <v>1318</v>
      </c>
      <c r="F14" s="25">
        <f>SUM(F15:F16)</f>
        <v>238</v>
      </c>
      <c r="G14" s="84">
        <f>SUM(E14/D14*100)</f>
        <v>9.9727602905569</v>
      </c>
      <c r="H14" s="25">
        <f>SUM(H15+H16)</f>
        <v>178</v>
      </c>
      <c r="I14" s="85">
        <f t="shared" si="0"/>
        <v>13.505311077389983</v>
      </c>
      <c r="J14" s="126">
        <f>SUM(J15:J16)</f>
        <v>143</v>
      </c>
      <c r="K14" s="82">
        <f t="shared" si="1"/>
        <v>80.33707865168539</v>
      </c>
      <c r="L14" s="25">
        <f>SUM(L15+L16)</f>
        <v>26</v>
      </c>
      <c r="M14" s="133">
        <f>SUM(M15:M16)</f>
        <v>4</v>
      </c>
      <c r="N14" s="133">
        <f>SUM(N15:N16)</f>
        <v>1</v>
      </c>
      <c r="O14" s="25">
        <f>SUM(O15+O16)</f>
        <v>112</v>
      </c>
      <c r="P14" s="25">
        <f>SUM(P15+P16)</f>
        <v>29</v>
      </c>
      <c r="Q14" s="91">
        <f>SUM(Q15:Q16)</f>
        <v>6</v>
      </c>
    </row>
    <row r="15" spans="1:17" s="9" customFormat="1" ht="22.5" customHeight="1">
      <c r="A15" s="24"/>
      <c r="B15" s="10"/>
      <c r="C15" s="134" t="s">
        <v>3</v>
      </c>
      <c r="D15" s="151">
        <v>8935</v>
      </c>
      <c r="E15" s="151">
        <v>892</v>
      </c>
      <c r="F15" s="151">
        <v>121</v>
      </c>
      <c r="G15" s="152">
        <f>SUM(E15/D15*100)</f>
        <v>9.983212087297145</v>
      </c>
      <c r="H15" s="151">
        <v>104</v>
      </c>
      <c r="I15" s="69">
        <f t="shared" si="0"/>
        <v>11.659192825112108</v>
      </c>
      <c r="J15" s="153">
        <v>85</v>
      </c>
      <c r="K15" s="77">
        <f t="shared" si="1"/>
        <v>81.73076923076923</v>
      </c>
      <c r="L15" s="151">
        <v>18</v>
      </c>
      <c r="M15" s="151">
        <v>2</v>
      </c>
      <c r="N15" s="154">
        <v>1</v>
      </c>
      <c r="O15" s="151">
        <v>64</v>
      </c>
      <c r="P15" s="151">
        <v>13</v>
      </c>
      <c r="Q15" s="155">
        <v>6</v>
      </c>
    </row>
    <row r="16" spans="1:17" s="9" customFormat="1" ht="22.5" customHeight="1">
      <c r="A16" s="24"/>
      <c r="B16" s="10"/>
      <c r="C16" s="135" t="s">
        <v>2</v>
      </c>
      <c r="D16" s="156">
        <v>4281</v>
      </c>
      <c r="E16" s="156">
        <v>426</v>
      </c>
      <c r="F16" s="156">
        <v>117</v>
      </c>
      <c r="G16" s="58">
        <f>SUM(E16/D16*100)</f>
        <v>9.950946040644709</v>
      </c>
      <c r="H16" s="157">
        <v>74</v>
      </c>
      <c r="I16" s="68">
        <f t="shared" si="0"/>
        <v>17.370892018779344</v>
      </c>
      <c r="J16" s="26">
        <v>58</v>
      </c>
      <c r="K16" s="80">
        <f t="shared" si="1"/>
        <v>78.37837837837837</v>
      </c>
      <c r="L16" s="158">
        <v>8</v>
      </c>
      <c r="M16" s="158">
        <v>2</v>
      </c>
      <c r="N16" s="158" t="s">
        <v>32</v>
      </c>
      <c r="O16" s="158">
        <v>48</v>
      </c>
      <c r="P16" s="158">
        <v>16</v>
      </c>
      <c r="Q16" s="159" t="s">
        <v>32</v>
      </c>
    </row>
    <row r="17" spans="1:17" s="9" customFormat="1" ht="17.25" customHeight="1">
      <c r="A17" s="24"/>
      <c r="B17" s="10"/>
      <c r="C17" s="136" t="s">
        <v>23</v>
      </c>
      <c r="D17" s="105"/>
      <c r="E17" s="96"/>
      <c r="F17" s="96"/>
      <c r="G17" s="96"/>
      <c r="H17" s="96"/>
      <c r="I17" s="97"/>
      <c r="J17" s="26"/>
      <c r="K17" s="98"/>
      <c r="L17" s="99"/>
      <c r="M17" s="96"/>
      <c r="N17" s="100"/>
      <c r="O17" s="96"/>
      <c r="P17" s="96"/>
      <c r="Q17" s="101"/>
    </row>
    <row r="18" spans="1:17" s="9" customFormat="1" ht="22.5" customHeight="1" thickBot="1">
      <c r="A18" s="24"/>
      <c r="B18" s="10"/>
      <c r="C18" s="137" t="s">
        <v>17</v>
      </c>
      <c r="D18" s="93">
        <f>SUM(D19+D20)</f>
        <v>23097</v>
      </c>
      <c r="E18" s="93">
        <f>SUM(E19+E20)</f>
        <v>1864</v>
      </c>
      <c r="F18" s="93">
        <f>SUM(F19+F20)</f>
        <v>433</v>
      </c>
      <c r="G18" s="94">
        <f>SUM(E18/D18*100)</f>
        <v>8.070312161752609</v>
      </c>
      <c r="H18" s="95">
        <f>SUM(H19+H20)</f>
        <v>168</v>
      </c>
      <c r="I18" s="85">
        <f t="shared" si="0"/>
        <v>9.012875536480687</v>
      </c>
      <c r="J18" s="25">
        <f>SUM(J19:J20)</f>
        <v>151</v>
      </c>
      <c r="K18" s="82">
        <f t="shared" si="1"/>
        <v>89.88095238095238</v>
      </c>
      <c r="L18" s="93">
        <f>SUM(L19+L20)</f>
        <v>42</v>
      </c>
      <c r="M18" s="192">
        <f>SUM(M19:M20)</f>
        <v>0</v>
      </c>
      <c r="N18" s="127">
        <f>SUM(N19:N20)</f>
        <v>1</v>
      </c>
      <c r="O18" s="93">
        <f>SUM(O19+O20)</f>
        <v>108</v>
      </c>
      <c r="P18" s="93">
        <f>SUM(P19:P20)</f>
        <v>17</v>
      </c>
      <c r="Q18" s="130" t="s">
        <v>32</v>
      </c>
    </row>
    <row r="19" spans="1:17" s="9" customFormat="1" ht="22.5" customHeight="1">
      <c r="A19" s="24"/>
      <c r="B19" s="10"/>
      <c r="C19" s="138" t="s">
        <v>3</v>
      </c>
      <c r="D19" s="151">
        <v>15771</v>
      </c>
      <c r="E19" s="151">
        <v>1249</v>
      </c>
      <c r="F19" s="151">
        <v>198</v>
      </c>
      <c r="G19" s="75">
        <f>SUM(E19/D19*100)</f>
        <v>7.919599264472767</v>
      </c>
      <c r="H19" s="160">
        <v>103</v>
      </c>
      <c r="I19" s="69">
        <f t="shared" si="0"/>
        <v>8.246597277822259</v>
      </c>
      <c r="J19" s="26">
        <v>93</v>
      </c>
      <c r="K19" s="81">
        <f t="shared" si="1"/>
        <v>90.29126213592234</v>
      </c>
      <c r="L19" s="161">
        <v>27</v>
      </c>
      <c r="M19" s="154" t="s">
        <v>32</v>
      </c>
      <c r="N19" s="154" t="s">
        <v>32</v>
      </c>
      <c r="O19" s="151">
        <v>66</v>
      </c>
      <c r="P19" s="154">
        <v>10</v>
      </c>
      <c r="Q19" s="162" t="s">
        <v>32</v>
      </c>
    </row>
    <row r="20" spans="1:17" s="9" customFormat="1" ht="22.5" customHeight="1" thickBot="1">
      <c r="A20" s="27"/>
      <c r="B20" s="23"/>
      <c r="C20" s="139" t="s">
        <v>2</v>
      </c>
      <c r="D20" s="163">
        <v>7326</v>
      </c>
      <c r="E20" s="164">
        <v>615</v>
      </c>
      <c r="F20" s="37">
        <v>235</v>
      </c>
      <c r="G20" s="83">
        <f>SUM(E20/D20*100)</f>
        <v>8.394758394758394</v>
      </c>
      <c r="H20" s="165">
        <v>65</v>
      </c>
      <c r="I20" s="74">
        <f t="shared" si="0"/>
        <v>10.569105691056912</v>
      </c>
      <c r="J20" s="148">
        <v>58</v>
      </c>
      <c r="K20" s="82">
        <f t="shared" si="1"/>
        <v>89.23076923076924</v>
      </c>
      <c r="L20" s="166">
        <v>15</v>
      </c>
      <c r="M20" s="166" t="s">
        <v>32</v>
      </c>
      <c r="N20" s="167">
        <v>1</v>
      </c>
      <c r="O20" s="166">
        <v>42</v>
      </c>
      <c r="P20" s="166">
        <v>7</v>
      </c>
      <c r="Q20" s="168" t="s">
        <v>32</v>
      </c>
    </row>
    <row r="21" spans="2:17" ht="11.25" customHeight="1">
      <c r="B21" s="169"/>
      <c r="C21" s="170"/>
      <c r="D21" s="171"/>
      <c r="E21" s="171"/>
      <c r="F21" s="171"/>
      <c r="G21" s="172"/>
      <c r="H21" s="171"/>
      <c r="I21" s="172"/>
      <c r="J21" s="171"/>
      <c r="K21" s="173"/>
      <c r="L21" s="174"/>
      <c r="M21" s="174"/>
      <c r="N21" s="174"/>
      <c r="O21" s="174"/>
      <c r="P21" s="174"/>
      <c r="Q21" s="174"/>
    </row>
    <row r="22" spans="1:17" ht="18" customHeight="1">
      <c r="A22" s="128" t="s">
        <v>28</v>
      </c>
      <c r="B22" s="8"/>
      <c r="C22" s="8"/>
      <c r="D22" s="8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</row>
    <row r="23" spans="2:17" ht="21.75" customHeight="1" thickBot="1">
      <c r="B23" s="169"/>
      <c r="C23" s="221"/>
      <c r="D23" s="221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214" t="s">
        <v>30</v>
      </c>
      <c r="P23" s="214"/>
      <c r="Q23" s="214"/>
    </row>
    <row r="24" spans="1:17" s="9" customFormat="1" ht="15" customHeight="1">
      <c r="A24" s="12"/>
      <c r="B24" s="13"/>
      <c r="C24" s="13"/>
      <c r="D24" s="14"/>
      <c r="E24" s="208" t="s">
        <v>18</v>
      </c>
      <c r="F24" s="209"/>
      <c r="G24" s="14"/>
      <c r="H24" s="16"/>
      <c r="I24" s="16"/>
      <c r="J24" s="15"/>
      <c r="K24" s="15"/>
      <c r="L24" s="215" t="s">
        <v>31</v>
      </c>
      <c r="M24" s="216"/>
      <c r="N24" s="216"/>
      <c r="O24" s="216"/>
      <c r="P24" s="216"/>
      <c r="Q24" s="217"/>
    </row>
    <row r="25" spans="1:17" s="9" customFormat="1" ht="18" customHeight="1">
      <c r="A25" s="28"/>
      <c r="B25" s="10"/>
      <c r="C25" s="10"/>
      <c r="D25" s="103" t="s">
        <v>6</v>
      </c>
      <c r="E25" s="210" t="s">
        <v>18</v>
      </c>
      <c r="F25" s="210" t="s">
        <v>21</v>
      </c>
      <c r="G25" s="103" t="s">
        <v>7</v>
      </c>
      <c r="H25" s="102" t="s">
        <v>8</v>
      </c>
      <c r="I25" s="102" t="s">
        <v>9</v>
      </c>
      <c r="J25" s="102" t="s">
        <v>10</v>
      </c>
      <c r="K25" s="102" t="s">
        <v>11</v>
      </c>
      <c r="L25" s="210" t="s">
        <v>12</v>
      </c>
      <c r="M25" s="202" t="s">
        <v>13</v>
      </c>
      <c r="N25" s="202" t="s">
        <v>14</v>
      </c>
      <c r="O25" s="202" t="s">
        <v>16</v>
      </c>
      <c r="P25" s="228" t="s">
        <v>15</v>
      </c>
      <c r="Q25" s="226" t="s">
        <v>19</v>
      </c>
    </row>
    <row r="26" spans="1:17" s="9" customFormat="1" ht="30" customHeight="1" thickBot="1">
      <c r="A26" s="28"/>
      <c r="B26" s="10"/>
      <c r="C26" s="10"/>
      <c r="D26" s="19"/>
      <c r="E26" s="211"/>
      <c r="F26" s="211"/>
      <c r="G26" s="21" t="s">
        <v>1</v>
      </c>
      <c r="H26" s="22"/>
      <c r="I26" s="21" t="s">
        <v>1</v>
      </c>
      <c r="J26" s="19"/>
      <c r="K26" s="21" t="s">
        <v>1</v>
      </c>
      <c r="L26" s="212"/>
      <c r="M26" s="213"/>
      <c r="N26" s="203"/>
      <c r="O26" s="222"/>
      <c r="P26" s="229"/>
      <c r="Q26" s="227"/>
    </row>
    <row r="27" spans="1:17" s="9" customFormat="1" ht="22.5" customHeight="1" thickBot="1">
      <c r="A27" s="24"/>
      <c r="B27" s="204" t="s">
        <v>17</v>
      </c>
      <c r="C27" s="205"/>
      <c r="D27" s="29">
        <f>+D28+D29</f>
        <v>36313</v>
      </c>
      <c r="E27" s="30">
        <f>+E28+E29</f>
        <v>3403</v>
      </c>
      <c r="F27" s="30">
        <f>SUM(F28:F29)</f>
        <v>764</v>
      </c>
      <c r="G27" s="31">
        <f>E27/D27*100</f>
        <v>9.371299534601933</v>
      </c>
      <c r="H27" s="29">
        <f>+H28+H29</f>
        <v>344</v>
      </c>
      <c r="I27" s="32">
        <f>H27/E27*100</f>
        <v>10.10872759330003</v>
      </c>
      <c r="J27" s="29">
        <f>SUM(J28:J29)</f>
        <v>261</v>
      </c>
      <c r="K27" s="47">
        <f>SUM(J27/H27*100)</f>
        <v>75.87209302325581</v>
      </c>
      <c r="L27" s="29">
        <f>SUM(L28:L29)</f>
        <v>115</v>
      </c>
      <c r="M27" s="29">
        <f>SUM(M28:M29)</f>
        <v>7</v>
      </c>
      <c r="N27" s="193">
        <f>SUM(N28:N29)</f>
        <v>0</v>
      </c>
      <c r="O27" s="29">
        <f>SUM(O28:O29)</f>
        <v>139</v>
      </c>
      <c r="P27" s="30">
        <f>+P28+P29</f>
        <v>62</v>
      </c>
      <c r="Q27" s="33">
        <f>SUM(Q28:Q29)</f>
        <v>21</v>
      </c>
    </row>
    <row r="28" spans="1:17" s="9" customFormat="1" ht="22.5" customHeight="1">
      <c r="A28" s="24"/>
      <c r="B28" s="206" t="s">
        <v>3</v>
      </c>
      <c r="C28" s="207"/>
      <c r="D28" s="34">
        <v>24706</v>
      </c>
      <c r="E28" s="34">
        <v>2109</v>
      </c>
      <c r="F28" s="34">
        <v>387</v>
      </c>
      <c r="G28" s="54">
        <f>E28/D28*100</f>
        <v>8.536387921962277</v>
      </c>
      <c r="H28" s="34">
        <v>216</v>
      </c>
      <c r="I28" s="54">
        <f aca="true" t="shared" si="2" ref="I28:I38">H28/E28*100</f>
        <v>10.241820768136558</v>
      </c>
      <c r="J28" s="176">
        <v>168</v>
      </c>
      <c r="K28" s="57">
        <f aca="true" t="shared" si="3" ref="K28:K38">J28/H28*100</f>
        <v>77.77777777777779</v>
      </c>
      <c r="L28" s="34">
        <v>69</v>
      </c>
      <c r="M28" s="34">
        <v>5</v>
      </c>
      <c r="N28" s="48" t="s">
        <v>32</v>
      </c>
      <c r="O28" s="34">
        <v>94</v>
      </c>
      <c r="P28" s="34">
        <v>38</v>
      </c>
      <c r="Q28" s="35">
        <v>10</v>
      </c>
    </row>
    <row r="29" spans="1:17" s="9" customFormat="1" ht="22.5" customHeight="1" thickBot="1">
      <c r="A29" s="24"/>
      <c r="B29" s="223" t="s">
        <v>2</v>
      </c>
      <c r="C29" s="224"/>
      <c r="D29" s="163">
        <f>+D34+D38</f>
        <v>11607</v>
      </c>
      <c r="E29" s="37">
        <v>1294</v>
      </c>
      <c r="F29" s="37">
        <v>377</v>
      </c>
      <c r="G29" s="65">
        <f>E29/D29*100</f>
        <v>11.14844490393728</v>
      </c>
      <c r="H29" s="177">
        <v>128</v>
      </c>
      <c r="I29" s="55">
        <f t="shared" si="2"/>
        <v>9.891808346213292</v>
      </c>
      <c r="J29" s="178">
        <v>93</v>
      </c>
      <c r="K29" s="56">
        <f t="shared" si="3"/>
        <v>72.65625</v>
      </c>
      <c r="L29" s="36">
        <v>46</v>
      </c>
      <c r="M29" s="49">
        <v>2</v>
      </c>
      <c r="N29" s="49" t="s">
        <v>32</v>
      </c>
      <c r="O29" s="37">
        <v>45</v>
      </c>
      <c r="P29" s="37">
        <v>24</v>
      </c>
      <c r="Q29" s="51">
        <v>11</v>
      </c>
    </row>
    <row r="30" spans="1:17" s="9" customFormat="1" ht="19.5" customHeight="1">
      <c r="A30" s="24"/>
      <c r="B30" s="106" t="s">
        <v>4</v>
      </c>
      <c r="C30" s="107"/>
      <c r="D30" s="38"/>
      <c r="G30" s="10"/>
      <c r="H30" s="38"/>
      <c r="I30" s="62"/>
      <c r="J30" s="39"/>
      <c r="K30" s="63"/>
      <c r="L30" s="39"/>
      <c r="M30" s="39"/>
      <c r="N30" s="50"/>
      <c r="O30" s="39"/>
      <c r="P30" s="39"/>
      <c r="Q30" s="40"/>
    </row>
    <row r="31" spans="1:17" s="9" customFormat="1" ht="16.5" customHeight="1">
      <c r="A31" s="28"/>
      <c r="B31" s="28"/>
      <c r="C31" s="104" t="s">
        <v>24</v>
      </c>
      <c r="D31" s="104"/>
      <c r="E31" s="115"/>
      <c r="F31" s="115"/>
      <c r="G31" s="115"/>
      <c r="H31" s="116"/>
      <c r="I31" s="116"/>
      <c r="J31" s="115"/>
      <c r="K31" s="124"/>
      <c r="L31" s="115"/>
      <c r="M31" s="115"/>
      <c r="N31" s="117"/>
      <c r="O31" s="115"/>
      <c r="P31" s="115"/>
      <c r="Q31" s="118"/>
    </row>
    <row r="32" spans="1:17" s="9" customFormat="1" ht="22.5" customHeight="1" thickBot="1">
      <c r="A32" s="28"/>
      <c r="B32" s="41"/>
      <c r="C32" s="114" t="s">
        <v>17</v>
      </c>
      <c r="D32" s="25">
        <f>SUM(D33:D34)</f>
        <v>13216</v>
      </c>
      <c r="E32" s="25">
        <f aca="true" t="shared" si="4" ref="E32:Q32">SUM(E33:E34)</f>
        <v>1386</v>
      </c>
      <c r="F32" s="25">
        <f t="shared" si="4"/>
        <v>274</v>
      </c>
      <c r="G32" s="108">
        <f>E32/D32*100</f>
        <v>10.48728813559322</v>
      </c>
      <c r="H32" s="25">
        <f t="shared" si="4"/>
        <v>162</v>
      </c>
      <c r="I32" s="64">
        <f t="shared" si="2"/>
        <v>11.688311688311687</v>
      </c>
      <c r="J32" s="25">
        <f t="shared" si="4"/>
        <v>121</v>
      </c>
      <c r="K32" s="109">
        <f t="shared" si="3"/>
        <v>74.69135802469135</v>
      </c>
      <c r="L32" s="25">
        <f t="shared" si="4"/>
        <v>39</v>
      </c>
      <c r="M32" s="25">
        <f t="shared" si="4"/>
        <v>6</v>
      </c>
      <c r="N32" s="194">
        <f t="shared" si="4"/>
        <v>0</v>
      </c>
      <c r="O32" s="25">
        <f t="shared" si="4"/>
        <v>76</v>
      </c>
      <c r="P32" s="25">
        <f t="shared" si="4"/>
        <v>29</v>
      </c>
      <c r="Q32" s="91">
        <f t="shared" si="4"/>
        <v>12</v>
      </c>
    </row>
    <row r="33" spans="1:17" s="9" customFormat="1" ht="22.5" customHeight="1">
      <c r="A33" s="28"/>
      <c r="B33" s="41"/>
      <c r="C33" s="138" t="s">
        <v>3</v>
      </c>
      <c r="D33" s="179">
        <v>8935</v>
      </c>
      <c r="E33" s="180">
        <v>865</v>
      </c>
      <c r="F33" s="180">
        <v>141</v>
      </c>
      <c r="G33" s="31">
        <f>E33/D33*100</f>
        <v>9.681029658645775</v>
      </c>
      <c r="H33" s="180">
        <v>99</v>
      </c>
      <c r="I33" s="31">
        <f t="shared" si="2"/>
        <v>11.445086705202312</v>
      </c>
      <c r="J33" s="180">
        <v>78</v>
      </c>
      <c r="K33" s="66">
        <f t="shared" si="3"/>
        <v>78.78787878787878</v>
      </c>
      <c r="L33" s="181">
        <v>21</v>
      </c>
      <c r="M33" s="180">
        <v>4</v>
      </c>
      <c r="N33" s="182" t="s">
        <v>32</v>
      </c>
      <c r="O33" s="180">
        <v>53</v>
      </c>
      <c r="P33" s="180">
        <v>16</v>
      </c>
      <c r="Q33" s="183">
        <v>5</v>
      </c>
    </row>
    <row r="34" spans="1:18" s="9" customFormat="1" ht="22.5" customHeight="1">
      <c r="A34" s="28"/>
      <c r="B34" s="41"/>
      <c r="C34" s="140" t="s">
        <v>2</v>
      </c>
      <c r="D34" s="184">
        <v>4281</v>
      </c>
      <c r="E34" s="184">
        <v>521</v>
      </c>
      <c r="F34" s="184">
        <v>133</v>
      </c>
      <c r="G34" s="58">
        <f>E34/D34*100</f>
        <v>12.170053725765008</v>
      </c>
      <c r="H34" s="184">
        <v>63</v>
      </c>
      <c r="I34" s="58">
        <f t="shared" si="2"/>
        <v>12.092130518234164</v>
      </c>
      <c r="J34" s="185">
        <v>43</v>
      </c>
      <c r="K34" s="67">
        <f t="shared" si="3"/>
        <v>68.25396825396825</v>
      </c>
      <c r="L34" s="186">
        <v>18</v>
      </c>
      <c r="M34" s="186">
        <v>2</v>
      </c>
      <c r="N34" s="186" t="s">
        <v>32</v>
      </c>
      <c r="O34" s="186">
        <v>23</v>
      </c>
      <c r="P34" s="186">
        <v>13</v>
      </c>
      <c r="Q34" s="187">
        <v>7</v>
      </c>
      <c r="R34" s="10"/>
    </row>
    <row r="35" spans="1:18" s="46" customFormat="1" ht="20.25" customHeight="1">
      <c r="A35" s="43"/>
      <c r="B35" s="43"/>
      <c r="C35" s="136" t="s">
        <v>25</v>
      </c>
      <c r="D35" s="105"/>
      <c r="E35" s="44"/>
      <c r="F35" s="44"/>
      <c r="G35" s="110"/>
      <c r="H35" s="44"/>
      <c r="I35" s="110"/>
      <c r="J35" s="111"/>
      <c r="K35" s="112"/>
      <c r="L35" s="113"/>
      <c r="M35" s="113"/>
      <c r="N35" s="113"/>
      <c r="O35" s="113"/>
      <c r="P35" s="113"/>
      <c r="Q35" s="120"/>
      <c r="R35" s="45"/>
    </row>
    <row r="36" spans="1:17" s="9" customFormat="1" ht="22.5" customHeight="1" thickBot="1">
      <c r="A36" s="28"/>
      <c r="B36" s="41"/>
      <c r="C36" s="141" t="s">
        <v>17</v>
      </c>
      <c r="D36" s="93">
        <f>SUM(D37:D38)</f>
        <v>23097</v>
      </c>
      <c r="E36" s="93">
        <f aca="true" t="shared" si="5" ref="E36:Q36">SUM(E37:E38)</f>
        <v>2017</v>
      </c>
      <c r="F36" s="93">
        <f t="shared" si="5"/>
        <v>490</v>
      </c>
      <c r="G36" s="108">
        <f>E36/D36*100</f>
        <v>8.7327358531411</v>
      </c>
      <c r="H36" s="93">
        <f t="shared" si="5"/>
        <v>182</v>
      </c>
      <c r="I36" s="64">
        <f t="shared" si="2"/>
        <v>9.0233019335647</v>
      </c>
      <c r="J36" s="93">
        <f t="shared" si="5"/>
        <v>140</v>
      </c>
      <c r="K36" s="109">
        <f t="shared" si="3"/>
        <v>76.92307692307693</v>
      </c>
      <c r="L36" s="93">
        <f t="shared" si="5"/>
        <v>76</v>
      </c>
      <c r="M36" s="93">
        <f t="shared" si="5"/>
        <v>1</v>
      </c>
      <c r="N36" s="195">
        <f t="shared" si="5"/>
        <v>0</v>
      </c>
      <c r="O36" s="93">
        <f t="shared" si="5"/>
        <v>63</v>
      </c>
      <c r="P36" s="93">
        <f t="shared" si="5"/>
        <v>33</v>
      </c>
      <c r="Q36" s="119">
        <f t="shared" si="5"/>
        <v>9</v>
      </c>
    </row>
    <row r="37" spans="1:17" s="9" customFormat="1" ht="22.5" customHeight="1">
      <c r="A37" s="28"/>
      <c r="B37" s="41"/>
      <c r="C37" s="142" t="s">
        <v>3</v>
      </c>
      <c r="D37" s="34">
        <v>15771</v>
      </c>
      <c r="E37" s="176">
        <v>1244</v>
      </c>
      <c r="F37" s="176">
        <v>246</v>
      </c>
      <c r="G37" s="54">
        <f>E37/D37*100</f>
        <v>7.887895504406822</v>
      </c>
      <c r="H37" s="176">
        <v>117</v>
      </c>
      <c r="I37" s="59">
        <f t="shared" si="2"/>
        <v>9.405144694533762</v>
      </c>
      <c r="J37" s="188">
        <v>90</v>
      </c>
      <c r="K37" s="60">
        <f t="shared" si="3"/>
        <v>76.92307692307693</v>
      </c>
      <c r="L37" s="189">
        <v>48</v>
      </c>
      <c r="M37" s="176">
        <v>1</v>
      </c>
      <c r="N37" s="154" t="s">
        <v>32</v>
      </c>
      <c r="O37" s="151">
        <v>41</v>
      </c>
      <c r="P37" s="151">
        <v>22</v>
      </c>
      <c r="Q37" s="155">
        <v>5</v>
      </c>
    </row>
    <row r="38" spans="1:17" s="9" customFormat="1" ht="22.5" customHeight="1" thickBot="1">
      <c r="A38" s="27"/>
      <c r="B38" s="42"/>
      <c r="C38" s="139" t="s">
        <v>2</v>
      </c>
      <c r="D38" s="190">
        <v>7326</v>
      </c>
      <c r="E38" s="164">
        <v>773</v>
      </c>
      <c r="F38" s="37">
        <v>244</v>
      </c>
      <c r="G38" s="65">
        <f>E38/D38*100</f>
        <v>10.55146055146055</v>
      </c>
      <c r="H38" s="164">
        <v>65</v>
      </c>
      <c r="I38" s="121">
        <f t="shared" si="2"/>
        <v>8.408796895213454</v>
      </c>
      <c r="J38" s="191">
        <v>50</v>
      </c>
      <c r="K38" s="122">
        <f t="shared" si="3"/>
        <v>76.92307692307693</v>
      </c>
      <c r="L38" s="166">
        <v>28</v>
      </c>
      <c r="M38" s="166" t="s">
        <v>32</v>
      </c>
      <c r="N38" s="167" t="s">
        <v>32</v>
      </c>
      <c r="O38" s="166">
        <v>22</v>
      </c>
      <c r="P38" s="166">
        <v>11</v>
      </c>
      <c r="Q38" s="168">
        <v>4</v>
      </c>
    </row>
    <row r="39" spans="3:17" ht="12.75" customHeight="1">
      <c r="C39" s="123"/>
      <c r="D39" s="1"/>
      <c r="E39" s="1"/>
      <c r="F39" s="1"/>
      <c r="G39" s="5"/>
      <c r="H39" s="1"/>
      <c r="I39" s="5"/>
      <c r="J39" s="1"/>
      <c r="K39" s="6"/>
      <c r="L39" s="7"/>
      <c r="M39" s="7"/>
      <c r="N39" s="7"/>
      <c r="O39" s="7"/>
      <c r="P39" s="7"/>
      <c r="Q39" s="7"/>
    </row>
    <row r="40" spans="1:17" ht="12.75" customHeight="1">
      <c r="A40" s="2"/>
      <c r="C40" s="4"/>
      <c r="E40" s="2"/>
      <c r="F40" s="2"/>
      <c r="G40" s="2"/>
      <c r="H40" s="2"/>
      <c r="I40" s="2"/>
      <c r="J40" s="2"/>
      <c r="K40" s="2"/>
      <c r="L40" s="3"/>
      <c r="M40" s="3"/>
      <c r="N40" s="3"/>
      <c r="O40" s="3"/>
      <c r="P40" s="3"/>
      <c r="Q40" s="3"/>
    </row>
    <row r="41" spans="1:20" ht="21.75" customHeight="1">
      <c r="A41" s="225" t="s">
        <v>33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T41" s="2"/>
    </row>
    <row r="42" spans="3:17" ht="12.75" customHeight="1">
      <c r="C42" s="4"/>
      <c r="D42" s="2"/>
      <c r="E42" s="2"/>
      <c r="F42" s="2"/>
      <c r="G42" s="2"/>
      <c r="H42" s="2"/>
      <c r="I42" s="2"/>
      <c r="J42" s="2"/>
      <c r="K42" s="2"/>
      <c r="L42" s="3"/>
      <c r="M42" s="3"/>
      <c r="N42" s="3"/>
      <c r="O42" s="3"/>
      <c r="P42" s="3"/>
      <c r="Q42" s="3"/>
    </row>
    <row r="43" spans="3:17" ht="12.75" customHeight="1">
      <c r="C43" s="4"/>
      <c r="D43" s="2"/>
      <c r="E43" s="2"/>
      <c r="F43" s="2"/>
      <c r="G43" s="2"/>
      <c r="H43" s="2"/>
      <c r="I43" s="2"/>
      <c r="J43" s="2"/>
      <c r="K43" s="2"/>
      <c r="L43" s="3"/>
      <c r="M43" s="3"/>
      <c r="N43" s="3"/>
      <c r="O43" s="3"/>
      <c r="P43" s="3"/>
      <c r="Q43" s="3"/>
    </row>
    <row r="44" spans="3:17" ht="12.75" customHeight="1">
      <c r="C44" s="4"/>
      <c r="D44" s="2"/>
      <c r="E44" s="2"/>
      <c r="F44" s="2"/>
      <c r="G44" s="2"/>
      <c r="H44" s="2"/>
      <c r="I44" s="2"/>
      <c r="J44" s="2"/>
      <c r="K44" s="2"/>
      <c r="L44" s="3"/>
      <c r="M44" s="3"/>
      <c r="N44" s="3"/>
      <c r="O44" s="3"/>
      <c r="P44" s="3"/>
      <c r="Q44" s="3"/>
    </row>
    <row r="45" spans="3:17" ht="12.75" customHeight="1">
      <c r="C45" s="4"/>
      <c r="D45" s="2"/>
      <c r="E45" s="2"/>
      <c r="F45" s="2"/>
      <c r="G45" s="2"/>
      <c r="H45" s="2"/>
      <c r="I45" s="2"/>
      <c r="J45" s="2"/>
      <c r="K45" s="2"/>
      <c r="L45" s="3"/>
      <c r="M45" s="3"/>
      <c r="N45" s="3"/>
      <c r="O45" s="3"/>
      <c r="P45" s="3"/>
      <c r="Q45" s="3"/>
    </row>
    <row r="46" spans="3:17" ht="12.75" customHeight="1">
      <c r="C46" s="4"/>
      <c r="D46" s="2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</row>
    <row r="47" spans="3:17" ht="12.75" customHeight="1">
      <c r="C47" s="4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</row>
    <row r="48" spans="3:17" ht="12.75" customHeight="1">
      <c r="C48" s="4"/>
      <c r="D48" s="2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</row>
    <row r="49" spans="3:17" ht="12.75" customHeight="1">
      <c r="C49" s="4"/>
      <c r="D49" s="2"/>
      <c r="E49" s="2"/>
      <c r="F49" s="2"/>
      <c r="G49" s="2"/>
      <c r="H49" s="2"/>
      <c r="I49" s="2"/>
      <c r="J49" s="2"/>
      <c r="K49" s="2"/>
      <c r="L49" s="3"/>
      <c r="M49" s="3"/>
      <c r="N49" s="3"/>
      <c r="O49" s="3"/>
      <c r="P49" s="3"/>
      <c r="Q49" s="3"/>
    </row>
    <row r="50" spans="3:17" ht="12.75" customHeight="1">
      <c r="C50" s="4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  <c r="P50" s="3"/>
      <c r="Q50" s="3"/>
    </row>
    <row r="51" spans="3:17" ht="12.75" customHeight="1">
      <c r="C51" s="4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</row>
    <row r="52" spans="3:17" ht="12.75" customHeight="1">
      <c r="C52" s="4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</row>
    <row r="53" spans="3:17" ht="12.75" customHeight="1">
      <c r="C53" s="4"/>
      <c r="D53" s="2"/>
      <c r="E53" s="2"/>
      <c r="F53" s="2"/>
      <c r="G53" s="2"/>
      <c r="H53" s="2"/>
      <c r="I53" s="2"/>
      <c r="J53" s="2"/>
      <c r="K53" s="2"/>
      <c r="L53" s="3"/>
      <c r="M53" s="3"/>
      <c r="N53" s="3"/>
      <c r="O53" s="3"/>
      <c r="P53" s="3"/>
      <c r="Q53" s="3"/>
    </row>
    <row r="54" spans="3:17" ht="12.75" customHeight="1">
      <c r="C54" s="4"/>
      <c r="D54" s="2"/>
      <c r="E54" s="2"/>
      <c r="F54" s="2"/>
      <c r="G54" s="2"/>
      <c r="H54" s="2"/>
      <c r="I54" s="2"/>
      <c r="J54" s="2"/>
      <c r="K54" s="2"/>
      <c r="L54" s="3"/>
      <c r="M54" s="3"/>
      <c r="N54" s="3"/>
      <c r="O54" s="3"/>
      <c r="P54" s="3"/>
      <c r="Q54" s="3"/>
    </row>
    <row r="55" spans="3:17" ht="12.75" customHeight="1">
      <c r="C55" s="4"/>
      <c r="D55" s="2"/>
      <c r="E55" s="2"/>
      <c r="F55" s="2"/>
      <c r="G55" s="2"/>
      <c r="H55" s="2"/>
      <c r="I55" s="2"/>
      <c r="J55" s="2"/>
      <c r="K55" s="2"/>
      <c r="L55" s="3"/>
      <c r="M55" s="3"/>
      <c r="N55" s="3"/>
      <c r="O55" s="3"/>
      <c r="P55" s="3"/>
      <c r="Q55" s="3"/>
    </row>
    <row r="56" spans="3:17" ht="12.75" customHeight="1">
      <c r="C56" s="4"/>
      <c r="D56" s="2"/>
      <c r="E56" s="2"/>
      <c r="F56" s="2"/>
      <c r="G56" s="2"/>
      <c r="H56" s="2"/>
      <c r="I56" s="2"/>
      <c r="J56" s="2"/>
      <c r="K56" s="2"/>
      <c r="L56" s="3"/>
      <c r="M56" s="3"/>
      <c r="N56" s="3"/>
      <c r="O56" s="3"/>
      <c r="P56" s="3"/>
      <c r="Q56" s="3"/>
    </row>
  </sheetData>
  <sheetProtection/>
  <mergeCells count="34">
    <mergeCell ref="P7:P8"/>
    <mergeCell ref="L7:L8"/>
    <mergeCell ref="P25:P26"/>
    <mergeCell ref="B29:C29"/>
    <mergeCell ref="O25:O26"/>
    <mergeCell ref="C23:D23"/>
    <mergeCell ref="O7:O8"/>
    <mergeCell ref="N7:N8"/>
    <mergeCell ref="F7:F8"/>
    <mergeCell ref="B11:C11"/>
    <mergeCell ref="A41:Q41"/>
    <mergeCell ref="Q25:Q26"/>
    <mergeCell ref="L24:Q24"/>
    <mergeCell ref="M7:M8"/>
    <mergeCell ref="Q7:Q8"/>
    <mergeCell ref="F25:F26"/>
    <mergeCell ref="L25:L26"/>
    <mergeCell ref="M25:M26"/>
    <mergeCell ref="O5:Q5"/>
    <mergeCell ref="L6:Q6"/>
    <mergeCell ref="B9:C9"/>
    <mergeCell ref="B10:C10"/>
    <mergeCell ref="E6:F6"/>
    <mergeCell ref="E7:E8"/>
    <mergeCell ref="O23:Q23"/>
    <mergeCell ref="A4:G4"/>
    <mergeCell ref="A3:G3"/>
    <mergeCell ref="A1:G1"/>
    <mergeCell ref="C5:D5"/>
    <mergeCell ref="N25:N26"/>
    <mergeCell ref="B27:C27"/>
    <mergeCell ref="B28:C28"/>
    <mergeCell ref="E24:F24"/>
    <mergeCell ref="E25:E26"/>
  </mergeCells>
  <printOptions/>
  <pageMargins left="0.4330708661417323" right="0.4330708661417323" top="0.7480314960629921" bottom="0.7480314960629921" header="0.31496062992125984" footer="0.31496062992125984"/>
  <pageSetup fitToWidth="0" fitToHeight="1" horizontalDpi="600" verticalDpi="600" orientation="landscape" paperSize="9" scale="72" r:id="rId1"/>
  <headerFooter alignWithMargins="0">
    <oddFooter>&amp;C&amp;12
</oddFooter>
  </headerFooter>
  <colBreaks count="1" manualBreakCount="1">
    <brk id="17" max="65535" man="1"/>
  </colBreaks>
  <ignoredErrors>
    <ignoredError sqref="K11 I11 G18 G36 I36 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岐阜県</cp:lastModifiedBy>
  <cp:lastPrinted>2012-02-26T04:55:41Z</cp:lastPrinted>
  <dcterms:created xsi:type="dcterms:W3CDTF">2004-12-20T04:45:15Z</dcterms:created>
  <dcterms:modified xsi:type="dcterms:W3CDTF">2012-03-05T08:50:20Z</dcterms:modified>
  <cp:category/>
  <cp:version/>
  <cp:contentType/>
  <cp:contentStatus/>
  <cp:revision>20</cp:revision>
</cp:coreProperties>
</file>