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040" windowWidth="15330" windowHeight="4215" tabRatio="609" activeTab="0"/>
  </bookViews>
  <sheets>
    <sheet name="Sheet1" sheetId="1" r:id="rId1"/>
    <sheet name="Sheet2" sheetId="2" r:id="rId2"/>
    <sheet name="Sheet3" sheetId="3" r:id="rId3"/>
  </sheets>
  <definedNames>
    <definedName name="印刷範囲">'Sheet1'!$AQ$2:$BG$25</definedName>
  </definedNames>
  <calcPr fullCalcOnLoad="1"/>
</workbook>
</file>

<file path=xl/sharedStrings.xml><?xml version="1.0" encoding="utf-8"?>
<sst xmlns="http://schemas.openxmlformats.org/spreadsheetml/2006/main" count="201" uniqueCount="46">
  <si>
    <t>＜総数＞</t>
  </si>
  <si>
    <t>＜男＞</t>
  </si>
  <si>
    <t>＜女＞</t>
  </si>
  <si>
    <t xml:space="preserve"> くも膜下出血(再掲)</t>
  </si>
  <si>
    <t>　人　口</t>
  </si>
  <si>
    <t>実    数</t>
  </si>
  <si>
    <t>率 *</t>
  </si>
  <si>
    <t>実   数</t>
  </si>
  <si>
    <t>実　数</t>
  </si>
  <si>
    <t>（総数）</t>
  </si>
  <si>
    <t>実　 数</t>
  </si>
  <si>
    <t>（男）</t>
  </si>
  <si>
    <t>（女）</t>
  </si>
  <si>
    <t>全    国</t>
  </si>
  <si>
    <t>岐 阜 県</t>
  </si>
  <si>
    <t>管内総数</t>
  </si>
  <si>
    <t>中津川市</t>
  </si>
  <si>
    <t>恵 那 市</t>
  </si>
  <si>
    <t>*  率は人口10万対</t>
  </si>
  <si>
    <t>　　　　*  率は人口10万対</t>
  </si>
  <si>
    <t>→　各表右側(07～O11､AE7～AE11､AU7～AU11)に人口を入力すること</t>
  </si>
  <si>
    <t>総      数</t>
  </si>
  <si>
    <t>悪 性 新 生 物</t>
  </si>
  <si>
    <t>脳 　　　血　　　 管　　　 疾　　　 患　</t>
  </si>
  <si>
    <t>心 　　　 疾　　　  患</t>
  </si>
  <si>
    <t>不 慮 の 事 故</t>
  </si>
  <si>
    <t>老　　　衰</t>
  </si>
  <si>
    <t>自   　 殺</t>
  </si>
  <si>
    <t>肝　疾　患</t>
  </si>
  <si>
    <t>腎　不　全</t>
  </si>
  <si>
    <t>糖  尿  病</t>
  </si>
  <si>
    <t>結　　　核</t>
  </si>
  <si>
    <t>肺  　 炎</t>
  </si>
  <si>
    <t>管内総数</t>
  </si>
  <si>
    <t>管内総数</t>
  </si>
  <si>
    <t>脳出血(再掲)</t>
  </si>
  <si>
    <t>脳梗塞(再掲)</t>
  </si>
  <si>
    <t>急性心筋梗塞</t>
  </si>
  <si>
    <t>（平成21年）</t>
  </si>
  <si>
    <t>H22年10月末現在</t>
  </si>
  <si>
    <t>（平成22年）</t>
  </si>
  <si>
    <t>-13-</t>
  </si>
  <si>
    <t>-14-</t>
  </si>
  <si>
    <t>-12-</t>
  </si>
  <si>
    <t>（２）主要死因別死亡数・率（Ｔ２－８）</t>
  </si>
  <si>
    <t>*  率は人口10万対  全国の率は、厚生労働省公表値。県及び市の率は、平成22年10月1日現在人口(県:総務省統計局、市：県統計課)を基準として計上した値。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</si>
</sst>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#,##0.0;\-#,##0.0;\-#"/>
    <numFmt numFmtId="181" formatCode="0_ "/>
    <numFmt numFmtId="182" formatCode="_ * #,##0.0_ ;_ * \-#,##0.0_ ;_ * &quot;-&quot;?_ ;_ @_ "/>
    <numFmt numFmtId="183" formatCode="0.0_ "/>
    <numFmt numFmtId="184" formatCode="#,##0_ ;[Red]\-#,##0\ "/>
  </numFmts>
  <fonts count="45">
    <font>
      <sz val="7.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7.2"/>
      <color indexed="10"/>
      <name val="ＭＳ 明朝"/>
      <family val="1"/>
    </font>
    <font>
      <sz val="16"/>
      <color indexed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4">
    <xf numFmtId="3" fontId="0" fillId="0" borderId="0" xfId="0" applyNumberFormat="1" applyAlignment="1">
      <alignment horizontal="center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6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3" fontId="5" fillId="0" borderId="11" xfId="0" applyNumberFormat="1" applyFont="1" applyFill="1" applyBorder="1" applyAlignment="1" applyProtection="1">
      <alignment horizontal="left"/>
      <protection locked="0"/>
    </xf>
    <xf numFmtId="3" fontId="5" fillId="0" borderId="12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horizontal="center" vertical="center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Fill="1" applyBorder="1" applyAlignment="1" applyProtection="1">
      <alignment horizontal="distributed" vertical="center"/>
      <protection locked="0"/>
    </xf>
    <xf numFmtId="38" fontId="2" fillId="0" borderId="26" xfId="48" applyFont="1" applyFill="1" applyBorder="1" applyAlignment="1" applyProtection="1">
      <alignment vertical="center"/>
      <protection locked="0"/>
    </xf>
    <xf numFmtId="0" fontId="2" fillId="0" borderId="27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182" fontId="2" fillId="0" borderId="29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82" fontId="2" fillId="0" borderId="3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 applyProtection="1">
      <alignment horizontal="distributed" vertical="center"/>
      <protection locked="0"/>
    </xf>
    <xf numFmtId="0" fontId="2" fillId="0" borderId="24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 applyProtection="1">
      <alignment vertical="center"/>
      <protection locked="0"/>
    </xf>
    <xf numFmtId="182" fontId="2" fillId="0" borderId="24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182" fontId="2" fillId="0" borderId="25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horizontal="distributed" vertical="center" wrapText="1"/>
      <protection locked="0"/>
    </xf>
    <xf numFmtId="0" fontId="2" fillId="0" borderId="32" xfId="0" applyNumberFormat="1" applyFont="1" applyFill="1" applyBorder="1" applyAlignment="1">
      <alignment vertical="center"/>
    </xf>
    <xf numFmtId="182" fontId="2" fillId="0" borderId="27" xfId="0" applyNumberFormat="1" applyFont="1" applyFill="1" applyBorder="1" applyAlignment="1">
      <alignment vertical="center"/>
    </xf>
    <xf numFmtId="183" fontId="2" fillId="0" borderId="27" xfId="0" applyNumberFormat="1" applyFont="1" applyFill="1" applyBorder="1" applyAlignment="1">
      <alignment vertical="center"/>
    </xf>
    <xf numFmtId="182" fontId="2" fillId="0" borderId="33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 applyProtection="1">
      <alignment horizontal="distributed" vertical="center"/>
      <protection locked="0"/>
    </xf>
    <xf numFmtId="0" fontId="2" fillId="0" borderId="15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 applyProtection="1">
      <alignment vertical="center"/>
      <protection locked="0"/>
    </xf>
    <xf numFmtId="182" fontId="2" fillId="0" borderId="15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11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183" fontId="2" fillId="0" borderId="29" xfId="0" applyNumberFormat="1" applyFont="1" applyFill="1" applyBorder="1" applyAlignment="1">
      <alignment horizontal="right" vertical="center"/>
    </xf>
    <xf numFmtId="0" fontId="2" fillId="0" borderId="36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182" fontId="2" fillId="0" borderId="36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 applyProtection="1">
      <alignment vertical="center"/>
      <protection locked="0"/>
    </xf>
    <xf numFmtId="182" fontId="2" fillId="0" borderId="37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distributed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distributed" vertical="center"/>
    </xf>
    <xf numFmtId="0" fontId="2" fillId="0" borderId="39" xfId="0" applyNumberFormat="1" applyFont="1" applyFill="1" applyBorder="1" applyAlignment="1">
      <alignment vertical="center"/>
    </xf>
    <xf numFmtId="183" fontId="2" fillId="0" borderId="39" xfId="0" applyNumberFormat="1" applyFont="1" applyFill="1" applyBorder="1" applyAlignment="1">
      <alignment vertical="center"/>
    </xf>
    <xf numFmtId="182" fontId="2" fillId="0" borderId="39" xfId="0" applyNumberFormat="1" applyFont="1" applyFill="1" applyBorder="1" applyAlignment="1">
      <alignment vertical="center"/>
    </xf>
    <xf numFmtId="182" fontId="2" fillId="0" borderId="40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41" fontId="2" fillId="0" borderId="39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>
      <alignment horizontal="distributed" vertical="center" wrapText="1"/>
    </xf>
    <xf numFmtId="3" fontId="5" fillId="0" borderId="41" xfId="0" applyNumberFormat="1" applyFont="1" applyFill="1" applyBorder="1" applyAlignment="1">
      <alignment horizontal="distributed" vertical="center"/>
    </xf>
    <xf numFmtId="38" fontId="2" fillId="0" borderId="20" xfId="48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>
      <alignment vertical="center"/>
    </xf>
    <xf numFmtId="182" fontId="2" fillId="0" borderId="20" xfId="0" applyNumberFormat="1" applyFont="1" applyFill="1" applyBorder="1" applyAlignment="1">
      <alignment vertical="center"/>
    </xf>
    <xf numFmtId="182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horizontal="distributed" vertical="center"/>
    </xf>
    <xf numFmtId="41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82" fontId="2" fillId="0" borderId="22" xfId="0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2" fontId="2" fillId="0" borderId="44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 applyProtection="1">
      <alignment horizontal="distributed" vertical="center" wrapText="1"/>
      <protection locked="0"/>
    </xf>
    <xf numFmtId="3" fontId="5" fillId="0" borderId="1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Alignment="1">
      <alignment horizontal="left" vertical="center"/>
    </xf>
    <xf numFmtId="3" fontId="5" fillId="0" borderId="12" xfId="0" applyNumberFormat="1" applyFont="1" applyFill="1" applyBorder="1" applyAlignment="1" applyProtection="1">
      <alignment horizontal="left" vertical="center"/>
      <protection locked="0"/>
    </xf>
    <xf numFmtId="3" fontId="5" fillId="0" borderId="12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Fill="1" applyBorder="1" applyAlignment="1" applyProtection="1">
      <alignment horizontal="distributed" vertical="center"/>
      <protection locked="0"/>
    </xf>
    <xf numFmtId="182" fontId="2" fillId="0" borderId="29" xfId="0" applyNumberFormat="1" applyFont="1" applyFill="1" applyBorder="1" applyAlignment="1">
      <alignment horizontal="right" vertical="center"/>
    </xf>
    <xf numFmtId="182" fontId="2" fillId="0" borderId="30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 applyProtection="1">
      <alignment horizontal="distributed" vertical="center"/>
      <protection locked="0"/>
    </xf>
    <xf numFmtId="41" fontId="2" fillId="0" borderId="46" xfId="0" applyNumberFormat="1" applyFont="1" applyFill="1" applyBorder="1" applyAlignment="1" applyProtection="1">
      <alignment horizontal="right" vertical="center"/>
      <protection locked="0"/>
    </xf>
    <xf numFmtId="180" fontId="2" fillId="0" borderId="36" xfId="0" applyNumberFormat="1" applyFont="1" applyFill="1" applyBorder="1" applyAlignment="1">
      <alignment horizontal="right" vertical="center"/>
    </xf>
    <xf numFmtId="41" fontId="2" fillId="0" borderId="36" xfId="0" applyNumberFormat="1" applyFont="1" applyFill="1" applyBorder="1" applyAlignment="1" applyProtection="1">
      <alignment horizontal="right" vertical="center"/>
      <protection locked="0"/>
    </xf>
    <xf numFmtId="180" fontId="2" fillId="0" borderId="46" xfId="0" applyNumberFormat="1" applyFont="1" applyFill="1" applyBorder="1" applyAlignment="1">
      <alignment horizontal="right" vertical="center"/>
    </xf>
    <xf numFmtId="178" fontId="2" fillId="0" borderId="36" xfId="0" applyNumberFormat="1" applyFont="1" applyFill="1" applyBorder="1" applyAlignment="1">
      <alignment horizontal="right" vertical="center"/>
    </xf>
    <xf numFmtId="180" fontId="2" fillId="0" borderId="47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 applyProtection="1">
      <alignment horizontal="distributed" vertical="center" wrapText="1"/>
      <protection locked="0"/>
    </xf>
    <xf numFmtId="41" fontId="2" fillId="0" borderId="49" xfId="0" applyNumberFormat="1" applyFont="1" applyFill="1" applyBorder="1" applyAlignment="1" applyProtection="1">
      <alignment horizontal="right" vertical="center"/>
      <protection locked="0"/>
    </xf>
    <xf numFmtId="180" fontId="2" fillId="0" borderId="49" xfId="0" applyNumberFormat="1" applyFont="1" applyFill="1" applyBorder="1" applyAlignment="1">
      <alignment horizontal="right" vertical="center"/>
    </xf>
    <xf numFmtId="180" fontId="2" fillId="0" borderId="5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 applyProtection="1">
      <alignment horizontal="distributed" vertical="center"/>
      <protection locked="0"/>
    </xf>
    <xf numFmtId="41" fontId="2" fillId="0" borderId="24" xfId="0" applyNumberFormat="1" applyFont="1" applyFill="1" applyBorder="1" applyAlignment="1" applyProtection="1">
      <alignment horizontal="right" vertical="center"/>
      <protection locked="0"/>
    </xf>
    <xf numFmtId="180" fontId="2" fillId="0" borderId="24" xfId="0" applyNumberFormat="1" applyFont="1" applyFill="1" applyBorder="1" applyAlignment="1">
      <alignment horizontal="right" vertical="center"/>
    </xf>
    <xf numFmtId="180" fontId="2" fillId="0" borderId="51" xfId="0" applyNumberFormat="1" applyFont="1" applyFill="1" applyBorder="1" applyAlignment="1">
      <alignment horizontal="right" vertical="center"/>
    </xf>
    <xf numFmtId="180" fontId="2" fillId="0" borderId="25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distributed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2" fillId="0" borderId="36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distributed" vertical="center" wrapText="1"/>
    </xf>
    <xf numFmtId="180" fontId="2" fillId="0" borderId="53" xfId="0" applyNumberFormat="1" applyFont="1" applyFill="1" applyBorder="1" applyAlignment="1">
      <alignment horizontal="right" vertical="center"/>
    </xf>
    <xf numFmtId="182" fontId="2" fillId="0" borderId="39" xfId="0" applyNumberFormat="1" applyFont="1" applyFill="1" applyBorder="1" applyAlignment="1">
      <alignment horizontal="right" vertical="center"/>
    </xf>
    <xf numFmtId="182" fontId="2" fillId="0" borderId="40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distributed" vertical="center"/>
    </xf>
    <xf numFmtId="180" fontId="2" fillId="0" borderId="15" xfId="0" applyNumberFormat="1" applyFont="1" applyFill="1" applyBorder="1" applyAlignment="1">
      <alignment horizontal="right" vertical="center"/>
    </xf>
    <xf numFmtId="182" fontId="2" fillId="0" borderId="20" xfId="0" applyNumberFormat="1" applyFont="1" applyFill="1" applyBorder="1" applyAlignment="1">
      <alignment horizontal="right" vertical="center"/>
    </xf>
    <xf numFmtId="182" fontId="2" fillId="0" borderId="42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distributed" vertical="center"/>
    </xf>
    <xf numFmtId="180" fontId="2" fillId="0" borderId="22" xfId="0" applyNumberFormat="1" applyFont="1" applyFill="1" applyBorder="1" applyAlignment="1">
      <alignment horizontal="right" vertical="center"/>
    </xf>
    <xf numFmtId="180" fontId="2" fillId="0" borderId="4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 applyProtection="1">
      <alignment/>
      <protection locked="0"/>
    </xf>
    <xf numFmtId="178" fontId="7" fillId="0" borderId="0" xfId="0" applyNumberFormat="1" applyFont="1" applyFill="1" applyAlignment="1">
      <alignment horizontal="left"/>
    </xf>
    <xf numFmtId="183" fontId="2" fillId="0" borderId="24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78" fontId="2" fillId="0" borderId="36" xfId="0" applyNumberFormat="1" applyFont="1" applyFill="1" applyBorder="1" applyAlignment="1">
      <alignment vertical="center"/>
    </xf>
    <xf numFmtId="180" fontId="2" fillId="0" borderId="36" xfId="0" applyNumberFormat="1" applyFont="1" applyFill="1" applyBorder="1" applyAlignment="1">
      <alignment vertical="center"/>
    </xf>
    <xf numFmtId="41" fontId="2" fillId="0" borderId="46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vertical="center"/>
    </xf>
    <xf numFmtId="41" fontId="2" fillId="0" borderId="51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80" fontId="2" fillId="0" borderId="54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41" fontId="2" fillId="0" borderId="24" xfId="48" applyNumberFormat="1" applyFont="1" applyFill="1" applyBorder="1" applyAlignment="1" applyProtection="1">
      <alignment horizontal="right" vertical="center"/>
      <protection locked="0"/>
    </xf>
    <xf numFmtId="41" fontId="2" fillId="0" borderId="15" xfId="48" applyNumberFormat="1" applyFont="1" applyFill="1" applyBorder="1" applyAlignment="1" applyProtection="1">
      <alignment horizontal="right" vertical="center"/>
      <protection locked="0"/>
    </xf>
    <xf numFmtId="41" fontId="2" fillId="0" borderId="36" xfId="48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distributed" vertical="center"/>
    </xf>
    <xf numFmtId="38" fontId="2" fillId="0" borderId="0" xfId="48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3" fontId="5" fillId="0" borderId="55" xfId="0" applyNumberFormat="1" applyFont="1" applyFill="1" applyBorder="1" applyAlignment="1">
      <alignment vertical="center"/>
    </xf>
    <xf numFmtId="182" fontId="2" fillId="0" borderId="56" xfId="0" applyNumberFormat="1" applyFont="1" applyFill="1" applyBorder="1" applyAlignment="1">
      <alignment vertical="center"/>
    </xf>
    <xf numFmtId="180" fontId="2" fillId="0" borderId="56" xfId="0" applyNumberFormat="1" applyFont="1" applyFill="1" applyBorder="1" applyAlignment="1">
      <alignment horizontal="right" vertical="center"/>
    </xf>
    <xf numFmtId="3" fontId="5" fillId="0" borderId="55" xfId="0" applyNumberFormat="1" applyFont="1" applyFill="1" applyBorder="1" applyAlignment="1" applyProtection="1">
      <alignment vertical="center"/>
      <protection locked="0"/>
    </xf>
    <xf numFmtId="182" fontId="2" fillId="0" borderId="47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55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>
      <alignment horizontal="center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55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182" fontId="2" fillId="0" borderId="58" xfId="0" applyNumberFormat="1" applyFont="1" applyFill="1" applyBorder="1" applyAlignment="1">
      <alignment vertical="center"/>
    </xf>
    <xf numFmtId="182" fontId="2" fillId="0" borderId="58" xfId="0" applyNumberFormat="1" applyFont="1" applyFill="1" applyBorder="1" applyAlignment="1">
      <alignment horizontal="right" vertical="center"/>
    </xf>
    <xf numFmtId="3" fontId="5" fillId="0" borderId="59" xfId="0" applyNumberFormat="1" applyFont="1" applyFill="1" applyBorder="1" applyAlignment="1" applyProtection="1">
      <alignment horizontal="center" vertical="center"/>
      <protection locked="0"/>
    </xf>
    <xf numFmtId="182" fontId="2" fillId="0" borderId="60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 applyProtection="1">
      <alignment horizontal="center" vertical="center"/>
      <protection locked="0"/>
    </xf>
    <xf numFmtId="182" fontId="2" fillId="0" borderId="60" xfId="0" applyNumberFormat="1" applyFont="1" applyFill="1" applyBorder="1" applyAlignment="1">
      <alignment vertical="center"/>
    </xf>
    <xf numFmtId="182" fontId="2" fillId="0" borderId="61" xfId="0" applyNumberFormat="1" applyFont="1" applyFill="1" applyBorder="1" applyAlignment="1">
      <alignment horizontal="right" vertical="center"/>
    </xf>
    <xf numFmtId="182" fontId="2" fillId="0" borderId="62" xfId="0" applyNumberFormat="1" applyFont="1" applyFill="1" applyBorder="1" applyAlignment="1">
      <alignment horizontal="right" vertical="center"/>
    </xf>
    <xf numFmtId="182" fontId="2" fillId="0" borderId="61" xfId="0" applyNumberFormat="1" applyFont="1" applyFill="1" applyBorder="1" applyAlignment="1">
      <alignment vertical="center"/>
    </xf>
    <xf numFmtId="182" fontId="2" fillId="0" borderId="62" xfId="0" applyNumberFormat="1" applyFont="1" applyFill="1" applyBorder="1" applyAlignment="1">
      <alignment vertical="center"/>
    </xf>
    <xf numFmtId="184" fontId="2" fillId="0" borderId="51" xfId="48" applyNumberFormat="1" applyFont="1" applyFill="1" applyBorder="1" applyAlignment="1" applyProtection="1">
      <alignment vertical="center"/>
      <protection locked="0"/>
    </xf>
    <xf numFmtId="184" fontId="2" fillId="0" borderId="63" xfId="48" applyNumberFormat="1" applyFont="1" applyFill="1" applyBorder="1" applyAlignment="1" applyProtection="1">
      <alignment vertical="center"/>
      <protection locked="0"/>
    </xf>
    <xf numFmtId="184" fontId="2" fillId="0" borderId="64" xfId="48" applyNumberFormat="1" applyFon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 applyProtection="1">
      <alignment horizontal="left"/>
      <protection locked="0"/>
    </xf>
    <xf numFmtId="3" fontId="5" fillId="0" borderId="66" xfId="0" applyNumberFormat="1" applyFont="1" applyFill="1" applyBorder="1" applyAlignment="1">
      <alignment horizontal="center"/>
    </xf>
    <xf numFmtId="3" fontId="5" fillId="0" borderId="66" xfId="0" applyNumberFormat="1" applyFont="1" applyFill="1" applyBorder="1" applyAlignment="1" applyProtection="1">
      <alignment horizontal="center" vertical="center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5" fillId="0" borderId="65" xfId="0" applyNumberFormat="1" applyFont="1" applyFill="1" applyBorder="1" applyAlignment="1">
      <alignment vertical="center"/>
    </xf>
    <xf numFmtId="3" fontId="5" fillId="0" borderId="57" xfId="0" applyNumberFormat="1" applyFont="1" applyFill="1" applyBorder="1" applyAlignment="1">
      <alignment vertical="center"/>
    </xf>
    <xf numFmtId="3" fontId="5" fillId="0" borderId="67" xfId="0" applyNumberFormat="1" applyFont="1" applyFill="1" applyBorder="1" applyAlignment="1" applyProtection="1">
      <alignment horizontal="center" vertical="center"/>
      <protection locked="0"/>
    </xf>
    <xf numFmtId="180" fontId="2" fillId="0" borderId="37" xfId="0" applyNumberFormat="1" applyFont="1" applyFill="1" applyBorder="1" applyAlignment="1">
      <alignment vertical="center"/>
    </xf>
    <xf numFmtId="180" fontId="2" fillId="0" borderId="53" xfId="0" applyNumberFormat="1" applyFont="1" applyFill="1" applyBorder="1" applyAlignment="1">
      <alignment vertical="center"/>
    </xf>
    <xf numFmtId="180" fontId="2" fillId="0" borderId="56" xfId="0" applyNumberFormat="1" applyFont="1" applyFill="1" applyBorder="1" applyAlignment="1">
      <alignment vertical="center"/>
    </xf>
    <xf numFmtId="180" fontId="2" fillId="0" borderId="68" xfId="0" applyNumberFormat="1" applyFont="1" applyFill="1" applyBorder="1" applyAlignment="1">
      <alignment vertical="center"/>
    </xf>
    <xf numFmtId="180" fontId="2" fillId="0" borderId="69" xfId="0" applyNumberFormat="1" applyFont="1" applyFill="1" applyBorder="1" applyAlignment="1">
      <alignment horizontal="right" vertical="center"/>
    </xf>
    <xf numFmtId="183" fontId="2" fillId="0" borderId="7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>
      <alignment horizontal="distributed" vertical="center"/>
    </xf>
    <xf numFmtId="3" fontId="5" fillId="0" borderId="71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 textRotation="180"/>
    </xf>
    <xf numFmtId="49" fontId="1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72" xfId="0" applyNumberFormat="1" applyFont="1" applyFill="1" applyBorder="1" applyAlignment="1" applyProtection="1">
      <alignment horizontal="center" vertical="center"/>
      <protection locked="0"/>
    </xf>
    <xf numFmtId="3" fontId="2" fillId="0" borderId="73" xfId="0" applyNumberFormat="1" applyFont="1" applyFill="1" applyBorder="1" applyAlignment="1" applyProtection="1">
      <alignment horizontal="left" shrinkToFit="1"/>
      <protection locked="0"/>
    </xf>
    <xf numFmtId="3" fontId="0" fillId="0" borderId="73" xfId="0" applyNumberFormat="1" applyBorder="1" applyAlignment="1">
      <alignment horizontal="center"/>
    </xf>
    <xf numFmtId="49" fontId="10" fillId="0" borderId="0" xfId="0" applyNumberFormat="1" applyFont="1" applyFill="1" applyAlignment="1" applyProtection="1">
      <alignment vertical="center" textRotation="180"/>
      <protection locked="0"/>
    </xf>
    <xf numFmtId="49" fontId="10" fillId="0" borderId="0" xfId="0" applyNumberFormat="1" applyFont="1" applyAlignment="1">
      <alignment vertical="center" textRotation="180"/>
    </xf>
    <xf numFmtId="3" fontId="5" fillId="0" borderId="74" xfId="0" applyNumberFormat="1" applyFont="1" applyFill="1" applyBorder="1" applyAlignment="1" applyProtection="1">
      <alignment horizontal="center" vertical="center"/>
      <protection locked="0"/>
    </xf>
    <xf numFmtId="3" fontId="5" fillId="0" borderId="73" xfId="0" applyNumberFormat="1" applyFont="1" applyFill="1" applyBorder="1" applyAlignment="1" applyProtection="1">
      <alignment horizontal="center" vertical="center"/>
      <protection locked="0"/>
    </xf>
    <xf numFmtId="3" fontId="0" fillId="0" borderId="75" xfId="0" applyNumberFormat="1" applyBorder="1" applyAlignment="1">
      <alignment horizontal="center" vertical="center"/>
    </xf>
    <xf numFmtId="3" fontId="5" fillId="0" borderId="76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77" xfId="0" applyNumberFormat="1" applyBorder="1" applyAlignment="1">
      <alignment horizontal="center" vertical="center"/>
    </xf>
    <xf numFmtId="3" fontId="5" fillId="0" borderId="78" xfId="0" applyNumberFormat="1" applyFont="1" applyFill="1" applyBorder="1" applyAlignment="1">
      <alignment horizontal="center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81" xfId="0" applyNumberFormat="1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 applyProtection="1">
      <alignment horizontal="center" vertical="center"/>
      <protection locked="0"/>
    </xf>
    <xf numFmtId="3" fontId="5" fillId="0" borderId="83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3" fontId="8" fillId="0" borderId="0" xfId="0" applyNumberFormat="1" applyFont="1" applyFill="1" applyAlignment="1" applyProtection="1">
      <alignment horizontal="left" wrapText="1" shrinkToFit="1"/>
      <protection locked="0"/>
    </xf>
    <xf numFmtId="3" fontId="5" fillId="0" borderId="84" xfId="0" applyNumberFormat="1" applyFont="1" applyFill="1" applyBorder="1" applyAlignment="1">
      <alignment horizontal="center" vertical="center"/>
    </xf>
    <xf numFmtId="3" fontId="5" fillId="0" borderId="85" xfId="0" applyNumberFormat="1" applyFont="1" applyFill="1" applyBorder="1" applyAlignment="1" applyProtection="1">
      <alignment horizontal="center" vertical="center"/>
      <protection locked="0"/>
    </xf>
    <xf numFmtId="3" fontId="5" fillId="0" borderId="84" xfId="0" applyNumberFormat="1" applyFont="1" applyFill="1" applyBorder="1" applyAlignment="1" applyProtection="1">
      <alignment horizontal="center" vertical="center"/>
      <protection locked="0"/>
    </xf>
    <xf numFmtId="3" fontId="5" fillId="0" borderId="78" xfId="0" applyNumberFormat="1" applyFont="1" applyFill="1" applyBorder="1" applyAlignment="1">
      <alignment horizontal="center" vertical="center" shrinkToFit="1"/>
    </xf>
    <xf numFmtId="3" fontId="5" fillId="0" borderId="81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Alignment="1">
      <alignment horizontal="center"/>
    </xf>
    <xf numFmtId="3" fontId="5" fillId="0" borderId="86" xfId="0" applyNumberFormat="1" applyFont="1" applyFill="1" applyBorder="1" applyAlignment="1" applyProtection="1">
      <alignment horizontal="center" vertical="center"/>
      <protection locked="0"/>
    </xf>
    <xf numFmtId="3" fontId="5" fillId="0" borderId="87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3" fontId="5" fillId="0" borderId="88" xfId="0" applyNumberFormat="1" applyFont="1" applyFill="1" applyBorder="1" applyAlignment="1">
      <alignment horizontal="center" vertical="center"/>
    </xf>
    <xf numFmtId="3" fontId="5" fillId="0" borderId="89" xfId="0" applyNumberFormat="1" applyFont="1" applyFill="1" applyBorder="1" applyAlignment="1">
      <alignment horizontal="center" vertical="center"/>
    </xf>
    <xf numFmtId="3" fontId="5" fillId="0" borderId="90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3" fontId="5" fillId="0" borderId="9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3"/>
  <sheetViews>
    <sheetView tabSelected="1" view="pageLayout" zoomScale="75" zoomScaleSheetLayoutView="100" zoomScalePageLayoutView="75" workbookViewId="0" topLeftCell="A1">
      <selection activeCell="I2" sqref="I2"/>
    </sheetView>
  </sheetViews>
  <sheetFormatPr defaultColWidth="10.66015625" defaultRowHeight="9" customHeight="1"/>
  <cols>
    <col min="1" max="2" width="15.66015625" style="3" customWidth="1"/>
    <col min="3" max="3" width="11.66015625" style="3" customWidth="1"/>
    <col min="4" max="4" width="15.33203125" style="3" customWidth="1"/>
    <col min="5" max="5" width="11.66015625" style="3" customWidth="1"/>
    <col min="6" max="6" width="15.66015625" style="3" customWidth="1"/>
    <col min="7" max="7" width="11.66015625" style="3" customWidth="1"/>
    <col min="8" max="8" width="15.33203125" style="3" customWidth="1"/>
    <col min="9" max="9" width="12.33203125" style="3" customWidth="1"/>
    <col min="10" max="10" width="15.66015625" style="3" customWidth="1"/>
    <col min="11" max="11" width="11.66015625" style="3" customWidth="1"/>
    <col min="12" max="12" width="15.66015625" style="3" customWidth="1"/>
    <col min="13" max="13" width="11.66015625" style="3" customWidth="1"/>
    <col min="14" max="14" width="15.66015625" style="3" customWidth="1"/>
    <col min="15" max="15" width="11.66015625" style="3" customWidth="1"/>
    <col min="16" max="16" width="15.66015625" style="3" customWidth="1"/>
    <col min="17" max="17" width="11.66015625" style="3" hidden="1" customWidth="1"/>
    <col min="18" max="18" width="13.33203125" style="3" customWidth="1"/>
    <col min="19" max="19" width="6.33203125" style="3" hidden="1" customWidth="1"/>
    <col min="20" max="20" width="6.33203125" style="3" customWidth="1"/>
    <col min="21" max="21" width="12.16015625" style="3" customWidth="1"/>
    <col min="22" max="22" width="15.66015625" style="3" customWidth="1"/>
    <col min="23" max="23" width="15.33203125" style="3" customWidth="1"/>
    <col min="24" max="24" width="11.66015625" style="3" customWidth="1"/>
    <col min="25" max="25" width="15.66015625" style="3" customWidth="1"/>
    <col min="26" max="26" width="11.66015625" style="3" customWidth="1"/>
    <col min="27" max="27" width="17" style="3" customWidth="1"/>
    <col min="28" max="28" width="11.66015625" style="3" customWidth="1"/>
    <col min="29" max="29" width="15.33203125" style="3" customWidth="1"/>
    <col min="30" max="30" width="12.33203125" style="3" customWidth="1"/>
    <col min="31" max="31" width="15.33203125" style="3" customWidth="1"/>
    <col min="32" max="32" width="11.66015625" style="3" customWidth="1"/>
    <col min="33" max="33" width="15.33203125" style="3" customWidth="1"/>
    <col min="34" max="34" width="11.66015625" style="3" customWidth="1"/>
    <col min="35" max="35" width="15.33203125" style="3" customWidth="1"/>
    <col min="36" max="36" width="13" style="3" customWidth="1"/>
    <col min="37" max="37" width="15.66015625" style="3" customWidth="1"/>
    <col min="38" max="38" width="16.16015625" style="3" customWidth="1"/>
    <col min="39" max="39" width="0.1640625" style="3" hidden="1" customWidth="1"/>
    <col min="40" max="40" width="0.1640625" style="3" customWidth="1"/>
    <col min="41" max="41" width="12" style="3" customWidth="1"/>
    <col min="42" max="42" width="12.83203125" style="3" customWidth="1"/>
    <col min="43" max="43" width="15.83203125" style="3" customWidth="1"/>
    <col min="44" max="44" width="15.33203125" style="3" customWidth="1"/>
    <col min="45" max="45" width="12" style="3" customWidth="1"/>
    <col min="46" max="46" width="15.33203125" style="3" customWidth="1"/>
    <col min="47" max="47" width="11.66015625" style="3" customWidth="1"/>
    <col min="48" max="48" width="15.66015625" style="3" customWidth="1"/>
    <col min="49" max="49" width="11.66015625" style="3" customWidth="1"/>
    <col min="50" max="51" width="12.66015625" style="3" customWidth="1"/>
    <col min="52" max="52" width="15.16015625" style="3" customWidth="1"/>
    <col min="53" max="53" width="11.66015625" style="3" customWidth="1"/>
    <col min="54" max="54" width="15.83203125" style="3" customWidth="1"/>
    <col min="55" max="55" width="11.66015625" style="3" customWidth="1"/>
    <col min="56" max="56" width="14.66015625" style="3" customWidth="1"/>
    <col min="57" max="57" width="11.66015625" style="3" customWidth="1"/>
    <col min="58" max="58" width="15.66015625" style="3" customWidth="1"/>
    <col min="59" max="59" width="10" style="3" customWidth="1"/>
    <col min="60" max="60" width="0.65625" style="3" hidden="1" customWidth="1"/>
    <col min="61" max="61" width="23.16015625" style="3" customWidth="1"/>
    <col min="62" max="16384" width="10.66015625" style="3" customWidth="1"/>
  </cols>
  <sheetData>
    <row r="1" spans="1:60" ht="10.5" customHeight="1">
      <c r="A1" s="1"/>
      <c r="B1" s="1"/>
      <c r="C1" s="1"/>
      <c r="D1" s="1"/>
      <c r="E1" s="1"/>
      <c r="F1" s="1"/>
      <c r="H1" s="1"/>
      <c r="J1" s="2"/>
      <c r="L1" s="2"/>
      <c r="N1" s="1"/>
      <c r="O1" s="1"/>
      <c r="P1" s="2"/>
      <c r="S1" s="1"/>
      <c r="T1" s="1"/>
      <c r="U1" s="1"/>
      <c r="V1" s="1"/>
      <c r="W1" s="1"/>
      <c r="X1" s="1"/>
      <c r="Y1" s="1"/>
      <c r="Z1" s="1"/>
      <c r="AA1" s="1"/>
      <c r="AF1" s="1"/>
      <c r="AG1" s="1"/>
      <c r="AH1" s="1"/>
      <c r="AI1" s="1"/>
      <c r="AJ1" s="1"/>
      <c r="AK1" s="1"/>
      <c r="AL1" s="1"/>
      <c r="AM1" s="1"/>
      <c r="AN1" s="1"/>
      <c r="AO1" s="227" t="s">
        <v>42</v>
      </c>
      <c r="AP1" s="1"/>
      <c r="AQ1" s="1"/>
      <c r="AR1" s="1"/>
      <c r="AS1" s="1"/>
      <c r="AT1" s="1"/>
      <c r="AU1" s="1"/>
      <c r="AV1" s="1"/>
      <c r="AW1" s="1"/>
      <c r="BB1" s="1"/>
      <c r="BC1" s="1"/>
      <c r="BD1" s="1"/>
      <c r="BE1" s="1"/>
      <c r="BF1" s="1"/>
      <c r="BG1" s="1"/>
      <c r="BH1" s="1"/>
    </row>
    <row r="2" spans="1:60" ht="31.5" customHeight="1">
      <c r="A2" s="248" t="s">
        <v>44</v>
      </c>
      <c r="B2" s="248"/>
      <c r="C2" s="248"/>
      <c r="D2" s="248"/>
      <c r="E2" s="248"/>
      <c r="F2" s="248"/>
      <c r="H2" s="4"/>
      <c r="J2" s="2"/>
      <c r="L2" s="2"/>
      <c r="N2" s="1"/>
      <c r="O2" s="1"/>
      <c r="P2" s="2"/>
      <c r="Q2" s="5"/>
      <c r="R2" s="5"/>
      <c r="S2" s="1"/>
      <c r="T2" s="1"/>
      <c r="U2" s="1"/>
      <c r="V2" s="1"/>
      <c r="W2" s="1"/>
      <c r="X2" s="1"/>
      <c r="Y2" s="1"/>
      <c r="Z2" s="1"/>
      <c r="AA2" s="1"/>
      <c r="AF2" s="1"/>
      <c r="AG2" s="1"/>
      <c r="AH2" s="1"/>
      <c r="AI2" s="1"/>
      <c r="AJ2" s="1"/>
      <c r="AK2" s="1"/>
      <c r="AL2" s="1"/>
      <c r="AM2" s="1"/>
      <c r="AN2" s="1"/>
      <c r="AO2" s="228"/>
      <c r="AP2" s="1"/>
      <c r="AQ2" s="1"/>
      <c r="AR2" s="1"/>
      <c r="AS2" s="1"/>
      <c r="AT2" s="1"/>
      <c r="AU2" s="1"/>
      <c r="AV2" s="1"/>
      <c r="AW2" s="1"/>
      <c r="BB2" s="1"/>
      <c r="BC2" s="1"/>
      <c r="BD2" s="1"/>
      <c r="BE2" s="1"/>
      <c r="BF2" s="1"/>
      <c r="BG2" s="1"/>
      <c r="BH2" s="1"/>
    </row>
    <row r="3" spans="1:60" ht="18.75" customHeight="1" thickBot="1">
      <c r="A3" s="6" t="s">
        <v>0</v>
      </c>
      <c r="B3" s="7"/>
      <c r="C3" s="7"/>
      <c r="D3" s="7"/>
      <c r="E3" s="7"/>
      <c r="F3" s="1"/>
      <c r="G3" s="1"/>
      <c r="H3" s="2"/>
      <c r="J3" s="2"/>
      <c r="L3" s="2"/>
      <c r="N3" s="1"/>
      <c r="O3" s="1"/>
      <c r="Q3" s="8" t="s">
        <v>38</v>
      </c>
      <c r="R3" s="10" t="s">
        <v>40</v>
      </c>
      <c r="S3" s="1"/>
      <c r="T3" s="1"/>
      <c r="U3" s="1"/>
      <c r="V3" s="9" t="s">
        <v>1</v>
      </c>
      <c r="W3" s="1"/>
      <c r="X3" s="1"/>
      <c r="Y3" s="1"/>
      <c r="Z3" s="1"/>
      <c r="AA3" s="1"/>
      <c r="AF3" s="1"/>
      <c r="AG3" s="1"/>
      <c r="AH3" s="1"/>
      <c r="AI3" s="1"/>
      <c r="AJ3" s="1"/>
      <c r="AK3" s="1"/>
      <c r="AL3" s="10" t="s">
        <v>40</v>
      </c>
      <c r="AM3" s="1"/>
      <c r="AN3" s="1"/>
      <c r="AO3" s="228"/>
      <c r="AP3" s="1"/>
      <c r="AQ3" s="9" t="s">
        <v>2</v>
      </c>
      <c r="AR3" s="1"/>
      <c r="AS3" s="1"/>
      <c r="AT3" s="1"/>
      <c r="AU3" s="1"/>
      <c r="AV3" s="1"/>
      <c r="AW3" s="1"/>
      <c r="BB3" s="1"/>
      <c r="BC3" s="1"/>
      <c r="BD3" s="1"/>
      <c r="BE3" s="1"/>
      <c r="BF3" s="1"/>
      <c r="BG3" s="10" t="s">
        <v>40</v>
      </c>
      <c r="BH3" s="1"/>
    </row>
    <row r="4" spans="1:255" s="15" customFormat="1" ht="13.5">
      <c r="A4" s="11"/>
      <c r="B4" s="223" t="s">
        <v>21</v>
      </c>
      <c r="C4" s="223"/>
      <c r="D4" s="223" t="s">
        <v>22</v>
      </c>
      <c r="E4" s="223"/>
      <c r="F4" s="223" t="s">
        <v>23</v>
      </c>
      <c r="G4" s="223"/>
      <c r="H4" s="223"/>
      <c r="I4" s="223"/>
      <c r="J4" s="223"/>
      <c r="K4" s="223"/>
      <c r="L4" s="223"/>
      <c r="M4" s="223"/>
      <c r="N4" s="229" t="s">
        <v>24</v>
      </c>
      <c r="O4" s="230"/>
      <c r="P4" s="230"/>
      <c r="Q4" s="230"/>
      <c r="R4" s="231"/>
      <c r="S4" s="178" t="s">
        <v>39</v>
      </c>
      <c r="T4" s="213"/>
      <c r="U4" s="213"/>
      <c r="V4" s="13"/>
      <c r="W4" s="223" t="s">
        <v>21</v>
      </c>
      <c r="X4" s="223"/>
      <c r="Y4" s="223" t="s">
        <v>22</v>
      </c>
      <c r="Z4" s="223"/>
      <c r="AA4" s="223" t="s">
        <v>23</v>
      </c>
      <c r="AB4" s="223"/>
      <c r="AC4" s="223"/>
      <c r="AD4" s="223"/>
      <c r="AE4" s="223"/>
      <c r="AF4" s="223"/>
      <c r="AG4" s="223"/>
      <c r="AH4" s="223"/>
      <c r="AI4" s="223" t="s">
        <v>24</v>
      </c>
      <c r="AJ4" s="223"/>
      <c r="AK4" s="223"/>
      <c r="AL4" s="250"/>
      <c r="AM4" s="12" t="s">
        <v>39</v>
      </c>
      <c r="AN4" s="213"/>
      <c r="AO4" s="228"/>
      <c r="AP4" s="213"/>
      <c r="AQ4" s="13"/>
      <c r="AR4" s="223" t="s">
        <v>21</v>
      </c>
      <c r="AS4" s="223"/>
      <c r="AT4" s="223" t="s">
        <v>22</v>
      </c>
      <c r="AU4" s="223"/>
      <c r="AV4" s="223" t="s">
        <v>23</v>
      </c>
      <c r="AW4" s="223"/>
      <c r="AX4" s="223"/>
      <c r="AY4" s="223"/>
      <c r="AZ4" s="223"/>
      <c r="BA4" s="223"/>
      <c r="BB4" s="223"/>
      <c r="BC4" s="223"/>
      <c r="BD4" s="223" t="s">
        <v>24</v>
      </c>
      <c r="BE4" s="223"/>
      <c r="BF4" s="223"/>
      <c r="BG4" s="250"/>
      <c r="BH4" s="198" t="s">
        <v>39</v>
      </c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60" s="15" customFormat="1" ht="13.5">
      <c r="A5" s="16"/>
      <c r="B5" s="224"/>
      <c r="C5" s="224"/>
      <c r="D5" s="224"/>
      <c r="E5" s="224"/>
      <c r="F5" s="238"/>
      <c r="G5" s="238"/>
      <c r="H5" s="224"/>
      <c r="I5" s="224"/>
      <c r="J5" s="224"/>
      <c r="K5" s="224"/>
      <c r="L5" s="224"/>
      <c r="M5" s="224"/>
      <c r="N5" s="232"/>
      <c r="O5" s="233"/>
      <c r="P5" s="233"/>
      <c r="Q5" s="233"/>
      <c r="R5" s="234"/>
      <c r="S5" s="179"/>
      <c r="T5" s="179"/>
      <c r="U5" s="179"/>
      <c r="V5" s="19"/>
      <c r="W5" s="224"/>
      <c r="X5" s="224"/>
      <c r="Y5" s="224"/>
      <c r="Z5" s="224"/>
      <c r="AA5" s="238"/>
      <c r="AB5" s="238"/>
      <c r="AC5" s="224"/>
      <c r="AD5" s="224"/>
      <c r="AE5" s="224"/>
      <c r="AF5" s="224"/>
      <c r="AG5" s="224"/>
      <c r="AH5" s="224"/>
      <c r="AI5" s="238"/>
      <c r="AJ5" s="238"/>
      <c r="AK5" s="224"/>
      <c r="AL5" s="251"/>
      <c r="AM5" s="18"/>
      <c r="AN5" s="179"/>
      <c r="AO5" s="228"/>
      <c r="AP5" s="179"/>
      <c r="AQ5" s="19"/>
      <c r="AR5" s="224"/>
      <c r="AS5" s="224"/>
      <c r="AT5" s="224"/>
      <c r="AU5" s="224"/>
      <c r="AV5" s="238"/>
      <c r="AW5" s="238"/>
      <c r="AX5" s="224"/>
      <c r="AY5" s="224"/>
      <c r="AZ5" s="224"/>
      <c r="BA5" s="224"/>
      <c r="BB5" s="224"/>
      <c r="BC5" s="224"/>
      <c r="BD5" s="238"/>
      <c r="BE5" s="238"/>
      <c r="BF5" s="224"/>
      <c r="BG5" s="251"/>
      <c r="BH5" s="199"/>
    </row>
    <row r="6" spans="1:60" s="26" customFormat="1" ht="19.5" customHeight="1">
      <c r="A6" s="20"/>
      <c r="B6" s="224"/>
      <c r="C6" s="224"/>
      <c r="D6" s="224"/>
      <c r="E6" s="224"/>
      <c r="F6" s="21"/>
      <c r="G6" s="22"/>
      <c r="H6" s="252" t="s">
        <v>3</v>
      </c>
      <c r="I6" s="253"/>
      <c r="J6" s="235" t="s">
        <v>35</v>
      </c>
      <c r="K6" s="239"/>
      <c r="L6" s="235" t="s">
        <v>36</v>
      </c>
      <c r="M6" s="239"/>
      <c r="N6" s="21"/>
      <c r="O6" s="22"/>
      <c r="P6" s="235" t="s">
        <v>37</v>
      </c>
      <c r="Q6" s="236"/>
      <c r="R6" s="237"/>
      <c r="S6" s="177" t="s">
        <v>4</v>
      </c>
      <c r="T6" s="177"/>
      <c r="U6" s="177"/>
      <c r="V6" s="25"/>
      <c r="W6" s="224"/>
      <c r="X6" s="224"/>
      <c r="Y6" s="224"/>
      <c r="Z6" s="224"/>
      <c r="AA6" s="21"/>
      <c r="AB6" s="22"/>
      <c r="AC6" s="252" t="s">
        <v>3</v>
      </c>
      <c r="AD6" s="253"/>
      <c r="AE6" s="235" t="s">
        <v>35</v>
      </c>
      <c r="AF6" s="239"/>
      <c r="AG6" s="235" t="s">
        <v>36</v>
      </c>
      <c r="AH6" s="239"/>
      <c r="AI6" s="21"/>
      <c r="AJ6" s="22"/>
      <c r="AK6" s="245" t="s">
        <v>37</v>
      </c>
      <c r="AL6" s="249"/>
      <c r="AM6" s="23" t="s">
        <v>4</v>
      </c>
      <c r="AN6" s="177"/>
      <c r="AO6" s="228"/>
      <c r="AP6" s="177"/>
      <c r="AQ6" s="25"/>
      <c r="AR6" s="224"/>
      <c r="AS6" s="224"/>
      <c r="AT6" s="224"/>
      <c r="AU6" s="224"/>
      <c r="AV6" s="21"/>
      <c r="AW6" s="22"/>
      <c r="AX6" s="252" t="s">
        <v>3</v>
      </c>
      <c r="AY6" s="253"/>
      <c r="AZ6" s="235" t="s">
        <v>35</v>
      </c>
      <c r="BA6" s="239"/>
      <c r="BB6" s="235" t="s">
        <v>36</v>
      </c>
      <c r="BC6" s="239"/>
      <c r="BD6" s="21"/>
      <c r="BE6" s="22"/>
      <c r="BF6" s="245" t="s">
        <v>37</v>
      </c>
      <c r="BG6" s="249"/>
      <c r="BH6" s="200" t="s">
        <v>4</v>
      </c>
    </row>
    <row r="7" spans="1:60" s="26" customFormat="1" ht="21" customHeight="1" thickBot="1">
      <c r="A7" s="27"/>
      <c r="B7" s="28" t="s">
        <v>5</v>
      </c>
      <c r="C7" s="28" t="s">
        <v>6</v>
      </c>
      <c r="D7" s="28" t="s">
        <v>5</v>
      </c>
      <c r="E7" s="28" t="s">
        <v>6</v>
      </c>
      <c r="F7" s="17" t="s">
        <v>7</v>
      </c>
      <c r="G7" s="17" t="s">
        <v>6</v>
      </c>
      <c r="H7" s="17" t="s">
        <v>7</v>
      </c>
      <c r="I7" s="17" t="s">
        <v>6</v>
      </c>
      <c r="J7" s="17" t="s">
        <v>7</v>
      </c>
      <c r="K7" s="17" t="s">
        <v>6</v>
      </c>
      <c r="L7" s="17" t="s">
        <v>7</v>
      </c>
      <c r="M7" s="17" t="s">
        <v>6</v>
      </c>
      <c r="N7" s="17" t="s">
        <v>7</v>
      </c>
      <c r="O7" s="17" t="s">
        <v>6</v>
      </c>
      <c r="P7" s="29" t="s">
        <v>8</v>
      </c>
      <c r="Q7" s="185" t="s">
        <v>6</v>
      </c>
      <c r="R7" s="187" t="s">
        <v>6</v>
      </c>
      <c r="S7" s="177" t="s">
        <v>9</v>
      </c>
      <c r="T7" s="177"/>
      <c r="U7" s="177"/>
      <c r="V7" s="30"/>
      <c r="W7" s="31" t="s">
        <v>5</v>
      </c>
      <c r="X7" s="31" t="s">
        <v>6</v>
      </c>
      <c r="Y7" s="31" t="s">
        <v>5</v>
      </c>
      <c r="Z7" s="32" t="s">
        <v>6</v>
      </c>
      <c r="AA7" s="31" t="s">
        <v>7</v>
      </c>
      <c r="AB7" s="31" t="s">
        <v>6</v>
      </c>
      <c r="AC7" s="31" t="s">
        <v>7</v>
      </c>
      <c r="AD7" s="31" t="s">
        <v>6</v>
      </c>
      <c r="AE7" s="31" t="s">
        <v>7</v>
      </c>
      <c r="AF7" s="31" t="s">
        <v>6</v>
      </c>
      <c r="AG7" s="31" t="s">
        <v>7</v>
      </c>
      <c r="AH7" s="31" t="s">
        <v>6</v>
      </c>
      <c r="AI7" s="31" t="s">
        <v>7</v>
      </c>
      <c r="AJ7" s="31" t="s">
        <v>6</v>
      </c>
      <c r="AK7" s="33" t="s">
        <v>10</v>
      </c>
      <c r="AL7" s="34" t="s">
        <v>6</v>
      </c>
      <c r="AM7" s="23" t="s">
        <v>11</v>
      </c>
      <c r="AN7" s="177"/>
      <c r="AO7" s="228"/>
      <c r="AP7" s="177"/>
      <c r="AQ7" s="25"/>
      <c r="AR7" s="35" t="s">
        <v>5</v>
      </c>
      <c r="AS7" s="35" t="s">
        <v>6</v>
      </c>
      <c r="AT7" s="35" t="s">
        <v>5</v>
      </c>
      <c r="AU7" s="35" t="s">
        <v>6</v>
      </c>
      <c r="AV7" s="35" t="s">
        <v>7</v>
      </c>
      <c r="AW7" s="35" t="s">
        <v>6</v>
      </c>
      <c r="AX7" s="35" t="s">
        <v>7</v>
      </c>
      <c r="AY7" s="35" t="s">
        <v>6</v>
      </c>
      <c r="AZ7" s="35" t="s">
        <v>7</v>
      </c>
      <c r="BA7" s="35" t="s">
        <v>6</v>
      </c>
      <c r="BB7" s="35" t="s">
        <v>7</v>
      </c>
      <c r="BC7" s="35" t="s">
        <v>6</v>
      </c>
      <c r="BD7" s="35" t="s">
        <v>7</v>
      </c>
      <c r="BE7" s="35" t="s">
        <v>6</v>
      </c>
      <c r="BF7" s="35" t="s">
        <v>10</v>
      </c>
      <c r="BG7" s="204" t="s">
        <v>6</v>
      </c>
      <c r="BH7" s="200" t="s">
        <v>12</v>
      </c>
    </row>
    <row r="8" spans="1:60" s="26" customFormat="1" ht="21" customHeight="1" thickBot="1">
      <c r="A8" s="36" t="s">
        <v>13</v>
      </c>
      <c r="B8" s="37">
        <f>W8+AR8</f>
        <v>1197012</v>
      </c>
      <c r="C8" s="38">
        <v>947.1</v>
      </c>
      <c r="D8" s="37">
        <f>Y8+AT8</f>
        <v>353499</v>
      </c>
      <c r="E8" s="196">
        <v>279.7</v>
      </c>
      <c r="F8" s="37">
        <f>AA8+AV8</f>
        <v>123461</v>
      </c>
      <c r="G8" s="39">
        <v>97.7</v>
      </c>
      <c r="H8" s="37">
        <f>AC8+AX8</f>
        <v>13591</v>
      </c>
      <c r="I8" s="40">
        <v>10.8</v>
      </c>
      <c r="J8" s="37">
        <f>AE8+AZ8</f>
        <v>33695</v>
      </c>
      <c r="K8" s="40">
        <v>26.7</v>
      </c>
      <c r="L8" s="37">
        <f>AG8+BB8</f>
        <v>72885</v>
      </c>
      <c r="M8" s="40">
        <v>57.7</v>
      </c>
      <c r="N8" s="37">
        <f>AI8+BD8</f>
        <v>189360</v>
      </c>
      <c r="O8" s="41">
        <v>149.8</v>
      </c>
      <c r="P8" s="37">
        <f>AK8+BF8</f>
        <v>42629</v>
      </c>
      <c r="Q8" s="42">
        <f>IF(S8=0,0,ROUND(P8/S8*100000,1))</f>
        <v>33.3</v>
      </c>
      <c r="R8" s="191">
        <v>33.7</v>
      </c>
      <c r="S8" s="180">
        <v>128057000</v>
      </c>
      <c r="T8" s="214"/>
      <c r="U8" s="214"/>
      <c r="V8" s="43" t="s">
        <v>13</v>
      </c>
      <c r="W8" s="156">
        <v>633700</v>
      </c>
      <c r="X8" s="140">
        <v>1029.2</v>
      </c>
      <c r="Y8" s="193">
        <v>211435</v>
      </c>
      <c r="Z8" s="44">
        <v>343.4</v>
      </c>
      <c r="AA8" s="45">
        <v>60186</v>
      </c>
      <c r="AB8" s="46">
        <v>97.7</v>
      </c>
      <c r="AC8" s="45">
        <v>5258</v>
      </c>
      <c r="AD8" s="46">
        <v>8.5</v>
      </c>
      <c r="AE8" s="47">
        <v>18802</v>
      </c>
      <c r="AF8" s="46">
        <v>30.5</v>
      </c>
      <c r="AG8" s="45">
        <v>34548</v>
      </c>
      <c r="AH8" s="46">
        <v>56.1</v>
      </c>
      <c r="AI8" s="45">
        <v>88803</v>
      </c>
      <c r="AJ8" s="46">
        <v>144.2</v>
      </c>
      <c r="AK8" s="45">
        <v>23497</v>
      </c>
      <c r="AL8" s="48">
        <v>38.2</v>
      </c>
      <c r="AM8" s="49">
        <v>62328000</v>
      </c>
      <c r="AN8" s="216"/>
      <c r="AO8" s="228"/>
      <c r="AP8" s="216"/>
      <c r="AQ8" s="50" t="s">
        <v>13</v>
      </c>
      <c r="AR8" s="109">
        <v>563312</v>
      </c>
      <c r="AS8" s="142">
        <v>869.2</v>
      </c>
      <c r="AT8" s="141">
        <v>142064</v>
      </c>
      <c r="AU8" s="142">
        <v>219.2</v>
      </c>
      <c r="AV8" s="68">
        <v>63275</v>
      </c>
      <c r="AW8" s="143">
        <v>97.6</v>
      </c>
      <c r="AX8" s="66">
        <v>8333</v>
      </c>
      <c r="AY8" s="143">
        <v>12.9</v>
      </c>
      <c r="AZ8" s="66">
        <v>14893</v>
      </c>
      <c r="BA8" s="143">
        <v>23</v>
      </c>
      <c r="BB8" s="68">
        <v>38337</v>
      </c>
      <c r="BC8" s="143">
        <v>59.2</v>
      </c>
      <c r="BD8" s="68">
        <v>100557</v>
      </c>
      <c r="BE8" s="142">
        <v>155.2</v>
      </c>
      <c r="BF8" s="68">
        <v>19132</v>
      </c>
      <c r="BG8" s="205">
        <v>29.5</v>
      </c>
      <c r="BH8" s="201">
        <v>65730000</v>
      </c>
    </row>
    <row r="9" spans="1:60" s="26" customFormat="1" ht="21" customHeight="1" thickBot="1">
      <c r="A9" s="36" t="s">
        <v>14</v>
      </c>
      <c r="B9" s="37">
        <f>W9+AR9</f>
        <v>20220</v>
      </c>
      <c r="C9" s="51">
        <f>IF(S9=0,0,ROUND(B9/S9*100000,1))</f>
        <v>971.8</v>
      </c>
      <c r="D9" s="37">
        <f>Y9+AT9</f>
        <v>5622</v>
      </c>
      <c r="E9" s="41">
        <f>IF(S9=0,0,ROUND(D9/S9*100000,1))</f>
        <v>270.2</v>
      </c>
      <c r="F9" s="37">
        <f>AA9+AV9</f>
        <v>2091</v>
      </c>
      <c r="G9" s="41">
        <f>IF(S9=0,0,ROUND(F9/S9*100000,1))</f>
        <v>100.5</v>
      </c>
      <c r="H9" s="37">
        <f>AC9+AX9</f>
        <v>213</v>
      </c>
      <c r="I9" s="40">
        <f>IF(S9=0,0,ROUND(H9/S9*100000,1))</f>
        <v>10.2</v>
      </c>
      <c r="J9" s="37">
        <f>AE9+AZ9</f>
        <v>607</v>
      </c>
      <c r="K9" s="52">
        <f>IF(S9=0,0,ROUND(J9/S9*100000,1))</f>
        <v>29.2</v>
      </c>
      <c r="L9" s="37">
        <f>AG9+BB9</f>
        <v>1222</v>
      </c>
      <c r="M9" s="52">
        <f>IF(S9=0,0,ROUND(L9/S9*100000,1))</f>
        <v>58.7</v>
      </c>
      <c r="N9" s="37">
        <f>AI9+BD9</f>
        <v>3327</v>
      </c>
      <c r="O9" s="53">
        <f>IF(S9=0,0,ROUND(N9/S9*100000,1))</f>
        <v>159.9</v>
      </c>
      <c r="P9" s="37">
        <f>AK9+BF9</f>
        <v>740</v>
      </c>
      <c r="Q9" s="54">
        <f>IF(S9=0,0,ROUND(P9/S9*100000,1))</f>
        <v>35.6</v>
      </c>
      <c r="R9" s="192">
        <f>P9/S9*100000</f>
        <v>35.56370637258365</v>
      </c>
      <c r="S9" s="180">
        <v>2080773</v>
      </c>
      <c r="T9" s="214"/>
      <c r="U9" s="214"/>
      <c r="V9" s="55" t="s">
        <v>14</v>
      </c>
      <c r="W9" s="157">
        <v>10603</v>
      </c>
      <c r="X9" s="56">
        <f>IF(AM9=0,0,ROUND(W9/AM9*100000,1))</f>
        <v>1053.7</v>
      </c>
      <c r="Y9" s="194">
        <v>3366</v>
      </c>
      <c r="Z9" s="56">
        <f>IF(AM9=0,0,ROUND(Y9/AM9*100000,1))</f>
        <v>334.5</v>
      </c>
      <c r="AA9" s="57">
        <v>949</v>
      </c>
      <c r="AB9" s="58">
        <f>IF(AM9=0,0,ROUND(AA9/AM9*100000,1))</f>
        <v>94.3</v>
      </c>
      <c r="AC9" s="57">
        <v>64</v>
      </c>
      <c r="AD9" s="58">
        <f>IF(AM9=0,0,ROUND(AC9/AM9*100000,1))</f>
        <v>6.4</v>
      </c>
      <c r="AE9" s="59">
        <v>328</v>
      </c>
      <c r="AF9" s="58">
        <f>IF(AM9=0,0,ROUND(AE9/AM9*100000,1))</f>
        <v>32.6</v>
      </c>
      <c r="AG9" s="57">
        <v>533</v>
      </c>
      <c r="AH9" s="58">
        <f>IF(AM9=0,0,ROUND(AG9/AM9*100000,1))</f>
        <v>53</v>
      </c>
      <c r="AI9" s="57">
        <v>1592</v>
      </c>
      <c r="AJ9" s="58">
        <f>IF(AM9=0,0,ROUND(AI9/AM9*100000,1))</f>
        <v>158.2</v>
      </c>
      <c r="AK9" s="57">
        <v>436</v>
      </c>
      <c r="AL9" s="176">
        <f>IF(AM9=0,0,ROUND(AK9/AM9*100000,1))</f>
        <v>43.3</v>
      </c>
      <c r="AM9" s="175">
        <v>1006247</v>
      </c>
      <c r="AN9" s="216"/>
      <c r="AO9" s="228"/>
      <c r="AP9" s="216"/>
      <c r="AQ9" s="60" t="s">
        <v>14</v>
      </c>
      <c r="AR9" s="109">
        <v>9617</v>
      </c>
      <c r="AS9" s="142">
        <f>IF(BH9=0,0,ROUND(AR9/BH9*100000,1))</f>
        <v>895</v>
      </c>
      <c r="AT9" s="141">
        <v>2256</v>
      </c>
      <c r="AU9" s="142">
        <f>IF(BH9=0,0,ROUND(AT9/BH9*100000,1))</f>
        <v>210</v>
      </c>
      <c r="AV9" s="144">
        <v>1142</v>
      </c>
      <c r="AW9" s="143">
        <f>IF(BH9=0,0,ROUND(AV9/BH9*100000,1))</f>
        <v>106.3</v>
      </c>
      <c r="AX9" s="66">
        <v>149</v>
      </c>
      <c r="AY9" s="143">
        <f>IF(BH9=0,0,ROUND(AX9/BH9*100000,1))</f>
        <v>13.9</v>
      </c>
      <c r="AZ9" s="66">
        <v>279</v>
      </c>
      <c r="BA9" s="143">
        <f>IF(BH9=0,0,ROUND(AZ9/BH9*100000,1))</f>
        <v>26</v>
      </c>
      <c r="BB9" s="144">
        <v>689</v>
      </c>
      <c r="BC9" s="143">
        <f>IF(BH9=0,0,ROUND(BB9/BH9*100000,1))</f>
        <v>64.1</v>
      </c>
      <c r="BD9" s="68">
        <v>1735</v>
      </c>
      <c r="BE9" s="142">
        <f>IF(BH9=0,0,ROUND(BD9/BH9*100000,1))</f>
        <v>161.5</v>
      </c>
      <c r="BF9" s="68">
        <v>304</v>
      </c>
      <c r="BG9" s="205">
        <f>IF(BH9=0,0,ROUND(BF9/BH9*100000,1))</f>
        <v>28.3</v>
      </c>
      <c r="BH9" s="202">
        <v>1074526</v>
      </c>
    </row>
    <row r="10" spans="1:60" s="26" customFormat="1" ht="21" customHeight="1" thickBot="1">
      <c r="A10" s="62" t="s">
        <v>33</v>
      </c>
      <c r="B10" s="63">
        <f>SUM(B11:B12)</f>
        <v>1593</v>
      </c>
      <c r="C10" s="64">
        <f>IF(S10=0,0,ROUND(B10/S10*100000,1))</f>
        <v>1183.3</v>
      </c>
      <c r="D10" s="63">
        <f>SUM(D11:D12)</f>
        <v>427</v>
      </c>
      <c r="E10" s="41">
        <f>IF(S10=0,0,ROUND(D10/S10*100000,1))</f>
        <v>317.2</v>
      </c>
      <c r="F10" s="63">
        <f>SUM(F11:F12)</f>
        <v>165</v>
      </c>
      <c r="G10" s="41">
        <f>IF(S10=0,0,ROUND(F10/S10*100000,1))</f>
        <v>122.6</v>
      </c>
      <c r="H10" s="63">
        <f>SUM(H11:H12)</f>
        <v>19</v>
      </c>
      <c r="I10" s="40">
        <f>IF(S10=0,0,ROUND(H10/S10*100000,1))</f>
        <v>14.1</v>
      </c>
      <c r="J10" s="63">
        <f>SUM(J11:J12)</f>
        <v>48</v>
      </c>
      <c r="K10" s="40">
        <f>IF(S10=0,0,ROUND(J10/S10*100000,1))</f>
        <v>35.7</v>
      </c>
      <c r="L10" s="63">
        <f>SUM(L11:L12)</f>
        <v>91</v>
      </c>
      <c r="M10" s="40">
        <f>IF(S10=0,0,ROUND(L10/S10*100000,1))</f>
        <v>67.6</v>
      </c>
      <c r="N10" s="63">
        <f>SUM(N11:N12)</f>
        <v>258</v>
      </c>
      <c r="O10" s="41">
        <f>IF(S10=0,0,ROUND(N10/S10*100000,1))</f>
        <v>191.6</v>
      </c>
      <c r="P10" s="63">
        <f>SUM(P11:P12)</f>
        <v>69</v>
      </c>
      <c r="Q10" s="42">
        <f>IF(S10=0,0,ROUND(P10/S10*100000,1))</f>
        <v>51.3</v>
      </c>
      <c r="R10" s="192">
        <f>P10/S10*100000</f>
        <v>51.25233978072912</v>
      </c>
      <c r="S10" s="181">
        <v>134628</v>
      </c>
      <c r="T10" s="215"/>
      <c r="U10" s="215"/>
      <c r="V10" s="217" t="s">
        <v>15</v>
      </c>
      <c r="W10" s="158">
        <v>815</v>
      </c>
      <c r="X10" s="65">
        <f>IF(AM10=0,0,ROUND(W10/AM10*100000,1))</f>
        <v>1252.1</v>
      </c>
      <c r="Y10" s="195">
        <v>261</v>
      </c>
      <c r="Z10" s="210">
        <f>IF(AM10=0,0,ROUND(Y10/AM10*100000,1))</f>
        <v>401</v>
      </c>
      <c r="AA10" s="66">
        <v>79</v>
      </c>
      <c r="AB10" s="67">
        <f>IF(AM10=0,0,ROUND(AA10/AM10*100000,1))</f>
        <v>121.4</v>
      </c>
      <c r="AC10" s="68">
        <v>4</v>
      </c>
      <c r="AD10" s="67">
        <f>IF(AM10=0,0,ROUND(AC10/AM10*100000,1))</f>
        <v>6.1</v>
      </c>
      <c r="AE10" s="66">
        <v>24</v>
      </c>
      <c r="AF10" s="67">
        <f>IF(AM10=0,0,ROUND(AE10/AM10*100000,1))</f>
        <v>36.9</v>
      </c>
      <c r="AG10" s="66">
        <v>48</v>
      </c>
      <c r="AH10" s="67">
        <f>IF(AM10=0,0,ROUND(AG10/AM10*100000,1))</f>
        <v>73.7</v>
      </c>
      <c r="AI10" s="66">
        <v>112</v>
      </c>
      <c r="AJ10" s="67">
        <f>IF(AM10=0,0,ROUND(AI10/AM10*100000,1))</f>
        <v>172.1</v>
      </c>
      <c r="AK10" s="66">
        <v>36</v>
      </c>
      <c r="AL10" s="69">
        <f>IF(AM10=0,0,ROUND(AK10/AM10*100000,1))</f>
        <v>55.3</v>
      </c>
      <c r="AM10" s="61">
        <f>SUM(AM11:AM12)</f>
        <v>65089</v>
      </c>
      <c r="AN10" s="166"/>
      <c r="AO10" s="228"/>
      <c r="AP10" s="166"/>
      <c r="AQ10" s="70" t="s">
        <v>34</v>
      </c>
      <c r="AR10" s="123">
        <v>778</v>
      </c>
      <c r="AS10" s="146">
        <f>IF(BH10=0,0,ROUND(AR10/BH10*100000,1))</f>
        <v>1118.8</v>
      </c>
      <c r="AT10" s="145">
        <v>166</v>
      </c>
      <c r="AU10" s="146">
        <f>IF(BH10=0,0,ROUND(AT10/BH10*100000,1))</f>
        <v>238.7</v>
      </c>
      <c r="AV10" s="47">
        <v>86</v>
      </c>
      <c r="AW10" s="147">
        <f>IF(BH10=0,0,ROUND(AV10/BH10*100000,1))</f>
        <v>123.7</v>
      </c>
      <c r="AX10" s="148">
        <v>15</v>
      </c>
      <c r="AY10" s="149">
        <f>IF(BH10=0,0,ROUND(AX10/BH10*100000,1))</f>
        <v>21.6</v>
      </c>
      <c r="AZ10" s="47">
        <v>24</v>
      </c>
      <c r="BA10" s="147">
        <f>IF(BH10=0,0,ROUND(AZ10/BH10*100000,1))</f>
        <v>34.5</v>
      </c>
      <c r="BB10" s="47">
        <v>43</v>
      </c>
      <c r="BC10" s="147">
        <f>IF(BH10=0,0,ROUND(BB10/BH10*100000,1))</f>
        <v>61.8</v>
      </c>
      <c r="BD10" s="47">
        <v>146</v>
      </c>
      <c r="BE10" s="150">
        <f>IF(BH10=0,0,ROUND(BD10/BH10*100000,1))</f>
        <v>210</v>
      </c>
      <c r="BF10" s="47">
        <v>33</v>
      </c>
      <c r="BG10" s="206">
        <f>IF(BH10=0,0,ROUND(BF10/BH10*100000,1))</f>
        <v>47.5</v>
      </c>
      <c r="BH10" s="202">
        <f>SUM(BH11:BH12)</f>
        <v>69539</v>
      </c>
    </row>
    <row r="11" spans="1:60" s="26" customFormat="1" ht="21" customHeight="1">
      <c r="A11" s="72" t="s">
        <v>16</v>
      </c>
      <c r="B11" s="37">
        <f>W11+AR11</f>
        <v>939</v>
      </c>
      <c r="C11" s="73">
        <f>IF(S11=0,0,ROUND(B11/S11*100000,1))</f>
        <v>1160.5</v>
      </c>
      <c r="D11" s="37">
        <f>Y11+AT11</f>
        <v>268</v>
      </c>
      <c r="E11" s="73">
        <f>IF(S11=0,0,ROUND(D11/S11*100000,1))</f>
        <v>331.2</v>
      </c>
      <c r="F11" s="37">
        <f>AA11+AV11</f>
        <v>90</v>
      </c>
      <c r="G11" s="74">
        <f>IF(S11=0,0,ROUND(F11/S11*100000,1))</f>
        <v>111.2</v>
      </c>
      <c r="H11" s="37">
        <f>AC11+AX11</f>
        <v>11</v>
      </c>
      <c r="I11" s="75">
        <f>IF(S11=0,0,ROUND(H11/S11*100000,1))</f>
        <v>13.6</v>
      </c>
      <c r="J11" s="37">
        <f>AE11+AZ11</f>
        <v>24</v>
      </c>
      <c r="K11" s="75">
        <f>IF(S11=0,0,ROUND(J11/S11*100000,1))</f>
        <v>29.7</v>
      </c>
      <c r="L11" s="37">
        <f>AG11+BB11</f>
        <v>50</v>
      </c>
      <c r="M11" s="75">
        <f>IF(S11=0,0,ROUND(L11/S11*100000,1))</f>
        <v>61.8</v>
      </c>
      <c r="N11" s="37">
        <f>AI11+BD11</f>
        <v>135</v>
      </c>
      <c r="O11" s="73">
        <f>IF(S11=0,0,ROUND(N11/S11*100000,1))</f>
        <v>166.9</v>
      </c>
      <c r="P11" s="37">
        <v>39</v>
      </c>
      <c r="Q11" s="76">
        <f>IF(S11=0,0,ROUND(P11/S11*100000,1))</f>
        <v>48.2</v>
      </c>
      <c r="R11" s="188">
        <f>P11/S11*100000</f>
        <v>48.2017055988135</v>
      </c>
      <c r="S11" s="180">
        <v>80910</v>
      </c>
      <c r="T11" s="214"/>
      <c r="U11" s="214"/>
      <c r="V11" s="77" t="s">
        <v>16</v>
      </c>
      <c r="W11" s="78">
        <v>465</v>
      </c>
      <c r="X11" s="56">
        <f>IF(AM11=0,0,ROUND(W11/AM11*100000,1))</f>
        <v>1187.9</v>
      </c>
      <c r="Y11" s="78">
        <v>159</v>
      </c>
      <c r="Z11" s="56">
        <f>IF(AM11=0,0,ROUND(Y11/AM11*100000,1))</f>
        <v>406.2</v>
      </c>
      <c r="AA11" s="78">
        <v>41</v>
      </c>
      <c r="AB11" s="58">
        <f>IF(AM11=0,0,ROUND(AA11/AM11*100000,1))</f>
        <v>104.7</v>
      </c>
      <c r="AC11" s="78">
        <v>2</v>
      </c>
      <c r="AD11" s="58">
        <f>IF(AM11=0,0,ROUND(AC11/AM11*100000,1))</f>
        <v>5.1</v>
      </c>
      <c r="AE11" s="78">
        <v>13</v>
      </c>
      <c r="AF11" s="58">
        <f>IF(AM11=0,0,ROUND(AE11/AM11*100000,1))</f>
        <v>33.2</v>
      </c>
      <c r="AG11" s="78">
        <v>24</v>
      </c>
      <c r="AH11" s="58">
        <f>IF(AM11=0,0,ROUND(AG11/AM11*100000,1))</f>
        <v>61.3</v>
      </c>
      <c r="AI11" s="78">
        <v>58</v>
      </c>
      <c r="AJ11" s="58">
        <f>IF(AM11=0,0,ROUND(AI11/AM11*100000,1))</f>
        <v>148.2</v>
      </c>
      <c r="AK11" s="78">
        <v>19</v>
      </c>
      <c r="AL11" s="173">
        <f>IF(AM11=0,0,ROUND(AK11/AM11*100000,1))</f>
        <v>48.5</v>
      </c>
      <c r="AM11" s="172">
        <v>39145</v>
      </c>
      <c r="AN11" s="166"/>
      <c r="AO11" s="228"/>
      <c r="AP11" s="218"/>
      <c r="AQ11" s="79" t="s">
        <v>16</v>
      </c>
      <c r="AR11" s="78">
        <v>474</v>
      </c>
      <c r="AS11" s="151">
        <f>IF(BH11=0,0,ROUND(AR11/BH11*100000,1))</f>
        <v>1134.9</v>
      </c>
      <c r="AT11" s="78">
        <v>109</v>
      </c>
      <c r="AU11" s="151">
        <f>IF(BH11=0,0,ROUND(AT11/BH11*100000,1))</f>
        <v>261</v>
      </c>
      <c r="AV11" s="78">
        <v>49</v>
      </c>
      <c r="AW11" s="149">
        <f>IF(BH11=0,0,ROUND(AV11/BH11*100000,1))</f>
        <v>117.3</v>
      </c>
      <c r="AX11" s="78">
        <v>9</v>
      </c>
      <c r="AY11" s="152">
        <f>IF(BH11=0,0,ROUND(AX11/BH11*100000,1))</f>
        <v>21.5</v>
      </c>
      <c r="AZ11" s="78">
        <v>11</v>
      </c>
      <c r="BA11" s="149">
        <f>IF(BH11=0,0,ROUND(AZ11/BH11*100000,1))</f>
        <v>26.3</v>
      </c>
      <c r="BB11" s="78">
        <v>26</v>
      </c>
      <c r="BC11" s="149">
        <f>IF(BH11=0,0,ROUND(BB11/BH11*100000,1))</f>
        <v>62.3</v>
      </c>
      <c r="BD11" s="78">
        <v>77</v>
      </c>
      <c r="BE11" s="151">
        <f>IF(BH11=0,0,ROUND(BD11/BH11*100000,1))</f>
        <v>184.4</v>
      </c>
      <c r="BF11" s="78">
        <v>20</v>
      </c>
      <c r="BG11" s="207">
        <f>IF(BH11=0,0,ROUND(BF11/BH11*100000,1))</f>
        <v>47.9</v>
      </c>
      <c r="BH11" s="202">
        <v>41765</v>
      </c>
    </row>
    <row r="12" spans="1:60" s="26" customFormat="1" ht="21" customHeight="1" thickBot="1">
      <c r="A12" s="80" t="s">
        <v>17</v>
      </c>
      <c r="B12" s="81">
        <f>W12+AR12</f>
        <v>654</v>
      </c>
      <c r="C12" s="82">
        <f>IF(S12=0,0,ROUND(B12/S12*100000,1))</f>
        <v>1217.5</v>
      </c>
      <c r="D12" s="81">
        <f>Y12+AT12</f>
        <v>159</v>
      </c>
      <c r="E12" s="197">
        <f>IF(S12=0,0,ROUND(D12/S12*100000,1))</f>
        <v>296</v>
      </c>
      <c r="F12" s="81">
        <f>AA12+AV12</f>
        <v>75</v>
      </c>
      <c r="G12" s="82">
        <f>IF(S12=0,0,ROUND(F12/S12*100000,1))</f>
        <v>139.6</v>
      </c>
      <c r="H12" s="81">
        <f>AC12+AX12</f>
        <v>8</v>
      </c>
      <c r="I12" s="83">
        <f>IF(S12=0,0,ROUND(H12/S12*100000,1))</f>
        <v>14.9</v>
      </c>
      <c r="J12" s="81">
        <f>AE12+AZ12</f>
        <v>24</v>
      </c>
      <c r="K12" s="83">
        <f>IF(S12=0,0,ROUND(J12/S12*100000,1))</f>
        <v>44.7</v>
      </c>
      <c r="L12" s="81">
        <f>AG12+BB12</f>
        <v>41</v>
      </c>
      <c r="M12" s="83">
        <f>IF(S12=0,0,ROUND(L12/S12*100000,1))</f>
        <v>76.3</v>
      </c>
      <c r="N12" s="81">
        <f>AI12+BD12</f>
        <v>123</v>
      </c>
      <c r="O12" s="197">
        <f>IF(S12=0,0,ROUND(N12/S12*100000,1))</f>
        <v>229</v>
      </c>
      <c r="P12" s="81">
        <f>AK12+BF12</f>
        <v>30</v>
      </c>
      <c r="Q12" s="84">
        <f>IF(S12=0,0,ROUND(P12/S12*100000,1))</f>
        <v>55.8</v>
      </c>
      <c r="R12" s="183">
        <f>P12/S12*100000</f>
        <v>55.84720205517703</v>
      </c>
      <c r="S12" s="182">
        <v>53718</v>
      </c>
      <c r="T12" s="163"/>
      <c r="U12" s="163"/>
      <c r="V12" s="85" t="s">
        <v>17</v>
      </c>
      <c r="W12" s="86">
        <v>350</v>
      </c>
      <c r="X12" s="87">
        <f>IF(AM12=0,0,ROUND(W12/AM12*100000,1))</f>
        <v>1349.1</v>
      </c>
      <c r="Y12" s="86">
        <v>102</v>
      </c>
      <c r="Z12" s="88">
        <f>IF(AM12=0,0,ROUND(Y12/AM12*100000,1))</f>
        <v>393.2</v>
      </c>
      <c r="AA12" s="86">
        <v>38</v>
      </c>
      <c r="AB12" s="89">
        <f>IF(AM12=0,0,ROUND(AA12/AM12*100000,1))</f>
        <v>146.5</v>
      </c>
      <c r="AC12" s="86">
        <v>2</v>
      </c>
      <c r="AD12" s="89">
        <f>IF(AM12=0,0,ROUND(AC12/AM12*100000,1))</f>
        <v>7.7</v>
      </c>
      <c r="AE12" s="86">
        <v>11</v>
      </c>
      <c r="AF12" s="89">
        <f>IF(AM12=0,0,ROUND(AE12/AM12*100000,1))</f>
        <v>42.4</v>
      </c>
      <c r="AG12" s="86">
        <v>24</v>
      </c>
      <c r="AH12" s="89">
        <f>IF(AM12=0,0,ROUND(AG12/AM12*100000,1))</f>
        <v>92.5</v>
      </c>
      <c r="AI12" s="86">
        <v>54</v>
      </c>
      <c r="AJ12" s="90">
        <f>IF(AM12=0,0,ROUND(AI12/AM12*100000,1))</f>
        <v>208.1</v>
      </c>
      <c r="AK12" s="86">
        <v>17</v>
      </c>
      <c r="AL12" s="91">
        <f>IF(AM12=0,0,ROUND(AK12/AM12*100000,1))</f>
        <v>65.5</v>
      </c>
      <c r="AM12" s="61">
        <v>25944</v>
      </c>
      <c r="AN12" s="172"/>
      <c r="AO12" s="228"/>
      <c r="AP12" s="166"/>
      <c r="AQ12" s="92" t="s">
        <v>17</v>
      </c>
      <c r="AR12" s="86">
        <v>304</v>
      </c>
      <c r="AS12" s="153">
        <f>IF(BH12=0,0,ROUND(AR12/BH12*100000,1))</f>
        <v>1094.5</v>
      </c>
      <c r="AT12" s="86">
        <v>57</v>
      </c>
      <c r="AU12" s="153">
        <f>IF(BH12=0,0,ROUND(AT12/BH12*100000,1))</f>
        <v>205.2</v>
      </c>
      <c r="AV12" s="86">
        <v>37</v>
      </c>
      <c r="AW12" s="154">
        <f>IF(BH12=0,0,ROUND(AV12/BH12*100000,1))</f>
        <v>133.2</v>
      </c>
      <c r="AX12" s="86">
        <v>6</v>
      </c>
      <c r="AY12" s="155">
        <f>IF(BH12=0,0,ROUND(AX12/BH12*100000,1))</f>
        <v>21.6</v>
      </c>
      <c r="AZ12" s="86">
        <v>13</v>
      </c>
      <c r="BA12" s="154">
        <f>IF(BH12=0,0,ROUND(AZ12/BH12*100000,1))</f>
        <v>46.8</v>
      </c>
      <c r="BB12" s="86">
        <v>17</v>
      </c>
      <c r="BC12" s="154">
        <f>IF(BH12=0,0,ROUND(BB12/BH12*100000,1))</f>
        <v>61.2</v>
      </c>
      <c r="BD12" s="86">
        <v>69</v>
      </c>
      <c r="BE12" s="153">
        <f>IF(BH12=0,0,ROUND(BD12/BH12*100000,1))</f>
        <v>248.4</v>
      </c>
      <c r="BF12" s="86">
        <v>13</v>
      </c>
      <c r="BG12" s="208">
        <f>IF(BH12=0,0,ROUND(BF12/BH12*100000,1))</f>
        <v>46.8</v>
      </c>
      <c r="BH12" s="203">
        <v>27774</v>
      </c>
    </row>
    <row r="13" spans="1:60" s="26" customFormat="1" ht="21" customHeight="1">
      <c r="A13" s="159"/>
      <c r="B13" s="160"/>
      <c r="C13" s="161"/>
      <c r="D13" s="160"/>
      <c r="E13" s="161"/>
      <c r="F13" s="160"/>
      <c r="G13" s="161"/>
      <c r="H13" s="160"/>
      <c r="I13" s="162"/>
      <c r="J13" s="160"/>
      <c r="K13" s="162"/>
      <c r="L13" s="160"/>
      <c r="M13" s="162"/>
      <c r="N13" s="160"/>
      <c r="O13" s="161"/>
      <c r="P13" s="160"/>
      <c r="Q13" s="162"/>
      <c r="R13" s="162"/>
      <c r="S13" s="163"/>
      <c r="T13" s="163"/>
      <c r="U13" s="163"/>
      <c r="V13" s="164"/>
      <c r="W13" s="165"/>
      <c r="X13" s="161"/>
      <c r="Y13" s="165"/>
      <c r="Z13" s="161"/>
      <c r="AA13" s="165"/>
      <c r="AB13" s="162"/>
      <c r="AC13" s="165"/>
      <c r="AD13" s="162"/>
      <c r="AE13" s="165"/>
      <c r="AF13" s="162"/>
      <c r="AG13" s="165"/>
      <c r="AH13" s="162"/>
      <c r="AI13" s="165"/>
      <c r="AJ13" s="162"/>
      <c r="AK13" s="165"/>
      <c r="AL13" s="162"/>
      <c r="AM13" s="166"/>
      <c r="AN13" s="166"/>
      <c r="AO13" s="228"/>
      <c r="AP13" s="166"/>
      <c r="AQ13" s="167"/>
      <c r="AR13" s="165"/>
      <c r="AS13" s="168"/>
      <c r="AT13" s="165"/>
      <c r="AU13" s="168"/>
      <c r="AV13" s="165"/>
      <c r="AW13" s="169"/>
      <c r="AX13" s="165"/>
      <c r="AY13" s="169"/>
      <c r="AZ13" s="165"/>
      <c r="BA13" s="169"/>
      <c r="BB13" s="165"/>
      <c r="BC13" s="169"/>
      <c r="BD13" s="165"/>
      <c r="BE13" s="168"/>
      <c r="BF13" s="165"/>
      <c r="BG13" s="169"/>
      <c r="BH13" s="166"/>
    </row>
    <row r="14" spans="1:60" s="26" customFormat="1" ht="21" customHeight="1">
      <c r="A14" s="159"/>
      <c r="B14" s="160"/>
      <c r="C14" s="161"/>
      <c r="D14" s="160"/>
      <c r="E14" s="161"/>
      <c r="F14" s="160"/>
      <c r="G14" s="161"/>
      <c r="H14" s="160"/>
      <c r="I14" s="162"/>
      <c r="J14" s="160"/>
      <c r="K14" s="162"/>
      <c r="L14" s="160"/>
      <c r="M14" s="162"/>
      <c r="N14" s="160"/>
      <c r="O14" s="161"/>
      <c r="P14" s="160"/>
      <c r="Q14" s="162"/>
      <c r="R14" s="162"/>
      <c r="S14" s="163"/>
      <c r="T14" s="163"/>
      <c r="U14" s="163"/>
      <c r="V14" s="164"/>
      <c r="W14" s="165"/>
      <c r="X14" s="161"/>
      <c r="Y14" s="165"/>
      <c r="Z14" s="161"/>
      <c r="AA14" s="165"/>
      <c r="AB14" s="162"/>
      <c r="AC14" s="165"/>
      <c r="AD14" s="162"/>
      <c r="AE14" s="165"/>
      <c r="AF14" s="162"/>
      <c r="AG14" s="165"/>
      <c r="AH14" s="162"/>
      <c r="AI14" s="165"/>
      <c r="AJ14" s="162"/>
      <c r="AK14" s="165"/>
      <c r="AL14" s="162"/>
      <c r="AM14" s="166"/>
      <c r="AN14" s="166"/>
      <c r="AO14" s="228"/>
      <c r="AP14" s="166"/>
      <c r="AQ14" s="167"/>
      <c r="AR14" s="165"/>
      <c r="AS14" s="168"/>
      <c r="AT14" s="165"/>
      <c r="AU14" s="168"/>
      <c r="AV14" s="165"/>
      <c r="AW14" s="169"/>
      <c r="AX14" s="165"/>
      <c r="AY14" s="169"/>
      <c r="AZ14" s="165"/>
      <c r="BA14" s="169"/>
      <c r="BB14" s="165"/>
      <c r="BC14" s="169"/>
      <c r="BD14" s="165"/>
      <c r="BE14" s="168"/>
      <c r="BF14" s="165"/>
      <c r="BG14" s="169"/>
      <c r="BH14" s="166"/>
    </row>
    <row r="15" spans="1:59" s="26" customFormat="1" ht="22.5" customHeight="1" thickBot="1">
      <c r="A15" s="24"/>
      <c r="B15" s="24"/>
      <c r="C15" s="24"/>
      <c r="D15" s="24"/>
      <c r="E15" s="24"/>
      <c r="F15" s="24"/>
      <c r="G15" s="24"/>
      <c r="H15" s="93"/>
      <c r="J15" s="93"/>
      <c r="L15" s="93"/>
      <c r="N15" s="24"/>
      <c r="O15" s="24"/>
      <c r="P15" s="93"/>
      <c r="V15" s="24"/>
      <c r="W15" s="24"/>
      <c r="X15" s="24"/>
      <c r="Y15" s="24"/>
      <c r="Z15" s="24"/>
      <c r="AA15" s="24"/>
      <c r="AB15" s="24"/>
      <c r="AC15" s="93"/>
      <c r="AE15" s="93"/>
      <c r="AF15" s="24"/>
      <c r="AG15" s="24"/>
      <c r="AH15" s="24"/>
      <c r="AI15" s="24"/>
      <c r="AJ15" s="24"/>
      <c r="AK15" s="24"/>
      <c r="AL15" s="24"/>
      <c r="AO15" s="228"/>
      <c r="AQ15" s="94"/>
      <c r="AR15" s="24"/>
      <c r="AS15" s="24"/>
      <c r="AT15" s="24"/>
      <c r="AU15" s="24"/>
      <c r="AV15" s="24"/>
      <c r="AW15" s="24"/>
      <c r="AX15" s="93"/>
      <c r="AZ15" s="93"/>
      <c r="BA15" s="24"/>
      <c r="BB15" s="24"/>
      <c r="BC15" s="24"/>
      <c r="BD15" s="24"/>
      <c r="BE15" s="24"/>
      <c r="BF15" s="24"/>
      <c r="BG15" s="24"/>
    </row>
    <row r="16" spans="1:255" s="26" customFormat="1" ht="13.5">
      <c r="A16" s="95"/>
      <c r="B16" s="229" t="s">
        <v>32</v>
      </c>
      <c r="C16" s="240"/>
      <c r="D16" s="223" t="s">
        <v>25</v>
      </c>
      <c r="E16" s="244"/>
      <c r="F16" s="223" t="s">
        <v>26</v>
      </c>
      <c r="G16" s="223"/>
      <c r="H16" s="223" t="s">
        <v>27</v>
      </c>
      <c r="I16" s="223"/>
      <c r="J16" s="223" t="s">
        <v>28</v>
      </c>
      <c r="K16" s="223"/>
      <c r="L16" s="223" t="s">
        <v>29</v>
      </c>
      <c r="M16" s="223"/>
      <c r="N16" s="223" t="s">
        <v>30</v>
      </c>
      <c r="O16" s="223"/>
      <c r="P16" s="229" t="s">
        <v>31</v>
      </c>
      <c r="Q16" s="230"/>
      <c r="R16" s="231"/>
      <c r="S16" s="96"/>
      <c r="T16" s="96"/>
      <c r="U16" s="96"/>
      <c r="V16" s="97"/>
      <c r="W16" s="229" t="s">
        <v>32</v>
      </c>
      <c r="X16" s="240"/>
      <c r="Y16" s="255" t="s">
        <v>25</v>
      </c>
      <c r="Z16" s="256"/>
      <c r="AA16" s="255" t="s">
        <v>26</v>
      </c>
      <c r="AB16" s="256"/>
      <c r="AC16" s="255" t="s">
        <v>27</v>
      </c>
      <c r="AD16" s="256"/>
      <c r="AE16" s="255" t="s">
        <v>28</v>
      </c>
      <c r="AF16" s="256"/>
      <c r="AG16" s="255" t="s">
        <v>29</v>
      </c>
      <c r="AH16" s="256"/>
      <c r="AI16" s="255" t="s">
        <v>30</v>
      </c>
      <c r="AJ16" s="256"/>
      <c r="AK16" s="255" t="s">
        <v>31</v>
      </c>
      <c r="AL16" s="261"/>
      <c r="AM16" s="96"/>
      <c r="AN16" s="96"/>
      <c r="AO16" s="228"/>
      <c r="AP16" s="96"/>
      <c r="AQ16" s="98"/>
      <c r="AR16" s="229" t="s">
        <v>32</v>
      </c>
      <c r="AS16" s="240"/>
      <c r="AT16" s="255" t="s">
        <v>25</v>
      </c>
      <c r="AU16" s="256"/>
      <c r="AV16" s="255" t="s">
        <v>26</v>
      </c>
      <c r="AW16" s="256"/>
      <c r="AX16" s="255" t="s">
        <v>27</v>
      </c>
      <c r="AY16" s="256"/>
      <c r="AZ16" s="255" t="s">
        <v>28</v>
      </c>
      <c r="BA16" s="256"/>
      <c r="BB16" s="255" t="s">
        <v>29</v>
      </c>
      <c r="BC16" s="256"/>
      <c r="BD16" s="255" t="s">
        <v>30</v>
      </c>
      <c r="BE16" s="256"/>
      <c r="BF16" s="255" t="s">
        <v>31</v>
      </c>
      <c r="BG16" s="261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</row>
    <row r="17" spans="1:59" s="26" customFormat="1" ht="13.5">
      <c r="A17" s="99"/>
      <c r="B17" s="232"/>
      <c r="C17" s="241"/>
      <c r="D17" s="245"/>
      <c r="E17" s="245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32"/>
      <c r="Q17" s="233"/>
      <c r="R17" s="234"/>
      <c r="V17" s="71"/>
      <c r="W17" s="232"/>
      <c r="X17" s="241"/>
      <c r="Y17" s="257"/>
      <c r="Z17" s="258"/>
      <c r="AA17" s="257"/>
      <c r="AB17" s="258"/>
      <c r="AC17" s="257"/>
      <c r="AD17" s="258"/>
      <c r="AE17" s="257"/>
      <c r="AF17" s="258"/>
      <c r="AG17" s="257"/>
      <c r="AH17" s="258"/>
      <c r="AI17" s="257"/>
      <c r="AJ17" s="258"/>
      <c r="AK17" s="257"/>
      <c r="AL17" s="262"/>
      <c r="AO17" s="228"/>
      <c r="AQ17" s="79"/>
      <c r="AR17" s="232"/>
      <c r="AS17" s="241"/>
      <c r="AT17" s="257"/>
      <c r="AU17" s="258"/>
      <c r="AV17" s="257"/>
      <c r="AW17" s="258"/>
      <c r="AX17" s="257"/>
      <c r="AY17" s="258"/>
      <c r="AZ17" s="257"/>
      <c r="BA17" s="258"/>
      <c r="BB17" s="257"/>
      <c r="BC17" s="258"/>
      <c r="BD17" s="257"/>
      <c r="BE17" s="258"/>
      <c r="BF17" s="257"/>
      <c r="BG17" s="262"/>
    </row>
    <row r="18" spans="1:59" s="26" customFormat="1" ht="19.5" customHeight="1">
      <c r="A18" s="20"/>
      <c r="B18" s="242"/>
      <c r="C18" s="243"/>
      <c r="D18" s="245"/>
      <c r="E18" s="245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32"/>
      <c r="Q18" s="233"/>
      <c r="R18" s="234"/>
      <c r="V18" s="25"/>
      <c r="W18" s="242"/>
      <c r="X18" s="243"/>
      <c r="Y18" s="259"/>
      <c r="Z18" s="260"/>
      <c r="AA18" s="259"/>
      <c r="AB18" s="260"/>
      <c r="AC18" s="259"/>
      <c r="AD18" s="260"/>
      <c r="AE18" s="259"/>
      <c r="AF18" s="260"/>
      <c r="AG18" s="259"/>
      <c r="AH18" s="260"/>
      <c r="AI18" s="259"/>
      <c r="AJ18" s="260"/>
      <c r="AK18" s="259"/>
      <c r="AL18" s="263"/>
      <c r="AO18" s="228"/>
      <c r="AQ18" s="100"/>
      <c r="AR18" s="242"/>
      <c r="AS18" s="243"/>
      <c r="AT18" s="259"/>
      <c r="AU18" s="260"/>
      <c r="AV18" s="259"/>
      <c r="AW18" s="260"/>
      <c r="AX18" s="259"/>
      <c r="AY18" s="260"/>
      <c r="AZ18" s="259"/>
      <c r="BA18" s="260"/>
      <c r="BB18" s="259"/>
      <c r="BC18" s="260"/>
      <c r="BD18" s="259"/>
      <c r="BE18" s="260"/>
      <c r="BF18" s="259"/>
      <c r="BG18" s="263"/>
    </row>
    <row r="19" spans="1:59" s="26" customFormat="1" ht="21" customHeight="1" thickBot="1">
      <c r="A19" s="20"/>
      <c r="B19" s="17" t="s">
        <v>5</v>
      </c>
      <c r="C19" s="17" t="s">
        <v>6</v>
      </c>
      <c r="D19" s="17" t="s">
        <v>7</v>
      </c>
      <c r="E19" s="17" t="s">
        <v>6</v>
      </c>
      <c r="F19" s="17" t="s">
        <v>5</v>
      </c>
      <c r="G19" s="17" t="s">
        <v>6</v>
      </c>
      <c r="H19" s="17" t="s">
        <v>7</v>
      </c>
      <c r="I19" s="17" t="s">
        <v>6</v>
      </c>
      <c r="J19" s="17" t="s">
        <v>5</v>
      </c>
      <c r="K19" s="17" t="s">
        <v>6</v>
      </c>
      <c r="L19" s="17" t="s">
        <v>5</v>
      </c>
      <c r="M19" s="17" t="s">
        <v>6</v>
      </c>
      <c r="N19" s="17" t="s">
        <v>7</v>
      </c>
      <c r="O19" s="17" t="s">
        <v>6</v>
      </c>
      <c r="P19" s="17" t="s">
        <v>7</v>
      </c>
      <c r="Q19" s="185" t="s">
        <v>6</v>
      </c>
      <c r="R19" s="187" t="s">
        <v>6</v>
      </c>
      <c r="V19" s="101"/>
      <c r="W19" s="31" t="s">
        <v>5</v>
      </c>
      <c r="X19" s="31" t="s">
        <v>6</v>
      </c>
      <c r="Y19" s="32" t="s">
        <v>7</v>
      </c>
      <c r="Z19" s="31" t="s">
        <v>6</v>
      </c>
      <c r="AA19" s="31" t="s">
        <v>5</v>
      </c>
      <c r="AB19" s="31" t="s">
        <v>6</v>
      </c>
      <c r="AC19" s="31" t="s">
        <v>7</v>
      </c>
      <c r="AD19" s="32" t="s">
        <v>6</v>
      </c>
      <c r="AE19" s="31" t="s">
        <v>5</v>
      </c>
      <c r="AF19" s="31" t="s">
        <v>6</v>
      </c>
      <c r="AG19" s="31" t="s">
        <v>5</v>
      </c>
      <c r="AH19" s="31" t="s">
        <v>6</v>
      </c>
      <c r="AI19" s="31" t="s">
        <v>7</v>
      </c>
      <c r="AJ19" s="31" t="s">
        <v>6</v>
      </c>
      <c r="AK19" s="31" t="s">
        <v>7</v>
      </c>
      <c r="AL19" s="102" t="s">
        <v>6</v>
      </c>
      <c r="AO19" s="228"/>
      <c r="AQ19" s="100"/>
      <c r="AR19" s="35" t="s">
        <v>7</v>
      </c>
      <c r="AS19" s="35" t="s">
        <v>6</v>
      </c>
      <c r="AT19" s="35" t="s">
        <v>7</v>
      </c>
      <c r="AU19" s="35" t="s">
        <v>6</v>
      </c>
      <c r="AV19" s="35" t="s">
        <v>5</v>
      </c>
      <c r="AW19" s="35" t="s">
        <v>6</v>
      </c>
      <c r="AX19" s="35" t="s">
        <v>7</v>
      </c>
      <c r="AY19" s="35" t="s">
        <v>6</v>
      </c>
      <c r="AZ19" s="35" t="s">
        <v>5</v>
      </c>
      <c r="BA19" s="35" t="s">
        <v>6</v>
      </c>
      <c r="BB19" s="35" t="s">
        <v>5</v>
      </c>
      <c r="BC19" s="35" t="s">
        <v>6</v>
      </c>
      <c r="BD19" s="35" t="s">
        <v>7</v>
      </c>
      <c r="BE19" s="35" t="s">
        <v>6</v>
      </c>
      <c r="BF19" s="35" t="s">
        <v>7</v>
      </c>
      <c r="BG19" s="102" t="s">
        <v>6</v>
      </c>
    </row>
    <row r="20" spans="1:59" s="26" customFormat="1" ht="21" customHeight="1" thickBot="1">
      <c r="A20" s="103" t="s">
        <v>13</v>
      </c>
      <c r="B20" s="37">
        <f>W20+AR20</f>
        <v>118888</v>
      </c>
      <c r="C20" s="40">
        <v>94.1</v>
      </c>
      <c r="D20" s="37">
        <f>Y20+AT20</f>
        <v>40732</v>
      </c>
      <c r="E20" s="104">
        <v>32.2</v>
      </c>
      <c r="F20" s="37">
        <f>AA20+AV20</f>
        <v>45342</v>
      </c>
      <c r="G20" s="104">
        <v>35.9</v>
      </c>
      <c r="H20" s="37">
        <f>AC20+AX20</f>
        <v>29554</v>
      </c>
      <c r="I20" s="104">
        <v>23.4</v>
      </c>
      <c r="J20" s="37">
        <f>AE20+AZ20</f>
        <v>16216</v>
      </c>
      <c r="K20" s="104">
        <v>12.8</v>
      </c>
      <c r="L20" s="37">
        <f>AG20+BB20</f>
        <v>23725</v>
      </c>
      <c r="M20" s="104">
        <v>18.8</v>
      </c>
      <c r="N20" s="37">
        <f>AI20+BD20</f>
        <v>14422</v>
      </c>
      <c r="O20" s="104">
        <v>11.4</v>
      </c>
      <c r="P20" s="37">
        <f>AK20+BF20</f>
        <v>2129</v>
      </c>
      <c r="Q20" s="105">
        <f>IF(S8=0,0,ROUND(P20/S8*100000,1))</f>
        <v>1.7</v>
      </c>
      <c r="R20" s="189">
        <f>P20/S8*100000</f>
        <v>1.6625408997555775</v>
      </c>
      <c r="V20" s="106" t="s">
        <v>13</v>
      </c>
      <c r="W20" s="107">
        <v>63569</v>
      </c>
      <c r="X20" s="108">
        <v>103.2</v>
      </c>
      <c r="Y20" s="107">
        <v>23975</v>
      </c>
      <c r="Z20" s="108">
        <v>38.9</v>
      </c>
      <c r="AA20" s="109">
        <v>10787</v>
      </c>
      <c r="AB20" s="108">
        <v>17.5</v>
      </c>
      <c r="AC20" s="109">
        <v>21028</v>
      </c>
      <c r="AD20" s="110">
        <v>34.2</v>
      </c>
      <c r="AE20" s="109">
        <v>10619</v>
      </c>
      <c r="AF20" s="108">
        <v>17.2</v>
      </c>
      <c r="AG20" s="109">
        <v>11035</v>
      </c>
      <c r="AH20" s="111">
        <v>17.9</v>
      </c>
      <c r="AI20" s="109">
        <v>7620</v>
      </c>
      <c r="AJ20" s="108">
        <v>12.4</v>
      </c>
      <c r="AK20" s="109">
        <v>1338</v>
      </c>
      <c r="AL20" s="112">
        <v>2.2</v>
      </c>
      <c r="AO20" s="228"/>
      <c r="AQ20" s="113" t="s">
        <v>13</v>
      </c>
      <c r="AR20" s="114">
        <v>55319</v>
      </c>
      <c r="AS20" s="115">
        <v>85.4</v>
      </c>
      <c r="AT20" s="114">
        <v>16757</v>
      </c>
      <c r="AU20" s="115">
        <v>25.9</v>
      </c>
      <c r="AV20" s="114">
        <v>34555</v>
      </c>
      <c r="AW20" s="115">
        <v>53.3</v>
      </c>
      <c r="AX20" s="114">
        <v>8526</v>
      </c>
      <c r="AY20" s="115">
        <v>13.2</v>
      </c>
      <c r="AZ20" s="114">
        <v>5597</v>
      </c>
      <c r="BA20" s="115">
        <v>8.6</v>
      </c>
      <c r="BB20" s="114">
        <v>12690</v>
      </c>
      <c r="BC20" s="115">
        <v>19.6</v>
      </c>
      <c r="BD20" s="114">
        <v>6802</v>
      </c>
      <c r="BE20" s="115">
        <v>10.5</v>
      </c>
      <c r="BF20" s="114">
        <v>791</v>
      </c>
      <c r="BG20" s="116">
        <f>IF(BH8=0,0,ROUND(BF20/BH8*100000,1))</f>
        <v>1.2</v>
      </c>
    </row>
    <row r="21" spans="1:59" s="26" customFormat="1" ht="21" customHeight="1" thickBot="1">
      <c r="A21" s="103" t="s">
        <v>14</v>
      </c>
      <c r="B21" s="37">
        <f>W21+AR21</f>
        <v>1922</v>
      </c>
      <c r="C21" s="40">
        <f>IF(S9=0,0,ROUND(B21/S9*100000,1))</f>
        <v>92.4</v>
      </c>
      <c r="D21" s="37">
        <f>Y21+AT21</f>
        <v>809</v>
      </c>
      <c r="E21" s="104">
        <f>IF(S9=0,0,ROUND(D21/S9*100000,1))</f>
        <v>38.9</v>
      </c>
      <c r="F21" s="37">
        <f>AA21+AV21</f>
        <v>1081</v>
      </c>
      <c r="G21" s="104">
        <f>IF(S9=0,0,ROUND(F21/S9*100000,1))</f>
        <v>52</v>
      </c>
      <c r="H21" s="37">
        <f>AC21+AX21</f>
        <v>426</v>
      </c>
      <c r="I21" s="104">
        <f>IF(S9=0,0,ROUND(H21/S9*100000,1))</f>
        <v>20.5</v>
      </c>
      <c r="J21" s="37">
        <f>AE21+AZ21</f>
        <v>251</v>
      </c>
      <c r="K21" s="104">
        <f>IF(S9=0,0,ROUND(J21/S9*100000,1))</f>
        <v>12.1</v>
      </c>
      <c r="L21" s="37">
        <f>AG21+BB21</f>
        <v>419</v>
      </c>
      <c r="M21" s="104">
        <f>IF(S9=0,0,ROUND(L21/S9*100000,1))</f>
        <v>20.1</v>
      </c>
      <c r="N21" s="37">
        <f>AI21+BD21</f>
        <v>208</v>
      </c>
      <c r="O21" s="104">
        <f>IF(S9=0,0,ROUND(N21/S9*100000,1))</f>
        <v>10</v>
      </c>
      <c r="P21" s="37">
        <f>AK21+BF21</f>
        <v>43</v>
      </c>
      <c r="Q21" s="105">
        <f>IF(S9=0,0,ROUND(P21/S9*100000,1))</f>
        <v>2.1</v>
      </c>
      <c r="R21" s="190">
        <f>P21/S9*100000</f>
        <v>2.066539694623104</v>
      </c>
      <c r="V21" s="117" t="s">
        <v>14</v>
      </c>
      <c r="W21" s="118">
        <v>1075</v>
      </c>
      <c r="X21" s="119">
        <f>IF(AM9=0,0,ROUND(W21/AM9*100000,1))</f>
        <v>106.8</v>
      </c>
      <c r="Y21" s="118">
        <v>472</v>
      </c>
      <c r="Z21" s="119">
        <f>IF(AM9=0,0,ROUND(Y21/AM9*100000,1))</f>
        <v>46.9</v>
      </c>
      <c r="AA21" s="118">
        <v>295</v>
      </c>
      <c r="AB21" s="120">
        <f>IF(AM9=0,0,ROUND(AA21/AM9*100000,1))</f>
        <v>29.3</v>
      </c>
      <c r="AC21" s="118">
        <v>287</v>
      </c>
      <c r="AD21" s="119">
        <f>IF(AM9=0,0,ROUND(AC21/AM9*100000,1))</f>
        <v>28.5</v>
      </c>
      <c r="AE21" s="118">
        <v>153</v>
      </c>
      <c r="AF21" s="119">
        <f>IF(AM9=0,0,ROUND(AE21/AM9*100000,1))</f>
        <v>15.2</v>
      </c>
      <c r="AG21" s="118">
        <v>214</v>
      </c>
      <c r="AH21" s="120">
        <f>IF(AM9=0,0,ROUND(AG21/AM9*100000,1))</f>
        <v>21.3</v>
      </c>
      <c r="AI21" s="118">
        <v>101</v>
      </c>
      <c r="AJ21" s="119">
        <f>IF(AM9=0,0,ROUND(AI21/AM9*100000,1))</f>
        <v>10</v>
      </c>
      <c r="AK21" s="118">
        <v>19</v>
      </c>
      <c r="AL21" s="121">
        <f>IF(AM9=0,0,ROUND(AK21/AM9*100000,1))</f>
        <v>1.9</v>
      </c>
      <c r="AO21" s="228"/>
      <c r="AQ21" s="50" t="s">
        <v>14</v>
      </c>
      <c r="AR21" s="109">
        <v>847</v>
      </c>
      <c r="AS21" s="108">
        <f>IF(BH9=0,0,ROUND(AR21/BH9*100000,1))</f>
        <v>78.8</v>
      </c>
      <c r="AT21" s="109">
        <v>337</v>
      </c>
      <c r="AU21" s="108">
        <f>IF(BH9=0,0,ROUND(AT21/BH9*100000,1))</f>
        <v>31.4</v>
      </c>
      <c r="AV21" s="109">
        <v>786</v>
      </c>
      <c r="AW21" s="108">
        <f>IF(BH9=0,0,ROUND(AV21/BH9*100000,1))</f>
        <v>73.1</v>
      </c>
      <c r="AX21" s="109">
        <v>139</v>
      </c>
      <c r="AY21" s="108">
        <f>IF(BH9=0,0,ROUND(AX21/BH9*100000,1))</f>
        <v>12.9</v>
      </c>
      <c r="AZ21" s="109">
        <v>98</v>
      </c>
      <c r="BA21" s="108">
        <f>IF(BH9=0,0,ROUND(AZ21/BH9*100000,1))</f>
        <v>9.1</v>
      </c>
      <c r="BB21" s="109">
        <v>205</v>
      </c>
      <c r="BC21" s="108">
        <f>IF(BH9=0,0,ROUND(BB21/BH9*100000,1))</f>
        <v>19.1</v>
      </c>
      <c r="BD21" s="109">
        <v>107</v>
      </c>
      <c r="BE21" s="108">
        <f>IF(BH9=0,0,ROUND(BD21/BH9*100000,1))</f>
        <v>10</v>
      </c>
      <c r="BF21" s="109">
        <v>24</v>
      </c>
      <c r="BG21" s="209">
        <f>IF(BH9=0,0,ROUND(BF21/BH9*100000,1))</f>
        <v>2.2</v>
      </c>
    </row>
    <row r="22" spans="1:59" s="26" customFormat="1" ht="21" customHeight="1" thickBot="1">
      <c r="A22" s="62" t="s">
        <v>33</v>
      </c>
      <c r="B22" s="63">
        <f>SUM(B23:B24)</f>
        <v>115</v>
      </c>
      <c r="C22" s="40">
        <f>IF(S10=0,0,ROUND(B22/S10*100000,1))</f>
        <v>85.4</v>
      </c>
      <c r="D22" s="63">
        <f>SUM(D23:D24)</f>
        <v>55</v>
      </c>
      <c r="E22" s="104">
        <f>IF(S10=0,0,ROUND(D22/S10*100000,1))</f>
        <v>40.9</v>
      </c>
      <c r="F22" s="63">
        <f>SUM(F23:F24)</f>
        <v>154</v>
      </c>
      <c r="G22" s="104">
        <f>IF(S10=0,0,ROUND(F22/S10*100000,1))</f>
        <v>114.4</v>
      </c>
      <c r="H22" s="63">
        <f>SUM(H23:H24)</f>
        <v>30</v>
      </c>
      <c r="I22" s="104">
        <f>IF(S10=0,0,ROUND(H22/S10*100000,1))</f>
        <v>22.3</v>
      </c>
      <c r="J22" s="63">
        <f>SUM(J23:J24)</f>
        <v>16</v>
      </c>
      <c r="K22" s="104">
        <f>IF(S10=0,0,ROUND(J22/S10*100000,1))</f>
        <v>11.9</v>
      </c>
      <c r="L22" s="63">
        <f>SUM(L23:L24)</f>
        <v>40</v>
      </c>
      <c r="M22" s="104">
        <f>IF(S10=0,0,ROUND(L22/S10*100000,1))</f>
        <v>29.7</v>
      </c>
      <c r="N22" s="63">
        <f>SUM(N23:N24)</f>
        <v>14</v>
      </c>
      <c r="O22" s="104">
        <f>IF(S10=0,0,ROUND(N22/S10*100000,1))</f>
        <v>10.4</v>
      </c>
      <c r="P22" s="63">
        <f>SUM(P23:P24)</f>
        <v>5</v>
      </c>
      <c r="Q22" s="105">
        <f>IF(S10=0,0,ROUND(P22/S10*100000,1))</f>
        <v>3.7</v>
      </c>
      <c r="R22" s="190">
        <f>P22/S10*100000</f>
        <v>3.7139376652702265</v>
      </c>
      <c r="V22" s="122" t="s">
        <v>34</v>
      </c>
      <c r="W22" s="123">
        <v>74</v>
      </c>
      <c r="X22" s="119">
        <f>IF(AM10=0,0,ROUND(W22/AM10*100000,1))</f>
        <v>113.7</v>
      </c>
      <c r="Y22" s="123">
        <v>35</v>
      </c>
      <c r="Z22" s="119">
        <f>IF(AM10=0,0,ROUND(Y22/AM10*100000,1))</f>
        <v>53.8</v>
      </c>
      <c r="AA22" s="123">
        <v>44</v>
      </c>
      <c r="AB22" s="119">
        <f>IF(AM10=0,0,ROUND(AA22/AM10*100000,1))</f>
        <v>67.6</v>
      </c>
      <c r="AC22" s="123">
        <v>20</v>
      </c>
      <c r="AD22" s="119">
        <f>IF(AM10=0,0,ROUND(AC22/AM10*100000,1))</f>
        <v>30.7</v>
      </c>
      <c r="AE22" s="123">
        <f>SUM(AE23:AE24)</f>
        <v>8</v>
      </c>
      <c r="AF22" s="119">
        <f>IF(AM10=0,0,ROUND(AE22/AM10*100000,1))</f>
        <v>12.3</v>
      </c>
      <c r="AG22" s="123">
        <v>24</v>
      </c>
      <c r="AH22" s="119">
        <f>IF(AM10=0,0,ROUND(AG22/AM10*100000,1))</f>
        <v>36.9</v>
      </c>
      <c r="AI22" s="123">
        <v>8</v>
      </c>
      <c r="AJ22" s="120">
        <f>IF(AM10=0,0,ROUND(AI22/AM10*100000,1))</f>
        <v>12.3</v>
      </c>
      <c r="AK22" s="124">
        <v>2</v>
      </c>
      <c r="AL22" s="112">
        <f>IF(AM10=0,0,ROUND(AK22/AM10*100000,1))</f>
        <v>3.1</v>
      </c>
      <c r="AO22" s="228"/>
      <c r="AQ22" s="125" t="s">
        <v>34</v>
      </c>
      <c r="AR22" s="123">
        <v>41</v>
      </c>
      <c r="AS22" s="119">
        <f>IF(BH10=0,0,ROUND(AR22/BH10*100000,1))</f>
        <v>59</v>
      </c>
      <c r="AT22" s="123">
        <v>20</v>
      </c>
      <c r="AU22" s="119">
        <f>IF(BH10=0,0,ROUND(AT22/BH10*100000,1))</f>
        <v>28.8</v>
      </c>
      <c r="AV22" s="123">
        <v>110</v>
      </c>
      <c r="AW22" s="119">
        <f>IF(BH10=0,0,ROUND(AV22/BH10*100000,1))</f>
        <v>158.2</v>
      </c>
      <c r="AX22" s="123">
        <v>10</v>
      </c>
      <c r="AY22" s="119">
        <f>IF(BH10=0,0,ROUND(AX22/BH10*100000,1))</f>
        <v>14.4</v>
      </c>
      <c r="AZ22" s="123">
        <v>8</v>
      </c>
      <c r="BA22" s="119">
        <f>IF(BH10=0,0,ROUND(AZ22/BH10*100000,1))</f>
        <v>11.5</v>
      </c>
      <c r="BB22" s="123">
        <f>SUM(BB23:BB24)</f>
        <v>16</v>
      </c>
      <c r="BC22" s="119">
        <f>IF(BH10=0,0,ROUND(BB22/BH10*100000,1))</f>
        <v>23</v>
      </c>
      <c r="BD22" s="123">
        <v>6</v>
      </c>
      <c r="BE22" s="119">
        <f>IF(BH10=0,0,ROUND(BD22/BH10*100000,1))</f>
        <v>8.6</v>
      </c>
      <c r="BF22" s="123">
        <v>3</v>
      </c>
      <c r="BG22" s="126">
        <f>IF(BH10=0,0,ROUND(BF22/BH10*100000,1))</f>
        <v>4.3</v>
      </c>
    </row>
    <row r="23" spans="1:59" s="26" customFormat="1" ht="21" customHeight="1">
      <c r="A23" s="72" t="s">
        <v>16</v>
      </c>
      <c r="B23" s="37">
        <f>W23+AR23</f>
        <v>75</v>
      </c>
      <c r="C23" s="75">
        <f>IF(S11=0,0,ROUND(B23/S11*100000,1))</f>
        <v>92.7</v>
      </c>
      <c r="D23" s="37">
        <f>Y23+AT23</f>
        <v>24</v>
      </c>
      <c r="E23" s="127">
        <f>IF(S11=0,0,ROUND(D23/S11*100000,1))</f>
        <v>29.7</v>
      </c>
      <c r="F23" s="37">
        <f>AA23+AV23</f>
        <v>99</v>
      </c>
      <c r="G23" s="127">
        <f>IF(S11=0,0,ROUND(F23/S11*100000,1))</f>
        <v>122.4</v>
      </c>
      <c r="H23" s="37">
        <f>AC23+AX23</f>
        <v>16</v>
      </c>
      <c r="I23" s="127">
        <f>IF(S11=0,0,ROUND(H23/S11*100000,1))</f>
        <v>19.8</v>
      </c>
      <c r="J23" s="37">
        <f>AE23+AZ23</f>
        <v>12</v>
      </c>
      <c r="K23" s="127">
        <f>IF(S11=0,0,ROUND(J23/S11*100000,1))</f>
        <v>14.8</v>
      </c>
      <c r="L23" s="37">
        <f>AG23+BB23</f>
        <v>26</v>
      </c>
      <c r="M23" s="127">
        <f>IF(S11=0,0,ROUND(L23/S11*100000,1))</f>
        <v>32.1</v>
      </c>
      <c r="N23" s="37">
        <f>AI23+BD23</f>
        <v>10</v>
      </c>
      <c r="O23" s="127">
        <f>IF(S11=0,0,ROUND(N23/S11*100000,1))</f>
        <v>12.4</v>
      </c>
      <c r="P23" s="37">
        <f>AK23+BF23</f>
        <v>2</v>
      </c>
      <c r="Q23" s="128">
        <f>IF(S11=0,0,ROUND(P23/S11*100000,1))</f>
        <v>2.5</v>
      </c>
      <c r="R23" s="186">
        <f>P23/S11*100000</f>
        <v>2.4718823384006923</v>
      </c>
      <c r="V23" s="129" t="s">
        <v>16</v>
      </c>
      <c r="W23" s="78">
        <v>50</v>
      </c>
      <c r="X23" s="130">
        <f>IF(AM11=0,0,ROUND(W23/AM11*100000,1))</f>
        <v>127.7</v>
      </c>
      <c r="Y23" s="78">
        <v>11</v>
      </c>
      <c r="Z23" s="130">
        <f>IF(AM11=0,0,ROUND(Y23/AM11*100000,1))</f>
        <v>28.1</v>
      </c>
      <c r="AA23" s="78">
        <v>25</v>
      </c>
      <c r="AB23" s="130">
        <f>IF(AM11=0,0,ROUND(AA23/AM11*100000,1))</f>
        <v>63.9</v>
      </c>
      <c r="AC23" s="78">
        <v>10</v>
      </c>
      <c r="AD23" s="130">
        <f>IF(AM11=0,0,ROUND(AC23/AM11*100000,1))</f>
        <v>25.5</v>
      </c>
      <c r="AE23" s="78">
        <v>8</v>
      </c>
      <c r="AF23" s="130">
        <f>IF(AM11=0,0,ROUND(AE23/AM11*100000,1))</f>
        <v>20.4</v>
      </c>
      <c r="AG23" s="78">
        <v>15</v>
      </c>
      <c r="AH23" s="130">
        <f>IF(AM11=0,0,ROUND(AG23/AM11*100000,1))</f>
        <v>38.3</v>
      </c>
      <c r="AI23" s="78">
        <v>6</v>
      </c>
      <c r="AJ23" s="130">
        <f>IF(AM11=0,0,ROUND(AI23/AM11*100000,1))</f>
        <v>15.3</v>
      </c>
      <c r="AK23" s="78">
        <v>1</v>
      </c>
      <c r="AL23" s="174">
        <f>IF(AM11=0,0,ROUND(AK23/AM11*100000,1))</f>
        <v>2.6</v>
      </c>
      <c r="AO23" s="228"/>
      <c r="AQ23" s="79" t="s">
        <v>16</v>
      </c>
      <c r="AR23" s="78">
        <v>25</v>
      </c>
      <c r="AS23" s="130">
        <f>IF(BH11=0,0,ROUND(AR23/BH11*100000,1))</f>
        <v>59.9</v>
      </c>
      <c r="AT23" s="78">
        <v>13</v>
      </c>
      <c r="AU23" s="130">
        <f>IF(BH11=0,0,ROUND(AT23/BH11*100000,1))</f>
        <v>31.1</v>
      </c>
      <c r="AV23" s="78">
        <v>74</v>
      </c>
      <c r="AW23" s="130">
        <f>IF(BH11=0,0,ROUND(AV23/BH11*100000,1))</f>
        <v>177.2</v>
      </c>
      <c r="AX23" s="78">
        <v>6</v>
      </c>
      <c r="AY23" s="130">
        <f>IF(BH11=0,0,ROUND(AX23/BH11*100000,1))</f>
        <v>14.4</v>
      </c>
      <c r="AZ23" s="78">
        <v>4</v>
      </c>
      <c r="BA23" s="130">
        <f>IF(BH11=0,0,ROUND(AZ23/BH11*100000,1))</f>
        <v>9.6</v>
      </c>
      <c r="BB23" s="78">
        <v>11</v>
      </c>
      <c r="BC23" s="130">
        <f>IF(BH11=0,0,ROUND(BB23/BH11*100000,1))</f>
        <v>26.3</v>
      </c>
      <c r="BD23" s="78">
        <v>4</v>
      </c>
      <c r="BE23" s="130">
        <f>IF(BH11=0,0,ROUND(BD23/BH11*100000,1))</f>
        <v>9.6</v>
      </c>
      <c r="BF23" s="78">
        <v>1</v>
      </c>
      <c r="BG23" s="174">
        <f>IF(BH11=0,0,ROUND(BF23/BH11*100000,1))</f>
        <v>2.4</v>
      </c>
    </row>
    <row r="24" spans="1:59" s="26" customFormat="1" ht="21" customHeight="1" thickBot="1">
      <c r="A24" s="80" t="s">
        <v>17</v>
      </c>
      <c r="B24" s="81">
        <f>W24+AR24</f>
        <v>40</v>
      </c>
      <c r="C24" s="83">
        <f>IF(S12=0,0,ROUND(B24/S12*100000,1))</f>
        <v>74.5</v>
      </c>
      <c r="D24" s="81">
        <f>Y24+AT24</f>
        <v>31</v>
      </c>
      <c r="E24" s="131">
        <f>IF(S12=0,0,ROUND(D24/S12*100000,1))</f>
        <v>57.7</v>
      </c>
      <c r="F24" s="81">
        <f>AA24+AV24</f>
        <v>55</v>
      </c>
      <c r="G24" s="131">
        <f>IF(S12=0,0,ROUND(F24/S12*100000,1))</f>
        <v>102.4</v>
      </c>
      <c r="H24" s="81">
        <f>AC24+AX24</f>
        <v>14</v>
      </c>
      <c r="I24" s="131">
        <f>IF(S12=0,0,ROUND(H24/S12*100000,1))</f>
        <v>26.1</v>
      </c>
      <c r="J24" s="81">
        <f>AE24+AZ24</f>
        <v>4</v>
      </c>
      <c r="K24" s="131">
        <f>IF(S12=0,0,ROUND(J24/S12*100000,1))</f>
        <v>7.4</v>
      </c>
      <c r="L24" s="81">
        <f>AG24+BB24</f>
        <v>14</v>
      </c>
      <c r="M24" s="131">
        <f>IF(S12=0,0,ROUND(L24/S12*100000,1))</f>
        <v>26.1</v>
      </c>
      <c r="N24" s="81">
        <f>AI24+BD24</f>
        <v>4</v>
      </c>
      <c r="O24" s="131">
        <f>IF(S12=0,0,ROUND(N24/S12*100000,1))</f>
        <v>7.4</v>
      </c>
      <c r="P24" s="81">
        <f>AK24+BF24</f>
        <v>3</v>
      </c>
      <c r="Q24" s="132">
        <f>IF(S12=0,0,ROUND(P24/S12*100000,1))</f>
        <v>5.6</v>
      </c>
      <c r="R24" s="184">
        <f>P24/S12*100000</f>
        <v>5.584720205517703</v>
      </c>
      <c r="V24" s="133" t="s">
        <v>17</v>
      </c>
      <c r="W24" s="86">
        <v>24</v>
      </c>
      <c r="X24" s="134">
        <f>IF(AM12=0,0,ROUND(W24/AM12*100000,1))</f>
        <v>92.5</v>
      </c>
      <c r="Y24" s="86">
        <v>24</v>
      </c>
      <c r="Z24" s="134">
        <f>IF(AM12=0,0,ROUND(Y24/AM12*100000,1))</f>
        <v>92.5</v>
      </c>
      <c r="AA24" s="86">
        <v>19</v>
      </c>
      <c r="AB24" s="134">
        <f>IF(AM12=0,0,ROUND(AA24/AM12*100000,1))</f>
        <v>73.2</v>
      </c>
      <c r="AC24" s="86">
        <v>10</v>
      </c>
      <c r="AD24" s="134">
        <f>IF(AM12=0,0,ROUND(AC24/AM12*100000,1))</f>
        <v>38.5</v>
      </c>
      <c r="AE24" s="86">
        <v>0</v>
      </c>
      <c r="AF24" s="134">
        <f>IF(AM12=0,0,ROUND(AE24/AM12*100000,1))</f>
        <v>0</v>
      </c>
      <c r="AG24" s="86">
        <v>9</v>
      </c>
      <c r="AH24" s="134">
        <f>IF(AM12=0,0,ROUND(AG24/AM12*100000,1))</f>
        <v>34.7</v>
      </c>
      <c r="AI24" s="86">
        <v>2</v>
      </c>
      <c r="AJ24" s="134">
        <f>IF(AM12=0,0,ROUND(AI24/AM12*100000,1))</f>
        <v>7.7</v>
      </c>
      <c r="AK24" s="86">
        <v>1</v>
      </c>
      <c r="AL24" s="135">
        <f>IF(AM12=0,0,ROUND(AK24/AM12*100000,1))</f>
        <v>3.9</v>
      </c>
      <c r="AO24" s="228"/>
      <c r="AQ24" s="92" t="s">
        <v>17</v>
      </c>
      <c r="AR24" s="86">
        <v>16</v>
      </c>
      <c r="AS24" s="134">
        <f>IF(BH12=0,0,ROUND(AR24/BH12*100000,1))</f>
        <v>57.6</v>
      </c>
      <c r="AT24" s="86">
        <v>7</v>
      </c>
      <c r="AU24" s="134">
        <f>IF(BH12=0,0,ROUND(AT24/BH12*100000,1))</f>
        <v>25.2</v>
      </c>
      <c r="AV24" s="86">
        <v>36</v>
      </c>
      <c r="AW24" s="134">
        <f>IF(BH12=0,0,ROUND(AV24/BH12*100000,1))</f>
        <v>129.6</v>
      </c>
      <c r="AX24" s="86">
        <v>4</v>
      </c>
      <c r="AY24" s="134">
        <f>IF(BH12=0,0,ROUND(AX24/BH12*100000,1))</f>
        <v>14.4</v>
      </c>
      <c r="AZ24" s="86">
        <v>4</v>
      </c>
      <c r="BA24" s="134">
        <f>IF(BH12=0,0,ROUND(AZ24/BH12*100000,1))</f>
        <v>14.4</v>
      </c>
      <c r="BB24" s="86">
        <v>5</v>
      </c>
      <c r="BC24" s="134">
        <f>IF(BH12=0,0,ROUND(BB24/BH12*100000,1))</f>
        <v>18</v>
      </c>
      <c r="BD24" s="86">
        <v>2</v>
      </c>
      <c r="BE24" s="134">
        <f>IF(BH12=0,0,ROUND(BD24/BH12*100000,1))</f>
        <v>7.2</v>
      </c>
      <c r="BF24" s="86">
        <v>2</v>
      </c>
      <c r="BG24" s="135">
        <f>IF(BH12=0,0,ROUND(BF24/BH12*100000,1))</f>
        <v>7.2</v>
      </c>
    </row>
    <row r="25" spans="1:44" ht="14.25" customHeight="1">
      <c r="A25" s="225" t="s">
        <v>45</v>
      </c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V25" s="225" t="s">
        <v>18</v>
      </c>
      <c r="W25" s="226"/>
      <c r="X25" s="226"/>
      <c r="AO25" s="228"/>
      <c r="AQ25" s="136" t="s">
        <v>19</v>
      </c>
      <c r="AR25" s="5"/>
    </row>
    <row r="26" spans="1:59" ht="14.25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170"/>
      <c r="V26" s="211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O26" s="228"/>
      <c r="AQ26" s="246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</row>
    <row r="27" spans="1:41" ht="9" customHeight="1">
      <c r="A27" s="137"/>
      <c r="B27" s="138"/>
      <c r="C27" s="138"/>
      <c r="D27" s="138"/>
      <c r="E27" s="138"/>
      <c r="F27" s="138"/>
      <c r="G27" s="138"/>
      <c r="H27" s="137"/>
      <c r="I27" s="137"/>
      <c r="J27" s="137"/>
      <c r="K27" s="137"/>
      <c r="L27" s="137"/>
      <c r="M27" s="137"/>
      <c r="N27" s="138"/>
      <c r="O27" s="138"/>
      <c r="P27" s="137"/>
      <c r="Q27" s="137"/>
      <c r="R27" s="137"/>
      <c r="AO27" s="228"/>
    </row>
    <row r="28" spans="1:41" ht="9" customHeight="1">
      <c r="A28" s="1"/>
      <c r="B28" s="1"/>
      <c r="C28" s="1"/>
      <c r="D28" s="1"/>
      <c r="E28" s="1"/>
      <c r="F28" s="1"/>
      <c r="G28" s="1"/>
      <c r="N28" s="1"/>
      <c r="O28" s="1"/>
      <c r="AO28" s="228"/>
    </row>
    <row r="29" spans="1:41" ht="9" customHeight="1">
      <c r="A29" s="1"/>
      <c r="B29" s="1"/>
      <c r="C29" s="1"/>
      <c r="D29" s="1"/>
      <c r="E29" s="1"/>
      <c r="F29" s="1"/>
      <c r="G29" s="1"/>
      <c r="N29" s="1"/>
      <c r="O29" s="1"/>
      <c r="AO29" s="228"/>
    </row>
    <row r="30" spans="1:41" ht="9" customHeight="1">
      <c r="A30" s="1"/>
      <c r="B30" s="1"/>
      <c r="C30" s="1"/>
      <c r="D30" s="1"/>
      <c r="E30" s="1"/>
      <c r="F30" s="1"/>
      <c r="G30" s="1"/>
      <c r="N30" s="1"/>
      <c r="O30" s="1"/>
      <c r="AO30" s="228"/>
    </row>
    <row r="31" spans="1:41" ht="9" customHeight="1">
      <c r="A31" s="1"/>
      <c r="B31" s="1"/>
      <c r="C31" s="1"/>
      <c r="D31" s="1"/>
      <c r="E31" s="1"/>
      <c r="F31" s="1"/>
      <c r="G31" s="1"/>
      <c r="N31" s="1"/>
      <c r="O31" s="1"/>
      <c r="AO31" s="228"/>
    </row>
    <row r="32" spans="1:41" ht="23.25" customHeight="1">
      <c r="A32" s="139"/>
      <c r="AO32" s="228"/>
    </row>
    <row r="33" ht="9" customHeight="1">
      <c r="AO33" s="228"/>
    </row>
    <row r="34" ht="9" customHeight="1">
      <c r="AO34" s="228"/>
    </row>
    <row r="35" ht="9" customHeight="1">
      <c r="AO35" s="228"/>
    </row>
    <row r="36" ht="9" customHeight="1">
      <c r="AO36" s="228"/>
    </row>
    <row r="37" ht="9" customHeight="1">
      <c r="AO37" s="228"/>
    </row>
    <row r="38" ht="9" customHeight="1">
      <c r="AO38" s="228"/>
    </row>
    <row r="39" ht="9" customHeight="1">
      <c r="AO39" s="228"/>
    </row>
    <row r="40" ht="9" customHeight="1">
      <c r="AO40" s="228"/>
    </row>
    <row r="41" ht="9" customHeight="1">
      <c r="AO41" s="228"/>
    </row>
    <row r="42" spans="1:59" ht="22.5" customHeigh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171"/>
      <c r="V42" s="212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O42" s="228"/>
      <c r="AQ42" s="254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</row>
    <row r="43" spans="22:41" ht="9" customHeight="1"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O43" s="228"/>
    </row>
    <row r="44" ht="9" customHeight="1">
      <c r="AO44" s="228"/>
    </row>
    <row r="45" ht="9" customHeight="1">
      <c r="AO45" s="228"/>
    </row>
    <row r="46" ht="9" customHeight="1">
      <c r="AO46" s="228"/>
    </row>
    <row r="47" spans="1:59" ht="22.5" customHeight="1">
      <c r="A47" s="220" t="s">
        <v>43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1"/>
      <c r="S47" s="221"/>
      <c r="T47" s="221"/>
      <c r="U47" s="221"/>
      <c r="V47" s="222" t="s">
        <v>41</v>
      </c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O47" s="228"/>
      <c r="AQ47" s="222" t="s">
        <v>42</v>
      </c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</row>
    <row r="48" ht="9" customHeight="1">
      <c r="V48" s="219"/>
    </row>
    <row r="49" ht="9" customHeight="1">
      <c r="V49" s="219"/>
    </row>
    <row r="50" ht="9" customHeight="1">
      <c r="V50" s="219"/>
    </row>
    <row r="51" ht="9" customHeight="1">
      <c r="V51" s="219"/>
    </row>
    <row r="52" spans="1:22" ht="30" customHeight="1">
      <c r="A52" s="139" t="s">
        <v>20</v>
      </c>
      <c r="V52" s="219"/>
    </row>
    <row r="53" ht="9" customHeight="1">
      <c r="V53" s="219"/>
    </row>
    <row r="54" ht="9" customHeight="1">
      <c r="V54" s="219"/>
    </row>
    <row r="55" ht="9" customHeight="1">
      <c r="V55" s="219"/>
    </row>
    <row r="56" ht="9" customHeight="1">
      <c r="V56" s="219"/>
    </row>
    <row r="57" ht="9" customHeight="1">
      <c r="V57" s="219"/>
    </row>
    <row r="58" ht="9" customHeight="1">
      <c r="V58" s="219"/>
    </row>
    <row r="59" ht="9" customHeight="1">
      <c r="V59" s="219"/>
    </row>
    <row r="60" ht="9" customHeight="1">
      <c r="V60" s="219"/>
    </row>
    <row r="61" ht="9" customHeight="1">
      <c r="V61" s="219"/>
    </row>
    <row r="62" ht="9" customHeight="1">
      <c r="V62" s="219"/>
    </row>
    <row r="63" ht="9" customHeight="1">
      <c r="V63" s="219"/>
    </row>
    <row r="64" ht="9" customHeight="1">
      <c r="V64" s="219"/>
    </row>
    <row r="65" ht="9" customHeight="1">
      <c r="V65" s="219"/>
    </row>
    <row r="66" ht="9" customHeight="1">
      <c r="V66" s="219"/>
    </row>
    <row r="67" ht="9" customHeight="1">
      <c r="V67" s="219"/>
    </row>
    <row r="68" ht="9" customHeight="1">
      <c r="V68" s="219"/>
    </row>
    <row r="69" ht="9" customHeight="1">
      <c r="V69" s="219"/>
    </row>
    <row r="70" ht="9" customHeight="1">
      <c r="V70" s="219"/>
    </row>
    <row r="71" ht="9" customHeight="1">
      <c r="V71" s="219"/>
    </row>
    <row r="72" ht="9" customHeight="1">
      <c r="V72" s="219"/>
    </row>
    <row r="73" ht="9" customHeight="1">
      <c r="V73" s="219"/>
    </row>
    <row r="74" ht="9" customHeight="1">
      <c r="V74" s="219"/>
    </row>
    <row r="75" ht="9" customHeight="1">
      <c r="V75" s="219"/>
    </row>
    <row r="76" ht="9" customHeight="1">
      <c r="V76" s="219"/>
    </row>
    <row r="77" ht="9" customHeight="1">
      <c r="V77" s="219"/>
    </row>
    <row r="78" ht="9" customHeight="1">
      <c r="V78" s="219"/>
    </row>
    <row r="79" ht="9" customHeight="1">
      <c r="V79" s="219"/>
    </row>
    <row r="80" ht="9" customHeight="1">
      <c r="V80" s="219"/>
    </row>
    <row r="81" ht="9" customHeight="1">
      <c r="V81" s="219"/>
    </row>
    <row r="82" ht="9" customHeight="1">
      <c r="V82" s="219"/>
    </row>
    <row r="83" ht="9" customHeight="1">
      <c r="V83" s="219"/>
    </row>
    <row r="84" ht="9" customHeight="1">
      <c r="V84" s="219"/>
    </row>
    <row r="85" ht="9" customHeight="1">
      <c r="V85" s="219"/>
    </row>
    <row r="86" ht="9" customHeight="1">
      <c r="V86" s="219"/>
    </row>
    <row r="87" ht="9" customHeight="1">
      <c r="V87" s="219"/>
    </row>
    <row r="88" ht="9" customHeight="1">
      <c r="V88" s="219"/>
    </row>
    <row r="89" ht="9" customHeight="1">
      <c r="V89" s="219"/>
    </row>
    <row r="90" ht="9" customHeight="1">
      <c r="V90" s="219"/>
    </row>
    <row r="91" ht="9" customHeight="1">
      <c r="V91" s="219"/>
    </row>
    <row r="92" ht="9" customHeight="1">
      <c r="V92" s="219"/>
    </row>
    <row r="93" ht="9" customHeight="1">
      <c r="V93"/>
    </row>
  </sheetData>
  <sheetProtection/>
  <mergeCells count="59">
    <mergeCell ref="W16:X18"/>
    <mergeCell ref="A25:R25"/>
    <mergeCell ref="AX16:AY18"/>
    <mergeCell ref="AE16:AF18"/>
    <mergeCell ref="AK16:AL18"/>
    <mergeCell ref="AQ47:BG47"/>
    <mergeCell ref="AZ16:BA18"/>
    <mergeCell ref="AR16:AS18"/>
    <mergeCell ref="AG16:AH18"/>
    <mergeCell ref="BB16:BC18"/>
    <mergeCell ref="BF16:BG18"/>
    <mergeCell ref="AR4:AS6"/>
    <mergeCell ref="AX6:AY6"/>
    <mergeCell ref="AZ6:BA6"/>
    <mergeCell ref="BD4:BG5"/>
    <mergeCell ref="AT16:AU18"/>
    <mergeCell ref="AV16:AW18"/>
    <mergeCell ref="AT4:AU6"/>
    <mergeCell ref="BD16:BE18"/>
    <mergeCell ref="A42:Q42"/>
    <mergeCell ref="AQ42:BG42"/>
    <mergeCell ref="L6:M6"/>
    <mergeCell ref="N16:O18"/>
    <mergeCell ref="AI16:AJ18"/>
    <mergeCell ref="AC6:AD6"/>
    <mergeCell ref="AE6:AF6"/>
    <mergeCell ref="AG6:AH6"/>
    <mergeCell ref="AC16:AD18"/>
    <mergeCell ref="Y4:Z6"/>
    <mergeCell ref="A2:F2"/>
    <mergeCell ref="BF6:BG6"/>
    <mergeCell ref="B4:C6"/>
    <mergeCell ref="D4:E6"/>
    <mergeCell ref="F4:M5"/>
    <mergeCell ref="BB6:BC6"/>
    <mergeCell ref="AI4:AL5"/>
    <mergeCell ref="AK6:AL6"/>
    <mergeCell ref="AV4:BC5"/>
    <mergeCell ref="H6:I6"/>
    <mergeCell ref="B16:C18"/>
    <mergeCell ref="D16:E18"/>
    <mergeCell ref="F16:G18"/>
    <mergeCell ref="AQ26:BG26"/>
    <mergeCell ref="H16:I18"/>
    <mergeCell ref="J16:K18"/>
    <mergeCell ref="L16:M18"/>
    <mergeCell ref="A26:Q26"/>
    <mergeCell ref="AA16:AB18"/>
    <mergeCell ref="Y16:Z18"/>
    <mergeCell ref="A47:U47"/>
    <mergeCell ref="V47:AL47"/>
    <mergeCell ref="W4:X6"/>
    <mergeCell ref="V25:X25"/>
    <mergeCell ref="AO1:AO47"/>
    <mergeCell ref="N4:R5"/>
    <mergeCell ref="P6:R6"/>
    <mergeCell ref="P16:R18"/>
    <mergeCell ref="AA4:AH5"/>
    <mergeCell ref="J6:K6"/>
  </mergeCells>
  <printOptions horizontalCentered="1"/>
  <pageMargins left="0.3302777777777778" right="0.5118110236220472" top="0.7480314960629921" bottom="0.7480314960629921" header="0.31496062992125984" footer="0.31496062992125984"/>
  <pageSetup horizontalDpi="600" verticalDpi="600" orientation="landscape" paperSize="9" scale="82" r:id="rId1"/>
  <headerFooter alignWithMargins="0">
    <oddFooter>&amp;C&amp;12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主要死因別死亡数・率（総数・男・女）</dc:title>
  <dc:subject/>
  <dc:creator>岐阜県</dc:creator>
  <cp:keywords/>
  <dc:description/>
  <cp:lastModifiedBy>岐阜県</cp:lastModifiedBy>
  <cp:lastPrinted>2012-02-26T03:11:59Z</cp:lastPrinted>
  <dcterms:created xsi:type="dcterms:W3CDTF">2004-12-20T04:45:19Z</dcterms:created>
  <dcterms:modified xsi:type="dcterms:W3CDTF">2012-03-09T05:30:55Z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976662890</vt:i4>
  </property>
  <property fmtid="{D5CDD505-2E9C-101B-9397-08002B2CF9AE}" pid="3" name="_EmailSubject">
    <vt:lpwstr>RE: </vt:lpwstr>
  </property>
  <property fmtid="{D5CDD505-2E9C-101B-9397-08002B2CF9AE}" pid="4" name="_AuthorEmail">
    <vt:lpwstr>sugiyama-yoshiko@pref.gifu.lg.jp</vt:lpwstr>
  </property>
  <property fmtid="{D5CDD505-2E9C-101B-9397-08002B2CF9AE}" pid="5" name="_AuthorEmailDisplayName">
    <vt:lpwstr>杉山 世志子</vt:lpwstr>
  </property>
  <property fmtid="{D5CDD505-2E9C-101B-9397-08002B2CF9AE}" pid="6" name="_PreviousAdHocReviewCycleID">
    <vt:i4>-1141122026</vt:i4>
  </property>
  <property fmtid="{D5CDD505-2E9C-101B-9397-08002B2CF9AE}" pid="7" name="_ReviewingToolsShownOnce">
    <vt:lpwstr/>
  </property>
</Properties>
</file>