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281" windowWidth="14895" windowHeight="9405" activeTab="0"/>
  </bookViews>
  <sheets>
    <sheet name="Sheet1" sheetId="1" r:id="rId1"/>
  </sheets>
  <definedNames>
    <definedName name="_A">'Sheet1'!#REF!</definedName>
    <definedName name="_xlnm.Print_Area" localSheetId="0">'Sheet1'!$A$1:$N$48</definedName>
  </definedNames>
  <calcPr fullCalcOnLoad="1"/>
</workbook>
</file>

<file path=xl/sharedStrings.xml><?xml version="1.0" encoding="utf-8"?>
<sst xmlns="http://schemas.openxmlformats.org/spreadsheetml/2006/main" count="95" uniqueCount="66">
  <si>
    <t>新生児</t>
  </si>
  <si>
    <t>自然</t>
  </si>
  <si>
    <t>乳児</t>
  </si>
  <si>
    <t>総  数</t>
  </si>
  <si>
    <t>婚姻件数</t>
  </si>
  <si>
    <t>離婚件数</t>
  </si>
  <si>
    <t>出生率</t>
  </si>
  <si>
    <t>死亡率</t>
  </si>
  <si>
    <t>総数</t>
  </si>
  <si>
    <t>人工</t>
  </si>
  <si>
    <t>婚姻率</t>
  </si>
  <si>
    <t>離婚率</t>
  </si>
  <si>
    <t>総　　 数</t>
  </si>
  <si>
    <t>男</t>
  </si>
  <si>
    <t>女</t>
  </si>
  <si>
    <t>総　　数</t>
  </si>
  <si>
    <t>死亡数</t>
  </si>
  <si>
    <t>*</t>
  </si>
  <si>
    <t>増加率</t>
  </si>
  <si>
    <t xml:space="preserve"> </t>
  </si>
  <si>
    <t>全　　国</t>
  </si>
  <si>
    <t>総　数</t>
  </si>
  <si>
    <t>自　然</t>
  </si>
  <si>
    <t>人　工</t>
  </si>
  <si>
    <t>*2</t>
  </si>
  <si>
    <t>岐 阜 県</t>
  </si>
  <si>
    <t>管内総数</t>
  </si>
  <si>
    <t>中津川市</t>
  </si>
  <si>
    <t>恵 那 市</t>
  </si>
  <si>
    <t xml:space="preserve">乳児(1才未満）死亡数 </t>
  </si>
  <si>
    <t>中津川市</t>
  </si>
  <si>
    <t>恵那市</t>
  </si>
  <si>
    <t xml:space="preserve"> </t>
  </si>
  <si>
    <t>１　人口動態総覧</t>
  </si>
  <si>
    <t>　　　　　(平成18年)</t>
  </si>
  <si>
    <t xml:space="preserve"> 周 産 期 死 亡 数</t>
  </si>
  <si>
    <t>早期新生児死亡</t>
  </si>
  <si>
    <t>妊娠満２２週以後の  死産</t>
  </si>
  <si>
    <t>出　　　生　　　数</t>
  </si>
  <si>
    <t>死　　 亡　 　数</t>
  </si>
  <si>
    <t>自　 然　 増 　加 　数</t>
  </si>
  <si>
    <t>○全国人口は外人を含む総人口</t>
  </si>
  <si>
    <t>外人を含む総人口</t>
  </si>
  <si>
    <t>日本人総人口</t>
  </si>
  <si>
    <t>*  全国及び県の数値は、厚生労働省公表値</t>
  </si>
  <si>
    <t>死　　産　　数</t>
  </si>
  <si>
    <t>死　　産　　率 *3</t>
  </si>
  <si>
    <t>　　　　　　第２章　人口動態統計</t>
  </si>
  <si>
    <t>（１）実数（Ｔ２－１）</t>
  </si>
  <si>
    <t>（２）率（Ｔ２－２）</t>
  </si>
  <si>
    <t>　　　　(平成22年)</t>
  </si>
  <si>
    <t>　　（平成22年）</t>
  </si>
  <si>
    <t xml:space="preserve">   人　　　口（10月１日現在）※</t>
  </si>
  <si>
    <t>-7-</t>
  </si>
  <si>
    <t>*  出生率・死亡率・自然増加率・婚姻率・離婚率＝年間事件数／人口＊1,000</t>
  </si>
  <si>
    <t>早期新生児死亡　　</t>
  </si>
  <si>
    <t>*2 乳児・新生児・早期新生児死亡率＝乳児・新生児・早期新生児死亡数／出生数＊1,000</t>
  </si>
  <si>
    <t>*2</t>
  </si>
  <si>
    <t>*4</t>
  </si>
  <si>
    <t xml:space="preserve">妊娠満２２週以後の死産     </t>
  </si>
  <si>
    <t>*4 妊娠満２２週以後の死産率＝妊娠満２２週以後の死産数／出産（出生＋妊娠満２２週以後の死産）数＊1,000</t>
  </si>
  <si>
    <t>*5 周産期死亡率＝(妊娠満２２週以後の死産数＋早期新生児死亡数)／出産(出生＋妊娠満２２週以後の死産)数*1,000</t>
  </si>
  <si>
    <t>*3 死産率（自然・人工死産率）＝死産（自然・人工）数／出産（出生＋死産）数＊1,000</t>
  </si>
  <si>
    <t>周 産 期 死 亡 率 *5</t>
  </si>
  <si>
    <t>※全国,県人口：総務省統計局「平成22年国勢調査」平成22年10月1日現在</t>
  </si>
  <si>
    <t>　市人口：県統計課「平成22年国勢調査」平成22年10月1日現在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</si>
</sst>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;\-0.0;\-#"/>
    <numFmt numFmtId="179" formatCode="0.00;\-0.00;\-#"/>
    <numFmt numFmtId="180" formatCode="0_);[Red]\(0\)"/>
    <numFmt numFmtId="181" formatCode="#,##0_);[Red]\(#,##0\)"/>
    <numFmt numFmtId="182" formatCode="&quot;¥&quot;#,##0_);[Red]\(&quot;¥&quot;#,##0\)"/>
    <numFmt numFmtId="183" formatCode="0.0_);[Red]\(0.0\)"/>
    <numFmt numFmtId="184" formatCode="#,##0_ ;[Red]\-#,##0\ "/>
    <numFmt numFmtId="185" formatCode="0.E+00"/>
    <numFmt numFmtId="186" formatCode="0_ "/>
    <numFmt numFmtId="187" formatCode="#,##0.0_);\(#,##0.0\)"/>
    <numFmt numFmtId="188" formatCode="#,##0_);\(#,##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1">
    <font>
      <sz val="10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/>
      <top style="medium"/>
      <bottom style="medium">
        <color indexed="8"/>
      </bottom>
    </border>
    <border>
      <left style="thin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7">
    <xf numFmtId="3" fontId="0" fillId="0" borderId="0" xfId="0" applyNumberFormat="1" applyAlignment="1">
      <alignment horizontal="center"/>
    </xf>
    <xf numFmtId="3" fontId="5" fillId="0" borderId="10" xfId="0" applyNumberFormat="1" applyFont="1" applyFill="1" applyBorder="1" applyAlignment="1" applyProtection="1">
      <alignment/>
      <protection locked="0"/>
    </xf>
    <xf numFmtId="3" fontId="5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 applyProtection="1">
      <alignment horizontal="distributed" shrinkToFit="1"/>
      <protection/>
    </xf>
    <xf numFmtId="3" fontId="5" fillId="0" borderId="13" xfId="0" applyNumberFormat="1" applyFont="1" applyFill="1" applyBorder="1" applyAlignment="1" applyProtection="1">
      <alignment/>
      <protection locked="0"/>
    </xf>
    <xf numFmtId="3" fontId="5" fillId="0" borderId="14" xfId="0" applyNumberFormat="1" applyFont="1" applyFill="1" applyBorder="1" applyAlignment="1" applyProtection="1">
      <alignment/>
      <protection locked="0"/>
    </xf>
    <xf numFmtId="3" fontId="5" fillId="0" borderId="15" xfId="0" applyNumberFormat="1" applyFont="1" applyFill="1" applyBorder="1" applyAlignment="1" applyProtection="1">
      <alignment/>
      <protection locked="0"/>
    </xf>
    <xf numFmtId="3" fontId="5" fillId="0" borderId="16" xfId="0" applyNumberFormat="1" applyFont="1" applyFill="1" applyBorder="1" applyAlignment="1" applyProtection="1">
      <alignment/>
      <protection locked="0"/>
    </xf>
    <xf numFmtId="3" fontId="5" fillId="0" borderId="17" xfId="0" applyNumberFormat="1" applyFont="1" applyFill="1" applyBorder="1" applyAlignment="1" applyProtection="1">
      <alignment/>
      <protection locked="0"/>
    </xf>
    <xf numFmtId="3" fontId="5" fillId="0" borderId="18" xfId="0" applyNumberFormat="1" applyFont="1" applyFill="1" applyBorder="1" applyAlignment="1" applyProtection="1">
      <alignment/>
      <protection locked="0"/>
    </xf>
    <xf numFmtId="3" fontId="2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3" fontId="5" fillId="0" borderId="19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5" fillId="0" borderId="23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 horizontal="center"/>
    </xf>
    <xf numFmtId="3" fontId="5" fillId="0" borderId="28" xfId="0" applyNumberFormat="1" applyFont="1" applyFill="1" applyBorder="1" applyAlignment="1">
      <alignment horizontal="center"/>
    </xf>
    <xf numFmtId="3" fontId="5" fillId="0" borderId="29" xfId="0" applyNumberFormat="1" applyFont="1" applyFill="1" applyBorder="1" applyAlignment="1">
      <alignment horizontal="center"/>
    </xf>
    <xf numFmtId="3" fontId="5" fillId="0" borderId="23" xfId="0" applyNumberFormat="1" applyFont="1" applyFill="1" applyBorder="1" applyAlignment="1">
      <alignment horizontal="distributed"/>
    </xf>
    <xf numFmtId="3" fontId="5" fillId="0" borderId="30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3" fontId="5" fillId="0" borderId="32" xfId="0" applyNumberFormat="1" applyFont="1" applyFill="1" applyBorder="1" applyAlignment="1">
      <alignment horizontal="distributed"/>
    </xf>
    <xf numFmtId="3" fontId="5" fillId="0" borderId="33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distributed"/>
    </xf>
    <xf numFmtId="3" fontId="5" fillId="0" borderId="35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left"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3" fontId="0" fillId="0" borderId="0" xfId="0" applyNumberFormat="1" applyFill="1" applyAlignment="1">
      <alignment horizontal="left"/>
    </xf>
    <xf numFmtId="3" fontId="0" fillId="0" borderId="0" xfId="0" applyNumberFormat="1" applyFill="1" applyAlignment="1" applyProtection="1">
      <alignment/>
      <protection locked="0"/>
    </xf>
    <xf numFmtId="3" fontId="5" fillId="0" borderId="19" xfId="0" applyNumberFormat="1" applyFont="1" applyFill="1" applyBorder="1" applyAlignment="1">
      <alignment horizontal="center"/>
    </xf>
    <xf numFmtId="3" fontId="5" fillId="0" borderId="36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 horizontal="center"/>
    </xf>
    <xf numFmtId="3" fontId="5" fillId="0" borderId="28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 horizontal="center"/>
    </xf>
    <xf numFmtId="3" fontId="5" fillId="0" borderId="37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37" xfId="0" applyNumberFormat="1" applyFont="1" applyFill="1" applyBorder="1" applyAlignment="1">
      <alignment horizontal="distributed"/>
    </xf>
    <xf numFmtId="178" fontId="5" fillId="0" borderId="33" xfId="0" applyNumberFormat="1" applyFont="1" applyFill="1" applyBorder="1" applyAlignment="1">
      <alignment/>
    </xf>
    <xf numFmtId="3" fontId="5" fillId="0" borderId="38" xfId="0" applyNumberFormat="1" applyFont="1" applyFill="1" applyBorder="1" applyAlignment="1">
      <alignment horizontal="distributed"/>
    </xf>
    <xf numFmtId="3" fontId="5" fillId="0" borderId="39" xfId="0" applyNumberFormat="1" applyFont="1" applyFill="1" applyBorder="1" applyAlignment="1">
      <alignment/>
    </xf>
    <xf numFmtId="178" fontId="5" fillId="0" borderId="39" xfId="0" applyNumberFormat="1" applyFont="1" applyFill="1" applyBorder="1" applyAlignment="1">
      <alignment/>
    </xf>
    <xf numFmtId="3" fontId="5" fillId="0" borderId="39" xfId="0" applyNumberFormat="1" applyFont="1" applyFill="1" applyBorder="1" applyAlignment="1" applyProtection="1">
      <alignment/>
      <protection locked="0"/>
    </xf>
    <xf numFmtId="178" fontId="5" fillId="0" borderId="39" xfId="0" applyNumberFormat="1" applyFont="1" applyFill="1" applyBorder="1" applyAlignment="1" applyProtection="1">
      <alignment/>
      <protection locked="0"/>
    </xf>
    <xf numFmtId="3" fontId="5" fillId="0" borderId="40" xfId="0" applyNumberFormat="1" applyFont="1" applyFill="1" applyBorder="1" applyAlignment="1">
      <alignment/>
    </xf>
    <xf numFmtId="3" fontId="5" fillId="0" borderId="41" xfId="0" applyNumberFormat="1" applyFont="1" applyFill="1" applyBorder="1" applyAlignment="1">
      <alignment/>
    </xf>
    <xf numFmtId="3" fontId="5" fillId="0" borderId="41" xfId="0" applyNumberFormat="1" applyFont="1" applyFill="1" applyBorder="1" applyAlignment="1" applyProtection="1">
      <alignment/>
      <protection locked="0"/>
    </xf>
    <xf numFmtId="3" fontId="5" fillId="0" borderId="42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center"/>
    </xf>
    <xf numFmtId="178" fontId="5" fillId="0" borderId="13" xfId="0" applyNumberFormat="1" applyFont="1" applyFill="1" applyBorder="1" applyAlignment="1">
      <alignment/>
    </xf>
    <xf numFmtId="179" fontId="5" fillId="0" borderId="31" xfId="0" applyNumberFormat="1" applyFont="1" applyFill="1" applyBorder="1" applyAlignment="1">
      <alignment/>
    </xf>
    <xf numFmtId="178" fontId="5" fillId="0" borderId="14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 horizontal="distributed"/>
    </xf>
    <xf numFmtId="178" fontId="5" fillId="0" borderId="43" xfId="0" applyNumberFormat="1" applyFont="1" applyFill="1" applyBorder="1" applyAlignment="1">
      <alignment/>
    </xf>
    <xf numFmtId="178" fontId="5" fillId="0" borderId="20" xfId="0" applyNumberFormat="1" applyFont="1" applyFill="1" applyBorder="1" applyAlignment="1">
      <alignment/>
    </xf>
    <xf numFmtId="178" fontId="5" fillId="0" borderId="10" xfId="0" applyNumberFormat="1" applyFont="1" applyFill="1" applyBorder="1" applyAlignment="1">
      <alignment/>
    </xf>
    <xf numFmtId="3" fontId="5" fillId="0" borderId="44" xfId="0" applyNumberFormat="1" applyFont="1" applyFill="1" applyBorder="1" applyAlignment="1">
      <alignment horizontal="distributed"/>
    </xf>
    <xf numFmtId="178" fontId="5" fillId="0" borderId="45" xfId="0" applyNumberFormat="1" applyFont="1" applyFill="1" applyBorder="1" applyAlignment="1">
      <alignment/>
    </xf>
    <xf numFmtId="178" fontId="5" fillId="0" borderId="46" xfId="0" applyNumberFormat="1" applyFont="1" applyFill="1" applyBorder="1" applyAlignment="1">
      <alignment/>
    </xf>
    <xf numFmtId="178" fontId="5" fillId="0" borderId="47" xfId="0" applyNumberFormat="1" applyFont="1" applyFill="1" applyBorder="1" applyAlignment="1">
      <alignment/>
    </xf>
    <xf numFmtId="179" fontId="5" fillId="0" borderId="48" xfId="0" applyNumberFormat="1" applyFont="1" applyFill="1" applyBorder="1" applyAlignment="1">
      <alignment/>
    </xf>
    <xf numFmtId="178" fontId="5" fillId="0" borderId="15" xfId="0" applyNumberFormat="1" applyFont="1" applyFill="1" applyBorder="1" applyAlignment="1">
      <alignment/>
    </xf>
    <xf numFmtId="178" fontId="5" fillId="0" borderId="11" xfId="0" applyNumberFormat="1" applyFont="1" applyFill="1" applyBorder="1" applyAlignment="1">
      <alignment/>
    </xf>
    <xf numFmtId="179" fontId="5" fillId="0" borderId="16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41" xfId="0" applyNumberFormat="1" applyFont="1" applyFill="1" applyBorder="1" applyAlignment="1">
      <alignment/>
    </xf>
    <xf numFmtId="49" fontId="5" fillId="0" borderId="39" xfId="0" applyNumberFormat="1" applyFont="1" applyFill="1" applyBorder="1" applyAlignment="1">
      <alignment horizontal="right"/>
    </xf>
    <xf numFmtId="0" fontId="5" fillId="0" borderId="39" xfId="0" applyNumberFormat="1" applyFont="1" applyFill="1" applyBorder="1" applyAlignment="1">
      <alignment horizontal="right"/>
    </xf>
    <xf numFmtId="178" fontId="5" fillId="0" borderId="20" xfId="0" applyNumberFormat="1" applyFont="1" applyFill="1" applyBorder="1" applyAlignment="1">
      <alignment horizontal="right"/>
    </xf>
    <xf numFmtId="184" fontId="5" fillId="0" borderId="41" xfId="0" applyNumberFormat="1" applyFont="1" applyFill="1" applyBorder="1" applyAlignment="1" applyProtection="1">
      <alignment horizontal="right"/>
      <protection locked="0"/>
    </xf>
    <xf numFmtId="0" fontId="5" fillId="0" borderId="41" xfId="0" applyNumberFormat="1" applyFont="1" applyFill="1" applyBorder="1" applyAlignment="1" applyProtection="1">
      <alignment horizontal="right"/>
      <protection locked="0"/>
    </xf>
    <xf numFmtId="37" fontId="5" fillId="0" borderId="33" xfId="0" applyNumberFormat="1" applyFont="1" applyFill="1" applyBorder="1" applyAlignment="1">
      <alignment/>
    </xf>
    <xf numFmtId="181" fontId="5" fillId="0" borderId="49" xfId="0" applyNumberFormat="1" applyFont="1" applyFill="1" applyBorder="1" applyAlignment="1">
      <alignment horizontal="right"/>
    </xf>
    <xf numFmtId="49" fontId="5" fillId="0" borderId="50" xfId="0" applyNumberFormat="1" applyFont="1" applyFill="1" applyBorder="1" applyAlignment="1">
      <alignment horizontal="right"/>
    </xf>
    <xf numFmtId="178" fontId="5" fillId="0" borderId="41" xfId="0" applyNumberFormat="1" applyFont="1" applyFill="1" applyBorder="1" applyAlignment="1" applyProtection="1">
      <alignment horizontal="right"/>
      <protection locked="0"/>
    </xf>
    <xf numFmtId="186" fontId="5" fillId="0" borderId="51" xfId="0" applyNumberFormat="1" applyFont="1" applyFill="1" applyBorder="1" applyAlignment="1">
      <alignment/>
    </xf>
    <xf numFmtId="188" fontId="5" fillId="0" borderId="11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52" xfId="0" applyNumberFormat="1" applyFill="1" applyBorder="1" applyAlignment="1">
      <alignment horizontal="center"/>
    </xf>
    <xf numFmtId="3" fontId="0" fillId="0" borderId="24" xfId="0" applyNumberFormat="1" applyFill="1" applyBorder="1" applyAlignment="1">
      <alignment horizontal="center"/>
    </xf>
    <xf numFmtId="3" fontId="5" fillId="0" borderId="53" xfId="0" applyNumberFormat="1" applyFont="1" applyFill="1" applyBorder="1" applyAlignment="1">
      <alignment horizontal="center" vertical="center" wrapText="1"/>
    </xf>
    <xf numFmtId="3" fontId="5" fillId="0" borderId="30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54" xfId="0" applyNumberFormat="1" applyFont="1" applyFill="1" applyBorder="1" applyAlignment="1">
      <alignment horizontal="center"/>
    </xf>
    <xf numFmtId="3" fontId="5" fillId="0" borderId="55" xfId="0" applyNumberFormat="1" applyFont="1" applyFill="1" applyBorder="1" applyAlignment="1">
      <alignment horizontal="center"/>
    </xf>
    <xf numFmtId="3" fontId="5" fillId="0" borderId="56" xfId="0" applyNumberFormat="1" applyFont="1" applyFill="1" applyBorder="1" applyAlignment="1">
      <alignment horizontal="center"/>
    </xf>
    <xf numFmtId="3" fontId="5" fillId="0" borderId="53" xfId="0" applyNumberFormat="1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57" xfId="0" applyNumberFormat="1" applyFont="1" applyFill="1" applyBorder="1" applyAlignment="1">
      <alignment horizontal="center" vertical="center"/>
    </xf>
    <xf numFmtId="3" fontId="5" fillId="0" borderId="58" xfId="0" applyNumberFormat="1" applyFont="1" applyFill="1" applyBorder="1" applyAlignment="1">
      <alignment horizontal="center" vertical="center"/>
    </xf>
    <xf numFmtId="3" fontId="5" fillId="0" borderId="59" xfId="0" applyNumberFormat="1" applyFont="1" applyFill="1" applyBorder="1" applyAlignment="1">
      <alignment horizontal="center" vertical="center"/>
    </xf>
    <xf numFmtId="3" fontId="5" fillId="0" borderId="6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52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53"/>
  <sheetViews>
    <sheetView tabSelected="1" view="pageLayout" zoomScale="80" zoomScaleSheetLayoutView="100" zoomScalePageLayoutView="80" workbookViewId="0" topLeftCell="A1">
      <selection activeCell="E3" sqref="E3"/>
    </sheetView>
  </sheetViews>
  <sheetFormatPr defaultColWidth="10.625" defaultRowHeight="10.5" customHeight="1"/>
  <cols>
    <col min="1" max="1" width="13.125" style="12" customWidth="1"/>
    <col min="2" max="2" width="14.00390625" style="12" customWidth="1"/>
    <col min="3" max="3" width="13.125" style="12" customWidth="1"/>
    <col min="4" max="4" width="13.625" style="12" customWidth="1"/>
    <col min="5" max="14" width="12.75390625" style="12" customWidth="1"/>
    <col min="15" max="15" width="1.625" style="12" hidden="1" customWidth="1"/>
    <col min="16" max="16" width="10.625" style="12" customWidth="1"/>
    <col min="17" max="20" width="8.625" style="12" customWidth="1"/>
    <col min="21" max="22" width="9.00390625" style="12" customWidth="1"/>
    <col min="23" max="23" width="9.375" style="12" customWidth="1"/>
    <col min="24" max="26" width="8.625" style="12" customWidth="1"/>
    <col min="27" max="27" width="10.625" style="12" customWidth="1"/>
    <col min="28" max="28" width="10.75390625" style="12" bestFit="1" customWidth="1"/>
    <col min="29" max="29" width="6.625" style="12" customWidth="1"/>
    <col min="30" max="30" width="10.625" style="12" customWidth="1"/>
    <col min="31" max="31" width="2.625" style="12" customWidth="1"/>
    <col min="32" max="32" width="1.625" style="12" customWidth="1"/>
    <col min="33" max="33" width="7.375" style="12" customWidth="1"/>
    <col min="34" max="35" width="10.625" style="12" customWidth="1"/>
    <col min="36" max="47" width="8.625" style="12" customWidth="1"/>
    <col min="48" max="48" width="3.00390625" style="12" customWidth="1"/>
    <col min="49" max="16384" width="10.625" style="12" customWidth="1"/>
  </cols>
  <sheetData>
    <row r="2" s="11" customFormat="1" ht="17.25">
      <c r="A2" s="11" t="s">
        <v>47</v>
      </c>
    </row>
    <row r="3" ht="12"/>
    <row r="4" spans="1:14" ht="14.25">
      <c r="A4" s="13" t="s">
        <v>33</v>
      </c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5.75" customHeight="1" thickBot="1">
      <c r="A5" s="16" t="s">
        <v>48</v>
      </c>
      <c r="B5" s="17"/>
      <c r="C5" s="15"/>
      <c r="D5" s="15"/>
      <c r="E5" s="15"/>
      <c r="F5" s="15"/>
      <c r="G5" s="15"/>
      <c r="H5" s="15"/>
      <c r="I5" s="15"/>
      <c r="J5" s="15"/>
      <c r="K5" s="15"/>
      <c r="M5" s="18" t="s">
        <v>50</v>
      </c>
      <c r="N5" s="18"/>
    </row>
    <row r="6" spans="1:48" ht="15.75" customHeight="1">
      <c r="A6" s="19"/>
      <c r="B6" s="20"/>
      <c r="C6" s="21"/>
      <c r="D6" s="21"/>
      <c r="E6" s="20"/>
      <c r="F6" s="21"/>
      <c r="G6" s="21"/>
      <c r="H6" s="20"/>
      <c r="I6" s="21"/>
      <c r="J6" s="21"/>
      <c r="K6" s="20"/>
      <c r="L6" s="21"/>
      <c r="M6" s="22"/>
      <c r="N6" s="23"/>
      <c r="AC6" s="23"/>
      <c r="AV6" s="24"/>
    </row>
    <row r="7" spans="1:48" ht="15.75" customHeight="1">
      <c r="A7" s="25"/>
      <c r="B7" s="26" t="s">
        <v>52</v>
      </c>
      <c r="C7" s="27"/>
      <c r="D7" s="27"/>
      <c r="E7" s="101" t="s">
        <v>38</v>
      </c>
      <c r="F7" s="102"/>
      <c r="G7" s="103"/>
      <c r="H7" s="101" t="s">
        <v>39</v>
      </c>
      <c r="I7" s="102"/>
      <c r="J7" s="103"/>
      <c r="K7" s="101" t="s">
        <v>40</v>
      </c>
      <c r="L7" s="102"/>
      <c r="M7" s="104"/>
      <c r="N7" s="23"/>
      <c r="AC7" s="23"/>
      <c r="AV7" s="24"/>
    </row>
    <row r="8" spans="1:48" ht="15.75" customHeight="1">
      <c r="A8" s="25"/>
      <c r="B8" s="29"/>
      <c r="C8" s="27"/>
      <c r="D8" s="27"/>
      <c r="E8" s="29"/>
      <c r="F8" s="27"/>
      <c r="G8" s="27"/>
      <c r="H8" s="29"/>
      <c r="I8" s="27"/>
      <c r="J8" s="27"/>
      <c r="K8" s="29"/>
      <c r="L8" s="27"/>
      <c r="M8" s="30"/>
      <c r="N8" s="23"/>
      <c r="AC8" s="23"/>
      <c r="AV8" s="24"/>
    </row>
    <row r="9" spans="1:48" ht="15.75" customHeight="1" thickBot="1">
      <c r="A9" s="31"/>
      <c r="B9" s="32" t="s">
        <v>12</v>
      </c>
      <c r="C9" s="32" t="s">
        <v>13</v>
      </c>
      <c r="D9" s="32" t="s">
        <v>14</v>
      </c>
      <c r="E9" s="32" t="s">
        <v>15</v>
      </c>
      <c r="F9" s="32" t="s">
        <v>13</v>
      </c>
      <c r="G9" s="32" t="s">
        <v>14</v>
      </c>
      <c r="H9" s="33" t="s">
        <v>3</v>
      </c>
      <c r="I9" s="34" t="s">
        <v>13</v>
      </c>
      <c r="J9" s="34" t="s">
        <v>14</v>
      </c>
      <c r="K9" s="34" t="s">
        <v>3</v>
      </c>
      <c r="L9" s="34" t="s">
        <v>13</v>
      </c>
      <c r="M9" s="35" t="s">
        <v>14</v>
      </c>
      <c r="N9" s="23"/>
      <c r="AC9" s="23"/>
      <c r="AV9" s="24"/>
    </row>
    <row r="10" spans="1:48" ht="15.75" customHeight="1" thickBot="1">
      <c r="A10" s="36" t="s">
        <v>20</v>
      </c>
      <c r="B10" s="37">
        <v>128057352</v>
      </c>
      <c r="C10" s="1">
        <v>62327737</v>
      </c>
      <c r="D10" s="1">
        <v>65729615</v>
      </c>
      <c r="E10" s="37">
        <v>1071304</v>
      </c>
      <c r="F10" s="9">
        <v>550742</v>
      </c>
      <c r="G10" s="10">
        <v>520562</v>
      </c>
      <c r="H10" s="38">
        <f>I10+J10</f>
        <v>1197012</v>
      </c>
      <c r="I10" s="5">
        <v>633700</v>
      </c>
      <c r="J10" s="5">
        <v>563312</v>
      </c>
      <c r="K10" s="39">
        <f>E10-H10</f>
        <v>-125708</v>
      </c>
      <c r="L10" s="39">
        <f aca="true" t="shared" si="0" ref="K10:M13">F10-I10</f>
        <v>-82958</v>
      </c>
      <c r="M10" s="40">
        <f>G10-J10</f>
        <v>-42750</v>
      </c>
      <c r="N10" s="23"/>
      <c r="AC10" s="23"/>
      <c r="AV10" s="24"/>
    </row>
    <row r="11" spans="1:48" ht="15.75" customHeight="1" thickBot="1">
      <c r="A11" s="41" t="s">
        <v>25</v>
      </c>
      <c r="B11" s="42">
        <v>2080773</v>
      </c>
      <c r="C11" s="5">
        <v>1006247</v>
      </c>
      <c r="D11" s="5">
        <v>1074526</v>
      </c>
      <c r="E11" s="42">
        <v>16887</v>
      </c>
      <c r="F11" s="5">
        <v>8753</v>
      </c>
      <c r="G11" s="5">
        <v>8134</v>
      </c>
      <c r="H11" s="42">
        <f>I11+J11</f>
        <v>20220</v>
      </c>
      <c r="I11" s="5">
        <v>10603</v>
      </c>
      <c r="J11" s="5">
        <v>9617</v>
      </c>
      <c r="K11" s="39">
        <f t="shared" si="0"/>
        <v>-3333</v>
      </c>
      <c r="L11" s="39">
        <f t="shared" si="0"/>
        <v>-1850</v>
      </c>
      <c r="M11" s="40">
        <f t="shared" si="0"/>
        <v>-1483</v>
      </c>
      <c r="N11" s="23"/>
      <c r="AC11" s="23"/>
      <c r="AV11" s="24"/>
    </row>
    <row r="12" spans="1:48" ht="15.75" customHeight="1" thickBot="1">
      <c r="A12" s="41" t="s">
        <v>26</v>
      </c>
      <c r="B12" s="42">
        <f aca="true" t="shared" si="1" ref="B12:J12">SUM(B13:B14)</f>
        <v>134628</v>
      </c>
      <c r="C12" s="39">
        <f t="shared" si="1"/>
        <v>65089</v>
      </c>
      <c r="D12" s="39">
        <f t="shared" si="1"/>
        <v>69539</v>
      </c>
      <c r="E12" s="42">
        <f t="shared" si="1"/>
        <v>1066</v>
      </c>
      <c r="F12" s="39">
        <f t="shared" si="1"/>
        <v>562</v>
      </c>
      <c r="G12" s="39">
        <f t="shared" si="1"/>
        <v>504</v>
      </c>
      <c r="H12" s="42">
        <f t="shared" si="1"/>
        <v>1593</v>
      </c>
      <c r="I12" s="39">
        <f t="shared" si="1"/>
        <v>815</v>
      </c>
      <c r="J12" s="39">
        <f t="shared" si="1"/>
        <v>778</v>
      </c>
      <c r="K12" s="39">
        <f t="shared" si="0"/>
        <v>-527</v>
      </c>
      <c r="L12" s="39">
        <f t="shared" si="0"/>
        <v>-253</v>
      </c>
      <c r="M12" s="40">
        <f t="shared" si="0"/>
        <v>-274</v>
      </c>
      <c r="N12" s="23"/>
      <c r="AC12" s="23"/>
      <c r="AV12" s="24"/>
    </row>
    <row r="13" spans="1:48" ht="15.75" customHeight="1">
      <c r="A13" s="36" t="s">
        <v>27</v>
      </c>
      <c r="B13" s="37">
        <f>SUM(C13:D13)</f>
        <v>80910</v>
      </c>
      <c r="C13" s="1">
        <v>39145</v>
      </c>
      <c r="D13" s="1">
        <v>41765</v>
      </c>
      <c r="E13" s="37">
        <v>666</v>
      </c>
      <c r="F13" s="1">
        <v>349</v>
      </c>
      <c r="G13" s="1">
        <v>317</v>
      </c>
      <c r="H13" s="37">
        <v>939</v>
      </c>
      <c r="I13" s="1">
        <v>465</v>
      </c>
      <c r="J13" s="1">
        <v>474</v>
      </c>
      <c r="K13" s="29">
        <f t="shared" si="0"/>
        <v>-273</v>
      </c>
      <c r="L13" s="29">
        <f t="shared" si="0"/>
        <v>-116</v>
      </c>
      <c r="M13" s="43">
        <f t="shared" si="0"/>
        <v>-157</v>
      </c>
      <c r="N13" s="23"/>
      <c r="AC13" s="23"/>
      <c r="AV13" s="24"/>
    </row>
    <row r="14" spans="1:48" ht="15.75" customHeight="1" thickBot="1">
      <c r="A14" s="44" t="s">
        <v>28</v>
      </c>
      <c r="B14" s="2">
        <f>SUM(C14:D14)</f>
        <v>53718</v>
      </c>
      <c r="C14" s="2">
        <v>25944</v>
      </c>
      <c r="D14" s="3">
        <v>27774</v>
      </c>
      <c r="E14" s="2">
        <v>400</v>
      </c>
      <c r="F14" s="2">
        <v>213</v>
      </c>
      <c r="G14" s="3">
        <v>187</v>
      </c>
      <c r="H14" s="2">
        <v>654</v>
      </c>
      <c r="I14" s="2">
        <v>350</v>
      </c>
      <c r="J14" s="3">
        <v>304</v>
      </c>
      <c r="K14" s="2">
        <f>E14-H14</f>
        <v>-254</v>
      </c>
      <c r="L14" s="2">
        <f>F14-I14</f>
        <v>-137</v>
      </c>
      <c r="M14" s="45">
        <f>G14-J14</f>
        <v>-117</v>
      </c>
      <c r="N14" s="24"/>
      <c r="AC14" s="24"/>
      <c r="AV14" s="24"/>
    </row>
    <row r="15" ht="15" customHeight="1">
      <c r="B15" s="46" t="s">
        <v>64</v>
      </c>
    </row>
    <row r="16" spans="2:33" ht="15" customHeight="1">
      <c r="B16" s="46" t="s">
        <v>65</v>
      </c>
      <c r="Q16" s="24"/>
      <c r="R16" s="24"/>
      <c r="S16" s="24"/>
      <c r="T16" s="24"/>
      <c r="U16" s="47"/>
      <c r="V16" s="47"/>
      <c r="W16" s="48"/>
      <c r="X16" s="48"/>
      <c r="Y16" s="48"/>
      <c r="Z16" s="48"/>
      <c r="AA16" s="48"/>
      <c r="AC16" s="48"/>
      <c r="AD16" s="48"/>
      <c r="AE16" s="48"/>
      <c r="AF16" s="48"/>
      <c r="AG16" s="48"/>
    </row>
    <row r="17" spans="2:22" ht="13.5" customHeight="1" thickBot="1">
      <c r="B17" s="49"/>
      <c r="P17" s="49"/>
      <c r="U17" s="50"/>
      <c r="V17" s="50"/>
    </row>
    <row r="18" ht="18" customHeight="1" hidden="1" thickBot="1">
      <c r="L18" s="12" t="s">
        <v>34</v>
      </c>
    </row>
    <row r="19" spans="1:13" ht="15.75" customHeight="1">
      <c r="A19" s="51"/>
      <c r="B19" s="118" t="s">
        <v>29</v>
      </c>
      <c r="C19" s="119"/>
      <c r="D19" s="120"/>
      <c r="E19" s="20"/>
      <c r="F19" s="118" t="s">
        <v>45</v>
      </c>
      <c r="G19" s="119"/>
      <c r="H19" s="120"/>
      <c r="I19" s="108" t="s">
        <v>35</v>
      </c>
      <c r="J19" s="109"/>
      <c r="K19" s="110"/>
      <c r="L19" s="20"/>
      <c r="M19" s="52"/>
    </row>
    <row r="20" spans="1:13" ht="15.75" customHeight="1">
      <c r="A20" s="53"/>
      <c r="B20" s="121"/>
      <c r="C20" s="122"/>
      <c r="D20" s="123"/>
      <c r="E20" s="28" t="s">
        <v>0</v>
      </c>
      <c r="F20" s="124"/>
      <c r="G20" s="125"/>
      <c r="H20" s="126"/>
      <c r="I20" s="111" t="s">
        <v>3</v>
      </c>
      <c r="J20" s="105" t="s">
        <v>37</v>
      </c>
      <c r="K20" s="105" t="s">
        <v>36</v>
      </c>
      <c r="L20" s="29"/>
      <c r="M20" s="43"/>
    </row>
    <row r="21" spans="1:28" ht="15.75" customHeight="1">
      <c r="A21" s="53"/>
      <c r="B21" s="54"/>
      <c r="C21" s="54"/>
      <c r="D21" s="54"/>
      <c r="E21" s="29"/>
      <c r="F21" s="121"/>
      <c r="G21" s="122"/>
      <c r="H21" s="123"/>
      <c r="I21" s="112"/>
      <c r="J21" s="106"/>
      <c r="K21" s="106"/>
      <c r="L21" s="28" t="s">
        <v>4</v>
      </c>
      <c r="M21" s="55" t="s">
        <v>5</v>
      </c>
      <c r="AB21" s="12" t="s">
        <v>32</v>
      </c>
    </row>
    <row r="22" spans="1:13" ht="15.75" customHeight="1">
      <c r="A22" s="53"/>
      <c r="B22" s="28" t="s">
        <v>3</v>
      </c>
      <c r="C22" s="28" t="s">
        <v>13</v>
      </c>
      <c r="D22" s="28" t="s">
        <v>14</v>
      </c>
      <c r="E22" s="28" t="s">
        <v>16</v>
      </c>
      <c r="F22" s="111" t="s">
        <v>21</v>
      </c>
      <c r="G22" s="111" t="s">
        <v>22</v>
      </c>
      <c r="H22" s="111" t="s">
        <v>23</v>
      </c>
      <c r="I22" s="112"/>
      <c r="J22" s="106"/>
      <c r="K22" s="106"/>
      <c r="L22" s="29"/>
      <c r="M22" s="43"/>
    </row>
    <row r="23" spans="1:13" ht="15.75" customHeight="1" thickBot="1">
      <c r="A23" s="56"/>
      <c r="B23" s="57"/>
      <c r="C23" s="57"/>
      <c r="D23" s="57"/>
      <c r="E23" s="57"/>
      <c r="F23" s="113"/>
      <c r="G23" s="113"/>
      <c r="H23" s="113"/>
      <c r="I23" s="113"/>
      <c r="J23" s="107"/>
      <c r="K23" s="107"/>
      <c r="L23" s="58"/>
      <c r="M23" s="59"/>
    </row>
    <row r="24" spans="1:13" ht="15.75" customHeight="1" thickBot="1">
      <c r="A24" s="60" t="s">
        <v>20</v>
      </c>
      <c r="B24" s="38">
        <f>C24+D24</f>
        <v>2450</v>
      </c>
      <c r="C24" s="6">
        <v>1355</v>
      </c>
      <c r="D24" s="7">
        <v>1095</v>
      </c>
      <c r="E24" s="7">
        <v>1167</v>
      </c>
      <c r="F24" s="38">
        <v>26560</v>
      </c>
      <c r="G24" s="7">
        <v>12245</v>
      </c>
      <c r="H24" s="7">
        <v>14315</v>
      </c>
      <c r="I24" s="38">
        <f>J24+K24</f>
        <v>4515</v>
      </c>
      <c r="J24" s="7">
        <v>3637</v>
      </c>
      <c r="K24" s="7">
        <v>878</v>
      </c>
      <c r="L24" s="7">
        <v>700214</v>
      </c>
      <c r="M24" s="8">
        <v>251378</v>
      </c>
    </row>
    <row r="25" spans="1:13" ht="15.75" customHeight="1" thickBot="1">
      <c r="A25" s="60" t="s">
        <v>25</v>
      </c>
      <c r="B25" s="38">
        <f>C25+D25</f>
        <v>41</v>
      </c>
      <c r="C25" s="7">
        <v>28</v>
      </c>
      <c r="D25" s="7">
        <v>13</v>
      </c>
      <c r="E25" s="7">
        <v>21</v>
      </c>
      <c r="F25" s="38">
        <v>382</v>
      </c>
      <c r="G25" s="7">
        <v>171</v>
      </c>
      <c r="H25" s="7">
        <v>211</v>
      </c>
      <c r="I25" s="38">
        <v>65</v>
      </c>
      <c r="J25" s="7">
        <v>48</v>
      </c>
      <c r="K25" s="7">
        <v>17</v>
      </c>
      <c r="L25" s="7">
        <v>10087</v>
      </c>
      <c r="M25" s="8">
        <v>3395</v>
      </c>
    </row>
    <row r="26" spans="1:13" ht="15.75" customHeight="1" thickBot="1">
      <c r="A26" s="41" t="s">
        <v>26</v>
      </c>
      <c r="B26" s="42">
        <f>SUM(B27:B28)</f>
        <v>3</v>
      </c>
      <c r="C26" s="42">
        <f>SUM(C27:C28)</f>
        <v>2</v>
      </c>
      <c r="D26" s="96">
        <f>SUM(D27:D28)</f>
        <v>1</v>
      </c>
      <c r="E26" s="98">
        <f>SUM(E27:E28)</f>
        <v>1</v>
      </c>
      <c r="F26" s="42">
        <f aca="true" t="shared" si="2" ref="F26:L26">SUM(F27:F28)</f>
        <v>23</v>
      </c>
      <c r="G26" s="42">
        <f t="shared" si="2"/>
        <v>13</v>
      </c>
      <c r="H26" s="42">
        <f t="shared" si="2"/>
        <v>10</v>
      </c>
      <c r="I26" s="42">
        <f t="shared" si="2"/>
        <v>4</v>
      </c>
      <c r="J26" s="94">
        <f>SUM(J27:J28)</f>
        <v>3</v>
      </c>
      <c r="K26" s="95">
        <f>SUM(K27:K28)</f>
        <v>1</v>
      </c>
      <c r="L26" s="42">
        <f t="shared" si="2"/>
        <v>571</v>
      </c>
      <c r="M26" s="40">
        <f>SUM(M27:M28)</f>
        <v>180</v>
      </c>
    </row>
    <row r="27" spans="1:13" ht="15.75" customHeight="1">
      <c r="A27" s="62" t="s">
        <v>30</v>
      </c>
      <c r="B27" s="90">
        <v>1</v>
      </c>
      <c r="C27" s="64">
        <v>0</v>
      </c>
      <c r="D27" s="89">
        <v>1</v>
      </c>
      <c r="E27" s="64">
        <v>0</v>
      </c>
      <c r="F27" s="63">
        <v>13</v>
      </c>
      <c r="G27" s="63">
        <v>8</v>
      </c>
      <c r="H27" s="65">
        <v>5</v>
      </c>
      <c r="I27" s="64">
        <v>0</v>
      </c>
      <c r="J27" s="64">
        <v>0</v>
      </c>
      <c r="K27" s="66">
        <v>0</v>
      </c>
      <c r="L27" s="63">
        <v>361</v>
      </c>
      <c r="M27" s="67">
        <v>112</v>
      </c>
    </row>
    <row r="28" spans="1:13" ht="15.75" customHeight="1" thickBot="1">
      <c r="A28" s="4" t="s">
        <v>31</v>
      </c>
      <c r="B28" s="88">
        <f>SUM(C28:D28)</f>
        <v>2</v>
      </c>
      <c r="C28" s="88">
        <v>2</v>
      </c>
      <c r="D28" s="97">
        <v>0</v>
      </c>
      <c r="E28" s="99">
        <v>1</v>
      </c>
      <c r="F28" s="68">
        <v>10</v>
      </c>
      <c r="G28" s="68">
        <v>5</v>
      </c>
      <c r="H28" s="69">
        <v>5</v>
      </c>
      <c r="I28" s="93">
        <v>4</v>
      </c>
      <c r="J28" s="93">
        <v>3</v>
      </c>
      <c r="K28" s="92">
        <v>1</v>
      </c>
      <c r="L28" s="68">
        <v>210</v>
      </c>
      <c r="M28" s="70">
        <v>68</v>
      </c>
    </row>
    <row r="31" spans="1:14" ht="16.5" customHeight="1" thickBot="1">
      <c r="A31" s="16" t="s">
        <v>49</v>
      </c>
      <c r="B31" s="71"/>
      <c r="N31" s="18" t="s">
        <v>51</v>
      </c>
    </row>
    <row r="32" spans="1:14" ht="15.75" customHeight="1">
      <c r="A32" s="19"/>
      <c r="B32" s="20"/>
      <c r="C32" s="20"/>
      <c r="D32" s="20"/>
      <c r="E32" s="20"/>
      <c r="F32" s="20"/>
      <c r="G32" s="108" t="s">
        <v>46</v>
      </c>
      <c r="H32" s="109"/>
      <c r="I32" s="110"/>
      <c r="J32" s="108" t="s">
        <v>63</v>
      </c>
      <c r="K32" s="109"/>
      <c r="L32" s="110"/>
      <c r="M32" s="20"/>
      <c r="N32" s="52"/>
    </row>
    <row r="33" spans="1:14" ht="15.75" customHeight="1">
      <c r="A33" s="25"/>
      <c r="B33" s="29"/>
      <c r="C33" s="29"/>
      <c r="D33" s="28" t="s">
        <v>1</v>
      </c>
      <c r="E33" s="28" t="s">
        <v>2</v>
      </c>
      <c r="F33" s="28" t="s">
        <v>0</v>
      </c>
      <c r="G33" s="54"/>
      <c r="H33" s="54"/>
      <c r="I33" s="54"/>
      <c r="J33" s="54"/>
      <c r="K33" s="105" t="s">
        <v>59</v>
      </c>
      <c r="L33" s="105" t="s">
        <v>55</v>
      </c>
      <c r="M33" s="29"/>
      <c r="N33" s="43"/>
    </row>
    <row r="34" spans="1:14" ht="15.75" customHeight="1">
      <c r="A34" s="25"/>
      <c r="B34" s="28" t="s">
        <v>6</v>
      </c>
      <c r="C34" s="28" t="s">
        <v>7</v>
      </c>
      <c r="D34" s="29"/>
      <c r="E34" s="29"/>
      <c r="F34" s="29"/>
      <c r="G34" s="28" t="s">
        <v>8</v>
      </c>
      <c r="H34" s="28" t="s">
        <v>1</v>
      </c>
      <c r="I34" s="28" t="s">
        <v>9</v>
      </c>
      <c r="J34" s="28" t="s">
        <v>8</v>
      </c>
      <c r="K34" s="114"/>
      <c r="L34" s="114"/>
      <c r="M34" s="28" t="s">
        <v>10</v>
      </c>
      <c r="N34" s="55" t="s">
        <v>11</v>
      </c>
    </row>
    <row r="35" spans="1:14" ht="15.75" customHeight="1">
      <c r="A35" s="25"/>
      <c r="B35" s="28" t="s">
        <v>17</v>
      </c>
      <c r="C35" s="28" t="s">
        <v>17</v>
      </c>
      <c r="D35" s="28" t="s">
        <v>18</v>
      </c>
      <c r="E35" s="28" t="s">
        <v>7</v>
      </c>
      <c r="F35" s="28" t="s">
        <v>7</v>
      </c>
      <c r="G35" s="29"/>
      <c r="H35" s="29"/>
      <c r="I35" s="29"/>
      <c r="J35" s="28" t="s">
        <v>19</v>
      </c>
      <c r="K35" s="114"/>
      <c r="L35" s="114"/>
      <c r="M35" s="28" t="s">
        <v>17</v>
      </c>
      <c r="N35" s="55" t="s">
        <v>17</v>
      </c>
    </row>
    <row r="36" spans="1:14" ht="15.75" customHeight="1" thickBot="1">
      <c r="A36" s="25"/>
      <c r="B36" s="29"/>
      <c r="C36" s="29"/>
      <c r="D36" s="28" t="s">
        <v>17</v>
      </c>
      <c r="E36" s="28" t="s">
        <v>24</v>
      </c>
      <c r="F36" s="28" t="s">
        <v>24</v>
      </c>
      <c r="G36" s="29"/>
      <c r="H36" s="29"/>
      <c r="I36" s="29"/>
      <c r="J36" s="29"/>
      <c r="K36" s="100" t="s">
        <v>58</v>
      </c>
      <c r="L36" s="28" t="s">
        <v>57</v>
      </c>
      <c r="M36" s="29"/>
      <c r="N36" s="43"/>
    </row>
    <row r="37" spans="1:14" ht="15.75" customHeight="1" thickBot="1">
      <c r="A37" s="41" t="s">
        <v>20</v>
      </c>
      <c r="B37" s="72">
        <v>8.5</v>
      </c>
      <c r="C37" s="72">
        <v>9.5</v>
      </c>
      <c r="D37" s="61">
        <f>K10/B10*1000</f>
        <v>-0.9816539076959829</v>
      </c>
      <c r="E37" s="72">
        <f>B24/E10*1000</f>
        <v>2.28693256069239</v>
      </c>
      <c r="F37" s="72">
        <v>1.1</v>
      </c>
      <c r="G37" s="72">
        <f>F24/(E10+F24)*1000</f>
        <v>24.192431849482265</v>
      </c>
      <c r="H37" s="61">
        <f>G24/(E10+F24)*1000</f>
        <v>11.15347620470295</v>
      </c>
      <c r="I37" s="72">
        <f>H24/(E10+F24)*1000</f>
        <v>13.038955644779316</v>
      </c>
      <c r="J37" s="72">
        <f>I24/(E10+J24)*1000</f>
        <v>4.200230524279937</v>
      </c>
      <c r="K37" s="72">
        <f>J24/(J24+E10)*1000</f>
        <v>3.3834415098130965</v>
      </c>
      <c r="L37" s="72">
        <f>K24/(J24+E10)*1000</f>
        <v>0.8167890144668405</v>
      </c>
      <c r="M37" s="72">
        <f>L24/B10*1000</f>
        <v>5.467971881848689</v>
      </c>
      <c r="N37" s="73">
        <v>1.99</v>
      </c>
    </row>
    <row r="38" spans="1:14" ht="15.75" customHeight="1" thickBot="1">
      <c r="A38" s="60" t="s">
        <v>25</v>
      </c>
      <c r="B38" s="72">
        <v>8.3</v>
      </c>
      <c r="C38" s="72">
        <v>9.9</v>
      </c>
      <c r="D38" s="61">
        <f>K11/B11*1000</f>
        <v>-1.6018085586462338</v>
      </c>
      <c r="E38" s="72">
        <f>B25/E11*1000</f>
        <v>2.427903120743767</v>
      </c>
      <c r="F38" s="72">
        <f>E25/E11*1000</f>
        <v>1.2435601350151004</v>
      </c>
      <c r="G38" s="72">
        <f>F25/(F25+E11)*1000</f>
        <v>22.120562858301003</v>
      </c>
      <c r="H38" s="74">
        <f>G25/(F25+E11)*1000</f>
        <v>9.902136776883433</v>
      </c>
      <c r="I38" s="72">
        <f>H25/(F25+E11)*1000</f>
        <v>12.21842608141757</v>
      </c>
      <c r="J38" s="72">
        <f>I25/(J25+E11)*1000</f>
        <v>3.838204901092412</v>
      </c>
      <c r="K38" s="72">
        <f>J25/(J25+E11)*1000</f>
        <v>2.83436669619132</v>
      </c>
      <c r="L38" s="72">
        <f>K25/(J25+E11)*1000</f>
        <v>1.0038382049010923</v>
      </c>
      <c r="M38" s="72">
        <v>4.9</v>
      </c>
      <c r="N38" s="73">
        <v>1.66</v>
      </c>
    </row>
    <row r="39" spans="1:14" ht="15.75" customHeight="1" thickBot="1">
      <c r="A39" s="75" t="s">
        <v>26</v>
      </c>
      <c r="B39" s="72">
        <f>ROUND(E12/B12*1000,1)</f>
        <v>7.9</v>
      </c>
      <c r="C39" s="72">
        <f>ROUND(H12/B12*1000,1)</f>
        <v>11.8</v>
      </c>
      <c r="D39" s="76">
        <f>K12/B12*1000</f>
        <v>-3.914490299194819</v>
      </c>
      <c r="E39" s="77">
        <f>B26/E12*1000</f>
        <v>2.8142589118198873</v>
      </c>
      <c r="F39" s="91">
        <f>E26/E12*1000</f>
        <v>0.9380863039399625</v>
      </c>
      <c r="G39" s="77">
        <f>ROUND(F26/(F26+E12)*1000,1)</f>
        <v>21.1</v>
      </c>
      <c r="H39" s="78">
        <f>G26/(F26+E12)*1000</f>
        <v>11.937557392102846</v>
      </c>
      <c r="I39" s="77">
        <f>H26/(F26+E12)*1000</f>
        <v>9.182736455463727</v>
      </c>
      <c r="J39" s="77">
        <f>I26/(J26+E12)*1000</f>
        <v>3.7418147801683816</v>
      </c>
      <c r="K39" s="77">
        <f>J26/(J26+E12)*1000</f>
        <v>2.806361085126286</v>
      </c>
      <c r="L39" s="77">
        <f>K26/(J26+E12)*1000</f>
        <v>0.9354536950420954</v>
      </c>
      <c r="M39" s="72">
        <f>ROUND(L26/B12*1000,1)</f>
        <v>4.2</v>
      </c>
      <c r="N39" s="73">
        <f>ROUND(M26/B12*1000,2)</f>
        <v>1.34</v>
      </c>
    </row>
    <row r="40" spans="1:14" ht="15.75" customHeight="1">
      <c r="A40" s="79" t="s">
        <v>30</v>
      </c>
      <c r="B40" s="80">
        <f>ROUND(E13/B13*1000,1)</f>
        <v>8.2</v>
      </c>
      <c r="C40" s="81">
        <f>ROUND(H13/B13*1000,1)</f>
        <v>11.6</v>
      </c>
      <c r="D40" s="82">
        <f>K13/B13*1000</f>
        <v>-3.3741193919169445</v>
      </c>
      <c r="E40" s="82">
        <f>B27/E13*1000</f>
        <v>1.5015015015015014</v>
      </c>
      <c r="F40" s="82">
        <f>E27/E13*1000</f>
        <v>0</v>
      </c>
      <c r="G40" s="82">
        <f>ROUND(F27/(F27+E13)*1000,1)</f>
        <v>19.1</v>
      </c>
      <c r="H40" s="82">
        <f>G27/(F27+E13)*1000</f>
        <v>11.7820324005891</v>
      </c>
      <c r="I40" s="82">
        <f>H27/(F27+E13)*1000</f>
        <v>7.363770250368188</v>
      </c>
      <c r="J40" s="82">
        <f>I27/(J27+E13)*1000</f>
        <v>0</v>
      </c>
      <c r="K40" s="82">
        <f>J27/(J27+E13)*1000</f>
        <v>0</v>
      </c>
      <c r="L40" s="82">
        <f>K27/(J27+E13)*1000</f>
        <v>0</v>
      </c>
      <c r="M40" s="80">
        <f>ROUND(L27/B13*1000,1)</f>
        <v>4.5</v>
      </c>
      <c r="N40" s="83">
        <f>ROUND(M27/B13*1000,2)</f>
        <v>1.38</v>
      </c>
    </row>
    <row r="41" spans="1:14" ht="15.75" customHeight="1" thickBot="1">
      <c r="A41" s="4" t="s">
        <v>31</v>
      </c>
      <c r="B41" s="84">
        <f>ROUND(E14/B14*1000,1)</f>
        <v>7.4</v>
      </c>
      <c r="C41" s="84">
        <f>ROUND(H14/B14*1000,1)</f>
        <v>12.2</v>
      </c>
      <c r="D41" s="85">
        <f>K14/B14*1000</f>
        <v>-4.728396440671656</v>
      </c>
      <c r="E41" s="85">
        <f>B28/E14*1000</f>
        <v>5</v>
      </c>
      <c r="F41" s="85">
        <f>E28/E14*1000</f>
        <v>2.5</v>
      </c>
      <c r="G41" s="85">
        <f>ROUND(F28/(F28+E14)*1000,1)</f>
        <v>24.4</v>
      </c>
      <c r="H41" s="85">
        <f>G28/(F28+E14)*1000</f>
        <v>12.195121951219512</v>
      </c>
      <c r="I41" s="85">
        <f>H28/(F28+E14)*1000</f>
        <v>12.195121951219512</v>
      </c>
      <c r="J41" s="85">
        <f>I28/(J28+E14)*1000</f>
        <v>9.925558312655086</v>
      </c>
      <c r="K41" s="85">
        <f>J28/(J28+E14)*1000</f>
        <v>7.444168734491315</v>
      </c>
      <c r="L41" s="85">
        <f>K28/(J28+E14)*1000</f>
        <v>2.4813895781637716</v>
      </c>
      <c r="M41" s="84">
        <f>ROUND(L28/B14*1000,1)</f>
        <v>3.9</v>
      </c>
      <c r="N41" s="86">
        <f>ROUND(M28/B14*1000,2)</f>
        <v>1.27</v>
      </c>
    </row>
    <row r="42" spans="1:10" ht="14.25" customHeight="1">
      <c r="A42" s="46" t="s">
        <v>54</v>
      </c>
      <c r="C42" s="48"/>
      <c r="D42" s="48"/>
      <c r="E42" s="48"/>
      <c r="F42" s="48"/>
      <c r="G42" s="48"/>
      <c r="H42" s="48"/>
      <c r="I42" s="87"/>
      <c r="J42" s="87"/>
    </row>
    <row r="43" ht="10.5" customHeight="1">
      <c r="A43" s="46" t="s">
        <v>44</v>
      </c>
    </row>
    <row r="44" ht="10.5" customHeight="1">
      <c r="A44" s="49" t="s">
        <v>56</v>
      </c>
    </row>
    <row r="45" ht="10.5" customHeight="1">
      <c r="A45" s="49" t="s">
        <v>62</v>
      </c>
    </row>
    <row r="46" ht="10.5" customHeight="1">
      <c r="A46" s="49" t="s">
        <v>60</v>
      </c>
    </row>
    <row r="47" spans="1:14" ht="14.25" customHeight="1">
      <c r="A47" s="116" t="s">
        <v>61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</row>
    <row r="48" spans="1:14" ht="16.5" customHeight="1">
      <c r="A48" s="115" t="s">
        <v>53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</row>
    <row r="49" ht="10.5" customHeight="1">
      <c r="A49" s="49"/>
    </row>
    <row r="51" ht="10.5" customHeight="1">
      <c r="B51" s="12" t="s">
        <v>41</v>
      </c>
    </row>
    <row r="52" spans="2:4" ht="10.5" customHeight="1">
      <c r="B52" s="12" t="s">
        <v>42</v>
      </c>
      <c r="D52" s="12">
        <v>128057352</v>
      </c>
    </row>
    <row r="53" spans="2:4" ht="10.5" customHeight="1">
      <c r="B53" s="12" t="s">
        <v>43</v>
      </c>
      <c r="D53" s="12">
        <v>126382000</v>
      </c>
    </row>
  </sheetData>
  <sheetProtection/>
  <mergeCells count="18">
    <mergeCell ref="K33:K35"/>
    <mergeCell ref="A48:N48"/>
    <mergeCell ref="A47:N47"/>
    <mergeCell ref="J20:J23"/>
    <mergeCell ref="B19:D20"/>
    <mergeCell ref="F19:H21"/>
    <mergeCell ref="F22:F23"/>
    <mergeCell ref="G22:G23"/>
    <mergeCell ref="H22:H23"/>
    <mergeCell ref="L33:L35"/>
    <mergeCell ref="H7:J7"/>
    <mergeCell ref="K7:M7"/>
    <mergeCell ref="K20:K23"/>
    <mergeCell ref="J32:L32"/>
    <mergeCell ref="G32:I32"/>
    <mergeCell ref="I19:K19"/>
    <mergeCell ref="I20:I23"/>
    <mergeCell ref="E7:G7"/>
  </mergeCells>
  <printOptions/>
  <pageMargins left="0.47" right="0.2" top="0.4" bottom="0.31" header="-6.047244094488189" footer="-26.58267716535433"/>
  <pageSetup horizontalDpi="600" verticalDpi="600" orientation="landscape" paperSize="9" scale="83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G:\２章\T2-1～2.jsd</Template>
  <Manager/>
  <Company/>
  <Pages>3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人口動態総覧（実数・率）</dc:title>
  <dc:subject/>
  <dc:creator>岐阜県</dc:creator>
  <cp:keywords/>
  <dc:description/>
  <cp:lastModifiedBy>岐阜県</cp:lastModifiedBy>
  <cp:lastPrinted>2012-03-09T00:12:49Z</cp:lastPrinted>
  <dcterms:created xsi:type="dcterms:W3CDTF">2004-12-20T04:45:18Z</dcterms:created>
  <dcterms:modified xsi:type="dcterms:W3CDTF">2012-03-09T02:11:12Z</dcterms:modified>
  <cp:category/>
  <cp:version/>
  <cp:contentType/>
  <cp:contentStatus/>
  <cp:revision>75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-446493435</vt:i4>
  </property>
  <property fmtid="{D5CDD505-2E9C-101B-9397-08002B2CF9AE}" pid="3" name="_EmailSubject">
    <vt:lpwstr>差し替えです。</vt:lpwstr>
  </property>
  <property fmtid="{D5CDD505-2E9C-101B-9397-08002B2CF9AE}" pid="4" name="_AuthorEmail">
    <vt:lpwstr>sugiyama-yoshiko@pref.gifu.lg.jp</vt:lpwstr>
  </property>
  <property fmtid="{D5CDD505-2E9C-101B-9397-08002B2CF9AE}" pid="5" name="_AuthorEmailDisplayName">
    <vt:lpwstr>杉山 世志子</vt:lpwstr>
  </property>
  <property fmtid="{D5CDD505-2E9C-101B-9397-08002B2CF9AE}" pid="6" name="_ReviewingToolsShownOnce">
    <vt:lpwstr/>
  </property>
</Properties>
</file>