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2767" windowWidth="20172" windowHeight="3120" activeTab="0"/>
  </bookViews>
  <sheets>
    <sheet name="第２７、２８表" sheetId="1" r:id="rId1"/>
    <sheet name="第２９表" sheetId="2" r:id="rId2"/>
    <sheet name="第３０表" sheetId="3" r:id="rId3"/>
    <sheet name="第３１表" sheetId="4" r:id="rId4"/>
    <sheet name="第３２表" sheetId="5" r:id="rId5"/>
    <sheet name="第３３表" sheetId="6" r:id="rId6"/>
    <sheet name="第３４、３５表" sheetId="7" r:id="rId7"/>
    <sheet name="第３６表" sheetId="8" r:id="rId8"/>
  </sheets>
  <definedNames>
    <definedName name="_Fill" localSheetId="4" hidden="1">#REF!</definedName>
    <definedName name="_Fill" localSheetId="5" hidden="1">#REF!</definedName>
    <definedName name="_Fill" hidden="1">#REF!</definedName>
    <definedName name="_xlnm.Print_Area" localSheetId="0">'第２７、２８表'!$A$1:$BK$29</definedName>
    <definedName name="_xlnm.Print_Area" localSheetId="1">'第２９表'!$A$1:$K$27</definedName>
    <definedName name="_xlnm.Print_Area" localSheetId="2">'第３０表'!$A$1:$H$31</definedName>
    <definedName name="_xlnm.Print_Area" localSheetId="3">'第３１表'!$A$1:$H$32</definedName>
    <definedName name="_xlnm.Print_Area" localSheetId="4">'第３２表'!$A$1:$BI$15</definedName>
    <definedName name="_xlnm.Print_Area" localSheetId="5">'第３３表'!$A$1:$BI$58</definedName>
    <definedName name="_xlnm.Print_Area" localSheetId="6">'第３４、３５表'!$A$1:$BQ$31</definedName>
    <definedName name="_xlnm.Print_Area" localSheetId="7">'第３６表'!$A$1:$J$18</definedName>
  </definedNames>
  <calcPr fullCalcOnLoad="1"/>
</workbook>
</file>

<file path=xl/sharedStrings.xml><?xml version="1.0" encoding="utf-8"?>
<sst xmlns="http://schemas.openxmlformats.org/spreadsheetml/2006/main" count="457" uniqueCount="184">
  <si>
    <t>（２）資産別状況</t>
  </si>
  <si>
    <t>（単位：価格　千円、地積　㎡、単位当たり価格　円/㎡（田、畑、山林は円/千㎡））</t>
  </si>
  <si>
    <t>区　　　分</t>
  </si>
  <si>
    <t>市</t>
  </si>
  <si>
    <t>町　　　村</t>
  </si>
  <si>
    <t>計</t>
  </si>
  <si>
    <t>対前年度伸率（％）</t>
  </si>
  <si>
    <t>町村</t>
  </si>
  <si>
    <t>一般田</t>
  </si>
  <si>
    <t>決定価格</t>
  </si>
  <si>
    <t>評     価
総 地 積</t>
  </si>
  <si>
    <t>単位当た
り 価 格</t>
  </si>
  <si>
    <t>一般畑</t>
  </si>
  <si>
    <t>宅　地</t>
  </si>
  <si>
    <t>一　般
山　林</t>
  </si>
  <si>
    <t>その他</t>
  </si>
  <si>
    <t>（１）固定資産税の概要</t>
  </si>
  <si>
    <t>（単位：価格　千円、地積・床面積　㎡、単位当たり価格　円/㎡）</t>
  </si>
  <si>
    <t>区　　分</t>
  </si>
  <si>
    <t>町　　村</t>
  </si>
  <si>
    <t>土地</t>
  </si>
  <si>
    <t>評　 価
総地積</t>
  </si>
  <si>
    <t>家屋</t>
  </si>
  <si>
    <t>床面積</t>
  </si>
  <si>
    <t>償却
資産</t>
  </si>
  <si>
    <t>（単位：千円）</t>
  </si>
  <si>
    <t>地　財</t>
  </si>
  <si>
    <t>町　村</t>
  </si>
  <si>
    <t>計　画</t>
  </si>
  <si>
    <t>償却資産</t>
  </si>
  <si>
    <t>（単位：千円、％）</t>
  </si>
  <si>
    <t>年　度</t>
  </si>
  <si>
    <t>徴　　　　　　　　税　　　　　　　　費</t>
  </si>
  <si>
    <t>県 　　民　　 税</t>
  </si>
  <si>
    <t>税 収 入 額</t>
  </si>
  <si>
    <t>徴 収 取 扱 費</t>
  </si>
  <si>
    <t>割　合</t>
  </si>
  <si>
    <t>人　件　費</t>
  </si>
  <si>
    <t>需　用　費</t>
  </si>
  <si>
    <t>報奨金など</t>
  </si>
  <si>
    <t>そ　の　他</t>
  </si>
  <si>
    <t>（B) - （C)</t>
  </si>
  <si>
    <t>（A)　</t>
  </si>
  <si>
    <t>（B)　</t>
  </si>
  <si>
    <t>（C)　</t>
  </si>
  <si>
    <t>（D)　　</t>
  </si>
  <si>
    <t>（D)/（A)</t>
  </si>
  <si>
    <t>（単位：千円・％）</t>
  </si>
  <si>
    <t>区　分</t>
  </si>
  <si>
    <t>調　　定　　済　　額</t>
  </si>
  <si>
    <t>収　　入　　済　　額</t>
  </si>
  <si>
    <t>徴　　収　　率</t>
  </si>
  <si>
    <t>現　 年</t>
  </si>
  <si>
    <t>滞   納</t>
  </si>
  <si>
    <t>合　　計</t>
  </si>
  <si>
    <t>課税分</t>
  </si>
  <si>
    <t>繰越分</t>
  </si>
  <si>
    <t>（単位：％）</t>
  </si>
  <si>
    <t>税　目</t>
  </si>
  <si>
    <t>岐阜県</t>
  </si>
  <si>
    <t>全   国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</si>
  <si>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</si>
  <si>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</si>
  <si>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</si>
  <si>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</si>
  <si>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</si>
  <si>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</si>
  <si>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目的税</t>
  </si>
  <si>
    <t>合計</t>
  </si>
  <si>
    <t>D/A</t>
  </si>
  <si>
    <t>E/B</t>
  </si>
  <si>
    <t>F/C</t>
  </si>
  <si>
    <t>A</t>
  </si>
  <si>
    <t>B</t>
  </si>
  <si>
    <t>C</t>
  </si>
  <si>
    <t>D</t>
  </si>
  <si>
    <t>E</t>
  </si>
  <si>
    <t>F</t>
  </si>
  <si>
    <t>第３５表  税目別徴収率の推移と全国平均との比較（地方財政状況調査第６表）</t>
  </si>
  <si>
    <t>区　　　　　分</t>
  </si>
  <si>
    <t>総務大臣</t>
  </si>
  <si>
    <t>課税標準額</t>
  </si>
  <si>
    <t>知事</t>
  </si>
  <si>
    <t>市町村</t>
  </si>
  <si>
    <t>区分</t>
  </si>
  <si>
    <t>賦課期日台数（台）</t>
  </si>
  <si>
    <t>非課税・課税免除（台）</t>
  </si>
  <si>
    <t>課税台数（台）</t>
  </si>
  <si>
    <t>調定額（千円）</t>
  </si>
  <si>
    <t>車種</t>
  </si>
  <si>
    <t>全　　国</t>
  </si>
  <si>
    <t>原動機付自転車</t>
  </si>
  <si>
    <t>軽自動車及び小型特殊自動車</t>
  </si>
  <si>
    <t>（単位：価格　千円、床面積　㎡、単位当たり価格　円/㎡）</t>
  </si>
  <si>
    <t>事務所・</t>
  </si>
  <si>
    <t>店舗・百貨店</t>
  </si>
  <si>
    <t>単位あた</t>
  </si>
  <si>
    <t>り価格</t>
  </si>
  <si>
    <t>住宅・</t>
  </si>
  <si>
    <t>病院・ホテル</t>
  </si>
  <si>
    <t>工場・倉庫</t>
  </si>
  <si>
    <t>専用住宅</t>
  </si>
  <si>
    <t>単位当た</t>
  </si>
  <si>
    <t>併用住宅</t>
  </si>
  <si>
    <t>銀行・店舗</t>
  </si>
  <si>
    <t>第３４表  徴収実績の推移（地方財政状況調査第６表）</t>
  </si>
  <si>
    <t>県　　計</t>
  </si>
  <si>
    <t>県計</t>
  </si>
  <si>
    <t>県　計</t>
  </si>
  <si>
    <t>県　　　計</t>
  </si>
  <si>
    <t>４　固定資産税</t>
  </si>
  <si>
    <t>５　軽自動車税</t>
  </si>
  <si>
    <t>６　その他</t>
  </si>
  <si>
    <t>アパート</t>
  </si>
  <si>
    <t>第３６表　徴収に関する経費（課税状況調第３９表）</t>
  </si>
  <si>
    <t>（注）　土地については、法定免税点未満のものを含む</t>
  </si>
  <si>
    <t xml:space="preserve"> </t>
  </si>
  <si>
    <t>ミニカー</t>
  </si>
  <si>
    <t>三輪車</t>
  </si>
  <si>
    <t>営業用</t>
  </si>
  <si>
    <t>自家用</t>
  </si>
  <si>
    <t>貨物用</t>
  </si>
  <si>
    <t>一　　般</t>
  </si>
  <si>
    <t>乗用</t>
  </si>
  <si>
    <t>四輪車</t>
  </si>
  <si>
    <t>二輪車(b)
(側車付のものを含む)</t>
  </si>
  <si>
    <t>専ら雪上を走行するもの</t>
  </si>
  <si>
    <t>農耕用</t>
  </si>
  <si>
    <t>特殊作業用</t>
  </si>
  <si>
    <t>小計(C)</t>
  </si>
  <si>
    <t>二輪車等計(a)+(b)+(d)</t>
  </si>
  <si>
    <t>50㏄以下</t>
  </si>
  <si>
    <t>50㏄超～90㏄</t>
  </si>
  <si>
    <t>90㏄超～</t>
  </si>
  <si>
    <t>三輪車　（新税率）</t>
  </si>
  <si>
    <t>岐阜県</t>
  </si>
  <si>
    <t>全   国</t>
  </si>
  <si>
    <t>三輪車　（重課）</t>
  </si>
  <si>
    <t>三輪車　（75%軽課）</t>
  </si>
  <si>
    <t>三輪車　（50%軽課）</t>
  </si>
  <si>
    <t>三輪車　（25%軽課）</t>
  </si>
  <si>
    <t>三輪車　計</t>
  </si>
  <si>
    <t>（新税率）</t>
  </si>
  <si>
    <t>（重課）</t>
  </si>
  <si>
    <t>（75%軽課）</t>
  </si>
  <si>
    <t>（50%軽課）</t>
  </si>
  <si>
    <t>（25%軽課）</t>
  </si>
  <si>
    <t>四輪車　計</t>
  </si>
  <si>
    <t>小　　計</t>
  </si>
  <si>
    <t>小　　計　　(a)</t>
  </si>
  <si>
    <r>
      <t>二輪車(</t>
    </r>
    <r>
      <rPr>
        <sz val="7"/>
        <rFont val="ＭＳ Ｐゴシック"/>
        <family val="3"/>
      </rPr>
      <t>側車付を含む)</t>
    </r>
    <r>
      <rPr>
        <sz val="9"/>
        <rFont val="ＭＳ Ｐゴシック"/>
        <family val="3"/>
      </rPr>
      <t>　(b)</t>
    </r>
  </si>
  <si>
    <t>小　　計　　(c)</t>
  </si>
  <si>
    <t>二輪の小型自動車　(d)</t>
  </si>
  <si>
    <t>二輪車等　計　(a)+(b)+(d)</t>
  </si>
  <si>
    <t>合　　　　　計　(a)+(c)+(d)</t>
  </si>
  <si>
    <t>平成28年度</t>
  </si>
  <si>
    <t>H29
年度</t>
  </si>
  <si>
    <t>平成29年度</t>
  </si>
  <si>
    <t>H30
年度</t>
  </si>
  <si>
    <t>岐阜県</t>
  </si>
  <si>
    <t>全   国</t>
  </si>
  <si>
    <t>第２７表  固定資産税の状況（令和2年度） （概要調書第２表、第２２表、第７０表）</t>
  </si>
  <si>
    <t>令和2年度</t>
  </si>
  <si>
    <t>R1
年度</t>
  </si>
  <si>
    <t>第２８表  課税標準額の状況（令和2年度） （概要調書第２表、第２３表、第７０表）</t>
  </si>
  <si>
    <t>第２９表  土地の地目別状況（令和2年度）　（概要調書第２表）</t>
  </si>
  <si>
    <t>令和2年度</t>
  </si>
  <si>
    <t>R元
年度</t>
  </si>
  <si>
    <t>第３０表  木造家屋の状況（令和2年度）　（概要調書第２４表）</t>
  </si>
  <si>
    <t>第３１表  非木造家屋の状況（令和2年度） 　（概要調書第２５～３０表）</t>
  </si>
  <si>
    <t>第３２表  償却資産の状況（令和2年度） （概要調書第７０表）</t>
  </si>
  <si>
    <t>第３３表  軽自動車の状況（令和２年度） （課税状況調第３３表）</t>
  </si>
  <si>
    <t>R1</t>
  </si>
  <si>
    <t>H23</t>
  </si>
  <si>
    <t>H24</t>
  </si>
  <si>
    <t>H25</t>
  </si>
  <si>
    <t>H26</t>
  </si>
  <si>
    <t>H27</t>
  </si>
  <si>
    <t>H28</t>
  </si>
  <si>
    <t>H29</t>
  </si>
  <si>
    <t>H30</t>
  </si>
  <si>
    <t>平成30年度</t>
  </si>
  <si>
    <t>令和元年度</t>
  </si>
  <si>
    <t>H22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</si>
</sst>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);[Red]\(#,##0\)"/>
    <numFmt numFmtId="178" formatCode="#,##0.0_);[Red]\(#,##0.0\)"/>
    <numFmt numFmtId="179" formatCode="0.0_ "/>
    <numFmt numFmtId="180" formatCode="#,##0.0;[Red]\-#,##0.0"/>
    <numFmt numFmtId="181" formatCode="#,##0_ "/>
    <numFmt numFmtId="182" formatCode="#,##0.0_ "/>
    <numFmt numFmtId="183" formatCode="0.0"/>
    <numFmt numFmtId="184" formatCode=";;;"/>
    <numFmt numFmtId="185" formatCode="#,##0;&quot;▲ &quot;#,##0"/>
    <numFmt numFmtId="186" formatCode="#,##0.0;&quot;▲ &quot;#,##0.0"/>
    <numFmt numFmtId="187" formatCode="#,##0.00;&quot;▲ &quot;#,##0.00"/>
    <numFmt numFmtId="188" formatCode="yy/mm/dd"/>
    <numFmt numFmtId="189" formatCode="0.00_);[Red]\(0.00\)"/>
    <numFmt numFmtId="190" formatCode="0.00_ "/>
    <numFmt numFmtId="191" formatCode="0.000_);[Red]\(0.000\)"/>
    <numFmt numFmtId="192" formatCode="0.000_ "/>
    <numFmt numFmtId="193" formatCode="\(#,##0\);\(\-#,##0\)"/>
    <numFmt numFmtId="194" formatCode="0_);[Red]\(0\)"/>
    <numFmt numFmtId="195" formatCode="#,##0_);\(#,##0\)"/>
    <numFmt numFmtId="196" formatCode="0_);\(0\)"/>
    <numFmt numFmtId="197" formatCode="0;[Red]0"/>
    <numFmt numFmtId="198" formatCode="0;&quot;△ &quot;0"/>
    <numFmt numFmtId="199" formatCode="\(#,##0\)\ "/>
    <numFmt numFmtId="200" formatCode="0_ "/>
    <numFmt numFmtId="201" formatCode="[&lt;=999]000;000\-00"/>
    <numFmt numFmtId="202" formatCode="#,##0.000;[Red]\-#,##0.000"/>
    <numFmt numFmtId="203" formatCode="0.0%"/>
    <numFmt numFmtId="204" formatCode="0.0_);[Red]\(0.0\)"/>
    <numFmt numFmtId="205" formatCode="#,##0.0000;[Red]\-#,##0.0000"/>
    <numFmt numFmtId="206" formatCode="#,##0.00_ "/>
    <numFmt numFmtId="207" formatCode="#,##0.000_ "/>
    <numFmt numFmtId="208" formatCode="0.0000_ "/>
    <numFmt numFmtId="209" formatCode="0.00000_ "/>
    <numFmt numFmtId="210" formatCode="0.000000_ "/>
    <numFmt numFmtId="211" formatCode="0.0000000_ "/>
    <numFmt numFmtId="212" formatCode="0.00000000_ "/>
    <numFmt numFmtId="213" formatCode="0.000000000_ "/>
    <numFmt numFmtId="214" formatCode="0.0000000000_ "/>
    <numFmt numFmtId="215" formatCode="0.00000000000_ "/>
    <numFmt numFmtId="216" formatCode="0.000000000000_ "/>
    <numFmt numFmtId="217" formatCode="0.0000000000000_ "/>
    <numFmt numFmtId="218" formatCode="0.00000000000000_ "/>
    <numFmt numFmtId="219" formatCode="0.000000000000000_ "/>
    <numFmt numFmtId="220" formatCode="0.0000000000000000_ "/>
    <numFmt numFmtId="221" formatCode="0.00000000000000000_ "/>
    <numFmt numFmtId="222" formatCode="0.000000000000000000_ "/>
    <numFmt numFmtId="223" formatCode="0.0000000000000000000_ "/>
    <numFmt numFmtId="224" formatCode="0.00000000000000000000_ "/>
    <numFmt numFmtId="225" formatCode="0.000000000000000000000_ "/>
    <numFmt numFmtId="226" formatCode="0.0000000000000000000000_ "/>
    <numFmt numFmtId="227" formatCode="0.00000000000000000000000_ "/>
    <numFmt numFmtId="228" formatCode="0.000000000000000000000000_ 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u val="single"/>
      <sz val="8.4"/>
      <color indexed="12"/>
      <name val="ＭＳ 明朝"/>
      <family val="1"/>
    </font>
    <font>
      <sz val="11"/>
      <name val="ＭＳ ゴシック"/>
      <family val="3"/>
    </font>
    <font>
      <u val="single"/>
      <sz val="8.4"/>
      <color indexed="36"/>
      <name val="ＭＳ 明朝"/>
      <family val="1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1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79" fontId="9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 applyProtection="1" quotePrefix="1">
      <alignment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horizontal="right" vertical="center"/>
      <protection/>
    </xf>
    <xf numFmtId="0" fontId="8" fillId="33" borderId="11" xfId="0" applyFont="1" applyFill="1" applyBorder="1" applyAlignment="1" applyProtection="1">
      <alignment horizontal="centerContinuous" vertical="center"/>
      <protection/>
    </xf>
    <xf numFmtId="0" fontId="8" fillId="33" borderId="12" xfId="0" applyFont="1" applyFill="1" applyBorder="1" applyAlignment="1" applyProtection="1">
      <alignment horizontal="centerContinuous" vertical="center"/>
      <protection/>
    </xf>
    <xf numFmtId="0" fontId="8" fillId="33" borderId="13" xfId="0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Continuous" vertical="top"/>
    </xf>
    <xf numFmtId="0" fontId="8" fillId="33" borderId="15" xfId="0" applyFont="1" applyFill="1" applyBorder="1" applyAlignment="1">
      <alignment horizontal="centerContinuous" vertical="center"/>
    </xf>
    <xf numFmtId="0" fontId="8" fillId="33" borderId="16" xfId="0" applyFont="1" applyFill="1" applyBorder="1" applyAlignment="1">
      <alignment horizontal="centerContinuous" vertical="center"/>
    </xf>
    <xf numFmtId="0" fontId="8" fillId="33" borderId="15" xfId="0" applyFont="1" applyFill="1" applyBorder="1" applyAlignment="1" applyProtection="1">
      <alignment horizontal="centerContinuous" vertical="top"/>
      <protection/>
    </xf>
    <xf numFmtId="0" fontId="8" fillId="33" borderId="17" xfId="0" applyFont="1" applyFill="1" applyBorder="1" applyAlignment="1" applyProtection="1">
      <alignment horizontal="centerContinuous" vertical="top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17" xfId="0" applyFont="1" applyFill="1" applyBorder="1" applyAlignment="1">
      <alignment vertical="top"/>
    </xf>
    <xf numFmtId="38" fontId="8" fillId="33" borderId="15" xfId="49" applyFont="1" applyFill="1" applyBorder="1" applyAlignment="1">
      <alignment horizontal="right" vertical="center"/>
    </xf>
    <xf numFmtId="182" fontId="8" fillId="33" borderId="15" xfId="0" applyNumberFormat="1" applyFont="1" applyFill="1" applyBorder="1" applyAlignment="1">
      <alignment vertical="center"/>
    </xf>
    <xf numFmtId="182" fontId="8" fillId="33" borderId="17" xfId="0" applyNumberFormat="1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top"/>
    </xf>
    <xf numFmtId="38" fontId="8" fillId="33" borderId="0" xfId="49" applyFont="1" applyFill="1" applyBorder="1" applyAlignment="1">
      <alignment horizontal="right" vertical="center"/>
    </xf>
    <xf numFmtId="182" fontId="8" fillId="33" borderId="0" xfId="0" applyNumberFormat="1" applyFont="1" applyFill="1" applyBorder="1" applyAlignment="1">
      <alignment vertical="center"/>
    </xf>
    <xf numFmtId="182" fontId="8" fillId="33" borderId="20" xfId="0" applyNumberFormat="1" applyFont="1" applyFill="1" applyBorder="1" applyAlignment="1">
      <alignment vertical="center"/>
    </xf>
    <xf numFmtId="0" fontId="8" fillId="33" borderId="21" xfId="0" applyFont="1" applyFill="1" applyBorder="1" applyAlignment="1">
      <alignment vertical="top"/>
    </xf>
    <xf numFmtId="178" fontId="6" fillId="33" borderId="22" xfId="0" applyNumberFormat="1" applyFont="1" applyFill="1" applyBorder="1" applyAlignment="1">
      <alignment vertical="center"/>
    </xf>
    <xf numFmtId="38" fontId="8" fillId="33" borderId="23" xfId="49" applyFont="1" applyFill="1" applyBorder="1" applyAlignment="1">
      <alignment horizontal="right" vertical="center"/>
    </xf>
    <xf numFmtId="182" fontId="6" fillId="33" borderId="23" xfId="0" applyNumberFormat="1" applyFont="1" applyFill="1" applyBorder="1" applyAlignment="1">
      <alignment vertical="center"/>
    </xf>
    <xf numFmtId="182" fontId="6" fillId="33" borderId="22" xfId="0" applyNumberFormat="1" applyFont="1" applyFill="1" applyBorder="1" applyAlignment="1">
      <alignment vertical="center"/>
    </xf>
    <xf numFmtId="178" fontId="6" fillId="33" borderId="24" xfId="0" applyNumberFormat="1" applyFont="1" applyFill="1" applyBorder="1" applyAlignment="1">
      <alignment vertical="center"/>
    </xf>
    <xf numFmtId="178" fontId="6" fillId="33" borderId="25" xfId="0" applyNumberFormat="1" applyFont="1" applyFill="1" applyBorder="1" applyAlignment="1">
      <alignment vertical="center"/>
    </xf>
    <xf numFmtId="38" fontId="8" fillId="33" borderId="26" xfId="49" applyFont="1" applyFill="1" applyBorder="1" applyAlignment="1">
      <alignment horizontal="right" vertical="center"/>
    </xf>
    <xf numFmtId="182" fontId="6" fillId="33" borderId="27" xfId="0" applyNumberFormat="1" applyFont="1" applyFill="1" applyBorder="1" applyAlignment="1">
      <alignment vertical="center"/>
    </xf>
    <xf numFmtId="182" fontId="6" fillId="33" borderId="28" xfId="0" applyNumberFormat="1" applyFont="1" applyFill="1" applyBorder="1" applyAlignment="1">
      <alignment vertical="center"/>
    </xf>
    <xf numFmtId="182" fontId="6" fillId="33" borderId="25" xfId="0" applyNumberFormat="1" applyFont="1" applyFill="1" applyBorder="1" applyAlignment="1">
      <alignment vertical="center"/>
    </xf>
    <xf numFmtId="178" fontId="6" fillId="33" borderId="29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177" fontId="6" fillId="33" borderId="0" xfId="0" applyNumberFormat="1" applyFont="1" applyFill="1" applyBorder="1" applyAlignment="1">
      <alignment vertical="center"/>
    </xf>
    <xf numFmtId="178" fontId="6" fillId="33" borderId="0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horizontal="right" vertical="center"/>
    </xf>
    <xf numFmtId="181" fontId="0" fillId="33" borderId="0" xfId="62" applyNumberFormat="1" applyFont="1" applyFill="1" applyAlignment="1">
      <alignment vertical="center"/>
      <protection/>
    </xf>
    <xf numFmtId="181" fontId="4" fillId="33" borderId="0" xfId="62" applyNumberFormat="1" applyFont="1" applyFill="1" applyAlignment="1">
      <alignment horizontal="left" vertical="center"/>
      <protection/>
    </xf>
    <xf numFmtId="181" fontId="0" fillId="33" borderId="0" xfId="62" applyNumberFormat="1" applyFont="1" applyFill="1" applyAlignment="1">
      <alignment vertical="top"/>
      <protection/>
    </xf>
    <xf numFmtId="181" fontId="9" fillId="33" borderId="30" xfId="62" applyNumberFormat="1" applyFont="1" applyFill="1" applyBorder="1" applyAlignment="1">
      <alignment vertical="center"/>
      <protection/>
    </xf>
    <xf numFmtId="181" fontId="9" fillId="33" borderId="30" xfId="62" applyNumberFormat="1" applyFont="1" applyFill="1" applyBorder="1" applyAlignment="1">
      <alignment horizontal="center"/>
      <protection/>
    </xf>
    <xf numFmtId="181" fontId="9" fillId="33" borderId="31" xfId="62" applyNumberFormat="1" applyFont="1" applyFill="1" applyBorder="1" applyAlignment="1">
      <alignment vertical="center"/>
      <protection/>
    </xf>
    <xf numFmtId="181" fontId="9" fillId="33" borderId="0" xfId="62" applyNumberFormat="1" applyFont="1" applyFill="1" applyAlignment="1">
      <alignment vertical="center"/>
      <protection/>
    </xf>
    <xf numFmtId="181" fontId="9" fillId="33" borderId="32" xfId="62" applyNumberFormat="1" applyFont="1" applyFill="1" applyBorder="1" applyAlignment="1">
      <alignment horizontal="center"/>
      <protection/>
    </xf>
    <xf numFmtId="181" fontId="9" fillId="33" borderId="33" xfId="62" applyNumberFormat="1" applyFont="1" applyFill="1" applyBorder="1" applyAlignment="1">
      <alignment horizontal="center"/>
      <protection/>
    </xf>
    <xf numFmtId="181" fontId="9" fillId="33" borderId="34" xfId="62" applyNumberFormat="1" applyFont="1" applyFill="1" applyBorder="1" applyAlignment="1">
      <alignment horizontal="center"/>
      <protection/>
    </xf>
    <xf numFmtId="181" fontId="9" fillId="33" borderId="34" xfId="62" applyNumberFormat="1" applyFont="1" applyFill="1" applyBorder="1" applyAlignment="1">
      <alignment horizontal="center" vertical="center"/>
      <protection/>
    </xf>
    <xf numFmtId="181" fontId="9" fillId="33" borderId="21" xfId="62" applyNumberFormat="1" applyFont="1" applyFill="1" applyBorder="1" applyAlignment="1">
      <alignment horizontal="center" vertical="center"/>
      <protection/>
    </xf>
    <xf numFmtId="181" fontId="9" fillId="33" borderId="0" xfId="62" applyNumberFormat="1" applyFont="1" applyFill="1" applyBorder="1" applyAlignment="1">
      <alignment horizontal="center" vertical="center"/>
      <protection/>
    </xf>
    <xf numFmtId="181" fontId="9" fillId="33" borderId="34" xfId="62" applyNumberFormat="1" applyFont="1" applyFill="1" applyBorder="1" applyAlignment="1">
      <alignment horizontal="center" vertical="top"/>
      <protection/>
    </xf>
    <xf numFmtId="181" fontId="9" fillId="33" borderId="21" xfId="62" applyNumberFormat="1" applyFont="1" applyFill="1" applyBorder="1" applyAlignment="1">
      <alignment horizontal="center" vertical="top"/>
      <protection/>
    </xf>
    <xf numFmtId="181" fontId="9" fillId="33" borderId="35" xfId="62" applyNumberFormat="1" applyFont="1" applyFill="1" applyBorder="1" applyAlignment="1">
      <alignment horizontal="right" vertical="center"/>
      <protection/>
    </xf>
    <xf numFmtId="181" fontId="9" fillId="33" borderId="15" xfId="62" applyNumberFormat="1" applyFont="1" applyFill="1" applyBorder="1" applyAlignment="1">
      <alignment horizontal="right" vertical="center"/>
      <protection/>
    </xf>
    <xf numFmtId="181" fontId="9" fillId="33" borderId="19" xfId="62" applyNumberFormat="1" applyFont="1" applyFill="1" applyBorder="1" applyAlignment="1">
      <alignment horizontal="center" vertical="center"/>
      <protection/>
    </xf>
    <xf numFmtId="181" fontId="9" fillId="33" borderId="36" xfId="62" applyNumberFormat="1" applyFont="1" applyFill="1" applyBorder="1" applyAlignment="1">
      <alignment horizontal="center" vertical="center"/>
      <protection/>
    </xf>
    <xf numFmtId="181" fontId="9" fillId="33" borderId="23" xfId="62" applyNumberFormat="1" applyFont="1" applyFill="1" applyBorder="1" applyAlignment="1">
      <alignment horizontal="right" vertical="center"/>
      <protection/>
    </xf>
    <xf numFmtId="181" fontId="9" fillId="33" borderId="37" xfId="62" applyNumberFormat="1" applyFont="1" applyFill="1" applyBorder="1" applyAlignment="1">
      <alignment horizontal="right" vertical="center"/>
      <protection/>
    </xf>
    <xf numFmtId="181" fontId="9" fillId="33" borderId="0" xfId="62" applyNumberFormat="1" applyFont="1" applyFill="1" applyBorder="1" applyAlignment="1">
      <alignment horizontal="right" vertical="center"/>
      <protection/>
    </xf>
    <xf numFmtId="181" fontId="9" fillId="33" borderId="34" xfId="62" applyNumberFormat="1" applyFont="1" applyFill="1" applyBorder="1" applyAlignment="1">
      <alignment horizontal="right" vertical="center"/>
      <protection/>
    </xf>
    <xf numFmtId="182" fontId="9" fillId="33" borderId="21" xfId="62" applyNumberFormat="1" applyFont="1" applyFill="1" applyBorder="1" applyAlignment="1">
      <alignment horizontal="right" vertical="center" indent="1"/>
      <protection/>
    </xf>
    <xf numFmtId="182" fontId="9" fillId="33" borderId="24" xfId="62" applyNumberFormat="1" applyFont="1" applyFill="1" applyBorder="1" applyAlignment="1">
      <alignment horizontal="right" vertical="center" indent="1"/>
      <protection/>
    </xf>
    <xf numFmtId="181" fontId="9" fillId="33" borderId="34" xfId="62" applyNumberFormat="1" applyFont="1" applyFill="1" applyBorder="1" applyAlignment="1">
      <alignment horizontal="right" vertical="center" indent="1"/>
      <protection/>
    </xf>
    <xf numFmtId="181" fontId="9" fillId="33" borderId="33" xfId="62" applyNumberFormat="1" applyFont="1" applyFill="1" applyBorder="1" applyAlignment="1">
      <alignment horizontal="right" vertical="center" indent="1"/>
      <protection/>
    </xf>
    <xf numFmtId="181" fontId="9" fillId="33" borderId="32" xfId="0" applyNumberFormat="1" applyFont="1" applyFill="1" applyBorder="1" applyAlignment="1">
      <alignment vertical="center"/>
    </xf>
    <xf numFmtId="181" fontId="9" fillId="33" borderId="33" xfId="0" applyNumberFormat="1" applyFont="1" applyFill="1" applyBorder="1" applyAlignment="1">
      <alignment vertical="center"/>
    </xf>
    <xf numFmtId="181" fontId="9" fillId="33" borderId="32" xfId="62" applyNumberFormat="1" applyFont="1" applyFill="1" applyBorder="1" applyAlignment="1">
      <alignment horizontal="right" vertical="center"/>
      <protection/>
    </xf>
    <xf numFmtId="181" fontId="9" fillId="33" borderId="33" xfId="62" applyNumberFormat="1" applyFont="1" applyFill="1" applyBorder="1" applyAlignment="1">
      <alignment horizontal="right" vertical="center"/>
      <protection/>
    </xf>
    <xf numFmtId="182" fontId="9" fillId="33" borderId="38" xfId="62" applyNumberFormat="1" applyFont="1" applyFill="1" applyBorder="1" applyAlignment="1">
      <alignment horizontal="right" vertical="center" indent="1"/>
      <protection/>
    </xf>
    <xf numFmtId="181" fontId="9" fillId="33" borderId="39" xfId="62" applyNumberFormat="1" applyFont="1" applyFill="1" applyBorder="1" applyAlignment="1">
      <alignment horizontal="center" vertical="center"/>
      <protection/>
    </xf>
    <xf numFmtId="181" fontId="9" fillId="33" borderId="40" xfId="62" applyNumberFormat="1" applyFont="1" applyFill="1" applyBorder="1" applyAlignment="1">
      <alignment horizontal="right" vertical="center" indent="1"/>
      <protection/>
    </xf>
    <xf numFmtId="181" fontId="9" fillId="33" borderId="40" xfId="0" applyNumberFormat="1" applyFont="1" applyFill="1" applyBorder="1" applyAlignment="1">
      <alignment vertical="center"/>
    </xf>
    <xf numFmtId="181" fontId="9" fillId="33" borderId="27" xfId="62" applyNumberFormat="1" applyFont="1" applyFill="1" applyBorder="1" applyAlignment="1">
      <alignment horizontal="right" vertical="center"/>
      <protection/>
    </xf>
    <xf numFmtId="181" fontId="9" fillId="33" borderId="40" xfId="62" applyNumberFormat="1" applyFont="1" applyFill="1" applyBorder="1" applyAlignment="1">
      <alignment horizontal="right" vertical="center"/>
      <protection/>
    </xf>
    <xf numFmtId="182" fontId="9" fillId="33" borderId="41" xfId="62" applyNumberFormat="1" applyFont="1" applyFill="1" applyBorder="1" applyAlignment="1">
      <alignment horizontal="right" vertical="center" indent="1"/>
      <protection/>
    </xf>
    <xf numFmtId="0" fontId="0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Continuous" vertical="top"/>
    </xf>
    <xf numFmtId="0" fontId="8" fillId="33" borderId="0" xfId="0" applyFont="1" applyFill="1" applyBorder="1" applyAlignment="1">
      <alignment horizontal="centerContinuous" vertical="center"/>
    </xf>
    <xf numFmtId="0" fontId="8" fillId="33" borderId="0" xfId="0" applyFont="1" applyFill="1" applyBorder="1" applyAlignment="1" applyProtection="1">
      <alignment horizontal="centerContinuous" vertical="top"/>
      <protection/>
    </xf>
    <xf numFmtId="0" fontId="8" fillId="33" borderId="0" xfId="0" applyFont="1" applyFill="1" applyAlignment="1">
      <alignment horizontal="right" vertical="center"/>
    </xf>
    <xf numFmtId="38" fontId="8" fillId="33" borderId="18" xfId="49" applyFont="1" applyFill="1" applyBorder="1" applyAlignment="1" applyProtection="1">
      <alignment horizontal="right" vertical="center"/>
      <protection/>
    </xf>
    <xf numFmtId="38" fontId="8" fillId="33" borderId="0" xfId="49" applyFont="1" applyFill="1" applyBorder="1" applyAlignment="1" applyProtection="1" quotePrefix="1">
      <alignment horizontal="right" vertical="center"/>
      <protection/>
    </xf>
    <xf numFmtId="38" fontId="8" fillId="33" borderId="18" xfId="49" applyFont="1" applyFill="1" applyBorder="1" applyAlignment="1" applyProtection="1">
      <alignment horizontal="right" vertical="center" textRotation="255"/>
      <protection/>
    </xf>
    <xf numFmtId="38" fontId="8" fillId="33" borderId="0" xfId="49" applyFont="1" applyFill="1" applyBorder="1" applyAlignment="1" applyProtection="1" quotePrefix="1">
      <alignment horizontal="right" vertical="center" textRotation="255"/>
      <protection/>
    </xf>
    <xf numFmtId="38" fontId="8" fillId="33" borderId="0" xfId="49" applyFont="1" applyFill="1" applyBorder="1" applyAlignment="1" applyProtection="1">
      <alignment horizontal="right" vertical="center"/>
      <protection/>
    </xf>
    <xf numFmtId="38" fontId="8" fillId="33" borderId="0" xfId="49" applyFont="1" applyFill="1" applyAlignment="1">
      <alignment horizontal="right" vertical="center"/>
    </xf>
    <xf numFmtId="38" fontId="8" fillId="33" borderId="0" xfId="49" applyFont="1" applyFill="1" applyBorder="1" applyAlignment="1" applyProtection="1" quotePrefix="1">
      <alignment horizontal="center" vertical="center"/>
      <protection/>
    </xf>
    <xf numFmtId="180" fontId="8" fillId="33" borderId="0" xfId="49" applyNumberFormat="1" applyFont="1" applyFill="1" applyBorder="1" applyAlignment="1">
      <alignment horizontal="center" vertical="center"/>
    </xf>
    <xf numFmtId="38" fontId="8" fillId="33" borderId="0" xfId="49" applyFont="1" applyFill="1" applyBorder="1" applyAlignment="1" applyProtection="1">
      <alignment horizontal="right" vertical="center" textRotation="255"/>
      <protection/>
    </xf>
    <xf numFmtId="38" fontId="8" fillId="33" borderId="14" xfId="49" applyFont="1" applyFill="1" applyBorder="1" applyAlignment="1" applyProtection="1">
      <alignment horizontal="right" vertical="center" textRotation="255"/>
      <protection/>
    </xf>
    <xf numFmtId="38" fontId="8" fillId="33" borderId="15" xfId="49" applyFont="1" applyFill="1" applyBorder="1" applyAlignment="1" applyProtection="1" quotePrefix="1">
      <alignment horizontal="right" vertical="center"/>
      <protection/>
    </xf>
    <xf numFmtId="180" fontId="8" fillId="33" borderId="20" xfId="49" applyNumberFormat="1" applyFont="1" applyFill="1" applyBorder="1" applyAlignment="1" applyProtection="1" quotePrefix="1">
      <alignment horizontal="right" vertical="center"/>
      <protection/>
    </xf>
    <xf numFmtId="38" fontId="8" fillId="33" borderId="21" xfId="49" applyFont="1" applyFill="1" applyBorder="1" applyAlignment="1" applyProtection="1" quotePrefix="1">
      <alignment horizontal="right" vertical="center"/>
      <protection/>
    </xf>
    <xf numFmtId="38" fontId="8" fillId="33" borderId="36" xfId="49" applyFont="1" applyFill="1" applyBorder="1" applyAlignment="1" applyProtection="1">
      <alignment horizontal="right" vertical="center" textRotation="255"/>
      <protection/>
    </xf>
    <xf numFmtId="38" fontId="8" fillId="33" borderId="23" xfId="49" applyFont="1" applyFill="1" applyBorder="1" applyAlignment="1" applyProtection="1" quotePrefix="1">
      <alignment horizontal="right" vertical="center"/>
      <protection/>
    </xf>
    <xf numFmtId="180" fontId="8" fillId="33" borderId="22" xfId="49" applyNumberFormat="1" applyFont="1" applyFill="1" applyBorder="1" applyAlignment="1" applyProtection="1" quotePrefix="1">
      <alignment horizontal="right" vertical="center"/>
      <protection/>
    </xf>
    <xf numFmtId="38" fontId="8" fillId="33" borderId="24" xfId="49" applyFont="1" applyFill="1" applyBorder="1" applyAlignment="1" applyProtection="1" quotePrefix="1">
      <alignment horizontal="right" vertical="center"/>
      <protection/>
    </xf>
    <xf numFmtId="38" fontId="8" fillId="33" borderId="42" xfId="49" applyFont="1" applyFill="1" applyBorder="1" applyAlignment="1" applyProtection="1">
      <alignment horizontal="right" vertical="center" textRotation="255"/>
      <protection/>
    </xf>
    <xf numFmtId="38" fontId="8" fillId="33" borderId="26" xfId="49" applyFont="1" applyFill="1" applyBorder="1" applyAlignment="1" applyProtection="1" quotePrefix="1">
      <alignment horizontal="right" vertical="center"/>
      <protection/>
    </xf>
    <xf numFmtId="180" fontId="8" fillId="33" borderId="25" xfId="49" applyNumberFormat="1" applyFont="1" applyFill="1" applyBorder="1" applyAlignment="1" applyProtection="1" quotePrefix="1">
      <alignment horizontal="right" vertical="center"/>
      <protection/>
    </xf>
    <xf numFmtId="38" fontId="8" fillId="33" borderId="29" xfId="49" applyFont="1" applyFill="1" applyBorder="1" applyAlignment="1" applyProtection="1" quotePrefix="1">
      <alignment horizontal="right"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20" xfId="0" applyFont="1" applyFill="1" applyBorder="1" applyAlignment="1" applyProtection="1">
      <alignment horizontal="centerContinuous" vertical="center"/>
      <protection/>
    </xf>
    <xf numFmtId="0" fontId="8" fillId="33" borderId="0" xfId="0" applyFont="1" applyFill="1" applyBorder="1" applyAlignment="1" applyProtection="1">
      <alignment horizontal="centerContinuous" vertical="center"/>
      <protection/>
    </xf>
    <xf numFmtId="0" fontId="8" fillId="33" borderId="20" xfId="0" applyFont="1" applyFill="1" applyBorder="1" applyAlignment="1" applyProtection="1">
      <alignment vertical="center"/>
      <protection/>
    </xf>
    <xf numFmtId="182" fontId="8" fillId="33" borderId="20" xfId="0" applyNumberFormat="1" applyFont="1" applyFill="1" applyBorder="1" applyAlignment="1" applyProtection="1">
      <alignment horizontal="right" vertical="center"/>
      <protection/>
    </xf>
    <xf numFmtId="182" fontId="8" fillId="33" borderId="21" xfId="0" applyNumberFormat="1" applyFont="1" applyFill="1" applyBorder="1" applyAlignment="1" applyProtection="1">
      <alignment horizontal="right" vertical="center"/>
      <protection/>
    </xf>
    <xf numFmtId="0" fontId="8" fillId="33" borderId="43" xfId="0" applyFont="1" applyFill="1" applyBorder="1" applyAlignment="1" applyProtection="1">
      <alignment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44" xfId="0" applyFont="1" applyFill="1" applyBorder="1" applyAlignment="1" applyProtection="1">
      <alignment horizontal="centerContinuous" vertical="center"/>
      <protection/>
    </xf>
    <xf numFmtId="0" fontId="8" fillId="33" borderId="32" xfId="0" applyFont="1" applyFill="1" applyBorder="1" applyAlignment="1" applyProtection="1">
      <alignment horizontal="centerContinuous" vertical="center"/>
      <protection/>
    </xf>
    <xf numFmtId="0" fontId="8" fillId="33" borderId="44" xfId="0" applyFont="1" applyFill="1" applyBorder="1" applyAlignment="1" applyProtection="1">
      <alignment vertical="center"/>
      <protection/>
    </xf>
    <xf numFmtId="182" fontId="8" fillId="33" borderId="44" xfId="0" applyNumberFormat="1" applyFont="1" applyFill="1" applyBorder="1" applyAlignment="1" applyProtection="1">
      <alignment horizontal="right" vertical="center"/>
      <protection/>
    </xf>
    <xf numFmtId="182" fontId="8" fillId="33" borderId="38" xfId="0" applyNumberFormat="1" applyFont="1" applyFill="1" applyBorder="1" applyAlignment="1" applyProtection="1">
      <alignment horizontal="right" vertical="center"/>
      <protection/>
    </xf>
    <xf numFmtId="0" fontId="8" fillId="33" borderId="15" xfId="0" applyFont="1" applyFill="1" applyBorder="1" applyAlignment="1" applyProtection="1">
      <alignment horizontal="right" vertical="center"/>
      <protection/>
    </xf>
    <xf numFmtId="0" fontId="8" fillId="33" borderId="17" xfId="0" applyFont="1" applyFill="1" applyBorder="1" applyAlignment="1" applyProtection="1">
      <alignment horizontal="centerContinuous" vertical="center"/>
      <protection/>
    </xf>
    <xf numFmtId="0" fontId="8" fillId="33" borderId="15" xfId="0" applyFont="1" applyFill="1" applyBorder="1" applyAlignment="1" applyProtection="1">
      <alignment horizontal="centerContinuous"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182" fontId="8" fillId="33" borderId="17" xfId="0" applyNumberFormat="1" applyFont="1" applyFill="1" applyBorder="1" applyAlignment="1" applyProtection="1">
      <alignment horizontal="right" vertical="center"/>
      <protection/>
    </xf>
    <xf numFmtId="182" fontId="8" fillId="33" borderId="19" xfId="0" applyNumberFormat="1" applyFont="1" applyFill="1" applyBorder="1" applyAlignment="1" applyProtection="1">
      <alignment horizontal="right" vertical="center"/>
      <protection/>
    </xf>
    <xf numFmtId="0" fontId="8" fillId="33" borderId="42" xfId="0" applyFont="1" applyFill="1" applyBorder="1" applyAlignment="1" applyProtection="1">
      <alignment vertical="center"/>
      <protection/>
    </xf>
    <xf numFmtId="0" fontId="8" fillId="33" borderId="26" xfId="0" applyFont="1" applyFill="1" applyBorder="1" applyAlignment="1" applyProtection="1">
      <alignment vertical="center"/>
      <protection/>
    </xf>
    <xf numFmtId="0" fontId="8" fillId="33" borderId="26" xfId="0" applyFont="1" applyFill="1" applyBorder="1" applyAlignment="1" applyProtection="1">
      <alignment horizontal="right" vertical="center"/>
      <protection/>
    </xf>
    <xf numFmtId="0" fontId="8" fillId="33" borderId="25" xfId="0" applyFont="1" applyFill="1" applyBorder="1" applyAlignment="1" applyProtection="1">
      <alignment horizontal="centerContinuous" vertical="center"/>
      <protection/>
    </xf>
    <xf numFmtId="0" fontId="8" fillId="33" borderId="26" xfId="0" applyFont="1" applyFill="1" applyBorder="1" applyAlignment="1" applyProtection="1">
      <alignment horizontal="centerContinuous" vertical="center"/>
      <protection/>
    </xf>
    <xf numFmtId="0" fontId="8" fillId="33" borderId="25" xfId="0" applyFont="1" applyFill="1" applyBorder="1" applyAlignment="1" applyProtection="1">
      <alignment vertical="center"/>
      <protection/>
    </xf>
    <xf numFmtId="182" fontId="8" fillId="33" borderId="25" xfId="0" applyNumberFormat="1" applyFont="1" applyFill="1" applyBorder="1" applyAlignment="1" applyProtection="1">
      <alignment horizontal="right" vertical="center"/>
      <protection/>
    </xf>
    <xf numFmtId="182" fontId="8" fillId="33" borderId="29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>
      <alignment vertical="center"/>
    </xf>
    <xf numFmtId="38" fontId="6" fillId="33" borderId="16" xfId="49" applyFont="1" applyFill="1" applyBorder="1" applyAlignment="1" applyProtection="1">
      <alignment vertical="center"/>
      <protection/>
    </xf>
    <xf numFmtId="38" fontId="6" fillId="33" borderId="17" xfId="49" applyFont="1" applyFill="1" applyBorder="1" applyAlignment="1" applyProtection="1" quotePrefix="1">
      <alignment vertical="center"/>
      <protection/>
    </xf>
    <xf numFmtId="38" fontId="6" fillId="33" borderId="45" xfId="49" applyFont="1" applyFill="1" applyBorder="1" applyAlignment="1" applyProtection="1">
      <alignment vertical="center"/>
      <protection/>
    </xf>
    <xf numFmtId="38" fontId="6" fillId="33" borderId="22" xfId="49" applyFont="1" applyFill="1" applyBorder="1" applyAlignment="1" applyProtection="1" quotePrefix="1">
      <alignment vertical="center"/>
      <protection/>
    </xf>
    <xf numFmtId="38" fontId="6" fillId="33" borderId="46" xfId="49" applyFont="1" applyFill="1" applyBorder="1" applyAlignment="1" applyProtection="1">
      <alignment vertical="center"/>
      <protection/>
    </xf>
    <xf numFmtId="38" fontId="6" fillId="33" borderId="20" xfId="49" applyFont="1" applyFill="1" applyBorder="1" applyAlignment="1" applyProtection="1" quotePrefix="1">
      <alignment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distributed" vertical="center" indent="1"/>
      <protection/>
    </xf>
    <xf numFmtId="3" fontId="8" fillId="33" borderId="37" xfId="0" applyNumberFormat="1" applyFont="1" applyFill="1" applyBorder="1" applyAlignment="1">
      <alignment vertical="center"/>
    </xf>
    <xf numFmtId="38" fontId="8" fillId="33" borderId="34" xfId="49" applyFont="1" applyFill="1" applyBorder="1" applyAlignment="1" applyProtection="1">
      <alignment horizontal="right" vertical="center"/>
      <protection/>
    </xf>
    <xf numFmtId="182" fontId="8" fillId="33" borderId="0" xfId="0" applyNumberFormat="1" applyFont="1" applyFill="1" applyBorder="1" applyAlignment="1">
      <alignment horizontal="right" vertical="center"/>
    </xf>
    <xf numFmtId="182" fontId="8" fillId="33" borderId="34" xfId="0" applyNumberFormat="1" applyFont="1" applyFill="1" applyBorder="1" applyAlignment="1">
      <alignment horizontal="right" vertical="center"/>
    </xf>
    <xf numFmtId="182" fontId="8" fillId="33" borderId="21" xfId="0" applyNumberFormat="1" applyFont="1" applyFill="1" applyBorder="1" applyAlignment="1">
      <alignment horizontal="right" vertical="center"/>
    </xf>
    <xf numFmtId="38" fontId="8" fillId="33" borderId="37" xfId="49" applyFont="1" applyFill="1" applyBorder="1" applyAlignment="1" applyProtection="1">
      <alignment horizontal="right" vertical="center"/>
      <protection/>
    </xf>
    <xf numFmtId="0" fontId="8" fillId="33" borderId="18" xfId="0" applyFont="1" applyFill="1" applyBorder="1" applyAlignment="1" applyProtection="1">
      <alignment horizontal="distributed" vertical="center"/>
      <protection/>
    </xf>
    <xf numFmtId="0" fontId="8" fillId="33" borderId="34" xfId="0" applyFont="1" applyFill="1" applyBorder="1" applyAlignment="1" applyProtection="1">
      <alignment horizontal="distributed" wrapText="1" indent="1"/>
      <protection/>
    </xf>
    <xf numFmtId="0" fontId="8" fillId="33" borderId="35" xfId="0" applyFont="1" applyFill="1" applyBorder="1" applyAlignment="1" applyProtection="1">
      <alignment horizontal="distributed" vertical="top" wrapText="1" indent="1"/>
      <protection/>
    </xf>
    <xf numFmtId="0" fontId="8" fillId="33" borderId="34" xfId="0" applyFont="1" applyFill="1" applyBorder="1" applyAlignment="1" applyProtection="1">
      <alignment horizontal="distributed" vertical="top" wrapText="1" indent="1"/>
      <protection/>
    </xf>
    <xf numFmtId="0" fontId="8" fillId="33" borderId="33" xfId="0" applyFont="1" applyFill="1" applyBorder="1" applyAlignment="1" applyProtection="1">
      <alignment horizontal="distributed" vertical="center" indent="1"/>
      <protection/>
    </xf>
    <xf numFmtId="38" fontId="8" fillId="33" borderId="33" xfId="49" applyFont="1" applyFill="1" applyBorder="1" applyAlignment="1" applyProtection="1">
      <alignment horizontal="right" vertical="center"/>
      <protection/>
    </xf>
    <xf numFmtId="182" fontId="8" fillId="33" borderId="32" xfId="0" applyNumberFormat="1" applyFont="1" applyFill="1" applyBorder="1" applyAlignment="1">
      <alignment horizontal="right" vertical="center"/>
    </xf>
    <xf numFmtId="182" fontId="8" fillId="33" borderId="33" xfId="0" applyNumberFormat="1" applyFont="1" applyFill="1" applyBorder="1" applyAlignment="1">
      <alignment horizontal="right" vertical="center"/>
    </xf>
    <xf numFmtId="182" fontId="8" fillId="33" borderId="38" xfId="0" applyNumberFormat="1" applyFont="1" applyFill="1" applyBorder="1" applyAlignment="1">
      <alignment horizontal="right" vertical="center"/>
    </xf>
    <xf numFmtId="0" fontId="8" fillId="33" borderId="37" xfId="0" applyFont="1" applyFill="1" applyBorder="1" applyAlignment="1" applyProtection="1">
      <alignment horizontal="distributed" vertical="center" wrapText="1" indent="1"/>
      <protection/>
    </xf>
    <xf numFmtId="182" fontId="8" fillId="33" borderId="23" xfId="0" applyNumberFormat="1" applyFont="1" applyFill="1" applyBorder="1" applyAlignment="1">
      <alignment horizontal="right" vertical="center"/>
    </xf>
    <xf numFmtId="182" fontId="8" fillId="33" borderId="37" xfId="0" applyNumberFormat="1" applyFont="1" applyFill="1" applyBorder="1" applyAlignment="1">
      <alignment horizontal="right" vertical="center"/>
    </xf>
    <xf numFmtId="182" fontId="8" fillId="33" borderId="24" xfId="0" applyNumberFormat="1" applyFont="1" applyFill="1" applyBorder="1" applyAlignment="1">
      <alignment horizontal="right" vertical="center"/>
    </xf>
    <xf numFmtId="38" fontId="8" fillId="33" borderId="23" xfId="49" applyFont="1" applyFill="1" applyBorder="1" applyAlignment="1" applyProtection="1">
      <alignment horizontal="right" vertical="center"/>
      <protection/>
    </xf>
    <xf numFmtId="0" fontId="8" fillId="33" borderId="47" xfId="0" applyFont="1" applyFill="1" applyBorder="1" applyAlignment="1" applyProtection="1">
      <alignment horizontal="distributed" vertical="top" wrapText="1" indent="1"/>
      <protection/>
    </xf>
    <xf numFmtId="182" fontId="8" fillId="33" borderId="48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vertical="center"/>
    </xf>
    <xf numFmtId="38" fontId="8" fillId="33" borderId="32" xfId="49" applyFont="1" applyFill="1" applyBorder="1" applyAlignment="1" applyProtection="1">
      <alignment horizontal="right" vertical="center"/>
      <protection/>
    </xf>
    <xf numFmtId="0" fontId="8" fillId="33" borderId="45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 applyProtection="1">
      <alignment horizontal="center" vertical="center"/>
      <protection/>
    </xf>
    <xf numFmtId="182" fontId="8" fillId="33" borderId="45" xfId="0" applyNumberFormat="1" applyFont="1" applyFill="1" applyBorder="1" applyAlignment="1">
      <alignment horizontal="right" vertical="center"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3" borderId="47" xfId="0" applyFont="1" applyFill="1" applyBorder="1" applyAlignment="1" applyProtection="1">
      <alignment horizontal="center" vertical="center" wrapText="1"/>
      <protection/>
    </xf>
    <xf numFmtId="182" fontId="8" fillId="33" borderId="40" xfId="0" applyNumberFormat="1" applyFont="1" applyFill="1" applyBorder="1" applyAlignment="1">
      <alignment horizontal="right" vertical="center"/>
    </xf>
    <xf numFmtId="182" fontId="8" fillId="33" borderId="49" xfId="0" applyNumberFormat="1" applyFont="1" applyFill="1" applyBorder="1" applyAlignment="1">
      <alignment horizontal="right" vertical="center"/>
    </xf>
    <xf numFmtId="38" fontId="8" fillId="33" borderId="0" xfId="49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vertical="center"/>
    </xf>
    <xf numFmtId="182" fontId="8" fillId="33" borderId="0" xfId="0" applyNumberFormat="1" applyFont="1" applyFill="1" applyBorder="1" applyAlignment="1" applyProtection="1">
      <alignment horizontal="right" vertical="center"/>
      <protection/>
    </xf>
    <xf numFmtId="182" fontId="8" fillId="33" borderId="26" xfId="0" applyNumberFormat="1" applyFont="1" applyFill="1" applyBorder="1" applyAlignment="1" applyProtection="1">
      <alignment horizontal="right" vertical="center"/>
      <protection/>
    </xf>
    <xf numFmtId="182" fontId="8" fillId="33" borderId="32" xfId="0" applyNumberFormat="1" applyFont="1" applyFill="1" applyBorder="1" applyAlignment="1" applyProtection="1">
      <alignment horizontal="right" vertical="center"/>
      <protection/>
    </xf>
    <xf numFmtId="182" fontId="8" fillId="33" borderId="15" xfId="0" applyNumberFormat="1" applyFont="1" applyFill="1" applyBorder="1" applyAlignment="1" applyProtection="1">
      <alignment horizontal="right" vertical="center"/>
      <protection/>
    </xf>
    <xf numFmtId="38" fontId="8" fillId="33" borderId="22" xfId="49" applyFont="1" applyFill="1" applyBorder="1" applyAlignment="1" applyProtection="1">
      <alignment vertical="center"/>
      <protection/>
    </xf>
    <xf numFmtId="38" fontId="8" fillId="33" borderId="28" xfId="49" applyFont="1" applyFill="1" applyBorder="1" applyAlignment="1" applyProtection="1">
      <alignment vertical="center"/>
      <protection/>
    </xf>
    <xf numFmtId="38" fontId="8" fillId="0" borderId="22" xfId="49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>
      <alignment vertical="top"/>
    </xf>
    <xf numFmtId="3" fontId="8" fillId="0" borderId="34" xfId="49" applyNumberFormat="1" applyFont="1" applyFill="1" applyBorder="1" applyAlignment="1" applyProtection="1">
      <alignment horizontal="right" vertical="center"/>
      <protection/>
    </xf>
    <xf numFmtId="3" fontId="8" fillId="0" borderId="37" xfId="49" applyNumberFormat="1" applyFont="1" applyFill="1" applyBorder="1" applyAlignment="1" applyProtection="1">
      <alignment horizontal="right" vertical="center"/>
      <protection/>
    </xf>
    <xf numFmtId="3" fontId="8" fillId="0" borderId="35" xfId="49" applyNumberFormat="1" applyFont="1" applyFill="1" applyBorder="1" applyAlignment="1" applyProtection="1">
      <alignment horizontal="right" vertical="center"/>
      <protection/>
    </xf>
    <xf numFmtId="3" fontId="8" fillId="0" borderId="33" xfId="49" applyNumberFormat="1" applyFont="1" applyFill="1" applyBorder="1" applyAlignment="1" applyProtection="1">
      <alignment horizontal="right" vertical="center"/>
      <protection/>
    </xf>
    <xf numFmtId="38" fontId="8" fillId="0" borderId="35" xfId="49" applyFont="1" applyFill="1" applyBorder="1" applyAlignment="1" applyProtection="1">
      <alignment horizontal="right" vertical="center"/>
      <protection/>
    </xf>
    <xf numFmtId="38" fontId="8" fillId="0" borderId="34" xfId="49" applyFont="1" applyFill="1" applyBorder="1" applyAlignment="1" applyProtection="1">
      <alignment horizontal="right" vertical="center"/>
      <protection/>
    </xf>
    <xf numFmtId="38" fontId="8" fillId="0" borderId="37" xfId="49" applyFont="1" applyFill="1" applyBorder="1" applyAlignment="1" applyProtection="1">
      <alignment horizontal="right" vertical="center"/>
      <protection/>
    </xf>
    <xf numFmtId="38" fontId="8" fillId="0" borderId="47" xfId="49" applyFont="1" applyFill="1" applyBorder="1" applyAlignment="1" applyProtection="1">
      <alignment horizontal="right" vertical="center"/>
      <protection/>
    </xf>
    <xf numFmtId="3" fontId="8" fillId="0" borderId="37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15" xfId="49" applyNumberFormat="1" applyFont="1" applyFill="1" applyBorder="1" applyAlignment="1" applyProtection="1">
      <alignment horizontal="right" vertical="center"/>
      <protection/>
    </xf>
    <xf numFmtId="3" fontId="8" fillId="0" borderId="22" xfId="49" applyNumberFormat="1" applyFont="1" applyFill="1" applyBorder="1" applyAlignment="1" applyProtection="1">
      <alignment horizontal="right" vertical="center"/>
      <protection/>
    </xf>
    <xf numFmtId="3" fontId="8" fillId="0" borderId="22" xfId="0" applyNumberFormat="1" applyFont="1" applyFill="1" applyBorder="1" applyAlignment="1">
      <alignment vertical="center"/>
    </xf>
    <xf numFmtId="38" fontId="8" fillId="0" borderId="15" xfId="49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181" fontId="8" fillId="0" borderId="37" xfId="0" applyNumberFormat="1" applyFont="1" applyFill="1" applyBorder="1" applyAlignment="1">
      <alignment vertical="center" wrapText="1"/>
    </xf>
    <xf numFmtId="38" fontId="8" fillId="0" borderId="26" xfId="49" applyFont="1" applyFill="1" applyBorder="1" applyAlignment="1" applyProtection="1">
      <alignment horizontal="right" vertical="center"/>
      <protection/>
    </xf>
    <xf numFmtId="0" fontId="8" fillId="0" borderId="20" xfId="0" applyFont="1" applyFill="1" applyBorder="1" applyAlignment="1">
      <alignment vertical="top"/>
    </xf>
    <xf numFmtId="178" fontId="6" fillId="0" borderId="25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38" fontId="8" fillId="0" borderId="28" xfId="49" applyFont="1" applyFill="1" applyBorder="1" applyAlignment="1" applyProtection="1">
      <alignment vertical="center"/>
      <protection/>
    </xf>
    <xf numFmtId="38" fontId="6" fillId="33" borderId="0" xfId="0" applyNumberFormat="1" applyFont="1" applyFill="1" applyAlignment="1">
      <alignment vertical="center"/>
    </xf>
    <xf numFmtId="38" fontId="6" fillId="33" borderId="0" xfId="0" applyNumberFormat="1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38" fontId="8" fillId="33" borderId="44" xfId="49" applyFont="1" applyFill="1" applyBorder="1" applyAlignment="1" applyProtection="1" quotePrefix="1">
      <alignment horizontal="right" vertical="center"/>
      <protection/>
    </xf>
    <xf numFmtId="38" fontId="8" fillId="33" borderId="22" xfId="49" applyFont="1" applyFill="1" applyBorder="1" applyAlignment="1" applyProtection="1" quotePrefix="1">
      <alignment horizontal="right" vertical="center"/>
      <protection/>
    </xf>
    <xf numFmtId="38" fontId="8" fillId="33" borderId="20" xfId="49" applyFont="1" applyFill="1" applyBorder="1" applyAlignment="1" applyProtection="1" quotePrefix="1">
      <alignment horizontal="right" vertical="center"/>
      <protection/>
    </xf>
    <xf numFmtId="38" fontId="8" fillId="33" borderId="25" xfId="49" applyFont="1" applyFill="1" applyBorder="1" applyAlignment="1" applyProtection="1" quotePrefix="1">
      <alignment horizontal="right" vertical="center"/>
      <protection/>
    </xf>
    <xf numFmtId="181" fontId="9" fillId="33" borderId="43" xfId="62" applyNumberFormat="1" applyFont="1" applyFill="1" applyBorder="1" applyAlignment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right" vertical="center"/>
    </xf>
    <xf numFmtId="182" fontId="8" fillId="0" borderId="26" xfId="0" applyNumberFormat="1" applyFont="1" applyFill="1" applyBorder="1" applyAlignment="1">
      <alignment horizontal="right" vertical="center"/>
    </xf>
    <xf numFmtId="0" fontId="8" fillId="33" borderId="45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shrinkToFit="1"/>
    </xf>
    <xf numFmtId="38" fontId="8" fillId="0" borderId="50" xfId="49" applyFont="1" applyFill="1" applyBorder="1" applyAlignment="1">
      <alignment horizontal="right" vertical="center"/>
    </xf>
    <xf numFmtId="38" fontId="8" fillId="0" borderId="26" xfId="49" applyFont="1" applyFill="1" applyBorder="1" applyAlignment="1">
      <alignment horizontal="right" vertical="center"/>
    </xf>
    <xf numFmtId="38" fontId="8" fillId="33" borderId="51" xfId="49" applyFont="1" applyFill="1" applyBorder="1" applyAlignment="1">
      <alignment horizontal="right" vertical="center"/>
    </xf>
    <xf numFmtId="38" fontId="8" fillId="33" borderId="27" xfId="49" applyFont="1" applyFill="1" applyBorder="1" applyAlignment="1">
      <alignment horizontal="right" vertical="center"/>
    </xf>
    <xf numFmtId="182" fontId="8" fillId="33" borderId="51" xfId="49" applyNumberFormat="1" applyFont="1" applyFill="1" applyBorder="1" applyAlignment="1">
      <alignment horizontal="right" vertical="center"/>
    </xf>
    <xf numFmtId="182" fontId="8" fillId="33" borderId="27" xfId="49" applyNumberFormat="1" applyFont="1" applyFill="1" applyBorder="1" applyAlignment="1">
      <alignment horizontal="right" vertical="center"/>
    </xf>
    <xf numFmtId="182" fontId="8" fillId="33" borderId="45" xfId="49" applyNumberFormat="1" applyFont="1" applyFill="1" applyBorder="1" applyAlignment="1">
      <alignment horizontal="right" vertical="center"/>
    </xf>
    <xf numFmtId="182" fontId="8" fillId="33" borderId="23" xfId="49" applyNumberFormat="1" applyFont="1" applyFill="1" applyBorder="1" applyAlignment="1">
      <alignment horizontal="right" vertical="center"/>
    </xf>
    <xf numFmtId="182" fontId="8" fillId="0" borderId="15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182" fontId="8" fillId="0" borderId="23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vertical="top" shrinkToFit="1"/>
    </xf>
    <xf numFmtId="0" fontId="8" fillId="33" borderId="19" xfId="0" applyFont="1" applyFill="1" applyBorder="1" applyAlignment="1">
      <alignment horizontal="center" vertical="top" shrinkToFit="1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79" fontId="8" fillId="33" borderId="51" xfId="0" applyNumberFormat="1" applyFont="1" applyFill="1" applyBorder="1" applyAlignment="1" applyProtection="1">
      <alignment horizontal="right" vertical="center"/>
      <protection/>
    </xf>
    <xf numFmtId="179" fontId="8" fillId="33" borderId="27" xfId="0" applyNumberFormat="1" applyFont="1" applyFill="1" applyBorder="1" applyAlignment="1" applyProtection="1">
      <alignment horizontal="right" vertical="center"/>
      <protection/>
    </xf>
    <xf numFmtId="179" fontId="8" fillId="33" borderId="28" xfId="0" applyNumberFormat="1" applyFont="1" applyFill="1" applyBorder="1" applyAlignment="1" applyProtection="1">
      <alignment horizontal="right" vertical="center"/>
      <protection/>
    </xf>
    <xf numFmtId="179" fontId="8" fillId="33" borderId="45" xfId="0" applyNumberFormat="1" applyFont="1" applyFill="1" applyBorder="1" applyAlignment="1" applyProtection="1">
      <alignment horizontal="right" vertical="center"/>
      <protection/>
    </xf>
    <xf numFmtId="179" fontId="8" fillId="33" borderId="23" xfId="0" applyNumberFormat="1" applyFont="1" applyFill="1" applyBorder="1" applyAlignment="1" applyProtection="1">
      <alignment horizontal="right" vertical="center"/>
      <protection/>
    </xf>
    <xf numFmtId="179" fontId="8" fillId="33" borderId="22" xfId="0" applyNumberFormat="1" applyFont="1" applyFill="1" applyBorder="1" applyAlignment="1" applyProtection="1">
      <alignment horizontal="right" vertical="center"/>
      <protection/>
    </xf>
    <xf numFmtId="38" fontId="8" fillId="0" borderId="45" xfId="49" applyFont="1" applyFill="1" applyBorder="1" applyAlignment="1">
      <alignment vertical="center"/>
    </xf>
    <xf numFmtId="38" fontId="8" fillId="0" borderId="23" xfId="49" applyFont="1" applyFill="1" applyBorder="1" applyAlignment="1">
      <alignment vertical="center"/>
    </xf>
    <xf numFmtId="0" fontId="8" fillId="33" borderId="4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45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 vertical="center"/>
    </xf>
    <xf numFmtId="38" fontId="9" fillId="33" borderId="0" xfId="49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>
      <alignment horizontal="distributed" vertical="center" indent="1"/>
    </xf>
    <xf numFmtId="0" fontId="8" fillId="33" borderId="15" xfId="0" applyFont="1" applyFill="1" applyBorder="1" applyAlignment="1">
      <alignment horizontal="distributed" vertical="center" indent="1"/>
    </xf>
    <xf numFmtId="0" fontId="8" fillId="33" borderId="18" xfId="0" applyFont="1" applyFill="1" applyBorder="1" applyAlignment="1">
      <alignment horizontal="distributed" vertical="center" indent="1"/>
    </xf>
    <xf numFmtId="0" fontId="8" fillId="33" borderId="0" xfId="0" applyFont="1" applyFill="1" applyBorder="1" applyAlignment="1">
      <alignment horizontal="distributed" vertical="center" indent="1"/>
    </xf>
    <xf numFmtId="0" fontId="8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178" fontId="6" fillId="33" borderId="0" xfId="0" applyNumberFormat="1" applyFont="1" applyFill="1" applyBorder="1" applyAlignment="1">
      <alignment horizontal="right" vertical="center"/>
    </xf>
    <xf numFmtId="38" fontId="8" fillId="33" borderId="16" xfId="49" applyFont="1" applyFill="1" applyBorder="1" applyAlignment="1">
      <alignment horizontal="right" vertical="center"/>
    </xf>
    <xf numFmtId="38" fontId="8" fillId="33" borderId="15" xfId="49" applyFont="1" applyFill="1" applyBorder="1" applyAlignment="1">
      <alignment horizontal="right" vertical="center"/>
    </xf>
    <xf numFmtId="177" fontId="6" fillId="33" borderId="0" xfId="0" applyNumberFormat="1" applyFont="1" applyFill="1" applyBorder="1" applyAlignment="1">
      <alignment horizontal="right" vertical="center"/>
    </xf>
    <xf numFmtId="0" fontId="8" fillId="33" borderId="51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46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distributed" vertical="center" indent="1"/>
    </xf>
    <xf numFmtId="0" fontId="8" fillId="33" borderId="23" xfId="0" applyFont="1" applyFill="1" applyBorder="1" applyAlignment="1">
      <alignment horizontal="distributed" vertical="center" indent="1"/>
    </xf>
    <xf numFmtId="0" fontId="8" fillId="33" borderId="42" xfId="0" applyFont="1" applyFill="1" applyBorder="1" applyAlignment="1">
      <alignment horizontal="distributed" vertical="center" indent="1"/>
    </xf>
    <xf numFmtId="0" fontId="8" fillId="33" borderId="26" xfId="0" applyFont="1" applyFill="1" applyBorder="1" applyAlignment="1">
      <alignment horizontal="distributed" vertical="center" indent="1"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39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>
      <alignment horizontal="center" vertical="center"/>
    </xf>
    <xf numFmtId="38" fontId="9" fillId="33" borderId="0" xfId="49" applyFont="1" applyFill="1" applyAlignment="1">
      <alignment horizontal="right" vertical="center"/>
    </xf>
    <xf numFmtId="0" fontId="8" fillId="33" borderId="46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45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8" fillId="33" borderId="45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179" fontId="8" fillId="33" borderId="24" xfId="0" applyNumberFormat="1" applyFont="1" applyFill="1" applyBorder="1" applyAlignment="1" applyProtection="1">
      <alignment horizontal="right" vertical="center"/>
      <protection/>
    </xf>
    <xf numFmtId="38" fontId="8" fillId="33" borderId="45" xfId="49" applyFont="1" applyFill="1" applyBorder="1" applyAlignment="1" applyProtection="1">
      <alignment vertical="center"/>
      <protection/>
    </xf>
    <xf numFmtId="38" fontId="8" fillId="33" borderId="23" xfId="49" applyFont="1" applyFill="1" applyBorder="1" applyAlignment="1" applyProtection="1">
      <alignment vertical="center"/>
      <protection/>
    </xf>
    <xf numFmtId="38" fontId="8" fillId="33" borderId="51" xfId="49" applyFont="1" applyFill="1" applyBorder="1" applyAlignment="1" applyProtection="1">
      <alignment vertical="center"/>
      <protection/>
    </xf>
    <xf numFmtId="38" fontId="8" fillId="33" borderId="27" xfId="49" applyFont="1" applyFill="1" applyBorder="1" applyAlignment="1" applyProtection="1">
      <alignment vertical="center"/>
      <protection/>
    </xf>
    <xf numFmtId="38" fontId="8" fillId="0" borderId="45" xfId="49" applyFont="1" applyFill="1" applyBorder="1" applyAlignment="1" applyProtection="1">
      <alignment vertical="center"/>
      <protection/>
    </xf>
    <xf numFmtId="38" fontId="8" fillId="0" borderId="23" xfId="49" applyFont="1" applyFill="1" applyBorder="1" applyAlignment="1" applyProtection="1">
      <alignment vertical="center"/>
      <protection/>
    </xf>
    <xf numFmtId="179" fontId="8" fillId="33" borderId="41" xfId="0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>
      <alignment horizontal="right" vertical="top"/>
    </xf>
    <xf numFmtId="38" fontId="8" fillId="0" borderId="51" xfId="49" applyFont="1" applyFill="1" applyBorder="1" applyAlignment="1" applyProtection="1">
      <alignment vertical="center"/>
      <protection/>
    </xf>
    <xf numFmtId="38" fontId="8" fillId="0" borderId="27" xfId="49" applyFont="1" applyFill="1" applyBorder="1" applyAlignment="1" applyProtection="1">
      <alignment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42" xfId="0" applyFont="1" applyFill="1" applyBorder="1" applyAlignment="1" applyProtection="1">
      <alignment horizontal="center" vertical="center" wrapText="1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42" xfId="0" applyFont="1" applyFill="1" applyBorder="1" applyAlignment="1" applyProtection="1">
      <alignment horizontal="center" vertical="center"/>
      <protection/>
    </xf>
    <xf numFmtId="0" fontId="8" fillId="33" borderId="39" xfId="0" applyFont="1" applyFill="1" applyBorder="1" applyAlignment="1" applyProtection="1">
      <alignment horizontal="center" vertical="center"/>
      <protection/>
    </xf>
    <xf numFmtId="0" fontId="8" fillId="33" borderId="53" xfId="0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8" fillId="33" borderId="60" xfId="0" applyFont="1" applyFill="1" applyBorder="1" applyAlignment="1" applyProtection="1">
      <alignment horizontal="center" vertical="center"/>
      <protection/>
    </xf>
    <xf numFmtId="0" fontId="8" fillId="33" borderId="61" xfId="0" applyFont="1" applyFill="1" applyBorder="1" applyAlignment="1" applyProtection="1">
      <alignment horizontal="center" vertical="center"/>
      <protection/>
    </xf>
    <xf numFmtId="0" fontId="8" fillId="33" borderId="62" xfId="0" applyFont="1" applyFill="1" applyBorder="1" applyAlignment="1" applyProtection="1">
      <alignment horizontal="center" vertical="center"/>
      <protection/>
    </xf>
    <xf numFmtId="0" fontId="8" fillId="33" borderId="63" xfId="0" applyFont="1" applyFill="1" applyBorder="1" applyAlignment="1" applyProtection="1">
      <alignment horizontal="center" vertical="center"/>
      <protection/>
    </xf>
    <xf numFmtId="0" fontId="8" fillId="33" borderId="64" xfId="0" applyFont="1" applyFill="1" applyBorder="1" applyAlignment="1" applyProtection="1">
      <alignment horizontal="center" vertical="center"/>
      <protection/>
    </xf>
    <xf numFmtId="0" fontId="8" fillId="33" borderId="42" xfId="0" applyFont="1" applyFill="1" applyBorder="1" applyAlignment="1" applyProtection="1">
      <alignment horizontal="distributed" vertical="center" indent="1"/>
      <protection/>
    </xf>
    <xf numFmtId="0" fontId="8" fillId="33" borderId="52" xfId="0" applyFont="1" applyFill="1" applyBorder="1" applyAlignment="1" applyProtection="1">
      <alignment horizontal="distributed" vertical="center" indent="1"/>
      <protection/>
    </xf>
    <xf numFmtId="38" fontId="8" fillId="33" borderId="34" xfId="49" applyFont="1" applyFill="1" applyBorder="1" applyAlignment="1" applyProtection="1">
      <alignment horizontal="right" vertical="center"/>
      <protection/>
    </xf>
    <xf numFmtId="38" fontId="8" fillId="33" borderId="47" xfId="49" applyFont="1" applyFill="1" applyBorder="1" applyAlignment="1" applyProtection="1">
      <alignment horizontal="right" vertical="center"/>
      <protection/>
    </xf>
    <xf numFmtId="38" fontId="8" fillId="33" borderId="0" xfId="49" applyFont="1" applyFill="1" applyBorder="1" applyAlignment="1" applyProtection="1">
      <alignment horizontal="right" vertical="center"/>
      <protection/>
    </xf>
    <xf numFmtId="38" fontId="8" fillId="33" borderId="26" xfId="49" applyFont="1" applyFill="1" applyBorder="1" applyAlignment="1" applyProtection="1">
      <alignment horizontal="right" vertical="center"/>
      <protection/>
    </xf>
    <xf numFmtId="182" fontId="8" fillId="33" borderId="37" xfId="0" applyNumberFormat="1" applyFont="1" applyFill="1" applyBorder="1" applyAlignment="1">
      <alignment horizontal="right" vertical="center"/>
    </xf>
    <xf numFmtId="182" fontId="8" fillId="33" borderId="40" xfId="0" applyNumberFormat="1" applyFont="1" applyFill="1" applyBorder="1" applyAlignment="1">
      <alignment horizontal="right" vertical="center"/>
    </xf>
    <xf numFmtId="182" fontId="8" fillId="33" borderId="48" xfId="0" applyNumberFormat="1" applyFont="1" applyFill="1" applyBorder="1" applyAlignment="1">
      <alignment horizontal="right" vertical="center"/>
    </xf>
    <xf numFmtId="182" fontId="8" fillId="33" borderId="49" xfId="0" applyNumberFormat="1" applyFont="1" applyFill="1" applyBorder="1" applyAlignment="1">
      <alignment horizontal="right" vertical="center"/>
    </xf>
    <xf numFmtId="38" fontId="8" fillId="33" borderId="37" xfId="49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distributed" vertical="center" indent="1"/>
      <protection/>
    </xf>
    <xf numFmtId="38" fontId="8" fillId="33" borderId="15" xfId="49" applyFont="1" applyFill="1" applyBorder="1" applyAlignment="1" applyProtection="1">
      <alignment horizontal="right" vertical="center"/>
      <protection/>
    </xf>
    <xf numFmtId="38" fontId="8" fillId="33" borderId="35" xfId="49" applyFont="1" applyFill="1" applyBorder="1" applyAlignment="1" applyProtection="1">
      <alignment horizontal="right" vertical="center"/>
      <protection/>
    </xf>
    <xf numFmtId="0" fontId="8" fillId="33" borderId="39" xfId="0" applyFont="1" applyFill="1" applyBorder="1" applyAlignment="1" applyProtection="1">
      <alignment horizontal="distributed" vertical="center" indent="1"/>
      <protection/>
    </xf>
    <xf numFmtId="0" fontId="8" fillId="33" borderId="53" xfId="0" applyFont="1" applyFill="1" applyBorder="1" applyAlignment="1" applyProtection="1">
      <alignment horizontal="distributed" vertical="center" indent="1"/>
      <protection/>
    </xf>
    <xf numFmtId="0" fontId="0" fillId="33" borderId="11" xfId="0" applyFont="1" applyFill="1" applyBorder="1" applyAlignment="1">
      <alignment vertical="center" wrapText="1"/>
    </xf>
    <xf numFmtId="38" fontId="8" fillId="33" borderId="33" xfId="49" applyFont="1" applyFill="1" applyBorder="1" applyAlignment="1" applyProtection="1">
      <alignment horizontal="right" vertical="center"/>
      <protection/>
    </xf>
    <xf numFmtId="38" fontId="8" fillId="33" borderId="33" xfId="49" applyFont="1" applyFill="1" applyBorder="1" applyAlignment="1" applyProtection="1">
      <alignment vertical="center"/>
      <protection/>
    </xf>
    <xf numFmtId="38" fontId="8" fillId="33" borderId="35" xfId="49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horizontal="distributed" vertical="center" wrapText="1" indent="1"/>
      <protection/>
    </xf>
    <xf numFmtId="0" fontId="8" fillId="33" borderId="35" xfId="0" applyFont="1" applyFill="1" applyBorder="1" applyAlignment="1" applyProtection="1">
      <alignment horizontal="distributed" vertical="center" wrapText="1" indent="1"/>
      <protection/>
    </xf>
    <xf numFmtId="182" fontId="8" fillId="33" borderId="33" xfId="0" applyNumberFormat="1" applyFont="1" applyFill="1" applyBorder="1" applyAlignment="1">
      <alignment horizontal="right" vertical="center"/>
    </xf>
    <xf numFmtId="182" fontId="8" fillId="33" borderId="35" xfId="0" applyNumberFormat="1" applyFont="1" applyFill="1" applyBorder="1" applyAlignment="1">
      <alignment horizontal="right" vertical="center"/>
    </xf>
    <xf numFmtId="182" fontId="8" fillId="33" borderId="56" xfId="0" applyNumberFormat="1" applyFont="1" applyFill="1" applyBorder="1" applyAlignment="1">
      <alignment horizontal="right" vertical="center"/>
    </xf>
    <xf numFmtId="182" fontId="8" fillId="33" borderId="65" xfId="0" applyNumberFormat="1" applyFont="1" applyFill="1" applyBorder="1" applyAlignment="1">
      <alignment horizontal="right" vertical="center"/>
    </xf>
    <xf numFmtId="182" fontId="8" fillId="33" borderId="0" xfId="0" applyNumberFormat="1" applyFont="1" applyFill="1" applyBorder="1" applyAlignment="1">
      <alignment horizontal="right" vertical="center"/>
    </xf>
    <xf numFmtId="182" fontId="8" fillId="33" borderId="15" xfId="0" applyNumberFormat="1" applyFont="1" applyFill="1" applyBorder="1" applyAlignment="1">
      <alignment horizontal="right" vertical="center"/>
    </xf>
    <xf numFmtId="182" fontId="8" fillId="33" borderId="34" xfId="0" applyNumberFormat="1" applyFont="1" applyFill="1" applyBorder="1" applyAlignment="1">
      <alignment horizontal="right" vertical="center"/>
    </xf>
    <xf numFmtId="182" fontId="8" fillId="33" borderId="21" xfId="0" applyNumberFormat="1" applyFont="1" applyFill="1" applyBorder="1" applyAlignment="1">
      <alignment horizontal="right" vertical="center"/>
    </xf>
    <xf numFmtId="182" fontId="8" fillId="33" borderId="19" xfId="0" applyNumberFormat="1" applyFont="1" applyFill="1" applyBorder="1" applyAlignment="1">
      <alignment horizontal="right" vertical="center"/>
    </xf>
    <xf numFmtId="3" fontId="8" fillId="33" borderId="33" xfId="49" applyNumberFormat="1" applyFont="1" applyFill="1" applyBorder="1" applyAlignment="1" applyProtection="1">
      <alignment horizontal="right" vertical="center"/>
      <protection/>
    </xf>
    <xf numFmtId="3" fontId="8" fillId="33" borderId="35" xfId="49" applyNumberFormat="1" applyFont="1" applyFill="1" applyBorder="1" applyAlignment="1" applyProtection="1">
      <alignment horizontal="right" vertical="center"/>
      <protection/>
    </xf>
    <xf numFmtId="0" fontId="8" fillId="33" borderId="43" xfId="0" applyFont="1" applyFill="1" applyBorder="1" applyAlignment="1" applyProtection="1">
      <alignment horizontal="distributed" vertical="center"/>
      <protection/>
    </xf>
    <xf numFmtId="0" fontId="8" fillId="33" borderId="18" xfId="0" applyFont="1" applyFill="1" applyBorder="1" applyAlignment="1" applyProtection="1">
      <alignment horizontal="distributed" vertical="center"/>
      <protection/>
    </xf>
    <xf numFmtId="0" fontId="8" fillId="33" borderId="14" xfId="0" applyFont="1" applyFill="1" applyBorder="1" applyAlignment="1" applyProtection="1">
      <alignment horizontal="distributed" vertical="center"/>
      <protection/>
    </xf>
    <xf numFmtId="182" fontId="8" fillId="33" borderId="47" xfId="0" applyNumberFormat="1" applyFont="1" applyFill="1" applyBorder="1" applyAlignment="1">
      <alignment horizontal="right" vertical="center"/>
    </xf>
    <xf numFmtId="182" fontId="8" fillId="33" borderId="66" xfId="0" applyNumberFormat="1" applyFont="1" applyFill="1" applyBorder="1" applyAlignment="1">
      <alignment horizontal="right" vertical="center"/>
    </xf>
    <xf numFmtId="38" fontId="8" fillId="33" borderId="33" xfId="49" applyNumberFormat="1" applyFont="1" applyFill="1" applyBorder="1" applyAlignment="1" applyProtection="1">
      <alignment horizontal="right" vertical="center"/>
      <protection/>
    </xf>
    <xf numFmtId="38" fontId="8" fillId="33" borderId="47" xfId="49" applyNumberFormat="1" applyFont="1" applyFill="1" applyBorder="1" applyAlignment="1" applyProtection="1">
      <alignment horizontal="right" vertical="center"/>
      <protection/>
    </xf>
    <xf numFmtId="182" fontId="8" fillId="33" borderId="46" xfId="0" applyNumberFormat="1" applyFont="1" applyFill="1" applyBorder="1" applyAlignment="1" applyProtection="1">
      <alignment horizontal="right" vertical="center"/>
      <protection/>
    </xf>
    <xf numFmtId="182" fontId="8" fillId="33" borderId="0" xfId="0" applyNumberFormat="1" applyFont="1" applyFill="1" applyBorder="1" applyAlignment="1" applyProtection="1">
      <alignment horizontal="right" vertical="center"/>
      <protection/>
    </xf>
    <xf numFmtId="0" fontId="8" fillId="33" borderId="26" xfId="0" applyFont="1" applyFill="1" applyBorder="1" applyAlignment="1" applyProtection="1">
      <alignment horizontal="distributed" vertical="center"/>
      <protection/>
    </xf>
    <xf numFmtId="0" fontId="0" fillId="33" borderId="26" xfId="0" applyFont="1" applyFill="1" applyBorder="1" applyAlignment="1">
      <alignment vertical="center"/>
    </xf>
    <xf numFmtId="38" fontId="8" fillId="33" borderId="50" xfId="49" applyFont="1" applyFill="1" applyBorder="1" applyAlignment="1" applyProtection="1">
      <alignment horizontal="right" vertical="center"/>
      <protection/>
    </xf>
    <xf numFmtId="182" fontId="8" fillId="33" borderId="50" xfId="0" applyNumberFormat="1" applyFont="1" applyFill="1" applyBorder="1" applyAlignment="1" applyProtection="1">
      <alignment horizontal="right" vertical="center"/>
      <protection/>
    </xf>
    <xf numFmtId="182" fontId="8" fillId="33" borderId="26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vertical="center"/>
    </xf>
    <xf numFmtId="38" fontId="8" fillId="33" borderId="46" xfId="49" applyFont="1" applyFill="1" applyBorder="1" applyAlignment="1" applyProtection="1">
      <alignment horizontal="right" vertical="center"/>
      <protection/>
    </xf>
    <xf numFmtId="182" fontId="8" fillId="33" borderId="67" xfId="0" applyNumberFormat="1" applyFont="1" applyFill="1" applyBorder="1" applyAlignment="1" applyProtection="1">
      <alignment horizontal="right" vertical="center"/>
      <protection/>
    </xf>
    <xf numFmtId="182" fontId="8" fillId="33" borderId="32" xfId="0" applyNumberFormat="1" applyFont="1" applyFill="1" applyBorder="1" applyAlignment="1" applyProtection="1">
      <alignment horizontal="right" vertical="center"/>
      <protection/>
    </xf>
    <xf numFmtId="0" fontId="8" fillId="33" borderId="15" xfId="0" applyFont="1" applyFill="1" applyBorder="1" applyAlignment="1" applyProtection="1">
      <alignment horizontal="distributed" vertical="center"/>
      <protection/>
    </xf>
    <xf numFmtId="0" fontId="0" fillId="33" borderId="15" xfId="0" applyFont="1" applyFill="1" applyBorder="1" applyAlignment="1">
      <alignment vertical="center"/>
    </xf>
    <xf numFmtId="38" fontId="8" fillId="33" borderId="16" xfId="49" applyFont="1" applyFill="1" applyBorder="1" applyAlignment="1" applyProtection="1">
      <alignment vertical="center"/>
      <protection/>
    </xf>
    <xf numFmtId="38" fontId="8" fillId="33" borderId="15" xfId="49" applyFont="1" applyFill="1" applyBorder="1" applyAlignment="1" applyProtection="1">
      <alignment vertical="center"/>
      <protection/>
    </xf>
    <xf numFmtId="38" fontId="8" fillId="33" borderId="16" xfId="49" applyFont="1" applyFill="1" applyBorder="1" applyAlignment="1" applyProtection="1">
      <alignment horizontal="right" vertical="center"/>
      <protection/>
    </xf>
    <xf numFmtId="182" fontId="8" fillId="33" borderId="16" xfId="0" applyNumberFormat="1" applyFont="1" applyFill="1" applyBorder="1" applyAlignment="1" applyProtection="1">
      <alignment horizontal="right" vertical="center"/>
      <protection/>
    </xf>
    <xf numFmtId="182" fontId="8" fillId="33" borderId="15" xfId="0" applyNumberFormat="1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distributed" vertical="center"/>
      <protection/>
    </xf>
    <xf numFmtId="0" fontId="0" fillId="33" borderId="32" xfId="0" applyFont="1" applyFill="1" applyBorder="1" applyAlignment="1">
      <alignment vertical="center"/>
    </xf>
    <xf numFmtId="38" fontId="8" fillId="33" borderId="67" xfId="49" applyFont="1" applyFill="1" applyBorder="1" applyAlignment="1" applyProtection="1">
      <alignment vertical="center"/>
      <protection/>
    </xf>
    <xf numFmtId="38" fontId="8" fillId="33" borderId="32" xfId="49" applyFont="1" applyFill="1" applyBorder="1" applyAlignment="1" applyProtection="1">
      <alignment vertical="center"/>
      <protection/>
    </xf>
    <xf numFmtId="38" fontId="8" fillId="33" borderId="67" xfId="49" applyFont="1" applyFill="1" applyBorder="1" applyAlignment="1" applyProtection="1">
      <alignment horizontal="right" vertical="center"/>
      <protection/>
    </xf>
    <xf numFmtId="38" fontId="8" fillId="33" borderId="32" xfId="49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 horizontal="right" vertical="top"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38" fontId="6" fillId="0" borderId="51" xfId="49" applyFont="1" applyFill="1" applyBorder="1" applyAlignment="1" applyProtection="1" quotePrefix="1">
      <alignment vertical="center"/>
      <protection/>
    </xf>
    <xf numFmtId="38" fontId="6" fillId="0" borderId="27" xfId="49" applyFont="1" applyFill="1" applyBorder="1" applyAlignment="1" applyProtection="1" quotePrefix="1">
      <alignment vertical="center"/>
      <protection/>
    </xf>
    <xf numFmtId="38" fontId="6" fillId="0" borderId="41" xfId="49" applyFont="1" applyFill="1" applyBorder="1" applyAlignment="1" applyProtection="1" quotePrefix="1">
      <alignment vertical="center"/>
      <protection/>
    </xf>
    <xf numFmtId="38" fontId="6" fillId="0" borderId="45" xfId="49" applyFont="1" applyFill="1" applyBorder="1" applyAlignment="1" applyProtection="1" quotePrefix="1">
      <alignment vertical="center"/>
      <protection/>
    </xf>
    <xf numFmtId="38" fontId="6" fillId="0" borderId="23" xfId="49" applyFont="1" applyFill="1" applyBorder="1" applyAlignment="1" applyProtection="1" quotePrefix="1">
      <alignment vertical="center"/>
      <protection/>
    </xf>
    <xf numFmtId="38" fontId="6" fillId="0" borderId="22" xfId="49" applyFont="1" applyFill="1" applyBorder="1" applyAlignment="1" applyProtection="1" quotePrefix="1">
      <alignment vertical="center"/>
      <protection/>
    </xf>
    <xf numFmtId="38" fontId="6" fillId="0" borderId="24" xfId="49" applyFont="1" applyFill="1" applyBorder="1" applyAlignment="1" applyProtection="1" quotePrefix="1">
      <alignment vertical="center"/>
      <protection/>
    </xf>
    <xf numFmtId="38" fontId="6" fillId="33" borderId="68" xfId="49" applyFont="1" applyFill="1" applyBorder="1" applyAlignment="1" applyProtection="1">
      <alignment horizontal="center" vertical="center"/>
      <protection/>
    </xf>
    <xf numFmtId="38" fontId="6" fillId="33" borderId="69" xfId="49" applyFont="1" applyFill="1" applyBorder="1" applyAlignment="1" applyProtection="1">
      <alignment horizontal="center" vertical="center"/>
      <protection/>
    </xf>
    <xf numFmtId="38" fontId="6" fillId="33" borderId="51" xfId="49" applyFont="1" applyFill="1" applyBorder="1" applyAlignment="1" applyProtection="1" quotePrefix="1">
      <alignment vertical="center"/>
      <protection/>
    </xf>
    <xf numFmtId="38" fontId="6" fillId="33" borderId="27" xfId="49" applyFont="1" applyFill="1" applyBorder="1" applyAlignment="1" applyProtection="1" quotePrefix="1">
      <alignment vertical="center"/>
      <protection/>
    </xf>
    <xf numFmtId="38" fontId="6" fillId="33" borderId="28" xfId="49" applyFont="1" applyFill="1" applyBorder="1" applyAlignment="1" applyProtection="1" quotePrefix="1">
      <alignment vertical="center"/>
      <protection/>
    </xf>
    <xf numFmtId="38" fontId="6" fillId="0" borderId="28" xfId="49" applyFont="1" applyFill="1" applyBorder="1" applyAlignment="1" applyProtection="1" quotePrefix="1">
      <alignment vertical="center"/>
      <protection/>
    </xf>
    <xf numFmtId="38" fontId="6" fillId="33" borderId="70" xfId="49" applyFont="1" applyFill="1" applyBorder="1" applyAlignment="1" applyProtection="1">
      <alignment horizontal="center" vertical="center"/>
      <protection/>
    </xf>
    <xf numFmtId="38" fontId="6" fillId="33" borderId="70" xfId="49" applyFont="1" applyFill="1" applyBorder="1" applyAlignment="1" applyProtection="1" quotePrefix="1">
      <alignment horizontal="center" vertical="center"/>
      <protection/>
    </xf>
    <xf numFmtId="38" fontId="6" fillId="33" borderId="71" xfId="49" applyFont="1" applyFill="1" applyBorder="1" applyAlignment="1" applyProtection="1" quotePrefix="1">
      <alignment horizontal="center" vertical="center"/>
      <protection/>
    </xf>
    <xf numFmtId="38" fontId="6" fillId="33" borderId="45" xfId="49" applyFont="1" applyFill="1" applyBorder="1" applyAlignment="1" applyProtection="1" quotePrefix="1">
      <alignment vertical="center"/>
      <protection/>
    </xf>
    <xf numFmtId="38" fontId="6" fillId="33" borderId="23" xfId="49" applyFont="1" applyFill="1" applyBorder="1" applyAlignment="1" applyProtection="1" quotePrefix="1">
      <alignment vertical="center"/>
      <protection/>
    </xf>
    <xf numFmtId="38" fontId="6" fillId="33" borderId="22" xfId="49" applyFont="1" applyFill="1" applyBorder="1" applyAlignment="1" applyProtection="1" quotePrefix="1">
      <alignment vertical="center"/>
      <protection/>
    </xf>
    <xf numFmtId="38" fontId="6" fillId="33" borderId="72" xfId="49" applyFont="1" applyFill="1" applyBorder="1" applyAlignment="1" applyProtection="1" quotePrefix="1">
      <alignment horizontal="center" vertical="center"/>
      <protection/>
    </xf>
    <xf numFmtId="38" fontId="6" fillId="33" borderId="73" xfId="49" applyFont="1" applyFill="1" applyBorder="1" applyAlignment="1" applyProtection="1" quotePrefix="1">
      <alignment horizontal="center" vertical="center"/>
      <protection/>
    </xf>
    <xf numFmtId="38" fontId="6" fillId="33" borderId="23" xfId="49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>
      <alignment horizontal="center" vertical="center"/>
    </xf>
    <xf numFmtId="38" fontId="6" fillId="33" borderId="23" xfId="49" applyFont="1" applyFill="1" applyBorder="1" applyAlignment="1" applyProtection="1">
      <alignment vertical="center"/>
      <protection/>
    </xf>
    <xf numFmtId="0" fontId="0" fillId="33" borderId="23" xfId="0" applyFill="1" applyBorder="1" applyAlignment="1">
      <alignment vertical="center"/>
    </xf>
    <xf numFmtId="38" fontId="6" fillId="33" borderId="23" xfId="49" applyFont="1" applyFill="1" applyBorder="1" applyAlignment="1" applyProtection="1">
      <alignment vertical="center" shrinkToFit="1"/>
      <protection/>
    </xf>
    <xf numFmtId="38" fontId="6" fillId="33" borderId="22" xfId="49" applyFont="1" applyFill="1" applyBorder="1" applyAlignment="1" applyProtection="1">
      <alignment vertical="center" shrinkToFit="1"/>
      <protection/>
    </xf>
    <xf numFmtId="0" fontId="6" fillId="33" borderId="45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38" fontId="6" fillId="33" borderId="45" xfId="49" applyFont="1" applyFill="1" applyBorder="1" applyAlignment="1" applyProtection="1">
      <alignment horizontal="center" vertical="center"/>
      <protection/>
    </xf>
    <xf numFmtId="38" fontId="6" fillId="33" borderId="22" xfId="49" applyFont="1" applyFill="1" applyBorder="1" applyAlignment="1" applyProtection="1">
      <alignment horizontal="center" vertical="center"/>
      <protection/>
    </xf>
    <xf numFmtId="38" fontId="6" fillId="33" borderId="22" xfId="49" applyFont="1" applyFill="1" applyBorder="1" applyAlignment="1" applyProtection="1">
      <alignment vertical="center" textRotation="255"/>
      <protection/>
    </xf>
    <xf numFmtId="0" fontId="0" fillId="33" borderId="45" xfId="0" applyFill="1" applyBorder="1" applyAlignment="1">
      <alignment vertical="center" textRotation="255"/>
    </xf>
    <xf numFmtId="0" fontId="0" fillId="33" borderId="22" xfId="0" applyFill="1" applyBorder="1" applyAlignment="1">
      <alignment vertical="center" textRotation="255"/>
    </xf>
    <xf numFmtId="0" fontId="6" fillId="33" borderId="32" xfId="0" applyFont="1" applyFill="1" applyBorder="1" applyAlignment="1">
      <alignment horizontal="center" vertical="center" textRotation="255"/>
    </xf>
    <xf numFmtId="0" fontId="6" fillId="33" borderId="44" xfId="0" applyFont="1" applyFill="1" applyBorder="1" applyAlignment="1">
      <alignment horizontal="center" vertical="center" textRotation="255"/>
    </xf>
    <xf numFmtId="0" fontId="6" fillId="33" borderId="0" xfId="0" applyFont="1" applyFill="1" applyBorder="1" applyAlignment="1">
      <alignment horizontal="center" vertical="center" textRotation="255"/>
    </xf>
    <xf numFmtId="0" fontId="6" fillId="33" borderId="20" xfId="0" applyFont="1" applyFill="1" applyBorder="1" applyAlignment="1">
      <alignment horizontal="center" vertical="center" textRotation="255"/>
    </xf>
    <xf numFmtId="0" fontId="6" fillId="33" borderId="15" xfId="0" applyFont="1" applyFill="1" applyBorder="1" applyAlignment="1">
      <alignment horizontal="center" vertical="center" textRotation="255"/>
    </xf>
    <xf numFmtId="0" fontId="6" fillId="33" borderId="17" xfId="0" applyFont="1" applyFill="1" applyBorder="1" applyAlignment="1">
      <alignment horizontal="center" vertical="center" textRotation="255"/>
    </xf>
    <xf numFmtId="38" fontId="6" fillId="33" borderId="37" xfId="49" applyFont="1" applyFill="1" applyBorder="1" applyAlignment="1" applyProtection="1">
      <alignment vertical="center" textRotation="255"/>
      <protection/>
    </xf>
    <xf numFmtId="0" fontId="0" fillId="33" borderId="37" xfId="0" applyFill="1" applyBorder="1" applyAlignment="1">
      <alignment vertical="center" textRotation="255"/>
    </xf>
    <xf numFmtId="38" fontId="6" fillId="33" borderId="22" xfId="49" applyFont="1" applyFill="1" applyBorder="1" applyAlignment="1" applyProtection="1">
      <alignment vertical="center" wrapText="1"/>
      <protection/>
    </xf>
    <xf numFmtId="0" fontId="0" fillId="33" borderId="37" xfId="0" applyFill="1" applyBorder="1" applyAlignment="1">
      <alignment vertical="center" wrapText="1"/>
    </xf>
    <xf numFmtId="38" fontId="6" fillId="33" borderId="43" xfId="49" applyFont="1" applyFill="1" applyBorder="1" applyAlignment="1" applyProtection="1">
      <alignment horizontal="center" vertical="center" textRotation="255"/>
      <protection/>
    </xf>
    <xf numFmtId="38" fontId="6" fillId="33" borderId="44" xfId="49" applyFont="1" applyFill="1" applyBorder="1" applyAlignment="1" applyProtection="1">
      <alignment horizontal="center" vertical="center" textRotation="255"/>
      <protection/>
    </xf>
    <xf numFmtId="38" fontId="6" fillId="33" borderId="18" xfId="49" applyFont="1" applyFill="1" applyBorder="1" applyAlignment="1" applyProtection="1">
      <alignment horizontal="center" vertical="center" textRotation="255"/>
      <protection/>
    </xf>
    <xf numFmtId="38" fontId="6" fillId="33" borderId="20" xfId="49" applyFont="1" applyFill="1" applyBorder="1" applyAlignment="1" applyProtection="1">
      <alignment horizontal="center" vertical="center" textRotation="255"/>
      <protection/>
    </xf>
    <xf numFmtId="38" fontId="6" fillId="33" borderId="14" xfId="49" applyFont="1" applyFill="1" applyBorder="1" applyAlignment="1" applyProtection="1">
      <alignment horizontal="center" vertical="center" textRotation="255"/>
      <protection/>
    </xf>
    <xf numFmtId="38" fontId="6" fillId="33" borderId="17" xfId="49" applyFont="1" applyFill="1" applyBorder="1" applyAlignment="1" applyProtection="1">
      <alignment horizontal="center" vertical="center" textRotation="255"/>
      <protection/>
    </xf>
    <xf numFmtId="38" fontId="6" fillId="33" borderId="67" xfId="49" applyFont="1" applyFill="1" applyBorder="1" applyAlignment="1" applyProtection="1">
      <alignment horizontal="distributed" vertical="center" textRotation="255"/>
      <protection/>
    </xf>
    <xf numFmtId="38" fontId="6" fillId="33" borderId="44" xfId="49" applyFont="1" applyFill="1" applyBorder="1" applyAlignment="1" applyProtection="1">
      <alignment horizontal="distributed" vertical="center" textRotation="255"/>
      <protection/>
    </xf>
    <xf numFmtId="38" fontId="6" fillId="33" borderId="46" xfId="49" applyFont="1" applyFill="1" applyBorder="1" applyAlignment="1" applyProtection="1">
      <alignment horizontal="distributed" vertical="center" textRotation="255"/>
      <protection/>
    </xf>
    <xf numFmtId="38" fontId="6" fillId="33" borderId="20" xfId="49" applyFont="1" applyFill="1" applyBorder="1" applyAlignment="1" applyProtection="1">
      <alignment horizontal="distributed" vertical="center" textRotation="255"/>
      <protection/>
    </xf>
    <xf numFmtId="38" fontId="6" fillId="33" borderId="16" xfId="49" applyFont="1" applyFill="1" applyBorder="1" applyAlignment="1" applyProtection="1">
      <alignment horizontal="distributed" vertical="center" textRotation="255"/>
      <protection/>
    </xf>
    <xf numFmtId="38" fontId="6" fillId="33" borderId="17" xfId="49" applyFont="1" applyFill="1" applyBorder="1" applyAlignment="1" applyProtection="1">
      <alignment horizontal="distributed" vertical="center" textRotation="255"/>
      <protection/>
    </xf>
    <xf numFmtId="0" fontId="6" fillId="33" borderId="37" xfId="0" applyFont="1" applyFill="1" applyBorder="1" applyAlignment="1">
      <alignment vertical="center" wrapText="1"/>
    </xf>
    <xf numFmtId="0" fontId="6" fillId="33" borderId="0" xfId="49" applyNumberFormat="1" applyFont="1" applyFill="1" applyBorder="1" applyAlignment="1" applyProtection="1">
      <alignment horizontal="left" vertical="distributed"/>
      <protection/>
    </xf>
    <xf numFmtId="0" fontId="6" fillId="33" borderId="23" xfId="49" applyNumberFormat="1" applyFont="1" applyFill="1" applyBorder="1" applyAlignment="1" applyProtection="1">
      <alignment horizontal="left" vertical="distributed"/>
      <protection/>
    </xf>
    <xf numFmtId="38" fontId="6" fillId="33" borderId="0" xfId="49" applyFont="1" applyFill="1" applyBorder="1" applyAlignment="1" applyProtection="1">
      <alignment horizontal="left" vertical="distributed"/>
      <protection/>
    </xf>
    <xf numFmtId="38" fontId="6" fillId="33" borderId="23" xfId="49" applyFont="1" applyFill="1" applyBorder="1" applyAlignment="1" applyProtection="1">
      <alignment horizontal="left" vertical="distributed" shrinkToFit="1"/>
      <protection/>
    </xf>
    <xf numFmtId="38" fontId="6" fillId="33" borderId="23" xfId="49" applyFont="1" applyFill="1" applyBorder="1" applyAlignment="1" applyProtection="1" quotePrefix="1">
      <alignment horizontal="center" vertical="center"/>
      <protection/>
    </xf>
    <xf numFmtId="38" fontId="6" fillId="33" borderId="22" xfId="49" applyFont="1" applyFill="1" applyBorder="1" applyAlignment="1" applyProtection="1" quotePrefix="1">
      <alignment horizontal="center" vertical="center"/>
      <protection/>
    </xf>
    <xf numFmtId="38" fontId="49" fillId="33" borderId="45" xfId="49" applyFont="1" applyFill="1" applyBorder="1" applyAlignment="1" applyProtection="1">
      <alignment horizontal="center" vertical="center"/>
      <protection/>
    </xf>
    <xf numFmtId="38" fontId="49" fillId="33" borderId="23" xfId="49" applyFont="1" applyFill="1" applyBorder="1" applyAlignment="1" applyProtection="1" quotePrefix="1">
      <alignment horizontal="center" vertical="center"/>
      <protection/>
    </xf>
    <xf numFmtId="38" fontId="49" fillId="33" borderId="22" xfId="49" applyFont="1" applyFill="1" applyBorder="1" applyAlignment="1" applyProtection="1" quotePrefix="1">
      <alignment horizontal="center" vertical="center"/>
      <protection/>
    </xf>
    <xf numFmtId="38" fontId="6" fillId="33" borderId="24" xfId="49" applyFont="1" applyFill="1" applyBorder="1" applyAlignment="1" applyProtection="1" quotePrefix="1">
      <alignment horizontal="center" vertical="center"/>
      <protection/>
    </xf>
    <xf numFmtId="38" fontId="6" fillId="33" borderId="0" xfId="49" applyFont="1" applyFill="1" applyBorder="1" applyAlignment="1" applyProtection="1" quotePrefix="1">
      <alignment horizontal="center" vertical="center" textRotation="255"/>
      <protection/>
    </xf>
    <xf numFmtId="38" fontId="6" fillId="33" borderId="18" xfId="49" applyFont="1" applyFill="1" applyBorder="1" applyAlignment="1" applyProtection="1" quotePrefix="1">
      <alignment horizontal="center" vertical="center" textRotation="255"/>
      <protection/>
    </xf>
    <xf numFmtId="38" fontId="6" fillId="33" borderId="14" xfId="49" applyFont="1" applyFill="1" applyBorder="1" applyAlignment="1" applyProtection="1" quotePrefix="1">
      <alignment horizontal="center" vertical="center" textRotation="255"/>
      <protection/>
    </xf>
    <xf numFmtId="38" fontId="6" fillId="33" borderId="15" xfId="49" applyFont="1" applyFill="1" applyBorder="1" applyAlignment="1" applyProtection="1" quotePrefix="1">
      <alignment horizontal="center" vertical="center" textRotation="255"/>
      <protection/>
    </xf>
    <xf numFmtId="38" fontId="6" fillId="33" borderId="15" xfId="49" applyFont="1" applyFill="1" applyBorder="1" applyAlignment="1" applyProtection="1">
      <alignment horizontal="left" vertical="distributed"/>
      <protection/>
    </xf>
    <xf numFmtId="38" fontId="6" fillId="33" borderId="14" xfId="49" applyFont="1" applyFill="1" applyBorder="1" applyAlignment="1" applyProtection="1">
      <alignment horizontal="left" vertical="center"/>
      <protection/>
    </xf>
    <xf numFmtId="38" fontId="6" fillId="33" borderId="15" xfId="49" applyFont="1" applyFill="1" applyBorder="1" applyAlignment="1" applyProtection="1" quotePrefix="1">
      <alignment horizontal="left" vertical="center"/>
      <protection/>
    </xf>
    <xf numFmtId="38" fontId="6" fillId="33" borderId="17" xfId="49" applyFont="1" applyFill="1" applyBorder="1" applyAlignment="1" applyProtection="1" quotePrefix="1">
      <alignment horizontal="left" vertical="center"/>
      <protection/>
    </xf>
    <xf numFmtId="38" fontId="49" fillId="33" borderId="23" xfId="49" applyFont="1" applyFill="1" applyBorder="1" applyAlignment="1" applyProtection="1">
      <alignment horizontal="center" vertical="center"/>
      <protection/>
    </xf>
    <xf numFmtId="38" fontId="6" fillId="33" borderId="0" xfId="49" applyFont="1" applyFill="1" applyAlignment="1" applyProtection="1" quotePrefix="1">
      <alignment horizontal="center"/>
      <protection/>
    </xf>
    <xf numFmtId="38" fontId="6" fillId="33" borderId="10" xfId="49" applyFont="1" applyFill="1" applyBorder="1" applyAlignment="1" applyProtection="1">
      <alignment horizontal="right" vertical="center"/>
      <protection/>
    </xf>
    <xf numFmtId="38" fontId="6" fillId="33" borderId="11" xfId="49" applyFont="1" applyFill="1" applyBorder="1" applyAlignment="1" applyProtection="1" quotePrefix="1">
      <alignment horizontal="right" vertical="center"/>
      <protection/>
    </xf>
    <xf numFmtId="38" fontId="6" fillId="33" borderId="13" xfId="49" applyFont="1" applyFill="1" applyBorder="1" applyAlignment="1" applyProtection="1" quotePrefix="1">
      <alignment horizontal="right" vertical="center"/>
      <protection/>
    </xf>
    <xf numFmtId="38" fontId="6" fillId="33" borderId="12" xfId="49" applyFont="1" applyFill="1" applyBorder="1" applyAlignment="1" applyProtection="1">
      <alignment horizontal="distributed" vertical="center" indent="1"/>
      <protection/>
    </xf>
    <xf numFmtId="38" fontId="6" fillId="33" borderId="11" xfId="49" applyFont="1" applyFill="1" applyBorder="1" applyAlignment="1" applyProtection="1" quotePrefix="1">
      <alignment horizontal="distributed" vertical="center" indent="1"/>
      <protection/>
    </xf>
    <xf numFmtId="38" fontId="6" fillId="33" borderId="13" xfId="49" applyFont="1" applyFill="1" applyBorder="1" applyAlignment="1" applyProtection="1" quotePrefix="1">
      <alignment horizontal="distributed" vertical="center" indent="1"/>
      <protection/>
    </xf>
    <xf numFmtId="38" fontId="6" fillId="33" borderId="11" xfId="49" applyFont="1" applyFill="1" applyBorder="1" applyAlignment="1" applyProtection="1">
      <alignment horizontal="center" vertical="center"/>
      <protection/>
    </xf>
    <xf numFmtId="38" fontId="6" fillId="33" borderId="11" xfId="49" applyFont="1" applyFill="1" applyBorder="1" applyAlignment="1" applyProtection="1" quotePrefix="1">
      <alignment horizontal="center" vertical="center"/>
      <protection/>
    </xf>
    <xf numFmtId="38" fontId="6" fillId="33" borderId="11" xfId="49" applyFont="1" applyFill="1" applyBorder="1" applyAlignment="1" applyProtection="1">
      <alignment horizontal="distributed" vertical="center" indent="1"/>
      <protection/>
    </xf>
    <xf numFmtId="38" fontId="6" fillId="33" borderId="31" xfId="49" applyFont="1" applyFill="1" applyBorder="1" applyAlignment="1" applyProtection="1" quotePrefix="1">
      <alignment horizontal="distributed" vertical="center" indent="1"/>
      <protection/>
    </xf>
    <xf numFmtId="38" fontId="8" fillId="33" borderId="48" xfId="49" applyFont="1" applyFill="1" applyBorder="1" applyAlignment="1" applyProtection="1">
      <alignment horizontal="right" vertical="center"/>
      <protection/>
    </xf>
    <xf numFmtId="38" fontId="8" fillId="33" borderId="70" xfId="49" applyFont="1" applyFill="1" applyBorder="1" applyAlignment="1" applyProtection="1">
      <alignment horizontal="right" vertical="center"/>
      <protection/>
    </xf>
    <xf numFmtId="38" fontId="8" fillId="33" borderId="71" xfId="49" applyFont="1" applyFill="1" applyBorder="1" applyAlignment="1" applyProtection="1">
      <alignment horizontal="right" vertical="center"/>
      <protection/>
    </xf>
    <xf numFmtId="180" fontId="8" fillId="33" borderId="45" xfId="49" applyNumberFormat="1" applyFont="1" applyFill="1" applyBorder="1" applyAlignment="1" applyProtection="1" quotePrefix="1">
      <alignment vertical="center"/>
      <protection/>
    </xf>
    <xf numFmtId="180" fontId="8" fillId="33" borderId="23" xfId="49" applyNumberFormat="1" applyFont="1" applyFill="1" applyBorder="1" applyAlignment="1" applyProtection="1" quotePrefix="1">
      <alignment vertical="center"/>
      <protection/>
    </xf>
    <xf numFmtId="180" fontId="8" fillId="33" borderId="51" xfId="49" applyNumberFormat="1" applyFont="1" applyFill="1" applyBorder="1" applyAlignment="1" applyProtection="1" quotePrefix="1">
      <alignment vertical="center"/>
      <protection/>
    </xf>
    <xf numFmtId="180" fontId="8" fillId="33" borderId="27" xfId="49" applyNumberFormat="1" applyFont="1" applyFill="1" applyBorder="1" applyAlignment="1" applyProtection="1" quotePrefix="1">
      <alignment vertical="center"/>
      <protection/>
    </xf>
    <xf numFmtId="38" fontId="8" fillId="33" borderId="12" xfId="49" applyFont="1" applyFill="1" applyBorder="1" applyAlignment="1" applyProtection="1">
      <alignment horizontal="distributed" vertical="center" indent="1"/>
      <protection/>
    </xf>
    <xf numFmtId="38" fontId="8" fillId="33" borderId="11" xfId="49" applyFont="1" applyFill="1" applyBorder="1" applyAlignment="1" applyProtection="1" quotePrefix="1">
      <alignment horizontal="distributed" vertical="center" indent="1"/>
      <protection/>
    </xf>
    <xf numFmtId="180" fontId="8" fillId="33" borderId="56" xfId="49" applyNumberFormat="1" applyFont="1" applyFill="1" applyBorder="1" applyAlignment="1">
      <alignment horizontal="center" vertical="center"/>
    </xf>
    <xf numFmtId="180" fontId="8" fillId="33" borderId="57" xfId="49" applyNumberFormat="1" applyFont="1" applyFill="1" applyBorder="1" applyAlignment="1">
      <alignment horizontal="center" vertical="center"/>
    </xf>
    <xf numFmtId="180" fontId="8" fillId="33" borderId="58" xfId="49" applyNumberFormat="1" applyFont="1" applyFill="1" applyBorder="1" applyAlignment="1">
      <alignment horizontal="center" vertical="center"/>
    </xf>
    <xf numFmtId="180" fontId="8" fillId="33" borderId="45" xfId="49" applyNumberFormat="1" applyFont="1" applyFill="1" applyBorder="1" applyAlignment="1">
      <alignment horizontal="center" vertical="center"/>
    </xf>
    <xf numFmtId="180" fontId="8" fillId="33" borderId="23" xfId="49" applyNumberFormat="1" applyFont="1" applyFill="1" applyBorder="1" applyAlignment="1">
      <alignment horizontal="center" vertical="center"/>
    </xf>
    <xf numFmtId="180" fontId="8" fillId="33" borderId="22" xfId="49" applyNumberFormat="1" applyFont="1" applyFill="1" applyBorder="1" applyAlignment="1">
      <alignment horizontal="center" vertical="center"/>
    </xf>
    <xf numFmtId="38" fontId="8" fillId="33" borderId="45" xfId="49" applyFont="1" applyFill="1" applyBorder="1" applyAlignment="1" applyProtection="1">
      <alignment horizontal="center" vertical="center"/>
      <protection/>
    </xf>
    <xf numFmtId="38" fontId="8" fillId="33" borderId="23" xfId="49" applyFont="1" applyFill="1" applyBorder="1" applyAlignment="1" applyProtection="1" quotePrefix="1">
      <alignment horizontal="center" vertical="center"/>
      <protection/>
    </xf>
    <xf numFmtId="38" fontId="8" fillId="33" borderId="22" xfId="49" applyFont="1" applyFill="1" applyBorder="1" applyAlignment="1" applyProtection="1" quotePrefix="1">
      <alignment horizontal="center" vertical="center"/>
      <protection/>
    </xf>
    <xf numFmtId="38" fontId="8" fillId="33" borderId="23" xfId="49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>
      <alignment horizontal="center" vertical="center"/>
    </xf>
    <xf numFmtId="38" fontId="8" fillId="33" borderId="16" xfId="49" applyFont="1" applyFill="1" applyBorder="1" applyAlignment="1" applyProtection="1">
      <alignment horizontal="right" vertical="center" indent="1"/>
      <protection/>
    </xf>
    <xf numFmtId="38" fontId="8" fillId="33" borderId="15" xfId="49" applyFont="1" applyFill="1" applyBorder="1" applyAlignment="1" applyProtection="1" quotePrefix="1">
      <alignment horizontal="right" vertical="center" indent="1"/>
      <protection/>
    </xf>
    <xf numFmtId="38" fontId="8" fillId="33" borderId="17" xfId="49" applyFont="1" applyFill="1" applyBorder="1" applyAlignment="1" applyProtection="1" quotePrefix="1">
      <alignment horizontal="right" vertical="center" indent="1"/>
      <protection/>
    </xf>
    <xf numFmtId="38" fontId="8" fillId="33" borderId="32" xfId="49" applyFont="1" applyFill="1" applyBorder="1" applyAlignment="1" applyProtection="1">
      <alignment horizontal="center"/>
      <protection/>
    </xf>
    <xf numFmtId="38" fontId="8" fillId="33" borderId="32" xfId="49" applyFont="1" applyFill="1" applyBorder="1" applyAlignment="1" applyProtection="1" quotePrefix="1">
      <alignment horizontal="center"/>
      <protection/>
    </xf>
    <xf numFmtId="38" fontId="8" fillId="33" borderId="67" xfId="49" applyFont="1" applyFill="1" applyBorder="1" applyAlignment="1" applyProtection="1">
      <alignment horizontal="center"/>
      <protection/>
    </xf>
    <xf numFmtId="38" fontId="8" fillId="33" borderId="44" xfId="49" applyFont="1" applyFill="1" applyBorder="1" applyAlignment="1" applyProtection="1" quotePrefix="1">
      <alignment horizontal="center"/>
      <protection/>
    </xf>
    <xf numFmtId="38" fontId="8" fillId="33" borderId="45" xfId="49" applyFont="1" applyFill="1" applyBorder="1" applyAlignment="1" applyProtection="1">
      <alignment horizontal="right" vertical="center"/>
      <protection/>
    </xf>
    <xf numFmtId="38" fontId="8" fillId="33" borderId="23" xfId="49" applyFont="1" applyFill="1" applyBorder="1" applyAlignment="1" applyProtection="1">
      <alignment horizontal="right" vertical="center"/>
      <protection/>
    </xf>
    <xf numFmtId="38" fontId="8" fillId="33" borderId="22" xfId="49" applyFont="1" applyFill="1" applyBorder="1" applyAlignment="1" applyProtection="1">
      <alignment horizontal="right" vertical="center"/>
      <protection/>
    </xf>
    <xf numFmtId="0" fontId="8" fillId="33" borderId="67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38" fontId="8" fillId="33" borderId="46" xfId="49" applyFont="1" applyFill="1" applyBorder="1" applyAlignment="1" applyProtection="1">
      <alignment horizontal="center" vertical="top"/>
      <protection/>
    </xf>
    <xf numFmtId="38" fontId="8" fillId="33" borderId="0" xfId="49" applyFont="1" applyFill="1" applyBorder="1" applyAlignment="1" applyProtection="1" quotePrefix="1">
      <alignment horizontal="center" vertical="top"/>
      <protection/>
    </xf>
    <xf numFmtId="38" fontId="8" fillId="33" borderId="20" xfId="49" applyFont="1" applyFill="1" applyBorder="1" applyAlignment="1" applyProtection="1" quotePrefix="1">
      <alignment horizontal="center" vertical="top"/>
      <protection/>
    </xf>
    <xf numFmtId="38" fontId="8" fillId="33" borderId="10" xfId="49" applyFont="1" applyFill="1" applyBorder="1" applyAlignment="1" applyProtection="1">
      <alignment horizontal="right" vertical="center"/>
      <protection/>
    </xf>
    <xf numFmtId="38" fontId="8" fillId="33" borderId="11" xfId="49" applyFont="1" applyFill="1" applyBorder="1" applyAlignment="1" applyProtection="1">
      <alignment horizontal="right" vertical="center"/>
      <protection/>
    </xf>
    <xf numFmtId="38" fontId="8" fillId="33" borderId="14" xfId="49" applyFont="1" applyFill="1" applyBorder="1" applyAlignment="1" applyProtection="1">
      <alignment horizontal="left" vertical="center"/>
      <protection/>
    </xf>
    <xf numFmtId="38" fontId="8" fillId="33" borderId="15" xfId="49" applyFont="1" applyFill="1" applyBorder="1" applyAlignment="1" applyProtection="1" quotePrefix="1">
      <alignment horizontal="left" vertical="center"/>
      <protection/>
    </xf>
    <xf numFmtId="38" fontId="8" fillId="33" borderId="12" xfId="49" applyFont="1" applyFill="1" applyBorder="1" applyAlignment="1" applyProtection="1">
      <alignment horizontal="center" vertical="center"/>
      <protection/>
    </xf>
    <xf numFmtId="38" fontId="8" fillId="33" borderId="11" xfId="49" applyFont="1" applyFill="1" applyBorder="1" applyAlignment="1" applyProtection="1" quotePrefix="1">
      <alignment horizontal="center" vertical="center"/>
      <protection/>
    </xf>
    <xf numFmtId="38" fontId="8" fillId="33" borderId="13" xfId="49" applyFont="1" applyFill="1" applyBorder="1" applyAlignment="1" applyProtection="1" quotePrefix="1">
      <alignment horizontal="center" vertical="center"/>
      <protection/>
    </xf>
    <xf numFmtId="38" fontId="8" fillId="33" borderId="32" xfId="49" applyFont="1" applyFill="1" applyBorder="1" applyAlignment="1" applyProtection="1">
      <alignment horizontal="center" vertical="center"/>
      <protection/>
    </xf>
    <xf numFmtId="38" fontId="8" fillId="33" borderId="32" xfId="49" applyFont="1" applyFill="1" applyBorder="1" applyAlignment="1" applyProtection="1" quotePrefix="1">
      <alignment horizontal="center" vertical="center"/>
      <protection/>
    </xf>
    <xf numFmtId="38" fontId="8" fillId="33" borderId="44" xfId="49" applyFont="1" applyFill="1" applyBorder="1" applyAlignment="1" applyProtection="1" quotePrefix="1">
      <alignment horizontal="center" vertical="center"/>
      <protection/>
    </xf>
    <xf numFmtId="38" fontId="8" fillId="33" borderId="67" xfId="49" applyFont="1" applyFill="1" applyBorder="1" applyAlignment="1" applyProtection="1">
      <alignment horizontal="center" vertical="center"/>
      <protection/>
    </xf>
    <xf numFmtId="38" fontId="8" fillId="33" borderId="0" xfId="49" applyFont="1" applyFill="1" applyBorder="1" applyAlignment="1" applyProtection="1">
      <alignment horizontal="center" vertical="top"/>
      <protection/>
    </xf>
    <xf numFmtId="38" fontId="8" fillId="33" borderId="56" xfId="49" applyFont="1" applyFill="1" applyBorder="1" applyAlignment="1" applyProtection="1">
      <alignment horizontal="right" vertical="center"/>
      <protection/>
    </xf>
    <xf numFmtId="38" fontId="8" fillId="33" borderId="57" xfId="49" applyFont="1" applyFill="1" applyBorder="1" applyAlignment="1" applyProtection="1">
      <alignment horizontal="right" vertical="center"/>
      <protection/>
    </xf>
    <xf numFmtId="38" fontId="8" fillId="33" borderId="58" xfId="49" applyFont="1" applyFill="1" applyBorder="1" applyAlignment="1" applyProtection="1">
      <alignment horizontal="right" vertical="center"/>
      <protection/>
    </xf>
    <xf numFmtId="38" fontId="8" fillId="33" borderId="74" xfId="49" applyFont="1" applyFill="1" applyBorder="1" applyAlignment="1" applyProtection="1">
      <alignment horizontal="right" vertical="center"/>
      <protection/>
    </xf>
    <xf numFmtId="38" fontId="8" fillId="33" borderId="75" xfId="49" applyFont="1" applyFill="1" applyBorder="1" applyAlignment="1" applyProtection="1">
      <alignment horizontal="right" vertical="center"/>
      <protection/>
    </xf>
    <xf numFmtId="38" fontId="8" fillId="33" borderId="76" xfId="49" applyFont="1" applyFill="1" applyBorder="1" applyAlignment="1" applyProtection="1">
      <alignment horizontal="right" vertical="center"/>
      <protection/>
    </xf>
    <xf numFmtId="180" fontId="8" fillId="33" borderId="24" xfId="49" applyNumberFormat="1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38" fontId="8" fillId="33" borderId="15" xfId="49" applyFont="1" applyFill="1" applyBorder="1" applyAlignment="1" applyProtection="1">
      <alignment horizontal="right" vertical="center" indent="1"/>
      <protection/>
    </xf>
    <xf numFmtId="38" fontId="8" fillId="33" borderId="36" xfId="49" applyFont="1" applyFill="1" applyBorder="1" applyAlignment="1" applyProtection="1" quotePrefix="1">
      <alignment horizontal="center" vertical="center"/>
      <protection/>
    </xf>
    <xf numFmtId="38" fontId="8" fillId="33" borderId="21" xfId="49" applyFont="1" applyFill="1" applyBorder="1" applyAlignment="1" applyProtection="1">
      <alignment horizontal="right" vertical="center"/>
      <protection/>
    </xf>
    <xf numFmtId="38" fontId="8" fillId="33" borderId="18" xfId="49" applyFont="1" applyFill="1" applyBorder="1" applyAlignment="1" applyProtection="1">
      <alignment horizontal="right" vertical="center"/>
      <protection/>
    </xf>
    <xf numFmtId="38" fontId="8" fillId="33" borderId="44" xfId="49" applyFont="1" applyFill="1" applyBorder="1" applyAlignment="1" applyProtection="1">
      <alignment vertical="center"/>
      <protection/>
    </xf>
    <xf numFmtId="38" fontId="8" fillId="33" borderId="75" xfId="49" applyFont="1" applyFill="1" applyBorder="1" applyAlignment="1" applyProtection="1" quotePrefix="1">
      <alignment horizontal="center" vertical="center"/>
      <protection/>
    </xf>
    <xf numFmtId="38" fontId="8" fillId="33" borderId="18" xfId="49" applyFont="1" applyFill="1" applyBorder="1" applyAlignment="1" applyProtection="1" quotePrefix="1">
      <alignment horizontal="center" vertical="center"/>
      <protection/>
    </xf>
    <xf numFmtId="38" fontId="8" fillId="33" borderId="23" xfId="49" applyFont="1" applyFill="1" applyBorder="1" applyAlignment="1" applyProtection="1">
      <alignment horizontal="distributed" vertical="center"/>
      <protection/>
    </xf>
    <xf numFmtId="38" fontId="8" fillId="33" borderId="15" xfId="49" applyFont="1" applyFill="1" applyBorder="1" applyAlignment="1" applyProtection="1">
      <alignment horizontal="left" vertical="center"/>
      <protection/>
    </xf>
    <xf numFmtId="38" fontId="8" fillId="33" borderId="31" xfId="49" applyFont="1" applyFill="1" applyBorder="1" applyAlignment="1" applyProtection="1" quotePrefix="1">
      <alignment horizontal="distributed" vertical="center" indent="1"/>
      <protection/>
    </xf>
    <xf numFmtId="38" fontId="8" fillId="33" borderId="24" xfId="49" applyFont="1" applyFill="1" applyBorder="1" applyAlignment="1" applyProtection="1" quotePrefix="1">
      <alignment horizontal="center" vertical="center"/>
      <protection/>
    </xf>
    <xf numFmtId="180" fontId="8" fillId="33" borderId="45" xfId="49" applyNumberFormat="1" applyFont="1" applyFill="1" applyBorder="1" applyAlignment="1" applyProtection="1" quotePrefix="1">
      <alignment horizontal="right" vertical="center"/>
      <protection/>
    </xf>
    <xf numFmtId="180" fontId="8" fillId="33" borderId="23" xfId="49" applyNumberFormat="1" applyFont="1" applyFill="1" applyBorder="1" applyAlignment="1" applyProtection="1" quotePrefix="1">
      <alignment horizontal="right" vertical="center"/>
      <protection/>
    </xf>
    <xf numFmtId="38" fontId="8" fillId="33" borderId="26" xfId="49" applyFont="1" applyFill="1" applyBorder="1" applyAlignment="1" applyProtection="1">
      <alignment horizontal="distributed" vertical="center"/>
      <protection/>
    </xf>
    <xf numFmtId="38" fontId="8" fillId="33" borderId="15" xfId="49" applyFont="1" applyFill="1" applyBorder="1" applyAlignment="1" applyProtection="1">
      <alignment horizontal="distributed" vertical="center"/>
      <protection/>
    </xf>
    <xf numFmtId="38" fontId="8" fillId="33" borderId="0" xfId="49" applyFont="1" applyFill="1" applyBorder="1" applyAlignment="1" applyProtection="1">
      <alignment horizontal="distributed" vertical="center"/>
      <protection/>
    </xf>
    <xf numFmtId="38" fontId="6" fillId="33" borderId="0" xfId="49" applyFont="1" applyFill="1" applyBorder="1" applyAlignment="1" applyProtection="1">
      <alignment horizontal="right" vertical="center"/>
      <protection/>
    </xf>
    <xf numFmtId="38" fontId="6" fillId="33" borderId="0" xfId="49" applyFont="1" applyFill="1" applyBorder="1" applyAlignment="1" applyProtection="1" quotePrefix="1">
      <alignment horizontal="right" vertical="center"/>
      <protection/>
    </xf>
    <xf numFmtId="38" fontId="8" fillId="33" borderId="77" xfId="49" applyFont="1" applyFill="1" applyBorder="1" applyAlignment="1" applyProtection="1">
      <alignment horizontal="distributed" vertical="center" indent="1"/>
      <protection/>
    </xf>
    <xf numFmtId="38" fontId="8" fillId="33" borderId="64" xfId="49" applyFont="1" applyFill="1" applyBorder="1" applyAlignment="1" applyProtection="1">
      <alignment horizontal="distributed" vertical="center" indent="1"/>
      <protection/>
    </xf>
    <xf numFmtId="38" fontId="8" fillId="33" borderId="78" xfId="49" applyFont="1" applyFill="1" applyBorder="1" applyAlignment="1" applyProtection="1">
      <alignment horizontal="distributed" vertical="center" indent="1"/>
      <protection/>
    </xf>
    <xf numFmtId="180" fontId="8" fillId="33" borderId="49" xfId="49" applyNumberFormat="1" applyFont="1" applyFill="1" applyBorder="1" applyAlignment="1">
      <alignment horizontal="center" vertical="center"/>
    </xf>
    <xf numFmtId="180" fontId="8" fillId="33" borderId="79" xfId="49" applyNumberFormat="1" applyFont="1" applyFill="1" applyBorder="1" applyAlignment="1">
      <alignment horizontal="center" vertical="center"/>
    </xf>
    <xf numFmtId="180" fontId="8" fillId="33" borderId="80" xfId="49" applyNumberFormat="1" applyFont="1" applyFill="1" applyBorder="1" applyAlignment="1">
      <alignment horizontal="center" vertical="center"/>
    </xf>
    <xf numFmtId="180" fontId="8" fillId="33" borderId="74" xfId="49" applyNumberFormat="1" applyFont="1" applyFill="1" applyBorder="1" applyAlignment="1">
      <alignment horizontal="center" vertical="center"/>
    </xf>
    <xf numFmtId="180" fontId="8" fillId="33" borderId="75" xfId="49" applyNumberFormat="1" applyFont="1" applyFill="1" applyBorder="1" applyAlignment="1">
      <alignment horizontal="center" vertical="center"/>
    </xf>
    <xf numFmtId="180" fontId="8" fillId="33" borderId="76" xfId="49" applyNumberFormat="1" applyFont="1" applyFill="1" applyBorder="1" applyAlignment="1">
      <alignment horizontal="center" vertical="center"/>
    </xf>
    <xf numFmtId="38" fontId="8" fillId="33" borderId="22" xfId="49" applyFont="1" applyFill="1" applyBorder="1" applyAlignment="1" applyProtection="1">
      <alignment horizontal="center" vertical="center"/>
      <protection/>
    </xf>
    <xf numFmtId="180" fontId="8" fillId="33" borderId="21" xfId="49" applyNumberFormat="1" applyFont="1" applyFill="1" applyBorder="1" applyAlignment="1">
      <alignment horizontal="center" vertical="center"/>
    </xf>
    <xf numFmtId="180" fontId="8" fillId="33" borderId="38" xfId="49" applyNumberFormat="1" applyFont="1" applyFill="1" applyBorder="1" applyAlignment="1">
      <alignment horizontal="center" vertical="center"/>
    </xf>
    <xf numFmtId="38" fontId="8" fillId="33" borderId="40" xfId="49" applyFont="1" applyFill="1" applyBorder="1" applyAlignment="1" applyProtection="1">
      <alignment horizontal="right" vertical="center"/>
      <protection/>
    </xf>
    <xf numFmtId="180" fontId="8" fillId="33" borderId="51" xfId="49" applyNumberFormat="1" applyFont="1" applyFill="1" applyBorder="1" applyAlignment="1" applyProtection="1" quotePrefix="1">
      <alignment horizontal="right" vertical="center"/>
      <protection/>
    </xf>
    <xf numFmtId="180" fontId="8" fillId="33" borderId="27" xfId="49" applyNumberFormat="1" applyFont="1" applyFill="1" applyBorder="1" applyAlignment="1" applyProtection="1" quotePrefix="1">
      <alignment horizontal="right" vertical="center"/>
      <protection/>
    </xf>
    <xf numFmtId="180" fontId="8" fillId="33" borderId="41" xfId="49" applyNumberFormat="1" applyFont="1" applyFill="1" applyBorder="1" applyAlignment="1">
      <alignment horizontal="center" vertical="center"/>
    </xf>
    <xf numFmtId="38" fontId="8" fillId="33" borderId="79" xfId="49" applyFont="1" applyFill="1" applyBorder="1" applyAlignment="1" applyProtection="1" quotePrefix="1">
      <alignment horizontal="center" vertical="center"/>
      <protection/>
    </xf>
    <xf numFmtId="38" fontId="8" fillId="33" borderId="39" xfId="49" applyFont="1" applyFill="1" applyBorder="1" applyAlignment="1" applyProtection="1" quotePrefix="1">
      <alignment horizontal="center" vertical="center"/>
      <protection/>
    </xf>
    <xf numFmtId="38" fontId="8" fillId="33" borderId="28" xfId="49" applyFont="1" applyFill="1" applyBorder="1" applyAlignment="1" applyProtection="1">
      <alignment vertical="center"/>
      <protection/>
    </xf>
    <xf numFmtId="181" fontId="9" fillId="33" borderId="34" xfId="62" applyNumberFormat="1" applyFont="1" applyFill="1" applyBorder="1" applyAlignment="1">
      <alignment horizontal="center" vertical="center"/>
      <protection/>
    </xf>
    <xf numFmtId="181" fontId="9" fillId="33" borderId="11" xfId="62" applyNumberFormat="1" applyFont="1" applyFill="1" applyBorder="1" applyAlignment="1">
      <alignment horizontal="center" vertical="center"/>
      <protection/>
    </xf>
    <xf numFmtId="181" fontId="4" fillId="33" borderId="0" xfId="62" applyNumberFormat="1" applyFont="1" applyFill="1" applyAlignment="1">
      <alignment horizontal="left" vertical="center"/>
      <protection/>
    </xf>
    <xf numFmtId="181" fontId="9" fillId="33" borderId="10" xfId="62" applyNumberFormat="1" applyFont="1" applyFill="1" applyBorder="1" applyAlignment="1">
      <alignment horizontal="center" vertical="center" textRotation="255"/>
      <protection/>
    </xf>
    <xf numFmtId="181" fontId="9" fillId="33" borderId="18" xfId="62" applyNumberFormat="1" applyFont="1" applyFill="1" applyBorder="1" applyAlignment="1">
      <alignment horizontal="center" vertical="center" textRotation="255"/>
      <protection/>
    </xf>
    <xf numFmtId="181" fontId="9" fillId="33" borderId="14" xfId="62" applyNumberFormat="1" applyFont="1" applyFill="1" applyBorder="1" applyAlignment="1">
      <alignment horizontal="center" vertical="center" textRotation="255"/>
      <protection/>
    </xf>
    <xf numFmtId="181" fontId="7" fillId="33" borderId="26" xfId="62" applyNumberFormat="1" applyFont="1" applyFill="1" applyBorder="1" applyAlignment="1">
      <alignment horizontal="righ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6)第１０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04900"/>
          <a:ext cx="17430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6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571500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13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743575"/>
          <a:ext cx="12858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K30"/>
  <sheetViews>
    <sheetView showGridLines="0" tabSelected="1" view="pageBreakPreview" zoomScale="85" zoomScaleSheetLayoutView="85" zoomScalePageLayoutView="0" workbookViewId="0" topLeftCell="A1">
      <selection activeCell="A4" sqref="A4"/>
    </sheetView>
  </sheetViews>
  <sheetFormatPr defaultColWidth="9.00390625" defaultRowHeight="13.5"/>
  <cols>
    <col min="1" max="17" width="1.37890625" style="2" customWidth="1"/>
    <col min="18" max="18" width="1.875" style="2" customWidth="1"/>
    <col min="19" max="23" width="1.37890625" style="2" customWidth="1"/>
    <col min="24" max="24" width="1.4921875" style="2" customWidth="1"/>
    <col min="25" max="25" width="1.875" style="2" customWidth="1"/>
    <col min="26" max="35" width="1.37890625" style="2" customWidth="1"/>
    <col min="36" max="36" width="1.875" style="2" customWidth="1"/>
    <col min="37" max="63" width="1.37890625" style="2" customWidth="1"/>
    <col min="64" max="64" width="2.75390625" style="2" customWidth="1"/>
    <col min="65" max="16384" width="9.00390625" style="2" customWidth="1"/>
  </cols>
  <sheetData>
    <row r="1" spans="1:63" ht="18.75">
      <c r="A1" s="1" t="s">
        <v>110</v>
      </c>
      <c r="BH1" s="3"/>
      <c r="BI1" s="3"/>
      <c r="BJ1" s="3"/>
      <c r="BK1" s="3"/>
    </row>
    <row r="2" spans="1:63" ht="18.75">
      <c r="A2" s="1"/>
      <c r="BD2" s="306"/>
      <c r="BE2" s="306"/>
      <c r="BF2" s="306"/>
      <c r="BG2" s="306"/>
      <c r="BH2" s="306"/>
      <c r="BI2" s="306"/>
      <c r="BJ2" s="306"/>
      <c r="BK2" s="306"/>
    </row>
    <row r="3" ht="10.5" customHeight="1">
      <c r="A3" s="1"/>
    </row>
    <row r="4" ht="16.5" customHeight="1">
      <c r="A4" s="4" t="s">
        <v>16</v>
      </c>
    </row>
    <row r="5" ht="10.5" customHeight="1"/>
    <row r="6" spans="1:43" ht="16.5" customHeight="1">
      <c r="A6" s="5" t="s">
        <v>161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6"/>
      <c r="AN6" s="6"/>
      <c r="AO6" s="6"/>
      <c r="AP6" s="6"/>
      <c r="AQ6" s="6"/>
    </row>
    <row r="7" spans="1:43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  <c r="AM7" s="6"/>
      <c r="AN7" s="6"/>
      <c r="AO7" s="6"/>
      <c r="AP7" s="6"/>
      <c r="AQ7" s="6"/>
    </row>
    <row r="8" spans="1:63" s="7" customFormat="1" ht="17.25" customHeight="1">
      <c r="A8" s="329" t="s">
        <v>17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</row>
    <row r="9" spans="1:63" s="14" customFormat="1" ht="24.75" customHeight="1">
      <c r="A9" s="8"/>
      <c r="B9" s="9"/>
      <c r="C9" s="9"/>
      <c r="D9" s="9"/>
      <c r="E9" s="9"/>
      <c r="F9" s="10"/>
      <c r="G9" s="10"/>
      <c r="H9" s="10"/>
      <c r="I9" s="10"/>
      <c r="J9" s="11"/>
      <c r="K9" s="11"/>
      <c r="L9" s="11"/>
      <c r="M9" s="12"/>
      <c r="N9" s="11"/>
      <c r="O9" s="11"/>
      <c r="P9" s="11"/>
      <c r="Q9" s="11"/>
      <c r="R9" s="11"/>
      <c r="S9" s="11"/>
      <c r="T9" s="11"/>
      <c r="U9" s="13"/>
      <c r="V9" s="11"/>
      <c r="W9" s="11"/>
      <c r="X9" s="11"/>
      <c r="Y9" s="11"/>
      <c r="Z9" s="11"/>
      <c r="AA9" s="11"/>
      <c r="AB9" s="11"/>
      <c r="AC9" s="11"/>
      <c r="AD9" s="11"/>
      <c r="AE9" s="12"/>
      <c r="AF9" s="11"/>
      <c r="AG9" s="11"/>
      <c r="AH9" s="11"/>
      <c r="AI9" s="11"/>
      <c r="AJ9" s="11"/>
      <c r="AK9" s="11"/>
      <c r="AL9" s="11"/>
      <c r="AM9" s="13"/>
      <c r="AN9" s="312" t="s">
        <v>6</v>
      </c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4"/>
    </row>
    <row r="10" spans="1:63" s="14" customFormat="1" ht="24.75" customHeight="1">
      <c r="A10" s="305" t="s">
        <v>18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97" t="s">
        <v>3</v>
      </c>
      <c r="N10" s="279"/>
      <c r="O10" s="279"/>
      <c r="P10" s="279"/>
      <c r="Q10" s="279"/>
      <c r="R10" s="279"/>
      <c r="S10" s="279"/>
      <c r="T10" s="279"/>
      <c r="U10" s="298"/>
      <c r="V10" s="279" t="s">
        <v>19</v>
      </c>
      <c r="W10" s="279"/>
      <c r="X10" s="279"/>
      <c r="Y10" s="279"/>
      <c r="Z10" s="279"/>
      <c r="AA10" s="279"/>
      <c r="AB10" s="279"/>
      <c r="AC10" s="279"/>
      <c r="AD10" s="279"/>
      <c r="AE10" s="297" t="s">
        <v>106</v>
      </c>
      <c r="AF10" s="279"/>
      <c r="AG10" s="279"/>
      <c r="AH10" s="279"/>
      <c r="AI10" s="279"/>
      <c r="AJ10" s="279"/>
      <c r="AK10" s="279"/>
      <c r="AL10" s="279"/>
      <c r="AM10" s="298"/>
      <c r="AN10" s="315" t="s">
        <v>162</v>
      </c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5" t="s">
        <v>107</v>
      </c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7"/>
    </row>
    <row r="11" spans="1:63" s="14" customFormat="1" ht="24.75" customHeight="1">
      <c r="A11" s="15"/>
      <c r="B11" s="16"/>
      <c r="C11" s="16"/>
      <c r="D11" s="16"/>
      <c r="E11" s="16"/>
      <c r="F11" s="16"/>
      <c r="G11" s="16"/>
      <c r="H11" s="16"/>
      <c r="I11" s="16"/>
      <c r="J11" s="17"/>
      <c r="K11" s="18"/>
      <c r="L11" s="18"/>
      <c r="M11" s="19"/>
      <c r="N11" s="18"/>
      <c r="O11" s="18"/>
      <c r="P11" s="20"/>
      <c r="Q11" s="20"/>
      <c r="R11" s="20"/>
      <c r="S11" s="20"/>
      <c r="T11" s="20"/>
      <c r="U11" s="21"/>
      <c r="V11" s="18"/>
      <c r="W11" s="18"/>
      <c r="X11" s="18"/>
      <c r="Y11" s="20"/>
      <c r="Z11" s="20"/>
      <c r="AA11" s="20"/>
      <c r="AB11" s="20"/>
      <c r="AC11" s="20"/>
      <c r="AD11" s="20"/>
      <c r="AE11" s="19"/>
      <c r="AF11" s="18"/>
      <c r="AG11" s="18"/>
      <c r="AH11" s="20"/>
      <c r="AI11" s="20"/>
      <c r="AJ11" s="20"/>
      <c r="AK11" s="20"/>
      <c r="AL11" s="20"/>
      <c r="AM11" s="21"/>
      <c r="AN11" s="288" t="s">
        <v>3</v>
      </c>
      <c r="AO11" s="287"/>
      <c r="AP11" s="287"/>
      <c r="AQ11" s="287"/>
      <c r="AR11" s="288" t="s">
        <v>7</v>
      </c>
      <c r="AS11" s="287"/>
      <c r="AT11" s="287"/>
      <c r="AU11" s="289"/>
      <c r="AV11" s="287" t="s">
        <v>107</v>
      </c>
      <c r="AW11" s="287"/>
      <c r="AX11" s="287"/>
      <c r="AY11" s="287"/>
      <c r="AZ11" s="318" t="s">
        <v>163</v>
      </c>
      <c r="BA11" s="287"/>
      <c r="BB11" s="287"/>
      <c r="BC11" s="287"/>
      <c r="BD11" s="318" t="s">
        <v>158</v>
      </c>
      <c r="BE11" s="287"/>
      <c r="BF11" s="287"/>
      <c r="BG11" s="289"/>
      <c r="BH11" s="319" t="s">
        <v>156</v>
      </c>
      <c r="BI11" s="287"/>
      <c r="BJ11" s="287"/>
      <c r="BK11" s="320"/>
    </row>
    <row r="12" spans="1:63" s="14" customFormat="1" ht="27" customHeight="1">
      <c r="A12" s="22"/>
      <c r="B12" s="23"/>
      <c r="C12" s="23"/>
      <c r="D12" s="23"/>
      <c r="E12" s="23"/>
      <c r="F12" s="307" t="s">
        <v>9</v>
      </c>
      <c r="G12" s="274"/>
      <c r="H12" s="274"/>
      <c r="I12" s="274"/>
      <c r="J12" s="274"/>
      <c r="K12" s="274"/>
      <c r="L12" s="275"/>
      <c r="M12" s="326">
        <v>6997665446</v>
      </c>
      <c r="N12" s="327"/>
      <c r="O12" s="327"/>
      <c r="P12" s="327"/>
      <c r="Q12" s="327"/>
      <c r="R12" s="327"/>
      <c r="S12" s="327"/>
      <c r="T12" s="327"/>
      <c r="U12" s="208"/>
      <c r="V12" s="326">
        <v>1180158795</v>
      </c>
      <c r="W12" s="327"/>
      <c r="X12" s="327"/>
      <c r="Y12" s="327"/>
      <c r="Z12" s="327"/>
      <c r="AA12" s="327"/>
      <c r="AB12" s="327"/>
      <c r="AC12" s="327"/>
      <c r="AD12" s="206"/>
      <c r="AE12" s="322">
        <f>SUM(M12:AD12)</f>
        <v>8177824241</v>
      </c>
      <c r="AF12" s="323"/>
      <c r="AG12" s="323"/>
      <c r="AH12" s="323"/>
      <c r="AI12" s="323"/>
      <c r="AJ12" s="323"/>
      <c r="AK12" s="323"/>
      <c r="AL12" s="323"/>
      <c r="AM12" s="206"/>
      <c r="AN12" s="268">
        <v>-0.4</v>
      </c>
      <c r="AO12" s="269" t="e">
        <v>#DIV/0!</v>
      </c>
      <c r="AP12" s="269" t="e">
        <v>#DIV/0!</v>
      </c>
      <c r="AQ12" s="270" t="e">
        <v>#VALUE!</v>
      </c>
      <c r="AR12" s="268">
        <v>-0.4</v>
      </c>
      <c r="AS12" s="269" t="e">
        <v>#DIV/0!</v>
      </c>
      <c r="AT12" s="269" t="e">
        <v>#VALUE!</v>
      </c>
      <c r="AU12" s="270" t="e">
        <v>#DIV/0!</v>
      </c>
      <c r="AV12" s="268">
        <v>-0.4</v>
      </c>
      <c r="AW12" s="269" t="e">
        <v>#VALUE!</v>
      </c>
      <c r="AX12" s="269" t="e">
        <v>#DIV/0!</v>
      </c>
      <c r="AY12" s="270" t="e">
        <v>#DIV/0!</v>
      </c>
      <c r="AZ12" s="268">
        <v>-0.5</v>
      </c>
      <c r="BA12" s="269" t="e">
        <v>#VALUE!</v>
      </c>
      <c r="BB12" s="269" t="e">
        <v>#DIV/0!</v>
      </c>
      <c r="BC12" s="270" t="e">
        <v>#DIV/0!</v>
      </c>
      <c r="BD12" s="268">
        <v>-0.8</v>
      </c>
      <c r="BE12" s="269" t="e">
        <v>#VALUE!</v>
      </c>
      <c r="BF12" s="269" t="e">
        <v>#DIV/0!</v>
      </c>
      <c r="BG12" s="270" t="e">
        <v>#DIV/0!</v>
      </c>
      <c r="BH12" s="268">
        <v>-0.7</v>
      </c>
      <c r="BI12" s="269" t="e">
        <v>#VALUE!</v>
      </c>
      <c r="BJ12" s="269" t="e">
        <v>#DIV/0!</v>
      </c>
      <c r="BK12" s="321" t="e">
        <v>#DIV/0!</v>
      </c>
    </row>
    <row r="13" spans="1:63" s="14" customFormat="1" ht="27" customHeight="1">
      <c r="A13" s="303" t="s">
        <v>20</v>
      </c>
      <c r="B13" s="274"/>
      <c r="C13" s="274"/>
      <c r="D13" s="274"/>
      <c r="E13" s="274"/>
      <c r="F13" s="276" t="s">
        <v>21</v>
      </c>
      <c r="G13" s="277"/>
      <c r="H13" s="277"/>
      <c r="I13" s="277"/>
      <c r="J13" s="277"/>
      <c r="K13" s="277"/>
      <c r="L13" s="278"/>
      <c r="M13" s="326">
        <v>3637401917</v>
      </c>
      <c r="N13" s="327"/>
      <c r="O13" s="327"/>
      <c r="P13" s="327"/>
      <c r="Q13" s="327"/>
      <c r="R13" s="327"/>
      <c r="S13" s="327"/>
      <c r="T13" s="327"/>
      <c r="U13" s="208"/>
      <c r="V13" s="326">
        <v>856128493</v>
      </c>
      <c r="W13" s="327"/>
      <c r="X13" s="327"/>
      <c r="Y13" s="327"/>
      <c r="Z13" s="327"/>
      <c r="AA13" s="327"/>
      <c r="AB13" s="327"/>
      <c r="AC13" s="327"/>
      <c r="AD13" s="206"/>
      <c r="AE13" s="322">
        <f>SUM(M13:AD13)</f>
        <v>4493530410</v>
      </c>
      <c r="AF13" s="323"/>
      <c r="AG13" s="323"/>
      <c r="AH13" s="323"/>
      <c r="AI13" s="323"/>
      <c r="AJ13" s="323"/>
      <c r="AK13" s="323"/>
      <c r="AL13" s="323"/>
      <c r="AM13" s="206"/>
      <c r="AN13" s="268">
        <v>-0.1</v>
      </c>
      <c r="AO13" s="269" t="e">
        <v>#DIV/0!</v>
      </c>
      <c r="AP13" s="269" t="e">
        <v>#DIV/0!</v>
      </c>
      <c r="AQ13" s="270" t="e">
        <v>#VALUE!</v>
      </c>
      <c r="AR13" s="268">
        <v>-0.7</v>
      </c>
      <c r="AS13" s="269" t="e">
        <v>#DIV/0!</v>
      </c>
      <c r="AT13" s="269" t="e">
        <v>#VALUE!</v>
      </c>
      <c r="AU13" s="270" t="e">
        <v>#DIV/0!</v>
      </c>
      <c r="AV13" s="268">
        <v>-0.2</v>
      </c>
      <c r="AW13" s="269" t="e">
        <v>#VALUE!</v>
      </c>
      <c r="AX13" s="269" t="e">
        <v>#DIV/0!</v>
      </c>
      <c r="AY13" s="270" t="e">
        <v>#DIV/0!</v>
      </c>
      <c r="AZ13" s="268">
        <v>0</v>
      </c>
      <c r="BA13" s="269" t="e">
        <v>#VALUE!</v>
      </c>
      <c r="BB13" s="269" t="e">
        <v>#DIV/0!</v>
      </c>
      <c r="BC13" s="270" t="e">
        <v>#DIV/0!</v>
      </c>
      <c r="BD13" s="268">
        <v>0</v>
      </c>
      <c r="BE13" s="269" t="e">
        <v>#VALUE!</v>
      </c>
      <c r="BF13" s="269" t="e">
        <v>#DIV/0!</v>
      </c>
      <c r="BG13" s="270" t="e">
        <v>#DIV/0!</v>
      </c>
      <c r="BH13" s="268">
        <v>-0.1</v>
      </c>
      <c r="BI13" s="269" t="e">
        <v>#VALUE!</v>
      </c>
      <c r="BJ13" s="269" t="e">
        <v>#DIV/0!</v>
      </c>
      <c r="BK13" s="321" t="e">
        <v>#DIV/0!</v>
      </c>
    </row>
    <row r="14" spans="1:63" s="14" customFormat="1" ht="27" customHeight="1">
      <c r="A14" s="24"/>
      <c r="B14" s="25"/>
      <c r="C14" s="25"/>
      <c r="D14" s="25"/>
      <c r="E14" s="25"/>
      <c r="F14" s="308" t="s">
        <v>11</v>
      </c>
      <c r="G14" s="309"/>
      <c r="H14" s="309"/>
      <c r="I14" s="309"/>
      <c r="J14" s="309"/>
      <c r="K14" s="309"/>
      <c r="L14" s="310"/>
      <c r="M14" s="326">
        <f>ROUND((M12/M13*1000),0)</f>
        <v>1924</v>
      </c>
      <c r="N14" s="327"/>
      <c r="O14" s="327"/>
      <c r="P14" s="327"/>
      <c r="Q14" s="327"/>
      <c r="R14" s="327"/>
      <c r="S14" s="327"/>
      <c r="T14" s="327"/>
      <c r="U14" s="208"/>
      <c r="V14" s="326">
        <f>ROUND((V12/V13*1000),0)</f>
        <v>1378</v>
      </c>
      <c r="W14" s="327"/>
      <c r="X14" s="327"/>
      <c r="Y14" s="327"/>
      <c r="Z14" s="327"/>
      <c r="AA14" s="327"/>
      <c r="AB14" s="327"/>
      <c r="AC14" s="327"/>
      <c r="AD14" s="206"/>
      <c r="AE14" s="322">
        <f>ROUND((AE12/AE13*1000),0)</f>
        <v>1820</v>
      </c>
      <c r="AF14" s="323"/>
      <c r="AG14" s="323"/>
      <c r="AH14" s="323"/>
      <c r="AI14" s="323"/>
      <c r="AJ14" s="323"/>
      <c r="AK14" s="323"/>
      <c r="AL14" s="323"/>
      <c r="AM14" s="206"/>
      <c r="AN14" s="268">
        <v>-0.4</v>
      </c>
      <c r="AO14" s="269" t="e">
        <v>#DIV/0!</v>
      </c>
      <c r="AP14" s="269" t="e">
        <v>#DIV/0!</v>
      </c>
      <c r="AQ14" s="270">
        <v>100</v>
      </c>
      <c r="AR14" s="268">
        <v>0.3</v>
      </c>
      <c r="AS14" s="269" t="e">
        <v>#DIV/0!</v>
      </c>
      <c r="AT14" s="269" t="e">
        <v>#DIV/0!</v>
      </c>
      <c r="AU14" s="270" t="e">
        <v>#DIV/0!</v>
      </c>
      <c r="AV14" s="268">
        <v>-0.2</v>
      </c>
      <c r="AW14" s="269" t="e">
        <v>#DIV/0!</v>
      </c>
      <c r="AX14" s="269" t="e">
        <v>#DIV/0!</v>
      </c>
      <c r="AY14" s="270" t="e">
        <v>#DIV/0!</v>
      </c>
      <c r="AZ14" s="268">
        <v>-0.4</v>
      </c>
      <c r="BA14" s="269" t="e">
        <v>#DIV/0!</v>
      </c>
      <c r="BB14" s="269" t="e">
        <v>#DIV/0!</v>
      </c>
      <c r="BC14" s="270" t="e">
        <v>#DIV/0!</v>
      </c>
      <c r="BD14" s="268">
        <v>-0.8</v>
      </c>
      <c r="BE14" s="269" t="e">
        <v>#DIV/0!</v>
      </c>
      <c r="BF14" s="269" t="e">
        <v>#DIV/0!</v>
      </c>
      <c r="BG14" s="270" t="e">
        <v>#DIV/0!</v>
      </c>
      <c r="BH14" s="268">
        <v>-0.5</v>
      </c>
      <c r="BI14" s="269" t="e">
        <v>#DIV/0!</v>
      </c>
      <c r="BJ14" s="269" t="e">
        <v>#DIV/0!</v>
      </c>
      <c r="BK14" s="321" t="e">
        <v>#DIV/0!</v>
      </c>
    </row>
    <row r="15" spans="1:63" s="14" customFormat="1" ht="27" customHeight="1">
      <c r="A15" s="22"/>
      <c r="B15" s="23"/>
      <c r="C15" s="23"/>
      <c r="D15" s="23"/>
      <c r="E15" s="23"/>
      <c r="F15" s="311" t="s">
        <v>9</v>
      </c>
      <c r="G15" s="277"/>
      <c r="H15" s="277"/>
      <c r="I15" s="277"/>
      <c r="J15" s="277"/>
      <c r="K15" s="277"/>
      <c r="L15" s="278"/>
      <c r="M15" s="326">
        <v>3778835584</v>
      </c>
      <c r="N15" s="327"/>
      <c r="O15" s="327"/>
      <c r="P15" s="327"/>
      <c r="Q15" s="327"/>
      <c r="R15" s="327"/>
      <c r="S15" s="327"/>
      <c r="T15" s="327"/>
      <c r="U15" s="208"/>
      <c r="V15" s="326">
        <v>645126203</v>
      </c>
      <c r="W15" s="327"/>
      <c r="X15" s="327"/>
      <c r="Y15" s="327"/>
      <c r="Z15" s="327"/>
      <c r="AA15" s="327"/>
      <c r="AB15" s="327"/>
      <c r="AC15" s="327"/>
      <c r="AD15" s="206"/>
      <c r="AE15" s="322">
        <f>SUM(M15:AD15)</f>
        <v>4423961787</v>
      </c>
      <c r="AF15" s="323"/>
      <c r="AG15" s="323"/>
      <c r="AH15" s="323"/>
      <c r="AI15" s="323"/>
      <c r="AJ15" s="323"/>
      <c r="AK15" s="323"/>
      <c r="AL15" s="323"/>
      <c r="AM15" s="206"/>
      <c r="AN15" s="268">
        <v>2.7</v>
      </c>
      <c r="AO15" s="269" t="e">
        <v>#DIV/0!</v>
      </c>
      <c r="AP15" s="269" t="e">
        <v>#DIV/0!</v>
      </c>
      <c r="AQ15" s="270">
        <v>-3.6</v>
      </c>
      <c r="AR15" s="268">
        <v>2.7</v>
      </c>
      <c r="AS15" s="269" t="e">
        <v>#DIV/0!</v>
      </c>
      <c r="AT15" s="269" t="e">
        <v>#DIV/0!</v>
      </c>
      <c r="AU15" s="270" t="e">
        <v>#DIV/0!</v>
      </c>
      <c r="AV15" s="268">
        <v>2.7</v>
      </c>
      <c r="AW15" s="269" t="e">
        <v>#DIV/0!</v>
      </c>
      <c r="AX15" s="269" t="e">
        <v>#DIV/0!</v>
      </c>
      <c r="AY15" s="270" t="e">
        <v>#DIV/0!</v>
      </c>
      <c r="AZ15" s="268">
        <v>2.8</v>
      </c>
      <c r="BA15" s="269" t="e">
        <v>#DIV/0!</v>
      </c>
      <c r="BB15" s="269" t="e">
        <v>#DIV/0!</v>
      </c>
      <c r="BC15" s="270" t="e">
        <v>#DIV/0!</v>
      </c>
      <c r="BD15" s="268">
        <v>-2.7</v>
      </c>
      <c r="BE15" s="269" t="e">
        <v>#DIV/0!</v>
      </c>
      <c r="BF15" s="269" t="e">
        <v>#DIV/0!</v>
      </c>
      <c r="BG15" s="270" t="e">
        <v>#DIV/0!</v>
      </c>
      <c r="BH15" s="268">
        <v>2.6</v>
      </c>
      <c r="BI15" s="269" t="e">
        <v>#DIV/0!</v>
      </c>
      <c r="BJ15" s="269" t="e">
        <v>#DIV/0!</v>
      </c>
      <c r="BK15" s="321" t="e">
        <v>#DIV/0!</v>
      </c>
    </row>
    <row r="16" spans="1:63" s="14" customFormat="1" ht="27" customHeight="1">
      <c r="A16" s="303" t="s">
        <v>22</v>
      </c>
      <c r="B16" s="274"/>
      <c r="C16" s="274"/>
      <c r="D16" s="274"/>
      <c r="E16" s="274"/>
      <c r="F16" s="273" t="s">
        <v>23</v>
      </c>
      <c r="G16" s="274"/>
      <c r="H16" s="274"/>
      <c r="I16" s="274"/>
      <c r="J16" s="274"/>
      <c r="K16" s="274"/>
      <c r="L16" s="275"/>
      <c r="M16" s="326">
        <v>142579037</v>
      </c>
      <c r="N16" s="327"/>
      <c r="O16" s="327"/>
      <c r="P16" s="327"/>
      <c r="Q16" s="327"/>
      <c r="R16" s="327"/>
      <c r="S16" s="327"/>
      <c r="T16" s="327"/>
      <c r="U16" s="208"/>
      <c r="V16" s="326">
        <v>28868873</v>
      </c>
      <c r="W16" s="327"/>
      <c r="X16" s="327"/>
      <c r="Y16" s="327"/>
      <c r="Z16" s="327"/>
      <c r="AA16" s="327"/>
      <c r="AB16" s="327"/>
      <c r="AC16" s="327"/>
      <c r="AD16" s="206"/>
      <c r="AE16" s="322">
        <f>SUM(M16:AD16)</f>
        <v>171447910</v>
      </c>
      <c r="AF16" s="323"/>
      <c r="AG16" s="323"/>
      <c r="AH16" s="323"/>
      <c r="AI16" s="323"/>
      <c r="AJ16" s="323"/>
      <c r="AK16" s="323"/>
      <c r="AL16" s="323"/>
      <c r="AM16" s="206"/>
      <c r="AN16" s="268">
        <v>0.4</v>
      </c>
      <c r="AO16" s="269" t="e">
        <v>#DIV/0!</v>
      </c>
      <c r="AP16" s="269" t="e">
        <v>#DIV/0!</v>
      </c>
      <c r="AQ16" s="270">
        <v>-88.9</v>
      </c>
      <c r="AR16" s="268">
        <v>0.3</v>
      </c>
      <c r="AS16" s="269" t="e">
        <v>#DIV/0!</v>
      </c>
      <c r="AT16" s="269" t="e">
        <v>#DIV/0!</v>
      </c>
      <c r="AU16" s="270" t="e">
        <v>#DIV/0!</v>
      </c>
      <c r="AV16" s="268">
        <v>0.4</v>
      </c>
      <c r="AW16" s="269" t="e">
        <v>#DIV/0!</v>
      </c>
      <c r="AX16" s="269" t="e">
        <v>#DIV/0!</v>
      </c>
      <c r="AY16" s="270" t="e">
        <v>#DIV/0!</v>
      </c>
      <c r="AZ16" s="268">
        <v>0.4</v>
      </c>
      <c r="BA16" s="269" t="e">
        <v>#DIV/0!</v>
      </c>
      <c r="BB16" s="269" t="e">
        <v>#DIV/0!</v>
      </c>
      <c r="BC16" s="270" t="e">
        <v>#DIV/0!</v>
      </c>
      <c r="BD16" s="268">
        <v>0.4</v>
      </c>
      <c r="BE16" s="269" t="e">
        <v>#DIV/0!</v>
      </c>
      <c r="BF16" s="269" t="e">
        <v>#DIV/0!</v>
      </c>
      <c r="BG16" s="270" t="e">
        <v>#DIV/0!</v>
      </c>
      <c r="BH16" s="268">
        <v>0.5</v>
      </c>
      <c r="BI16" s="269" t="e">
        <v>#DIV/0!</v>
      </c>
      <c r="BJ16" s="269" t="e">
        <v>#DIV/0!</v>
      </c>
      <c r="BK16" s="321" t="e">
        <v>#DIV/0!</v>
      </c>
    </row>
    <row r="17" spans="1:63" s="14" customFormat="1" ht="27" customHeight="1">
      <c r="A17" s="22"/>
      <c r="B17" s="23"/>
      <c r="C17" s="25"/>
      <c r="D17" s="23"/>
      <c r="E17" s="23"/>
      <c r="F17" s="276" t="s">
        <v>11</v>
      </c>
      <c r="G17" s="277"/>
      <c r="H17" s="277"/>
      <c r="I17" s="277"/>
      <c r="J17" s="277"/>
      <c r="K17" s="277"/>
      <c r="L17" s="278"/>
      <c r="M17" s="326">
        <f>ROUND((M15/M16*1000),0)</f>
        <v>26503</v>
      </c>
      <c r="N17" s="327"/>
      <c r="O17" s="327"/>
      <c r="P17" s="327"/>
      <c r="Q17" s="327"/>
      <c r="R17" s="327"/>
      <c r="S17" s="327"/>
      <c r="T17" s="327"/>
      <c r="U17" s="208"/>
      <c r="V17" s="326">
        <f>ROUND((V15/V16*1000),0)</f>
        <v>22347</v>
      </c>
      <c r="W17" s="327"/>
      <c r="X17" s="327"/>
      <c r="Y17" s="327"/>
      <c r="Z17" s="327"/>
      <c r="AA17" s="327"/>
      <c r="AB17" s="327"/>
      <c r="AC17" s="327"/>
      <c r="AD17" s="206"/>
      <c r="AE17" s="322">
        <f>ROUND((AE15/AE16*1000),0)</f>
        <v>25804</v>
      </c>
      <c r="AF17" s="323"/>
      <c r="AG17" s="323"/>
      <c r="AH17" s="323"/>
      <c r="AI17" s="323"/>
      <c r="AJ17" s="323"/>
      <c r="AK17" s="323"/>
      <c r="AL17" s="323"/>
      <c r="AM17" s="206"/>
      <c r="AN17" s="268">
        <v>2.4</v>
      </c>
      <c r="AO17" s="269" t="e">
        <v>#DIV/0!</v>
      </c>
      <c r="AP17" s="269" t="e">
        <v>#DIV/0!</v>
      </c>
      <c r="AQ17" s="270">
        <v>26.3</v>
      </c>
      <c r="AR17" s="268">
        <v>2.4</v>
      </c>
      <c r="AS17" s="269" t="e">
        <v>#DIV/0!</v>
      </c>
      <c r="AT17" s="269" t="e">
        <v>#DIV/0!</v>
      </c>
      <c r="AU17" s="270" t="e">
        <v>#DIV/0!</v>
      </c>
      <c r="AV17" s="268">
        <v>2.4</v>
      </c>
      <c r="AW17" s="269" t="e">
        <v>#DIV/0!</v>
      </c>
      <c r="AX17" s="269" t="e">
        <v>#DIV/0!</v>
      </c>
      <c r="AY17" s="270" t="e">
        <v>#DIV/0!</v>
      </c>
      <c r="AZ17" s="268">
        <v>2.4</v>
      </c>
      <c r="BA17" s="269" t="e">
        <v>#DIV/0!</v>
      </c>
      <c r="BB17" s="269" t="e">
        <v>#DIV/0!</v>
      </c>
      <c r="BC17" s="270" t="e">
        <v>#DIV/0!</v>
      </c>
      <c r="BD17" s="268">
        <v>-3.1</v>
      </c>
      <c r="BE17" s="269" t="e">
        <v>#DIV/0!</v>
      </c>
      <c r="BF17" s="269" t="e">
        <v>#DIV/0!</v>
      </c>
      <c r="BG17" s="270" t="e">
        <v>#DIV/0!</v>
      </c>
      <c r="BH17" s="268">
        <v>2.1</v>
      </c>
      <c r="BI17" s="269" t="e">
        <v>#DIV/0!</v>
      </c>
      <c r="BJ17" s="269" t="e">
        <v>#DIV/0!</v>
      </c>
      <c r="BK17" s="321" t="e">
        <v>#DIV/0!</v>
      </c>
    </row>
    <row r="18" spans="1:63" s="14" customFormat="1" ht="27" customHeight="1">
      <c r="A18" s="304" t="s">
        <v>24</v>
      </c>
      <c r="B18" s="295"/>
      <c r="C18" s="295"/>
      <c r="D18" s="295"/>
      <c r="E18" s="295"/>
      <c r="F18" s="294" t="s">
        <v>9</v>
      </c>
      <c r="G18" s="295"/>
      <c r="H18" s="295"/>
      <c r="I18" s="295"/>
      <c r="J18" s="295"/>
      <c r="K18" s="295"/>
      <c r="L18" s="296"/>
      <c r="M18" s="330">
        <v>1831784570</v>
      </c>
      <c r="N18" s="331"/>
      <c r="O18" s="331"/>
      <c r="P18" s="331"/>
      <c r="Q18" s="331"/>
      <c r="R18" s="331"/>
      <c r="S18" s="331"/>
      <c r="T18" s="331"/>
      <c r="U18" s="231"/>
      <c r="V18" s="330">
        <v>544088918</v>
      </c>
      <c r="W18" s="331"/>
      <c r="X18" s="331"/>
      <c r="Y18" s="331"/>
      <c r="Z18" s="331"/>
      <c r="AA18" s="331"/>
      <c r="AB18" s="331"/>
      <c r="AC18" s="331"/>
      <c r="AD18" s="207"/>
      <c r="AE18" s="324">
        <f>SUM(M18:AD18)</f>
        <v>2375873488</v>
      </c>
      <c r="AF18" s="325"/>
      <c r="AG18" s="325"/>
      <c r="AH18" s="325"/>
      <c r="AI18" s="325"/>
      <c r="AJ18" s="325"/>
      <c r="AK18" s="325"/>
      <c r="AL18" s="325"/>
      <c r="AM18" s="207"/>
      <c r="AN18" s="265">
        <v>4</v>
      </c>
      <c r="AO18" s="266" t="e">
        <v>#DIV/0!</v>
      </c>
      <c r="AP18" s="266" t="e">
        <v>#DIV/0!</v>
      </c>
      <c r="AQ18" s="267" t="e">
        <v>#DIV/0!</v>
      </c>
      <c r="AR18" s="265">
        <v>3.3</v>
      </c>
      <c r="AS18" s="266" t="e">
        <v>#DIV/0!</v>
      </c>
      <c r="AT18" s="266" t="e">
        <v>#DIV/0!</v>
      </c>
      <c r="AU18" s="267" t="e">
        <v>#DIV/0!</v>
      </c>
      <c r="AV18" s="265">
        <v>3.9</v>
      </c>
      <c r="AW18" s="266" t="e">
        <v>#DIV/0!</v>
      </c>
      <c r="AX18" s="266" t="e">
        <v>#DIV/0!</v>
      </c>
      <c r="AY18" s="267" t="e">
        <v>#DIV/0!</v>
      </c>
      <c r="AZ18" s="265">
        <v>3.6</v>
      </c>
      <c r="BA18" s="266" t="e">
        <v>#DIV/0!</v>
      </c>
      <c r="BB18" s="266" t="e">
        <v>#DIV/0!</v>
      </c>
      <c r="BC18" s="267" t="e">
        <v>#DIV/0!</v>
      </c>
      <c r="BD18" s="265">
        <v>2.6</v>
      </c>
      <c r="BE18" s="266" t="e">
        <v>#DIV/0!</v>
      </c>
      <c r="BF18" s="266" t="e">
        <v>#DIV/0!</v>
      </c>
      <c r="BG18" s="267" t="e">
        <v>#DIV/0!</v>
      </c>
      <c r="BH18" s="265">
        <v>3</v>
      </c>
      <c r="BI18" s="266" t="e">
        <v>#DIV/0!</v>
      </c>
      <c r="BJ18" s="266" t="e">
        <v>#DIV/0!</v>
      </c>
      <c r="BK18" s="328" t="e">
        <v>#DIV/0!</v>
      </c>
    </row>
    <row r="19" spans="1:63" s="14" customFormat="1" ht="39" customHeight="1">
      <c r="A19" s="26"/>
      <c r="B19" s="26"/>
      <c r="C19" s="26"/>
      <c r="D19" s="26"/>
      <c r="E19" s="26"/>
      <c r="F19" s="26"/>
      <c r="G19" s="26"/>
      <c r="H19" s="26"/>
      <c r="I19" s="26"/>
      <c r="J19" s="280"/>
      <c r="K19" s="280"/>
      <c r="L19" s="280"/>
      <c r="M19" s="280"/>
      <c r="N19" s="280"/>
      <c r="O19" s="280"/>
      <c r="P19" s="280"/>
      <c r="Q19" s="280"/>
      <c r="R19" s="280"/>
      <c r="S19" s="241"/>
      <c r="T19" s="241"/>
      <c r="U19" s="241"/>
      <c r="V19" s="241"/>
      <c r="W19" s="280"/>
      <c r="X19" s="280"/>
      <c r="Y19" s="280"/>
      <c r="Z19" s="280"/>
      <c r="AA19" s="280"/>
      <c r="AB19" s="280"/>
      <c r="AC19" s="280"/>
      <c r="AD19" s="280"/>
      <c r="AE19" s="241"/>
      <c r="AF19" s="241"/>
      <c r="AG19" s="241"/>
      <c r="AH19" s="241"/>
      <c r="AI19" s="241"/>
      <c r="AJ19" s="280"/>
      <c r="AK19" s="280"/>
      <c r="AL19" s="280"/>
      <c r="AM19" s="280"/>
      <c r="AN19" s="280"/>
      <c r="AO19" s="280"/>
      <c r="AP19" s="280"/>
      <c r="AQ19" s="280"/>
      <c r="AR19" s="241"/>
      <c r="AS19" s="241"/>
      <c r="AT19" s="241"/>
      <c r="AU19" s="241"/>
      <c r="AV19" s="241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41"/>
      <c r="BH19" s="241"/>
      <c r="BI19" s="241"/>
      <c r="BJ19" s="241"/>
      <c r="BK19" s="241"/>
    </row>
    <row r="20" spans="1:5" s="27" customFormat="1" ht="16.5" customHeight="1">
      <c r="A20" s="6" t="s">
        <v>164</v>
      </c>
      <c r="B20" s="6"/>
      <c r="C20" s="6"/>
      <c r="D20" s="6"/>
      <c r="E20" s="6"/>
    </row>
    <row r="21" spans="1:63" s="27" customFormat="1" ht="14.25">
      <c r="A21" s="6"/>
      <c r="B21" s="6"/>
      <c r="C21" s="6"/>
      <c r="D21" s="6"/>
      <c r="E21" s="6"/>
      <c r="BB21" s="242" t="s">
        <v>25</v>
      </c>
      <c r="BC21" s="242"/>
      <c r="BD21" s="242"/>
      <c r="BE21" s="242"/>
      <c r="BF21" s="242"/>
      <c r="BG21" s="242"/>
      <c r="BH21" s="242"/>
      <c r="BI21" s="242"/>
      <c r="BJ21" s="242"/>
      <c r="BK21" s="242"/>
    </row>
    <row r="22" spans="1:63" s="27" customFormat="1" ht="5.25" customHeight="1">
      <c r="A22" s="6"/>
      <c r="B22" s="6"/>
      <c r="C22" s="6"/>
      <c r="D22" s="6"/>
      <c r="E22" s="6"/>
      <c r="BB22" s="28"/>
      <c r="BC22" s="28"/>
      <c r="BD22" s="28"/>
      <c r="BE22" s="28"/>
      <c r="BF22" s="28"/>
      <c r="BG22" s="28"/>
      <c r="BH22" s="28"/>
      <c r="BI22" s="28"/>
      <c r="BJ22" s="28"/>
      <c r="BK22" s="28"/>
    </row>
    <row r="23" spans="1:63" s="29" customFormat="1" ht="24.75" customHeight="1">
      <c r="A23" s="285" t="s">
        <v>18</v>
      </c>
      <c r="B23" s="263"/>
      <c r="C23" s="263"/>
      <c r="D23" s="263"/>
      <c r="E23" s="263"/>
      <c r="F23" s="263"/>
      <c r="G23" s="263"/>
      <c r="H23" s="263"/>
      <c r="I23" s="263"/>
      <c r="J23" s="262" t="s">
        <v>3</v>
      </c>
      <c r="K23" s="263"/>
      <c r="L23" s="263"/>
      <c r="M23" s="263"/>
      <c r="N23" s="263"/>
      <c r="O23" s="263"/>
      <c r="P23" s="263"/>
      <c r="Q23" s="263"/>
      <c r="R23" s="263"/>
      <c r="S23" s="264"/>
      <c r="T23" s="263" t="s">
        <v>19</v>
      </c>
      <c r="U23" s="263"/>
      <c r="V23" s="263"/>
      <c r="W23" s="263"/>
      <c r="X23" s="263"/>
      <c r="Y23" s="263"/>
      <c r="Z23" s="263"/>
      <c r="AA23" s="263"/>
      <c r="AB23" s="263"/>
      <c r="AC23" s="263"/>
      <c r="AD23" s="262" t="s">
        <v>106</v>
      </c>
      <c r="AE23" s="263"/>
      <c r="AF23" s="263"/>
      <c r="AG23" s="263"/>
      <c r="AH23" s="263"/>
      <c r="AI23" s="263"/>
      <c r="AJ23" s="263"/>
      <c r="AK23" s="263"/>
      <c r="AL23" s="263"/>
      <c r="AM23" s="264"/>
      <c r="AN23" s="262" t="s">
        <v>6</v>
      </c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4"/>
      <c r="BF23" s="258" t="s">
        <v>26</v>
      </c>
      <c r="BG23" s="258"/>
      <c r="BH23" s="258"/>
      <c r="BI23" s="258"/>
      <c r="BJ23" s="258"/>
      <c r="BK23" s="259"/>
    </row>
    <row r="24" spans="1:63" s="29" customFormat="1" ht="24.75" customHeight="1">
      <c r="A24" s="286"/>
      <c r="B24" s="287"/>
      <c r="C24" s="287"/>
      <c r="D24" s="287"/>
      <c r="E24" s="287"/>
      <c r="F24" s="287"/>
      <c r="G24" s="287"/>
      <c r="H24" s="287"/>
      <c r="I24" s="287"/>
      <c r="J24" s="288"/>
      <c r="K24" s="287"/>
      <c r="L24" s="287"/>
      <c r="M24" s="287"/>
      <c r="N24" s="287"/>
      <c r="O24" s="287"/>
      <c r="P24" s="287"/>
      <c r="Q24" s="287"/>
      <c r="R24" s="287"/>
      <c r="S24" s="289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8"/>
      <c r="AE24" s="287"/>
      <c r="AF24" s="287"/>
      <c r="AG24" s="287"/>
      <c r="AH24" s="287"/>
      <c r="AI24" s="287"/>
      <c r="AJ24" s="287"/>
      <c r="AK24" s="287"/>
      <c r="AL24" s="287"/>
      <c r="AM24" s="289"/>
      <c r="AN24" s="244" t="s">
        <v>3</v>
      </c>
      <c r="AO24" s="245"/>
      <c r="AP24" s="245"/>
      <c r="AQ24" s="245"/>
      <c r="AR24" s="245"/>
      <c r="AS24" s="245"/>
      <c r="AT24" s="244" t="s">
        <v>27</v>
      </c>
      <c r="AU24" s="245"/>
      <c r="AV24" s="245"/>
      <c r="AW24" s="245"/>
      <c r="AX24" s="245"/>
      <c r="AY24" s="246"/>
      <c r="AZ24" s="244" t="s">
        <v>108</v>
      </c>
      <c r="BA24" s="245"/>
      <c r="BB24" s="245"/>
      <c r="BC24" s="245"/>
      <c r="BD24" s="245"/>
      <c r="BE24" s="246"/>
      <c r="BF24" s="260" t="s">
        <v>28</v>
      </c>
      <c r="BG24" s="260"/>
      <c r="BH24" s="260"/>
      <c r="BI24" s="260"/>
      <c r="BJ24" s="260"/>
      <c r="BK24" s="261"/>
    </row>
    <row r="25" spans="1:63" s="29" customFormat="1" ht="27" customHeight="1">
      <c r="A25" s="281" t="s">
        <v>20</v>
      </c>
      <c r="B25" s="282"/>
      <c r="C25" s="282"/>
      <c r="D25" s="282"/>
      <c r="E25" s="282"/>
      <c r="F25" s="282"/>
      <c r="G25" s="282"/>
      <c r="H25" s="282"/>
      <c r="I25" s="282"/>
      <c r="J25" s="271">
        <v>2831937135</v>
      </c>
      <c r="K25" s="272"/>
      <c r="L25" s="272"/>
      <c r="M25" s="272"/>
      <c r="N25" s="272"/>
      <c r="O25" s="272"/>
      <c r="P25" s="272"/>
      <c r="Q25" s="272"/>
      <c r="R25" s="272"/>
      <c r="S25" s="209"/>
      <c r="T25" s="271">
        <v>517535148</v>
      </c>
      <c r="U25" s="272"/>
      <c r="V25" s="272"/>
      <c r="W25" s="272"/>
      <c r="X25" s="272"/>
      <c r="Y25" s="272"/>
      <c r="Z25" s="272"/>
      <c r="AA25" s="272"/>
      <c r="AB25" s="272"/>
      <c r="AC25" s="31"/>
      <c r="AD25" s="291">
        <f>SUM(J25:AB25)</f>
        <v>3349472283</v>
      </c>
      <c r="AE25" s="292"/>
      <c r="AF25" s="292"/>
      <c r="AG25" s="292"/>
      <c r="AH25" s="292"/>
      <c r="AI25" s="292"/>
      <c r="AJ25" s="292"/>
      <c r="AK25" s="292"/>
      <c r="AL25" s="292"/>
      <c r="AM25" s="30"/>
      <c r="AN25" s="253">
        <v>-0.2</v>
      </c>
      <c r="AO25" s="254"/>
      <c r="AP25" s="254"/>
      <c r="AQ25" s="254"/>
      <c r="AR25" s="254"/>
      <c r="AS25" s="32"/>
      <c r="AT25" s="253">
        <v>-0.1</v>
      </c>
      <c r="AU25" s="254"/>
      <c r="AV25" s="254"/>
      <c r="AW25" s="254"/>
      <c r="AX25" s="254"/>
      <c r="AY25" s="33"/>
      <c r="AZ25" s="253">
        <v>-0.2</v>
      </c>
      <c r="BA25" s="254"/>
      <c r="BB25" s="254"/>
      <c r="BC25" s="254"/>
      <c r="BD25" s="254"/>
      <c r="BE25" s="33"/>
      <c r="BF25" s="255">
        <v>0.7</v>
      </c>
      <c r="BG25" s="255"/>
      <c r="BH25" s="255"/>
      <c r="BI25" s="255"/>
      <c r="BJ25" s="255"/>
      <c r="BK25" s="34"/>
    </row>
    <row r="26" spans="1:63" s="29" customFormat="1" ht="27" customHeight="1">
      <c r="A26" s="283" t="s">
        <v>22</v>
      </c>
      <c r="B26" s="284"/>
      <c r="C26" s="284"/>
      <c r="D26" s="284"/>
      <c r="E26" s="284"/>
      <c r="F26" s="284"/>
      <c r="G26" s="284"/>
      <c r="H26" s="284"/>
      <c r="I26" s="284"/>
      <c r="J26" s="271">
        <v>3768994907</v>
      </c>
      <c r="K26" s="272"/>
      <c r="L26" s="272"/>
      <c r="M26" s="272"/>
      <c r="N26" s="272"/>
      <c r="O26" s="272"/>
      <c r="P26" s="272"/>
      <c r="Q26" s="272"/>
      <c r="R26" s="272"/>
      <c r="S26" s="228"/>
      <c r="T26" s="271">
        <v>643376948</v>
      </c>
      <c r="U26" s="272"/>
      <c r="V26" s="272"/>
      <c r="W26" s="272"/>
      <c r="X26" s="272"/>
      <c r="Y26" s="272"/>
      <c r="Z26" s="272"/>
      <c r="AA26" s="272"/>
      <c r="AB26" s="272"/>
      <c r="AC26" s="36"/>
      <c r="AD26" s="291">
        <f>SUM(J26:AB26)</f>
        <v>4412371855</v>
      </c>
      <c r="AE26" s="292"/>
      <c r="AF26" s="292"/>
      <c r="AG26" s="292"/>
      <c r="AH26" s="292"/>
      <c r="AI26" s="292"/>
      <c r="AJ26" s="292"/>
      <c r="AK26" s="292"/>
      <c r="AL26" s="292"/>
      <c r="AM26" s="35"/>
      <c r="AN26" s="253">
        <v>2.8</v>
      </c>
      <c r="AO26" s="254"/>
      <c r="AP26" s="254"/>
      <c r="AQ26" s="254"/>
      <c r="AR26" s="254"/>
      <c r="AS26" s="37"/>
      <c r="AT26" s="253">
        <v>2.7</v>
      </c>
      <c r="AU26" s="254"/>
      <c r="AV26" s="254"/>
      <c r="AW26" s="254"/>
      <c r="AX26" s="254"/>
      <c r="AY26" s="38"/>
      <c r="AZ26" s="253">
        <v>2.8</v>
      </c>
      <c r="BA26" s="254"/>
      <c r="BB26" s="254"/>
      <c r="BC26" s="254"/>
      <c r="BD26" s="254"/>
      <c r="BE26" s="38"/>
      <c r="BF26" s="256">
        <v>3.3</v>
      </c>
      <c r="BG26" s="256"/>
      <c r="BH26" s="256"/>
      <c r="BI26" s="256"/>
      <c r="BJ26" s="256"/>
      <c r="BK26" s="39"/>
    </row>
    <row r="27" spans="1:63" s="29" customFormat="1" ht="27" customHeight="1">
      <c r="A27" s="299" t="s">
        <v>29</v>
      </c>
      <c r="B27" s="300"/>
      <c r="C27" s="300"/>
      <c r="D27" s="300"/>
      <c r="E27" s="300"/>
      <c r="F27" s="300"/>
      <c r="G27" s="300"/>
      <c r="H27" s="300"/>
      <c r="I27" s="300"/>
      <c r="J27" s="271">
        <v>1768345989</v>
      </c>
      <c r="K27" s="272"/>
      <c r="L27" s="272"/>
      <c r="M27" s="272"/>
      <c r="N27" s="272"/>
      <c r="O27" s="272"/>
      <c r="P27" s="272"/>
      <c r="Q27" s="272"/>
      <c r="R27" s="272"/>
      <c r="S27" s="230"/>
      <c r="T27" s="271">
        <v>530796978</v>
      </c>
      <c r="U27" s="272"/>
      <c r="V27" s="272"/>
      <c r="W27" s="272"/>
      <c r="X27" s="272"/>
      <c r="Y27" s="272"/>
      <c r="Z27" s="272"/>
      <c r="AA27" s="272"/>
      <c r="AB27" s="272"/>
      <c r="AC27" s="41"/>
      <c r="AD27" s="291">
        <f>SUM(J27:AB27)</f>
        <v>2299142967</v>
      </c>
      <c r="AE27" s="292"/>
      <c r="AF27" s="292"/>
      <c r="AG27" s="292"/>
      <c r="AH27" s="292"/>
      <c r="AI27" s="292"/>
      <c r="AJ27" s="292"/>
      <c r="AK27" s="292"/>
      <c r="AL27" s="292"/>
      <c r="AM27" s="40"/>
      <c r="AN27" s="253">
        <v>3.6</v>
      </c>
      <c r="AO27" s="254"/>
      <c r="AP27" s="254"/>
      <c r="AQ27" s="254"/>
      <c r="AR27" s="254"/>
      <c r="AS27" s="42"/>
      <c r="AT27" s="253">
        <v>2.8</v>
      </c>
      <c r="AU27" s="254"/>
      <c r="AV27" s="254"/>
      <c r="AW27" s="254"/>
      <c r="AX27" s="254"/>
      <c r="AY27" s="43"/>
      <c r="AZ27" s="253">
        <v>3.4</v>
      </c>
      <c r="BA27" s="254"/>
      <c r="BB27" s="254"/>
      <c r="BC27" s="254"/>
      <c r="BD27" s="254"/>
      <c r="BE27" s="43"/>
      <c r="BF27" s="257">
        <v>2.6</v>
      </c>
      <c r="BG27" s="257"/>
      <c r="BH27" s="257"/>
      <c r="BI27" s="257"/>
      <c r="BJ27" s="257"/>
      <c r="BK27" s="44"/>
    </row>
    <row r="28" spans="1:63" s="29" customFormat="1" ht="27" customHeight="1">
      <c r="A28" s="301" t="s">
        <v>5</v>
      </c>
      <c r="B28" s="302"/>
      <c r="C28" s="302"/>
      <c r="D28" s="302"/>
      <c r="E28" s="302"/>
      <c r="F28" s="302"/>
      <c r="G28" s="302"/>
      <c r="H28" s="302"/>
      <c r="I28" s="302"/>
      <c r="J28" s="247">
        <f>SUM(J25:R27)</f>
        <v>8369278031</v>
      </c>
      <c r="K28" s="248"/>
      <c r="L28" s="248"/>
      <c r="M28" s="248"/>
      <c r="N28" s="248"/>
      <c r="O28" s="248"/>
      <c r="P28" s="248"/>
      <c r="Q28" s="248"/>
      <c r="R28" s="248"/>
      <c r="S28" s="229"/>
      <c r="T28" s="248">
        <f>SUM(T25:AB27)</f>
        <v>1691709074</v>
      </c>
      <c r="U28" s="248"/>
      <c r="V28" s="248"/>
      <c r="W28" s="248"/>
      <c r="X28" s="248"/>
      <c r="Y28" s="248"/>
      <c r="Z28" s="248"/>
      <c r="AA28" s="248"/>
      <c r="AB28" s="248"/>
      <c r="AC28" s="46"/>
      <c r="AD28" s="249">
        <f>SUM(J28:AB28)</f>
        <v>10060987105</v>
      </c>
      <c r="AE28" s="250"/>
      <c r="AF28" s="250"/>
      <c r="AG28" s="250"/>
      <c r="AH28" s="250"/>
      <c r="AI28" s="250"/>
      <c r="AJ28" s="250"/>
      <c r="AK28" s="250"/>
      <c r="AL28" s="250"/>
      <c r="AM28" s="45"/>
      <c r="AN28" s="251">
        <v>1.9</v>
      </c>
      <c r="AO28" s="252"/>
      <c r="AP28" s="252"/>
      <c r="AQ28" s="252"/>
      <c r="AR28" s="252"/>
      <c r="AS28" s="47"/>
      <c r="AT28" s="251">
        <v>1.9</v>
      </c>
      <c r="AU28" s="252"/>
      <c r="AV28" s="252"/>
      <c r="AW28" s="252"/>
      <c r="AX28" s="252"/>
      <c r="AY28" s="48"/>
      <c r="AZ28" s="251">
        <v>1.9</v>
      </c>
      <c r="BA28" s="252"/>
      <c r="BB28" s="252"/>
      <c r="BC28" s="252"/>
      <c r="BD28" s="252"/>
      <c r="BE28" s="49"/>
      <c r="BF28" s="243">
        <v>2.1</v>
      </c>
      <c r="BG28" s="243"/>
      <c r="BH28" s="243"/>
      <c r="BI28" s="243"/>
      <c r="BJ28" s="243"/>
      <c r="BK28" s="50"/>
    </row>
    <row r="29" spans="1:63" s="29" customFormat="1" ht="19.5" customHeight="1">
      <c r="A29" s="51" t="s">
        <v>115</v>
      </c>
      <c r="B29" s="51"/>
      <c r="C29" s="51"/>
      <c r="D29" s="51"/>
      <c r="E29" s="51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3"/>
      <c r="S29" s="53"/>
      <c r="T29" s="53"/>
      <c r="U29" s="53"/>
      <c r="V29" s="53"/>
      <c r="W29" s="53"/>
      <c r="X29" s="53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3"/>
      <c r="AK29" s="53"/>
      <c r="AL29" s="53"/>
      <c r="AM29" s="53"/>
      <c r="AN29" s="53"/>
      <c r="AO29" s="53"/>
      <c r="AP29" s="53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4"/>
      <c r="BD29" s="53"/>
      <c r="BE29" s="53"/>
      <c r="BF29" s="53"/>
      <c r="BG29" s="53"/>
      <c r="BH29" s="53"/>
      <c r="BI29" s="53"/>
      <c r="BJ29" s="53"/>
      <c r="BK29" s="53"/>
    </row>
    <row r="30" spans="1:63" s="29" customFormat="1" ht="19.5" customHeight="1">
      <c r="A30" s="279"/>
      <c r="B30" s="279"/>
      <c r="C30" s="279"/>
      <c r="D30" s="279"/>
      <c r="E30" s="279"/>
      <c r="F30" s="279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0"/>
      <c r="S30" s="290"/>
      <c r="T30" s="290"/>
      <c r="U30" s="290"/>
      <c r="V30" s="290"/>
      <c r="W30" s="290"/>
      <c r="X30" s="290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0"/>
      <c r="AK30" s="290"/>
      <c r="AL30" s="290"/>
      <c r="AM30" s="290"/>
      <c r="AN30" s="290"/>
      <c r="AO30" s="290"/>
      <c r="AP30" s="290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54"/>
      <c r="BD30" s="290"/>
      <c r="BE30" s="290"/>
      <c r="BF30" s="290"/>
      <c r="BG30" s="290"/>
      <c r="BH30" s="290"/>
      <c r="BI30" s="290"/>
      <c r="BJ30" s="290"/>
      <c r="BK30" s="290"/>
    </row>
  </sheetData>
  <sheetProtection/>
  <mergeCells count="152">
    <mergeCell ref="M16:T16"/>
    <mergeCell ref="M17:T17"/>
    <mergeCell ref="V16:AC16"/>
    <mergeCell ref="V17:AC17"/>
    <mergeCell ref="V18:AC18"/>
    <mergeCell ref="AE12:AL12"/>
    <mergeCell ref="AE13:AL13"/>
    <mergeCell ref="M18:T18"/>
    <mergeCell ref="M12:T12"/>
    <mergeCell ref="M13:T13"/>
    <mergeCell ref="M14:T14"/>
    <mergeCell ref="M15:T15"/>
    <mergeCell ref="A8:BK8"/>
    <mergeCell ref="AV16:AY16"/>
    <mergeCell ref="AZ16:BC16"/>
    <mergeCell ref="BD16:BG16"/>
    <mergeCell ref="BH16:BK16"/>
    <mergeCell ref="AE14:AL14"/>
    <mergeCell ref="AE15:AL15"/>
    <mergeCell ref="AE16:AL16"/>
    <mergeCell ref="AE18:AL18"/>
    <mergeCell ref="V12:AC12"/>
    <mergeCell ref="V13:AC13"/>
    <mergeCell ref="V14:AC14"/>
    <mergeCell ref="V15:AC15"/>
    <mergeCell ref="BH18:BK18"/>
    <mergeCell ref="AV17:AY17"/>
    <mergeCell ref="AZ17:BC17"/>
    <mergeCell ref="BD17:BG17"/>
    <mergeCell ref="BH17:BK17"/>
    <mergeCell ref="AE17:AL17"/>
    <mergeCell ref="AV15:AY15"/>
    <mergeCell ref="AZ15:BC15"/>
    <mergeCell ref="BD15:BG15"/>
    <mergeCell ref="BH15:BK15"/>
    <mergeCell ref="AN14:AQ14"/>
    <mergeCell ref="AN15:AQ15"/>
    <mergeCell ref="AV14:AY14"/>
    <mergeCell ref="AZ14:BC14"/>
    <mergeCell ref="BD14:BG14"/>
    <mergeCell ref="AN12:AQ12"/>
    <mergeCell ref="AN13:AQ13"/>
    <mergeCell ref="AV12:AY12"/>
    <mergeCell ref="AZ12:BC12"/>
    <mergeCell ref="BD12:BG12"/>
    <mergeCell ref="BH12:BK12"/>
    <mergeCell ref="AV13:AY13"/>
    <mergeCell ref="AZ13:BC13"/>
    <mergeCell ref="BD13:BG13"/>
    <mergeCell ref="BH13:BK13"/>
    <mergeCell ref="AR12:AU12"/>
    <mergeCell ref="AR13:AU13"/>
    <mergeCell ref="AR14:AU14"/>
    <mergeCell ref="AR15:AU15"/>
    <mergeCell ref="AR16:AU16"/>
    <mergeCell ref="BH14:BK14"/>
    <mergeCell ref="AR17:AU17"/>
    <mergeCell ref="AN9:BK9"/>
    <mergeCell ref="AN10:AY10"/>
    <mergeCell ref="AN11:AQ11"/>
    <mergeCell ref="AR11:AU11"/>
    <mergeCell ref="AV11:AY11"/>
    <mergeCell ref="AZ10:BK10"/>
    <mergeCell ref="AZ11:BC11"/>
    <mergeCell ref="BD11:BG11"/>
    <mergeCell ref="BH11:BK11"/>
    <mergeCell ref="A18:E18"/>
    <mergeCell ref="A10:L10"/>
    <mergeCell ref="BH30:BK30"/>
    <mergeCell ref="BD2:BK2"/>
    <mergeCell ref="F12:L12"/>
    <mergeCell ref="F13:L13"/>
    <mergeCell ref="F14:L14"/>
    <mergeCell ref="F15:L15"/>
    <mergeCell ref="V10:AD10"/>
    <mergeCell ref="AE10:AM10"/>
    <mergeCell ref="F18:L18"/>
    <mergeCell ref="M10:U10"/>
    <mergeCell ref="AT28:AX28"/>
    <mergeCell ref="AZ28:BD28"/>
    <mergeCell ref="AW19:BF19"/>
    <mergeCell ref="A27:I27"/>
    <mergeCell ref="A28:I28"/>
    <mergeCell ref="J25:R25"/>
    <mergeCell ref="A13:E13"/>
    <mergeCell ref="A16:E16"/>
    <mergeCell ref="G30:K30"/>
    <mergeCell ref="L30:Q30"/>
    <mergeCell ref="AM30:AP30"/>
    <mergeCell ref="BD30:BG30"/>
    <mergeCell ref="R30:T30"/>
    <mergeCell ref="U30:X30"/>
    <mergeCell ref="AQ30:AV30"/>
    <mergeCell ref="AW30:BB30"/>
    <mergeCell ref="Y30:AC30"/>
    <mergeCell ref="AD30:AI30"/>
    <mergeCell ref="AJ30:AL30"/>
    <mergeCell ref="AD25:AL25"/>
    <mergeCell ref="AD26:AL26"/>
    <mergeCell ref="AD27:AL27"/>
    <mergeCell ref="BG19:BK19"/>
    <mergeCell ref="AJ19:AQ19"/>
    <mergeCell ref="AR19:AV19"/>
    <mergeCell ref="AT25:AX25"/>
    <mergeCell ref="AT26:AX26"/>
    <mergeCell ref="AZ25:BD25"/>
    <mergeCell ref="A30:F30"/>
    <mergeCell ref="S19:V19"/>
    <mergeCell ref="J19:R19"/>
    <mergeCell ref="A25:I25"/>
    <mergeCell ref="A26:I26"/>
    <mergeCell ref="W19:AD19"/>
    <mergeCell ref="A23:I24"/>
    <mergeCell ref="J23:S24"/>
    <mergeCell ref="T23:AC24"/>
    <mergeCell ref="AD23:AM24"/>
    <mergeCell ref="AN16:AQ16"/>
    <mergeCell ref="AN17:AQ17"/>
    <mergeCell ref="AT27:AX27"/>
    <mergeCell ref="J26:R26"/>
    <mergeCell ref="J27:R27"/>
    <mergeCell ref="T25:AB25"/>
    <mergeCell ref="T26:AB26"/>
    <mergeCell ref="T27:AB27"/>
    <mergeCell ref="F16:L16"/>
    <mergeCell ref="F17:L17"/>
    <mergeCell ref="BF23:BK23"/>
    <mergeCell ref="BF24:BK24"/>
    <mergeCell ref="AN23:BE23"/>
    <mergeCell ref="AN24:AS24"/>
    <mergeCell ref="AT24:AY24"/>
    <mergeCell ref="AN18:AQ18"/>
    <mergeCell ref="AR18:AU18"/>
    <mergeCell ref="AV18:AY18"/>
    <mergeCell ref="AZ18:BC18"/>
    <mergeCell ref="BD18:BG18"/>
    <mergeCell ref="AN27:AR27"/>
    <mergeCell ref="AZ26:BD26"/>
    <mergeCell ref="AZ27:BD27"/>
    <mergeCell ref="BF25:BJ25"/>
    <mergeCell ref="BF26:BJ26"/>
    <mergeCell ref="BF27:BJ27"/>
    <mergeCell ref="AE19:AI19"/>
    <mergeCell ref="BB21:BK21"/>
    <mergeCell ref="BF28:BJ28"/>
    <mergeCell ref="AZ24:BE24"/>
    <mergeCell ref="J28:R28"/>
    <mergeCell ref="AD28:AL28"/>
    <mergeCell ref="AN28:AR28"/>
    <mergeCell ref="T28:AB28"/>
    <mergeCell ref="AN25:AR25"/>
    <mergeCell ref="AN26:AR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&amp;C-19-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28"/>
  <sheetViews>
    <sheetView showGridLines="0" view="pageBreakPreview" zoomScale="93" zoomScaleSheetLayoutView="93" zoomScalePageLayoutView="0" workbookViewId="0" topLeftCell="A17">
      <selection activeCell="A4" sqref="A4"/>
    </sheetView>
  </sheetViews>
  <sheetFormatPr defaultColWidth="9.00390625" defaultRowHeight="13.5"/>
  <cols>
    <col min="1" max="1" width="6.125" style="2" customWidth="1"/>
    <col min="2" max="2" width="8.00390625" style="2" customWidth="1"/>
    <col min="3" max="5" width="12.125" style="2" customWidth="1"/>
    <col min="6" max="8" width="5.625" style="2" customWidth="1"/>
    <col min="9" max="10" width="6.50390625" style="2" bestFit="1" customWidth="1"/>
    <col min="11" max="11" width="6.50390625" style="2" customWidth="1"/>
    <col min="12" max="12" width="9.00390625" style="2" customWidth="1"/>
    <col min="13" max="16384" width="9.00390625" style="2" customWidth="1"/>
  </cols>
  <sheetData>
    <row r="1" ht="10.5" customHeight="1">
      <c r="A1" s="1"/>
    </row>
    <row r="2" ht="16.5" customHeight="1">
      <c r="A2" s="4" t="s">
        <v>0</v>
      </c>
    </row>
    <row r="3" ht="10.5" customHeight="1"/>
    <row r="4" spans="1:11" ht="16.5" customHeight="1">
      <c r="A4" s="5" t="s">
        <v>165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7" customFormat="1" ht="17.25" customHeight="1">
      <c r="A6" s="329" t="s">
        <v>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1" s="14" customFormat="1" ht="30" customHeight="1">
      <c r="A7" s="344" t="s">
        <v>2</v>
      </c>
      <c r="B7" s="334"/>
      <c r="C7" s="346" t="s">
        <v>3</v>
      </c>
      <c r="D7" s="348" t="s">
        <v>4</v>
      </c>
      <c r="E7" s="346" t="s">
        <v>109</v>
      </c>
      <c r="F7" s="339" t="s">
        <v>6</v>
      </c>
      <c r="G7" s="340"/>
      <c r="H7" s="340"/>
      <c r="I7" s="340"/>
      <c r="J7" s="340"/>
      <c r="K7" s="340"/>
    </row>
    <row r="8" spans="1:11" s="14" customFormat="1" ht="30" customHeight="1">
      <c r="A8" s="344"/>
      <c r="B8" s="334"/>
      <c r="C8" s="346"/>
      <c r="D8" s="348"/>
      <c r="E8" s="346"/>
      <c r="F8" s="341" t="s">
        <v>166</v>
      </c>
      <c r="G8" s="342"/>
      <c r="H8" s="343"/>
      <c r="I8" s="311" t="s">
        <v>107</v>
      </c>
      <c r="J8" s="277"/>
      <c r="K8" s="332"/>
    </row>
    <row r="9" spans="1:11" s="14" customFormat="1" ht="30" customHeight="1">
      <c r="A9" s="345"/>
      <c r="B9" s="338"/>
      <c r="C9" s="347"/>
      <c r="D9" s="349"/>
      <c r="E9" s="347"/>
      <c r="F9" s="184" t="s">
        <v>3</v>
      </c>
      <c r="G9" s="185" t="s">
        <v>7</v>
      </c>
      <c r="H9" s="186" t="s">
        <v>107</v>
      </c>
      <c r="I9" s="187" t="s">
        <v>167</v>
      </c>
      <c r="J9" s="188" t="s">
        <v>158</v>
      </c>
      <c r="K9" s="189" t="s">
        <v>156</v>
      </c>
    </row>
    <row r="10" spans="1:11" s="14" customFormat="1" ht="30" customHeight="1">
      <c r="A10" s="336" t="s">
        <v>8</v>
      </c>
      <c r="B10" s="190" t="s">
        <v>9</v>
      </c>
      <c r="C10" s="218">
        <v>31157111</v>
      </c>
      <c r="D10" s="219">
        <v>13667620</v>
      </c>
      <c r="E10" s="210">
        <f>SUM(C10:D10)</f>
        <v>44824731</v>
      </c>
      <c r="F10" s="177">
        <v>-0.4</v>
      </c>
      <c r="G10" s="177">
        <v>-0.3</v>
      </c>
      <c r="H10" s="191">
        <v>-0.4</v>
      </c>
      <c r="I10" s="177">
        <v>-0.3</v>
      </c>
      <c r="J10" s="177">
        <v>-0.7</v>
      </c>
      <c r="K10" s="181">
        <v>-0.4</v>
      </c>
    </row>
    <row r="11" spans="1:11" s="14" customFormat="1" ht="30" customHeight="1">
      <c r="A11" s="334"/>
      <c r="B11" s="192" t="s">
        <v>10</v>
      </c>
      <c r="C11" s="220">
        <v>308096407</v>
      </c>
      <c r="D11" s="218">
        <v>114891263</v>
      </c>
      <c r="E11" s="211">
        <f>SUM(C11:D11)</f>
        <v>422987670</v>
      </c>
      <c r="F11" s="177">
        <v>-0.4</v>
      </c>
      <c r="G11" s="177">
        <v>-0.3</v>
      </c>
      <c r="H11" s="177">
        <v>-0.4</v>
      </c>
      <c r="I11" s="177">
        <v>-0.4</v>
      </c>
      <c r="J11" s="177">
        <v>-0.4</v>
      </c>
      <c r="K11" s="181">
        <v>-0.4</v>
      </c>
    </row>
    <row r="12" spans="1:11" s="14" customFormat="1" ht="30" customHeight="1">
      <c r="A12" s="338"/>
      <c r="B12" s="193" t="s">
        <v>11</v>
      </c>
      <c r="C12" s="212">
        <f>ROUND(C10/C11*1000000,0)</f>
        <v>101128</v>
      </c>
      <c r="D12" s="221">
        <f>ROUND(D10/D11*1000000,0)</f>
        <v>118961</v>
      </c>
      <c r="E12" s="212">
        <f>ROUND(E10/E11*1000000,0)</f>
        <v>105972</v>
      </c>
      <c r="F12" s="177">
        <v>0</v>
      </c>
      <c r="G12" s="177">
        <v>0</v>
      </c>
      <c r="H12" s="177">
        <v>0</v>
      </c>
      <c r="I12" s="177">
        <v>0</v>
      </c>
      <c r="J12" s="177">
        <v>-0.3</v>
      </c>
      <c r="K12" s="181">
        <v>0</v>
      </c>
    </row>
    <row r="13" spans="1:11" s="14" customFormat="1" ht="30" customHeight="1">
      <c r="A13" s="336" t="s">
        <v>12</v>
      </c>
      <c r="B13" s="190" t="s">
        <v>9</v>
      </c>
      <c r="C13" s="219">
        <v>6464976</v>
      </c>
      <c r="D13" s="218">
        <v>2032940</v>
      </c>
      <c r="E13" s="210">
        <f>SUM(C13:D13)</f>
        <v>8497916</v>
      </c>
      <c r="F13" s="177">
        <v>-0.6</v>
      </c>
      <c r="G13" s="177">
        <v>-0.8</v>
      </c>
      <c r="H13" s="177">
        <v>-0.6</v>
      </c>
      <c r="I13" s="177">
        <v>-0.7</v>
      </c>
      <c r="J13" s="177">
        <v>-0.9</v>
      </c>
      <c r="K13" s="181">
        <v>-0.5</v>
      </c>
    </row>
    <row r="14" spans="1:11" s="14" customFormat="1" ht="30" customHeight="1">
      <c r="A14" s="334"/>
      <c r="B14" s="192" t="s">
        <v>10</v>
      </c>
      <c r="C14" s="218">
        <v>126889459</v>
      </c>
      <c r="D14" s="219">
        <v>38238470</v>
      </c>
      <c r="E14" s="211">
        <f>SUM(C14:D14)</f>
        <v>165127929</v>
      </c>
      <c r="F14" s="177">
        <v>-0.6</v>
      </c>
      <c r="G14" s="177">
        <v>-0.8</v>
      </c>
      <c r="H14" s="177">
        <v>-0.6</v>
      </c>
      <c r="I14" s="177">
        <v>-0.9</v>
      </c>
      <c r="J14" s="177">
        <v>-1</v>
      </c>
      <c r="K14" s="181">
        <v>-0.5</v>
      </c>
    </row>
    <row r="15" spans="1:11" s="14" customFormat="1" ht="30" customHeight="1">
      <c r="A15" s="335"/>
      <c r="B15" s="194" t="s">
        <v>11</v>
      </c>
      <c r="C15" s="211">
        <f>ROUND(C13/C14*1000000,0)</f>
        <v>50950</v>
      </c>
      <c r="D15" s="222">
        <f>ROUND(D13/D14*1000000,0)</f>
        <v>53165</v>
      </c>
      <c r="E15" s="210">
        <f>ROUND(E13/E14*1000000,0)</f>
        <v>51463</v>
      </c>
      <c r="F15" s="177">
        <v>0</v>
      </c>
      <c r="G15" s="177">
        <v>0</v>
      </c>
      <c r="H15" s="177">
        <v>0</v>
      </c>
      <c r="I15" s="177">
        <v>0.2</v>
      </c>
      <c r="J15" s="177">
        <v>0.1</v>
      </c>
      <c r="K15" s="181">
        <v>0</v>
      </c>
    </row>
    <row r="16" spans="1:11" s="14" customFormat="1" ht="30" customHeight="1">
      <c r="A16" s="337" t="s">
        <v>13</v>
      </c>
      <c r="B16" s="195" t="s">
        <v>9</v>
      </c>
      <c r="C16" s="218">
        <v>6029529367</v>
      </c>
      <c r="D16" s="223">
        <v>985890761</v>
      </c>
      <c r="E16" s="213">
        <f>SUM(C16:D16)</f>
        <v>7015420128</v>
      </c>
      <c r="F16" s="177">
        <v>-0.1</v>
      </c>
      <c r="G16" s="177">
        <v>-0.3</v>
      </c>
      <c r="H16" s="177">
        <v>-0.1</v>
      </c>
      <c r="I16" s="177">
        <v>-0.2</v>
      </c>
      <c r="J16" s="177">
        <v>-0.5</v>
      </c>
      <c r="K16" s="181">
        <v>-0.4</v>
      </c>
    </row>
    <row r="17" spans="1:11" s="14" customFormat="1" ht="30" customHeight="1">
      <c r="A17" s="334"/>
      <c r="B17" s="192" t="s">
        <v>10</v>
      </c>
      <c r="C17" s="218">
        <v>304378735</v>
      </c>
      <c r="D17" s="223">
        <v>67475269</v>
      </c>
      <c r="E17" s="211">
        <f>SUM(C17:D17)</f>
        <v>371854004</v>
      </c>
      <c r="F17" s="177">
        <v>0.6</v>
      </c>
      <c r="G17" s="177">
        <v>0.8</v>
      </c>
      <c r="H17" s="177">
        <v>0.6</v>
      </c>
      <c r="I17" s="177">
        <v>0.6</v>
      </c>
      <c r="J17" s="177">
        <v>0.6</v>
      </c>
      <c r="K17" s="181">
        <v>0.5</v>
      </c>
    </row>
    <row r="18" spans="1:11" s="14" customFormat="1" ht="30" customHeight="1">
      <c r="A18" s="338"/>
      <c r="B18" s="193" t="s">
        <v>11</v>
      </c>
      <c r="C18" s="214">
        <f>ROUND(C16/C17*1000,0)</f>
        <v>19809</v>
      </c>
      <c r="D18" s="224">
        <f>ROUND(D16/D17*1000,0)</f>
        <v>14611</v>
      </c>
      <c r="E18" s="214">
        <f>ROUND(E16/E17*1000,0)</f>
        <v>18866</v>
      </c>
      <c r="F18" s="177">
        <v>-0.7</v>
      </c>
      <c r="G18" s="177">
        <v>-1.1</v>
      </c>
      <c r="H18" s="177">
        <v>-0.7</v>
      </c>
      <c r="I18" s="177">
        <v>-0.8</v>
      </c>
      <c r="J18" s="177">
        <v>-1</v>
      </c>
      <c r="K18" s="181">
        <v>-1</v>
      </c>
    </row>
    <row r="19" spans="1:11" s="14" customFormat="1" ht="30" customHeight="1">
      <c r="A19" s="333" t="s">
        <v>14</v>
      </c>
      <c r="B19" s="190" t="s">
        <v>9</v>
      </c>
      <c r="C19" s="218">
        <v>24111237</v>
      </c>
      <c r="D19" s="218">
        <v>6469423</v>
      </c>
      <c r="E19" s="215">
        <f>SUM(C19:D19)</f>
        <v>30580660</v>
      </c>
      <c r="F19" s="177">
        <v>0</v>
      </c>
      <c r="G19" s="177">
        <v>0</v>
      </c>
      <c r="H19" s="177">
        <v>0</v>
      </c>
      <c r="I19" s="177">
        <v>0</v>
      </c>
      <c r="J19" s="177">
        <v>0.2</v>
      </c>
      <c r="K19" s="181">
        <v>-0.1</v>
      </c>
    </row>
    <row r="20" spans="1:11" s="14" customFormat="1" ht="30" customHeight="1">
      <c r="A20" s="334"/>
      <c r="B20" s="192" t="s">
        <v>10</v>
      </c>
      <c r="C20" s="218">
        <v>2642624503</v>
      </c>
      <c r="D20" s="218">
        <v>581770547</v>
      </c>
      <c r="E20" s="216">
        <f>SUM(C20:D20)</f>
        <v>3224395050</v>
      </c>
      <c r="F20" s="177">
        <v>-0.1</v>
      </c>
      <c r="G20" s="177">
        <v>-0.2</v>
      </c>
      <c r="H20" s="177">
        <v>-0.1</v>
      </c>
      <c r="I20" s="177">
        <v>0</v>
      </c>
      <c r="J20" s="177">
        <v>0</v>
      </c>
      <c r="K20" s="181">
        <v>-0.1</v>
      </c>
    </row>
    <row r="21" spans="1:11" s="14" customFormat="1" ht="30" customHeight="1">
      <c r="A21" s="335"/>
      <c r="B21" s="194" t="s">
        <v>11</v>
      </c>
      <c r="C21" s="215">
        <f>ROUND(C19/C20*1000000,0)</f>
        <v>9124</v>
      </c>
      <c r="D21" s="225">
        <f>ROUND(D19/D20*1000000,0)</f>
        <v>11120</v>
      </c>
      <c r="E21" s="215">
        <f>ROUND(E19/E20*1000000,0)</f>
        <v>9484</v>
      </c>
      <c r="F21" s="177">
        <v>0.1</v>
      </c>
      <c r="G21" s="177">
        <v>0.2</v>
      </c>
      <c r="H21" s="177">
        <v>0.1</v>
      </c>
      <c r="I21" s="177">
        <v>0</v>
      </c>
      <c r="J21" s="177">
        <v>0.2</v>
      </c>
      <c r="K21" s="181">
        <v>0</v>
      </c>
    </row>
    <row r="22" spans="1:11" s="14" customFormat="1" ht="30" customHeight="1">
      <c r="A22" s="337" t="s">
        <v>15</v>
      </c>
      <c r="B22" s="195" t="s">
        <v>9</v>
      </c>
      <c r="C22" s="216">
        <f aca="true" t="shared" si="0" ref="C22:E23">C25-C10-C13-C16-C19</f>
        <v>906402755</v>
      </c>
      <c r="D22" s="216">
        <f t="shared" si="0"/>
        <v>172098051</v>
      </c>
      <c r="E22" s="216">
        <f t="shared" si="0"/>
        <v>1078500806</v>
      </c>
      <c r="F22" s="177">
        <v>-2.3</v>
      </c>
      <c r="G22" s="177">
        <v>-0.9</v>
      </c>
      <c r="H22" s="177">
        <v>-2</v>
      </c>
      <c r="I22" s="177">
        <v>1.5</v>
      </c>
      <c r="J22" s="177">
        <v>-3</v>
      </c>
      <c r="K22" s="181">
        <v>-2.1</v>
      </c>
    </row>
    <row r="23" spans="1:11" s="14" customFormat="1" ht="30" customHeight="1">
      <c r="A23" s="334"/>
      <c r="B23" s="192" t="s">
        <v>10</v>
      </c>
      <c r="C23" s="216">
        <f t="shared" si="0"/>
        <v>255412813</v>
      </c>
      <c r="D23" s="216">
        <f t="shared" si="0"/>
        <v>53752944</v>
      </c>
      <c r="E23" s="216">
        <f t="shared" si="0"/>
        <v>309165757</v>
      </c>
      <c r="F23" s="177">
        <v>-0.1</v>
      </c>
      <c r="G23" s="177">
        <v>-8.7</v>
      </c>
      <c r="H23" s="177">
        <v>-1.7</v>
      </c>
      <c r="I23" s="177">
        <v>0.6</v>
      </c>
      <c r="J23" s="177">
        <v>0.4</v>
      </c>
      <c r="K23" s="181">
        <v>0</v>
      </c>
    </row>
    <row r="24" spans="1:11" s="14" customFormat="1" ht="30" customHeight="1">
      <c r="A24" s="338"/>
      <c r="B24" s="193" t="s">
        <v>11</v>
      </c>
      <c r="C24" s="216">
        <f>ROUND(C22/C23*1000,0)</f>
        <v>3549</v>
      </c>
      <c r="D24" s="216">
        <f>ROUND(D22/D23*1000,0)</f>
        <v>3202</v>
      </c>
      <c r="E24" s="216">
        <f>ROUND(E22/E23*1000,0)</f>
        <v>3488</v>
      </c>
      <c r="F24" s="177">
        <v>-2.2</v>
      </c>
      <c r="G24" s="177">
        <v>8.6</v>
      </c>
      <c r="H24" s="177">
        <v>-0.4</v>
      </c>
      <c r="I24" s="177">
        <v>0.9</v>
      </c>
      <c r="J24" s="177">
        <v>-3.3</v>
      </c>
      <c r="K24" s="181">
        <v>-2.1</v>
      </c>
    </row>
    <row r="25" spans="1:53" s="14" customFormat="1" ht="30" customHeight="1">
      <c r="A25" s="336" t="s">
        <v>5</v>
      </c>
      <c r="B25" s="190" t="s">
        <v>9</v>
      </c>
      <c r="C25" s="218">
        <f>'第２７、２８表'!M12</f>
        <v>6997665446</v>
      </c>
      <c r="D25" s="219">
        <f>'第２７、２８表'!V12</f>
        <v>1180158795</v>
      </c>
      <c r="E25" s="216">
        <f>C25+D25</f>
        <v>8177824241</v>
      </c>
      <c r="F25" s="177">
        <v>-0.4</v>
      </c>
      <c r="G25" s="177">
        <v>-0.4</v>
      </c>
      <c r="H25" s="177">
        <v>-0.4</v>
      </c>
      <c r="I25" s="177">
        <v>0</v>
      </c>
      <c r="J25" s="177">
        <v>-0.8</v>
      </c>
      <c r="K25" s="181">
        <v>-0.7</v>
      </c>
      <c r="BA25" s="14">
        <v>0.2</v>
      </c>
    </row>
    <row r="26" spans="1:53" s="14" customFormat="1" ht="30" customHeight="1">
      <c r="A26" s="334"/>
      <c r="B26" s="192" t="s">
        <v>10</v>
      </c>
      <c r="C26" s="218">
        <f>'第２７、２８表'!M13</f>
        <v>3637401917</v>
      </c>
      <c r="D26" s="226">
        <f>'第２７、２８表'!V13</f>
        <v>856128493</v>
      </c>
      <c r="E26" s="216">
        <f>C26+D26</f>
        <v>4493530410</v>
      </c>
      <c r="F26" s="177">
        <v>-0.1</v>
      </c>
      <c r="G26" s="177">
        <v>-0.7</v>
      </c>
      <c r="H26" s="177">
        <v>-0.2</v>
      </c>
      <c r="I26" s="177">
        <v>0</v>
      </c>
      <c r="J26" s="177">
        <v>0</v>
      </c>
      <c r="K26" s="181">
        <v>-0.1</v>
      </c>
      <c r="BA26" s="14">
        <v>3.7</v>
      </c>
    </row>
    <row r="27" spans="1:53" s="14" customFormat="1" ht="30" customHeight="1">
      <c r="A27" s="334"/>
      <c r="B27" s="196" t="s">
        <v>11</v>
      </c>
      <c r="C27" s="217">
        <f>ROUND(C25/C26*1000,0)</f>
        <v>1924</v>
      </c>
      <c r="D27" s="227">
        <f>ROUND(D25/D26*1000,0)</f>
        <v>1378</v>
      </c>
      <c r="E27" s="217">
        <f>ROUND(E25/E26*1000,0)</f>
        <v>1820</v>
      </c>
      <c r="F27" s="197">
        <v>-0.4</v>
      </c>
      <c r="G27" s="197">
        <v>0.3</v>
      </c>
      <c r="H27" s="197">
        <v>-0.2</v>
      </c>
      <c r="I27" s="197">
        <v>0</v>
      </c>
      <c r="J27" s="197">
        <v>-0.8</v>
      </c>
      <c r="K27" s="198">
        <v>-0.5</v>
      </c>
      <c r="BA27" s="14">
        <v>4.9</v>
      </c>
    </row>
    <row r="28" ht="12.75">
      <c r="BA28" s="2">
        <v>2.4</v>
      </c>
    </row>
  </sheetData>
  <sheetProtection/>
  <mergeCells count="14">
    <mergeCell ref="A7:B9"/>
    <mergeCell ref="C7:C9"/>
    <mergeCell ref="D7:D9"/>
    <mergeCell ref="E7:E9"/>
    <mergeCell ref="I8:K8"/>
    <mergeCell ref="A19:A21"/>
    <mergeCell ref="A25:A27"/>
    <mergeCell ref="A22:A24"/>
    <mergeCell ref="A6:K6"/>
    <mergeCell ref="A10:A12"/>
    <mergeCell ref="A13:A15"/>
    <mergeCell ref="A16:A18"/>
    <mergeCell ref="F7:K7"/>
    <mergeCell ref="F8:H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&amp;C-20-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B31"/>
  <sheetViews>
    <sheetView showGridLines="0" view="pageBreakPreview" zoomScale="115" zoomScaleSheetLayoutView="115" workbookViewId="0" topLeftCell="A8">
      <selection activeCell="A2" sqref="A2"/>
    </sheetView>
  </sheetViews>
  <sheetFormatPr defaultColWidth="9.00390625" defaultRowHeight="13.5"/>
  <cols>
    <col min="1" max="1" width="13.375" style="2" customWidth="1"/>
    <col min="2" max="2" width="12.50390625" style="2" customWidth="1"/>
    <col min="3" max="5" width="12.625" style="2" customWidth="1"/>
    <col min="6" max="8" width="6.875" style="2" customWidth="1"/>
    <col min="9" max="9" width="9.00390625" style="2" customWidth="1"/>
    <col min="10" max="10" width="8.50390625" style="2" bestFit="1" customWidth="1"/>
    <col min="11" max="12" width="9.00390625" style="2" customWidth="1"/>
    <col min="13" max="13" width="10.50390625" style="2" bestFit="1" customWidth="1"/>
    <col min="14" max="16384" width="9.00390625" style="2" customWidth="1"/>
  </cols>
  <sheetData>
    <row r="1" ht="10.5" customHeight="1">
      <c r="A1" s="1"/>
    </row>
    <row r="2" spans="1:8" ht="16.5" customHeight="1">
      <c r="A2" s="5" t="s">
        <v>168</v>
      </c>
      <c r="B2" s="5"/>
      <c r="C2" s="5"/>
      <c r="D2" s="5"/>
      <c r="E2" s="5"/>
      <c r="F2" s="5"/>
      <c r="G2" s="5"/>
      <c r="H2" s="5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s="7" customFormat="1" ht="17.25" customHeight="1">
      <c r="A4" s="329" t="s">
        <v>93</v>
      </c>
      <c r="B4" s="329"/>
      <c r="C4" s="329"/>
      <c r="D4" s="329"/>
      <c r="E4" s="329"/>
      <c r="F4" s="329"/>
      <c r="G4" s="329"/>
      <c r="H4" s="329"/>
    </row>
    <row r="5" spans="1:8" s="14" customFormat="1" ht="30" customHeight="1">
      <c r="A5" s="344" t="s">
        <v>2</v>
      </c>
      <c r="B5" s="334"/>
      <c r="C5" s="346" t="s">
        <v>3</v>
      </c>
      <c r="D5" s="348" t="s">
        <v>4</v>
      </c>
      <c r="E5" s="346" t="s">
        <v>109</v>
      </c>
      <c r="F5" s="314" t="s">
        <v>6</v>
      </c>
      <c r="G5" s="340"/>
      <c r="H5" s="340"/>
    </row>
    <row r="6" spans="1:8" s="14" customFormat="1" ht="30" customHeight="1">
      <c r="A6" s="345"/>
      <c r="B6" s="338"/>
      <c r="C6" s="347"/>
      <c r="D6" s="349"/>
      <c r="E6" s="347"/>
      <c r="F6" s="156" t="s">
        <v>3</v>
      </c>
      <c r="G6" s="157" t="s">
        <v>7</v>
      </c>
      <c r="H6" s="158" t="s">
        <v>107</v>
      </c>
    </row>
    <row r="7" spans="1:8" s="14" customFormat="1" ht="30" customHeight="1">
      <c r="A7" s="350" t="s">
        <v>101</v>
      </c>
      <c r="B7" s="159" t="s">
        <v>9</v>
      </c>
      <c r="C7" s="160">
        <v>1372289181</v>
      </c>
      <c r="D7" s="160">
        <v>262337867</v>
      </c>
      <c r="E7" s="161">
        <f>SUM(C7:D7)</f>
        <v>1634627048</v>
      </c>
      <c r="F7" s="177">
        <v>3.6</v>
      </c>
      <c r="G7" s="177">
        <v>3.4</v>
      </c>
      <c r="H7" s="181">
        <v>3.6</v>
      </c>
    </row>
    <row r="8" spans="1:8" s="14" customFormat="1" ht="30" customHeight="1">
      <c r="A8" s="351"/>
      <c r="B8" s="175" t="s">
        <v>23</v>
      </c>
      <c r="C8" s="160">
        <v>59412621</v>
      </c>
      <c r="D8" s="160">
        <v>12648411</v>
      </c>
      <c r="E8" s="165">
        <f>SUM(C8:D8)</f>
        <v>72061032</v>
      </c>
      <c r="F8" s="177">
        <v>0.6</v>
      </c>
      <c r="G8" s="177">
        <v>0.5</v>
      </c>
      <c r="H8" s="181">
        <v>0.6</v>
      </c>
    </row>
    <row r="9" spans="1:8" s="14" customFormat="1" ht="15" customHeight="1">
      <c r="A9" s="351"/>
      <c r="B9" s="167" t="s">
        <v>102</v>
      </c>
      <c r="C9" s="352">
        <f>ROUND(C7/C8*1000,0)</f>
        <v>23098</v>
      </c>
      <c r="D9" s="354">
        <f>ROUND(D7/D8*1000,0)</f>
        <v>20741</v>
      </c>
      <c r="E9" s="360">
        <f>ROUND(E7/E8*1000,0)</f>
        <v>22684</v>
      </c>
      <c r="F9" s="356">
        <v>3</v>
      </c>
      <c r="G9" s="356">
        <v>2.8</v>
      </c>
      <c r="H9" s="358">
        <v>3</v>
      </c>
    </row>
    <row r="10" spans="1:8" s="14" customFormat="1" ht="15" customHeight="1">
      <c r="A10" s="365"/>
      <c r="B10" s="168" t="s">
        <v>97</v>
      </c>
      <c r="C10" s="363"/>
      <c r="D10" s="362"/>
      <c r="E10" s="360"/>
      <c r="F10" s="356" t="e">
        <f>ROUND((C10/#REF!-1)*100,1)</f>
        <v>#REF!</v>
      </c>
      <c r="G10" s="356" t="e">
        <f>ROUND((D10/#REF!-1)*100,1)</f>
        <v>#REF!</v>
      </c>
      <c r="H10" s="358" t="e">
        <f>ROUND((E10/#REF!-1)*100,1)</f>
        <v>#REF!</v>
      </c>
    </row>
    <row r="11" spans="1:8" s="14" customFormat="1" ht="30" customHeight="1">
      <c r="A11" s="350" t="s">
        <v>103</v>
      </c>
      <c r="B11" s="159" t="s">
        <v>9</v>
      </c>
      <c r="C11" s="160">
        <v>36550848</v>
      </c>
      <c r="D11" s="160">
        <v>6637803</v>
      </c>
      <c r="E11" s="165">
        <f>SUM(C11:D11)</f>
        <v>43188651</v>
      </c>
      <c r="F11" s="177">
        <v>1.5</v>
      </c>
      <c r="G11" s="177">
        <v>0.3</v>
      </c>
      <c r="H11" s="181">
        <v>1.3</v>
      </c>
    </row>
    <row r="12" spans="1:8" s="14" customFormat="1" ht="30" customHeight="1">
      <c r="A12" s="351"/>
      <c r="B12" s="175" t="s">
        <v>23</v>
      </c>
      <c r="C12" s="160">
        <v>3513978</v>
      </c>
      <c r="D12" s="160">
        <v>544949</v>
      </c>
      <c r="E12" s="165">
        <f>SUM(C12:D12)</f>
        <v>4058927</v>
      </c>
      <c r="F12" s="177">
        <v>-0.8</v>
      </c>
      <c r="G12" s="177">
        <v>-1.3</v>
      </c>
      <c r="H12" s="181">
        <v>-0.8</v>
      </c>
    </row>
    <row r="13" spans="1:8" s="14" customFormat="1" ht="15" customHeight="1">
      <c r="A13" s="351"/>
      <c r="B13" s="167" t="s">
        <v>102</v>
      </c>
      <c r="C13" s="352">
        <f>ROUND(C11/C12*1000,0)</f>
        <v>10402</v>
      </c>
      <c r="D13" s="354">
        <f>ROUND(D11/D12*1000,0)</f>
        <v>12181</v>
      </c>
      <c r="E13" s="360">
        <f>ROUND(E11/E12*1000,0)</f>
        <v>10640</v>
      </c>
      <c r="F13" s="356">
        <v>2.3</v>
      </c>
      <c r="G13" s="356">
        <v>1.6</v>
      </c>
      <c r="H13" s="358">
        <v>2.1</v>
      </c>
    </row>
    <row r="14" spans="1:8" s="14" customFormat="1" ht="15" customHeight="1">
      <c r="A14" s="361"/>
      <c r="B14" s="169" t="s">
        <v>97</v>
      </c>
      <c r="C14" s="352"/>
      <c r="D14" s="354"/>
      <c r="E14" s="360"/>
      <c r="F14" s="356" t="e">
        <f>ROUND((C14/#REF!-1)*100,1)</f>
        <v>#REF!</v>
      </c>
      <c r="G14" s="356" t="e">
        <f>ROUND((D14/#REF!-1)*100,1)</f>
        <v>#REF!</v>
      </c>
      <c r="H14" s="358" t="e">
        <f>ROUND((E14/#REF!-1)*100,1)</f>
        <v>#REF!</v>
      </c>
    </row>
    <row r="15" spans="1:8" s="14" customFormat="1" ht="30" customHeight="1">
      <c r="A15" s="364" t="s">
        <v>104</v>
      </c>
      <c r="B15" s="170" t="s">
        <v>9</v>
      </c>
      <c r="C15" s="160">
        <v>25721594</v>
      </c>
      <c r="D15" s="160">
        <v>3517276</v>
      </c>
      <c r="E15" s="165">
        <f>SUM(C15:D15)</f>
        <v>29238870</v>
      </c>
      <c r="F15" s="177">
        <v>4.8</v>
      </c>
      <c r="G15" s="177">
        <v>7.9</v>
      </c>
      <c r="H15" s="181">
        <v>5.1</v>
      </c>
    </row>
    <row r="16" spans="1:8" s="14" customFormat="1" ht="30" customHeight="1">
      <c r="A16" s="351"/>
      <c r="B16" s="175" t="s">
        <v>23</v>
      </c>
      <c r="C16" s="160">
        <v>1542111</v>
      </c>
      <c r="D16" s="160">
        <v>175856</v>
      </c>
      <c r="E16" s="165">
        <f>SUM(C16:D16)</f>
        <v>1717967</v>
      </c>
      <c r="F16" s="177">
        <v>0.5</v>
      </c>
      <c r="G16" s="177">
        <v>0.7</v>
      </c>
      <c r="H16" s="181">
        <v>0.5</v>
      </c>
    </row>
    <row r="17" spans="1:8" s="14" customFormat="1" ht="15" customHeight="1">
      <c r="A17" s="351"/>
      <c r="B17" s="167" t="s">
        <v>102</v>
      </c>
      <c r="C17" s="352">
        <f>ROUND(C15/C16*1000,0)</f>
        <v>16679</v>
      </c>
      <c r="D17" s="354">
        <f>ROUND(D15/D16*1000,0)</f>
        <v>20001</v>
      </c>
      <c r="E17" s="360">
        <f>ROUND(E15/E16*1000,0)</f>
        <v>17019</v>
      </c>
      <c r="F17" s="356">
        <v>4.3</v>
      </c>
      <c r="G17" s="356">
        <v>7.1</v>
      </c>
      <c r="H17" s="358">
        <v>4.6</v>
      </c>
    </row>
    <row r="18" spans="1:8" s="14" customFormat="1" ht="15" customHeight="1">
      <c r="A18" s="365"/>
      <c r="B18" s="168" t="s">
        <v>97</v>
      </c>
      <c r="C18" s="363"/>
      <c r="D18" s="362"/>
      <c r="E18" s="360"/>
      <c r="F18" s="356" t="e">
        <f>ROUND((C18/#REF!-1)*100,1)</f>
        <v>#REF!</v>
      </c>
      <c r="G18" s="356" t="e">
        <f>ROUND((D18/#REF!-1)*100,1)</f>
        <v>#REF!</v>
      </c>
      <c r="H18" s="358" t="e">
        <f>ROUND((E18/#REF!-1)*100,1)</f>
        <v>#REF!</v>
      </c>
    </row>
    <row r="19" spans="1:8" s="14" customFormat="1" ht="30" customHeight="1">
      <c r="A19" s="350" t="s">
        <v>100</v>
      </c>
      <c r="B19" s="159" t="s">
        <v>9</v>
      </c>
      <c r="C19" s="160">
        <v>7636548</v>
      </c>
      <c r="D19" s="182">
        <v>1836067</v>
      </c>
      <c r="E19" s="165">
        <f>SUM(C19:D19)</f>
        <v>9472615</v>
      </c>
      <c r="F19" s="177">
        <v>1.3</v>
      </c>
      <c r="G19" s="177">
        <v>1.2</v>
      </c>
      <c r="H19" s="181">
        <v>1.3</v>
      </c>
    </row>
    <row r="20" spans="1:8" s="14" customFormat="1" ht="30" customHeight="1">
      <c r="A20" s="351"/>
      <c r="B20" s="175" t="s">
        <v>23</v>
      </c>
      <c r="C20" s="160">
        <v>1681380</v>
      </c>
      <c r="D20" s="160">
        <v>406037</v>
      </c>
      <c r="E20" s="165">
        <f>SUM(C20:D20)</f>
        <v>2087417</v>
      </c>
      <c r="F20" s="177">
        <v>-1.5</v>
      </c>
      <c r="G20" s="177">
        <v>-0.8</v>
      </c>
      <c r="H20" s="181">
        <v>-1.4</v>
      </c>
    </row>
    <row r="21" spans="1:8" s="14" customFormat="1" ht="15" customHeight="1">
      <c r="A21" s="351"/>
      <c r="B21" s="167" t="s">
        <v>102</v>
      </c>
      <c r="C21" s="360">
        <f>ROUND(C19/C20*1000,0)</f>
        <v>4542</v>
      </c>
      <c r="D21" s="360">
        <f>ROUND(D19/D20*1000,0)</f>
        <v>4522</v>
      </c>
      <c r="E21" s="360">
        <f>ROUND(E19/E20*1000,0)</f>
        <v>4538</v>
      </c>
      <c r="F21" s="356">
        <v>2.9</v>
      </c>
      <c r="G21" s="356">
        <v>2.1</v>
      </c>
      <c r="H21" s="358">
        <v>2.7</v>
      </c>
    </row>
    <row r="22" spans="1:8" s="14" customFormat="1" ht="15" customHeight="1">
      <c r="A22" s="361"/>
      <c r="B22" s="169" t="s">
        <v>97</v>
      </c>
      <c r="C22" s="360"/>
      <c r="D22" s="360"/>
      <c r="E22" s="360"/>
      <c r="F22" s="356" t="e">
        <f>ROUND((C22/#REF!-1)*100,1)</f>
        <v>#REF!</v>
      </c>
      <c r="G22" s="356" t="e">
        <f>ROUND((D22/#REF!-1)*100,1)</f>
        <v>#REF!</v>
      </c>
      <c r="H22" s="358" t="e">
        <f>ROUND((E22/#REF!-1)*100,1)</f>
        <v>#REF!</v>
      </c>
    </row>
    <row r="23" spans="1:8" s="14" customFormat="1" ht="30" customHeight="1">
      <c r="A23" s="364" t="s">
        <v>15</v>
      </c>
      <c r="B23" s="170" t="s">
        <v>9</v>
      </c>
      <c r="C23" s="171">
        <v>105435968</v>
      </c>
      <c r="D23" s="183">
        <v>20039371</v>
      </c>
      <c r="E23" s="165">
        <f>SUM(C23:D23)</f>
        <v>125475339</v>
      </c>
      <c r="F23" s="177">
        <v>6</v>
      </c>
      <c r="G23" s="177">
        <v>3.2</v>
      </c>
      <c r="H23" s="181">
        <v>5.5</v>
      </c>
    </row>
    <row r="24" spans="1:8" s="14" customFormat="1" ht="30" customHeight="1">
      <c r="A24" s="351"/>
      <c r="B24" s="175" t="s">
        <v>23</v>
      </c>
      <c r="C24" s="165">
        <v>7908152</v>
      </c>
      <c r="D24" s="179">
        <v>1622000</v>
      </c>
      <c r="E24" s="165">
        <f>SUM(C24:D24)</f>
        <v>9530152</v>
      </c>
      <c r="F24" s="177">
        <v>-0.1</v>
      </c>
      <c r="G24" s="177">
        <v>-0.5</v>
      </c>
      <c r="H24" s="181">
        <v>-0.2</v>
      </c>
    </row>
    <row r="25" spans="1:54" s="14" customFormat="1" ht="16.5" customHeight="1">
      <c r="A25" s="351"/>
      <c r="B25" s="167" t="s">
        <v>102</v>
      </c>
      <c r="C25" s="352">
        <f>ROUND(C23/C24*1000,0)</f>
        <v>13333</v>
      </c>
      <c r="D25" s="354">
        <f>ROUND(D23/D24*1000,0)</f>
        <v>12355</v>
      </c>
      <c r="E25" s="360">
        <f>ROUND(E23/E24*1000,0)</f>
        <v>13166</v>
      </c>
      <c r="F25" s="356">
        <v>6.1</v>
      </c>
      <c r="G25" s="356">
        <v>3.7</v>
      </c>
      <c r="H25" s="358">
        <v>5.7</v>
      </c>
      <c r="BB25" s="14">
        <v>0.2</v>
      </c>
    </row>
    <row r="26" spans="1:54" s="14" customFormat="1" ht="15" customHeight="1">
      <c r="A26" s="365"/>
      <c r="B26" s="168" t="s">
        <v>97</v>
      </c>
      <c r="C26" s="363"/>
      <c r="D26" s="362"/>
      <c r="E26" s="360"/>
      <c r="F26" s="356" t="e">
        <f>ROUND((C26/#REF!-1)*100,1)</f>
        <v>#REF!</v>
      </c>
      <c r="G26" s="356" t="e">
        <f>ROUND((D26/#REF!-1)*100,1)</f>
        <v>#REF!</v>
      </c>
      <c r="H26" s="358" t="e">
        <f>ROUND((E26/#REF!-1)*100,1)</f>
        <v>#REF!</v>
      </c>
      <c r="BB26" s="14">
        <v>3.7</v>
      </c>
    </row>
    <row r="27" spans="1:54" s="14" customFormat="1" ht="30" customHeight="1">
      <c r="A27" s="350" t="s">
        <v>5</v>
      </c>
      <c r="B27" s="159" t="s">
        <v>9</v>
      </c>
      <c r="C27" s="160">
        <v>1547634139</v>
      </c>
      <c r="D27" s="160">
        <v>294368384</v>
      </c>
      <c r="E27" s="161">
        <f>SUM(C27:D27)</f>
        <v>1842002523</v>
      </c>
      <c r="F27" s="177">
        <v>3.7</v>
      </c>
      <c r="G27" s="177">
        <v>3.3</v>
      </c>
      <c r="H27" s="181">
        <v>3.7</v>
      </c>
      <c r="BB27" s="14">
        <v>4.9</v>
      </c>
    </row>
    <row r="28" spans="1:54" s="14" customFormat="1" ht="30" customHeight="1">
      <c r="A28" s="351"/>
      <c r="B28" s="175" t="s">
        <v>23</v>
      </c>
      <c r="C28" s="160">
        <v>74058242</v>
      </c>
      <c r="D28" s="160">
        <v>15397253</v>
      </c>
      <c r="E28" s="165">
        <f>SUM(C28:D28)</f>
        <v>89455495</v>
      </c>
      <c r="F28" s="177">
        <v>0.4</v>
      </c>
      <c r="G28" s="177">
        <v>0.3</v>
      </c>
      <c r="H28" s="181">
        <v>0.4</v>
      </c>
      <c r="BB28" s="14">
        <v>2.4</v>
      </c>
    </row>
    <row r="29" spans="1:8" s="14" customFormat="1" ht="15" customHeight="1">
      <c r="A29" s="351"/>
      <c r="B29" s="167" t="s">
        <v>102</v>
      </c>
      <c r="C29" s="352">
        <f>ROUND(C27/C28*1000,0)</f>
        <v>20898</v>
      </c>
      <c r="D29" s="354">
        <f>ROUND(D27/D28*1000,0)</f>
        <v>19118</v>
      </c>
      <c r="E29" s="352">
        <f>ROUND(E27/E28*1000,0)</f>
        <v>20591</v>
      </c>
      <c r="F29" s="356">
        <v>3.3</v>
      </c>
      <c r="G29" s="356">
        <v>3</v>
      </c>
      <c r="H29" s="358">
        <v>3.3</v>
      </c>
    </row>
    <row r="30" spans="1:8" s="14" customFormat="1" ht="15" customHeight="1">
      <c r="A30" s="351"/>
      <c r="B30" s="180" t="s">
        <v>97</v>
      </c>
      <c r="C30" s="353"/>
      <c r="D30" s="355"/>
      <c r="E30" s="353"/>
      <c r="F30" s="357" t="e">
        <f>ROUND((C30/#REF!-1)*100,1)</f>
        <v>#REF!</v>
      </c>
      <c r="G30" s="357" t="e">
        <f>ROUND((D30/#REF!-1)*100,1)</f>
        <v>#REF!</v>
      </c>
      <c r="H30" s="359" t="e">
        <f>ROUND((E30/#REF!-1)*100,1)</f>
        <v>#REF!</v>
      </c>
    </row>
    <row r="31" spans="1:8" ht="41.25" customHeight="1">
      <c r="A31" s="366"/>
      <c r="B31" s="366"/>
      <c r="C31" s="366"/>
      <c r="D31" s="366"/>
      <c r="E31" s="366"/>
      <c r="F31" s="366"/>
      <c r="G31" s="366"/>
      <c r="H31" s="366"/>
    </row>
  </sheetData>
  <sheetProtection/>
  <mergeCells count="49">
    <mergeCell ref="A31:H31"/>
    <mergeCell ref="C13:C14"/>
    <mergeCell ref="G9:G10"/>
    <mergeCell ref="H9:H10"/>
    <mergeCell ref="C9:C10"/>
    <mergeCell ref="F5:H5"/>
    <mergeCell ref="A5:B6"/>
    <mergeCell ref="F13:F14"/>
    <mergeCell ref="G13:G14"/>
    <mergeCell ref="H13:H14"/>
    <mergeCell ref="C5:C6"/>
    <mergeCell ref="D13:D14"/>
    <mergeCell ref="E5:E6"/>
    <mergeCell ref="H21:H22"/>
    <mergeCell ref="D17:D18"/>
    <mergeCell ref="E17:E18"/>
    <mergeCell ref="F17:F18"/>
    <mergeCell ref="G17:G18"/>
    <mergeCell ref="A4:H4"/>
    <mergeCell ref="A7:A10"/>
    <mergeCell ref="D9:D10"/>
    <mergeCell ref="E9:E10"/>
    <mergeCell ref="F9:F10"/>
    <mergeCell ref="A15:A18"/>
    <mergeCell ref="H17:H18"/>
    <mergeCell ref="D5:D6"/>
    <mergeCell ref="A11:A14"/>
    <mergeCell ref="E13:E14"/>
    <mergeCell ref="A19:A22"/>
    <mergeCell ref="D25:D26"/>
    <mergeCell ref="E25:E26"/>
    <mergeCell ref="C17:C18"/>
    <mergeCell ref="A23:A26"/>
    <mergeCell ref="C25:C26"/>
    <mergeCell ref="C21:C22"/>
    <mergeCell ref="H29:H30"/>
    <mergeCell ref="D21:D22"/>
    <mergeCell ref="E21:E22"/>
    <mergeCell ref="F21:F22"/>
    <mergeCell ref="G21:G22"/>
    <mergeCell ref="H25:H26"/>
    <mergeCell ref="A27:A30"/>
    <mergeCell ref="C29:C30"/>
    <mergeCell ref="D29:D30"/>
    <mergeCell ref="E29:E30"/>
    <mergeCell ref="F25:F26"/>
    <mergeCell ref="G25:G26"/>
    <mergeCell ref="F29:F30"/>
    <mergeCell ref="G29:G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&amp;C-21-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B32"/>
  <sheetViews>
    <sheetView showGridLines="0" view="pageBreakPreview" zoomScale="115" zoomScaleSheetLayoutView="115" zoomScalePageLayoutView="0" workbookViewId="0" topLeftCell="A11">
      <selection activeCell="A2" sqref="A2"/>
    </sheetView>
  </sheetViews>
  <sheetFormatPr defaultColWidth="9.00390625" defaultRowHeight="13.5"/>
  <cols>
    <col min="1" max="2" width="12.50390625" style="2" customWidth="1"/>
    <col min="3" max="5" width="13.75390625" style="2" customWidth="1"/>
    <col min="6" max="8" width="6.875" style="2" customWidth="1"/>
    <col min="9" max="9" width="9.00390625" style="2" customWidth="1"/>
    <col min="10" max="16384" width="9.00390625" style="2" customWidth="1"/>
  </cols>
  <sheetData>
    <row r="1" ht="10.5" customHeight="1">
      <c r="A1" s="1"/>
    </row>
    <row r="2" spans="1:8" ht="16.5" customHeight="1">
      <c r="A2" s="5" t="s">
        <v>169</v>
      </c>
      <c r="B2" s="5"/>
      <c r="C2" s="5"/>
      <c r="D2" s="5"/>
      <c r="E2" s="5"/>
      <c r="F2" s="5"/>
      <c r="G2" s="5"/>
      <c r="H2" s="5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s="7" customFormat="1" ht="17.25" customHeight="1">
      <c r="A4" s="329" t="s">
        <v>93</v>
      </c>
      <c r="B4" s="329"/>
      <c r="C4" s="329"/>
      <c r="D4" s="329"/>
      <c r="E4" s="329"/>
      <c r="F4" s="329"/>
      <c r="G4" s="329"/>
      <c r="H4" s="329"/>
    </row>
    <row r="5" spans="1:8" s="14" customFormat="1" ht="30" customHeight="1">
      <c r="A5" s="344" t="s">
        <v>2</v>
      </c>
      <c r="B5" s="334"/>
      <c r="C5" s="346" t="s">
        <v>3</v>
      </c>
      <c r="D5" s="346" t="s">
        <v>4</v>
      </c>
      <c r="E5" s="346" t="s">
        <v>109</v>
      </c>
      <c r="F5" s="314" t="s">
        <v>6</v>
      </c>
      <c r="G5" s="340"/>
      <c r="H5" s="340"/>
    </row>
    <row r="6" spans="1:8" s="14" customFormat="1" ht="30" customHeight="1">
      <c r="A6" s="345"/>
      <c r="B6" s="338"/>
      <c r="C6" s="347"/>
      <c r="D6" s="347"/>
      <c r="E6" s="347"/>
      <c r="F6" s="156" t="s">
        <v>3</v>
      </c>
      <c r="G6" s="157" t="s">
        <v>7</v>
      </c>
      <c r="H6" s="158" t="s">
        <v>107</v>
      </c>
    </row>
    <row r="7" spans="1:8" s="14" customFormat="1" ht="30" customHeight="1">
      <c r="A7" s="22"/>
      <c r="B7" s="159" t="s">
        <v>9</v>
      </c>
      <c r="C7" s="160">
        <v>569071071</v>
      </c>
      <c r="D7" s="160">
        <v>62802607</v>
      </c>
      <c r="E7" s="161">
        <f>SUM(C7:D7)</f>
        <v>631873678</v>
      </c>
      <c r="F7" s="162">
        <v>1.1</v>
      </c>
      <c r="G7" s="163">
        <v>0.6</v>
      </c>
      <c r="H7" s="164">
        <v>1.1</v>
      </c>
    </row>
    <row r="8" spans="1:8" s="14" customFormat="1" ht="15" customHeight="1">
      <c r="A8" s="166" t="s">
        <v>94</v>
      </c>
      <c r="B8" s="370" t="s">
        <v>23</v>
      </c>
      <c r="C8" s="368">
        <v>11509107</v>
      </c>
      <c r="D8" s="368">
        <v>1398457</v>
      </c>
      <c r="E8" s="367">
        <f>SUM(C8:D9)</f>
        <v>12907564</v>
      </c>
      <c r="F8" s="372">
        <v>0.1</v>
      </c>
      <c r="G8" s="372">
        <v>-0.6</v>
      </c>
      <c r="H8" s="374">
        <v>0.1</v>
      </c>
    </row>
    <row r="9" spans="1:8" s="14" customFormat="1" ht="15" customHeight="1">
      <c r="A9" s="166" t="s">
        <v>95</v>
      </c>
      <c r="B9" s="371"/>
      <c r="C9" s="369"/>
      <c r="D9" s="369"/>
      <c r="E9" s="363"/>
      <c r="F9" s="373" t="e">
        <f>ROUND((C9/#REF!-1)*100,1)</f>
        <v>#REF!</v>
      </c>
      <c r="G9" s="373" t="e">
        <f>ROUND((D9/#REF!-1)*100,1)</f>
        <v>#REF!</v>
      </c>
      <c r="H9" s="375" t="e">
        <f>ROUND((E9/#REF!-1)*100,1)</f>
        <v>#REF!</v>
      </c>
    </row>
    <row r="10" spans="1:8" s="14" customFormat="1" ht="15" customHeight="1">
      <c r="A10" s="22"/>
      <c r="B10" s="167" t="s">
        <v>96</v>
      </c>
      <c r="C10" s="354">
        <f>ROUND(C7/C8*1000,0)</f>
        <v>49445</v>
      </c>
      <c r="D10" s="352">
        <f>ROUND(D7/D8*1000,0)</f>
        <v>44909</v>
      </c>
      <c r="E10" s="352">
        <f>ROUND(E7/E8*1000,0)</f>
        <v>48954</v>
      </c>
      <c r="F10" s="376">
        <v>1</v>
      </c>
      <c r="G10" s="378">
        <v>1.2</v>
      </c>
      <c r="H10" s="379">
        <v>1</v>
      </c>
    </row>
    <row r="11" spans="1:8" s="14" customFormat="1" ht="15" customHeight="1">
      <c r="A11" s="24"/>
      <c r="B11" s="168" t="s">
        <v>97</v>
      </c>
      <c r="C11" s="362"/>
      <c r="D11" s="363"/>
      <c r="E11" s="363"/>
      <c r="F11" s="377" t="e">
        <f>ROUND((C11/#REF!-1)*100,1)</f>
        <v>#REF!</v>
      </c>
      <c r="G11" s="373" t="e">
        <f>ROUND((D11/#REF!-1)*100,1)</f>
        <v>#REF!</v>
      </c>
      <c r="H11" s="380" t="e">
        <f>ROUND((E11/#REF!-1)*100,1)</f>
        <v>#REF!</v>
      </c>
    </row>
    <row r="12" spans="1:8" s="14" customFormat="1" ht="30" customHeight="1">
      <c r="A12" s="22"/>
      <c r="B12" s="159" t="s">
        <v>9</v>
      </c>
      <c r="C12" s="160">
        <v>897304271</v>
      </c>
      <c r="D12" s="160">
        <v>105344571</v>
      </c>
      <c r="E12" s="161">
        <f>SUM(C12:D12)</f>
        <v>1002648842</v>
      </c>
      <c r="F12" s="162">
        <v>2.1</v>
      </c>
      <c r="G12" s="163">
        <v>1.7</v>
      </c>
      <c r="H12" s="164">
        <v>2</v>
      </c>
    </row>
    <row r="13" spans="1:8" s="14" customFormat="1" ht="15" customHeight="1">
      <c r="A13" s="166" t="s">
        <v>98</v>
      </c>
      <c r="B13" s="370" t="s">
        <v>23</v>
      </c>
      <c r="C13" s="368">
        <v>23635909</v>
      </c>
      <c r="D13" s="368">
        <v>3310920</v>
      </c>
      <c r="E13" s="367">
        <f>SUM(C13:D14)</f>
        <v>26946829</v>
      </c>
      <c r="F13" s="372">
        <v>0.5</v>
      </c>
      <c r="G13" s="372">
        <v>0.4</v>
      </c>
      <c r="H13" s="374">
        <v>0.5</v>
      </c>
    </row>
    <row r="14" spans="1:8" s="14" customFormat="1" ht="15" customHeight="1">
      <c r="A14" s="166" t="s">
        <v>113</v>
      </c>
      <c r="B14" s="371"/>
      <c r="C14" s="369"/>
      <c r="D14" s="369"/>
      <c r="E14" s="363"/>
      <c r="F14" s="373" t="e">
        <f>ROUND((C14/#REF!-1)*100,1)</f>
        <v>#REF!</v>
      </c>
      <c r="G14" s="373" t="e">
        <f>ROUND((D14/#REF!-1)*100,1)</f>
        <v>#REF!</v>
      </c>
      <c r="H14" s="375" t="e">
        <f>ROUND((E14/#REF!-1)*100,1)</f>
        <v>#REF!</v>
      </c>
    </row>
    <row r="15" spans="1:8" s="14" customFormat="1" ht="15" customHeight="1">
      <c r="A15" s="22"/>
      <c r="B15" s="167" t="s">
        <v>96</v>
      </c>
      <c r="C15" s="381">
        <f>ROUND(C12/C13*1000,0)</f>
        <v>37964</v>
      </c>
      <c r="D15" s="381">
        <f>ROUND(D12/D13*1000,0)</f>
        <v>31817</v>
      </c>
      <c r="E15" s="367">
        <f>ROUND(E12/E13*1000,0)</f>
        <v>37208</v>
      </c>
      <c r="F15" s="372">
        <v>1.5</v>
      </c>
      <c r="G15" s="372">
        <v>1.3</v>
      </c>
      <c r="H15" s="374">
        <v>1.5</v>
      </c>
    </row>
    <row r="16" spans="1:8" s="14" customFormat="1" ht="15" customHeight="1">
      <c r="A16" s="22"/>
      <c r="B16" s="169" t="s">
        <v>97</v>
      </c>
      <c r="C16" s="382"/>
      <c r="D16" s="382"/>
      <c r="E16" s="363"/>
      <c r="F16" s="373" t="e">
        <f>ROUND((C16/#REF!-1)*100,1)</f>
        <v>#REF!</v>
      </c>
      <c r="G16" s="373" t="e">
        <f>ROUND((D16/#REF!-1)*100,1)</f>
        <v>#REF!</v>
      </c>
      <c r="H16" s="375" t="e">
        <f>ROUND((E16/#REF!-1)*100,1)</f>
        <v>#REF!</v>
      </c>
    </row>
    <row r="17" spans="1:8" s="14" customFormat="1" ht="30" customHeight="1">
      <c r="A17" s="383" t="s">
        <v>99</v>
      </c>
      <c r="B17" s="170" t="s">
        <v>9</v>
      </c>
      <c r="C17" s="160">
        <v>158570682</v>
      </c>
      <c r="D17" s="160">
        <v>15419107</v>
      </c>
      <c r="E17" s="171">
        <f>SUM(C17:D17)</f>
        <v>173989789</v>
      </c>
      <c r="F17" s="172">
        <v>0.8</v>
      </c>
      <c r="G17" s="173">
        <v>4.1</v>
      </c>
      <c r="H17" s="174">
        <v>1.1</v>
      </c>
    </row>
    <row r="18" spans="1:8" s="14" customFormat="1" ht="30" customHeight="1">
      <c r="A18" s="384"/>
      <c r="B18" s="175" t="s">
        <v>23</v>
      </c>
      <c r="C18" s="160">
        <v>2388417</v>
      </c>
      <c r="D18" s="160">
        <v>224891</v>
      </c>
      <c r="E18" s="165">
        <f>SUM(C18:D18)</f>
        <v>2613308</v>
      </c>
      <c r="F18" s="176">
        <v>0.4</v>
      </c>
      <c r="G18" s="177">
        <v>1.7</v>
      </c>
      <c r="H18" s="178">
        <v>0.5</v>
      </c>
    </row>
    <row r="19" spans="1:8" s="14" customFormat="1" ht="15" customHeight="1">
      <c r="A19" s="384"/>
      <c r="B19" s="167" t="s">
        <v>96</v>
      </c>
      <c r="C19" s="367">
        <f>ROUND(C17/C18*1000,0)</f>
        <v>66392</v>
      </c>
      <c r="D19" s="367">
        <f>ROUND(D17/D18*1000,0)</f>
        <v>68563</v>
      </c>
      <c r="E19" s="367">
        <f>ROUND(E17/E18*1000,0)</f>
        <v>66578</v>
      </c>
      <c r="F19" s="372">
        <v>0.4</v>
      </c>
      <c r="G19" s="372">
        <v>2.4</v>
      </c>
      <c r="H19" s="374">
        <v>0.6</v>
      </c>
    </row>
    <row r="20" spans="1:8" s="14" customFormat="1" ht="15" customHeight="1">
      <c r="A20" s="385"/>
      <c r="B20" s="168" t="s">
        <v>97</v>
      </c>
      <c r="C20" s="363"/>
      <c r="D20" s="363"/>
      <c r="E20" s="363"/>
      <c r="F20" s="373" t="e">
        <f>ROUND((C20/#REF!-1)*100,1)</f>
        <v>#REF!</v>
      </c>
      <c r="G20" s="373" t="e">
        <f>ROUND((D20/#REF!-1)*100,1)</f>
        <v>#REF!</v>
      </c>
      <c r="H20" s="375" t="e">
        <f>ROUND((E20/#REF!-1)*100,1)</f>
        <v>#REF!</v>
      </c>
    </row>
    <row r="21" spans="1:8" s="14" customFormat="1" ht="30" customHeight="1">
      <c r="A21" s="384" t="s">
        <v>100</v>
      </c>
      <c r="B21" s="159" t="s">
        <v>9</v>
      </c>
      <c r="C21" s="160">
        <v>510576851</v>
      </c>
      <c r="D21" s="160">
        <v>138920659</v>
      </c>
      <c r="E21" s="161">
        <f>SUM(C21:D21)</f>
        <v>649497510</v>
      </c>
      <c r="F21" s="162">
        <v>3.7</v>
      </c>
      <c r="G21" s="163">
        <v>3.5</v>
      </c>
      <c r="H21" s="164">
        <v>3.7</v>
      </c>
    </row>
    <row r="22" spans="1:8" s="14" customFormat="1" ht="30" customHeight="1">
      <c r="A22" s="384"/>
      <c r="B22" s="175" t="s">
        <v>23</v>
      </c>
      <c r="C22" s="160">
        <v>24709288</v>
      </c>
      <c r="D22" s="160">
        <v>6696042</v>
      </c>
      <c r="E22" s="165">
        <f>SUM(C22:D22)</f>
        <v>31405330</v>
      </c>
      <c r="F22" s="176">
        <v>0.4</v>
      </c>
      <c r="G22" s="177">
        <v>0.7</v>
      </c>
      <c r="H22" s="178">
        <v>0.4</v>
      </c>
    </row>
    <row r="23" spans="1:8" s="14" customFormat="1" ht="15" customHeight="1">
      <c r="A23" s="384"/>
      <c r="B23" s="167" t="s">
        <v>96</v>
      </c>
      <c r="C23" s="367">
        <f>ROUND(C21/C22*1000,0)</f>
        <v>20663</v>
      </c>
      <c r="D23" s="367">
        <f>ROUND(D21/D22*1000,0)</f>
        <v>20747</v>
      </c>
      <c r="E23" s="367">
        <f>ROUND(E21/E22*1000,0)</f>
        <v>20681</v>
      </c>
      <c r="F23" s="372">
        <v>3.3</v>
      </c>
      <c r="G23" s="372">
        <v>2.8</v>
      </c>
      <c r="H23" s="374">
        <v>3.2</v>
      </c>
    </row>
    <row r="24" spans="1:8" s="14" customFormat="1" ht="15" customHeight="1">
      <c r="A24" s="384"/>
      <c r="B24" s="169" t="s">
        <v>97</v>
      </c>
      <c r="C24" s="363"/>
      <c r="D24" s="363"/>
      <c r="E24" s="363"/>
      <c r="F24" s="373" t="e">
        <f>ROUND((C24/#REF!-1)*100,1)</f>
        <v>#REF!</v>
      </c>
      <c r="G24" s="373" t="e">
        <f>ROUND((D24/#REF!-1)*100,1)</f>
        <v>#REF!</v>
      </c>
      <c r="H24" s="375" t="e">
        <f>ROUND((E24/#REF!-1)*100,1)</f>
        <v>#REF!</v>
      </c>
    </row>
    <row r="25" spans="1:54" s="14" customFormat="1" ht="30" customHeight="1">
      <c r="A25" s="383" t="s">
        <v>15</v>
      </c>
      <c r="B25" s="170" t="s">
        <v>9</v>
      </c>
      <c r="C25" s="160">
        <v>95678570</v>
      </c>
      <c r="D25" s="160">
        <v>28270875</v>
      </c>
      <c r="E25" s="171">
        <f>SUM(C25:D25)</f>
        <v>123949445</v>
      </c>
      <c r="F25" s="172">
        <v>1.6</v>
      </c>
      <c r="G25" s="173">
        <v>0</v>
      </c>
      <c r="H25" s="174">
        <v>1.2</v>
      </c>
      <c r="BB25" s="14">
        <v>0.2</v>
      </c>
    </row>
    <row r="26" spans="1:54" s="14" customFormat="1" ht="30" customHeight="1">
      <c r="A26" s="384"/>
      <c r="B26" s="175" t="s">
        <v>23</v>
      </c>
      <c r="C26" s="160">
        <v>6278074</v>
      </c>
      <c r="D26" s="160">
        <v>1841310</v>
      </c>
      <c r="E26" s="165">
        <f>SUM(C26:D26)</f>
        <v>8119384</v>
      </c>
      <c r="F26" s="176">
        <v>-0.1</v>
      </c>
      <c r="G26" s="177">
        <v>-0.6</v>
      </c>
      <c r="H26" s="178">
        <v>-0.2</v>
      </c>
      <c r="BB26" s="14">
        <v>3.7</v>
      </c>
    </row>
    <row r="27" spans="1:54" s="14" customFormat="1" ht="15" customHeight="1">
      <c r="A27" s="384"/>
      <c r="B27" s="167" t="s">
        <v>96</v>
      </c>
      <c r="C27" s="367">
        <f>ROUND(C25/C26*1000,0)</f>
        <v>15240</v>
      </c>
      <c r="D27" s="367">
        <f>ROUND(D25/D26*1000,0)</f>
        <v>15354</v>
      </c>
      <c r="E27" s="367">
        <f>ROUND(E25/E26*1000,0)</f>
        <v>15266</v>
      </c>
      <c r="F27" s="372">
        <v>1.7</v>
      </c>
      <c r="G27" s="372">
        <v>0.6</v>
      </c>
      <c r="H27" s="374">
        <v>1.5</v>
      </c>
      <c r="BB27" s="14">
        <v>4.9</v>
      </c>
    </row>
    <row r="28" spans="1:54" s="14" customFormat="1" ht="15" customHeight="1">
      <c r="A28" s="385"/>
      <c r="B28" s="168" t="s">
        <v>97</v>
      </c>
      <c r="C28" s="363"/>
      <c r="D28" s="363"/>
      <c r="E28" s="363"/>
      <c r="F28" s="373" t="e">
        <f>ROUND((C28/#REF!-1)*100,1)</f>
        <v>#REF!</v>
      </c>
      <c r="G28" s="373" t="e">
        <f>ROUND((D28/#REF!-1)*100,1)</f>
        <v>#REF!</v>
      </c>
      <c r="H28" s="375" t="e">
        <f>ROUND((E28/#REF!-1)*100,1)</f>
        <v>#REF!</v>
      </c>
      <c r="BB28" s="14">
        <v>2.4</v>
      </c>
    </row>
    <row r="29" spans="1:8" s="14" customFormat="1" ht="30" customHeight="1">
      <c r="A29" s="350" t="s">
        <v>5</v>
      </c>
      <c r="B29" s="159" t="s">
        <v>9</v>
      </c>
      <c r="C29" s="103">
        <f aca="true" t="shared" si="0" ref="C29:E30">C7+C12+C17+C21+C25</f>
        <v>2231201445</v>
      </c>
      <c r="D29" s="161">
        <f t="shared" si="0"/>
        <v>350757819</v>
      </c>
      <c r="E29" s="161">
        <f t="shared" si="0"/>
        <v>2581959264</v>
      </c>
      <c r="F29" s="162">
        <v>2.1</v>
      </c>
      <c r="G29" s="163">
        <v>2.2</v>
      </c>
      <c r="H29" s="164">
        <v>2.1</v>
      </c>
    </row>
    <row r="30" spans="1:8" s="14" customFormat="1" ht="30" customHeight="1">
      <c r="A30" s="351"/>
      <c r="B30" s="175" t="s">
        <v>23</v>
      </c>
      <c r="C30" s="179">
        <f t="shared" si="0"/>
        <v>68520795</v>
      </c>
      <c r="D30" s="165">
        <f t="shared" si="0"/>
        <v>13471620</v>
      </c>
      <c r="E30" s="165">
        <f t="shared" si="0"/>
        <v>81992415</v>
      </c>
      <c r="F30" s="176">
        <v>0.3</v>
      </c>
      <c r="G30" s="177">
        <v>0.3</v>
      </c>
      <c r="H30" s="178">
        <v>0.3</v>
      </c>
    </row>
    <row r="31" spans="1:8" s="14" customFormat="1" ht="15" customHeight="1">
      <c r="A31" s="351"/>
      <c r="B31" s="167" t="s">
        <v>96</v>
      </c>
      <c r="C31" s="388">
        <f>ROUND(C29/C30*1000,0)</f>
        <v>32562</v>
      </c>
      <c r="D31" s="367">
        <f>ROUND(D29/D30*1000,0)</f>
        <v>26037</v>
      </c>
      <c r="E31" s="367">
        <f>ROUND(E29/E30*1000,0)</f>
        <v>31490</v>
      </c>
      <c r="F31" s="372">
        <v>1.7</v>
      </c>
      <c r="G31" s="372">
        <v>1.9</v>
      </c>
      <c r="H31" s="374">
        <v>1.7</v>
      </c>
    </row>
    <row r="32" spans="1:8" s="14" customFormat="1" ht="15" customHeight="1">
      <c r="A32" s="351"/>
      <c r="B32" s="180" t="s">
        <v>97</v>
      </c>
      <c r="C32" s="389"/>
      <c r="D32" s="353"/>
      <c r="E32" s="353"/>
      <c r="F32" s="386" t="e">
        <f>ROUND((C32/#REF!-1)*100,1)</f>
        <v>#REF!</v>
      </c>
      <c r="G32" s="386" t="e">
        <f>ROUND((D32/#REF!-1)*100,1)</f>
        <v>#REF!</v>
      </c>
      <c r="H32" s="387" t="e">
        <f>ROUND((E32/#REF!-1)*100,1)</f>
        <v>#REF!</v>
      </c>
    </row>
  </sheetData>
  <sheetProtection/>
  <mergeCells count="60">
    <mergeCell ref="A29:A32"/>
    <mergeCell ref="C31:C32"/>
    <mergeCell ref="D31:D32"/>
    <mergeCell ref="E31:E32"/>
    <mergeCell ref="H19:H20"/>
    <mergeCell ref="C23:C24"/>
    <mergeCell ref="C19:C20"/>
    <mergeCell ref="F31:F32"/>
    <mergeCell ref="G31:G32"/>
    <mergeCell ref="H31:H32"/>
    <mergeCell ref="E23:E24"/>
    <mergeCell ref="F23:F24"/>
    <mergeCell ref="G23:G24"/>
    <mergeCell ref="H27:H28"/>
    <mergeCell ref="A17:A20"/>
    <mergeCell ref="A21:A24"/>
    <mergeCell ref="D27:D28"/>
    <mergeCell ref="E27:E28"/>
    <mergeCell ref="F27:F28"/>
    <mergeCell ref="G27:G28"/>
    <mergeCell ref="C15:C16"/>
    <mergeCell ref="A25:A28"/>
    <mergeCell ref="C27:C28"/>
    <mergeCell ref="D15:D16"/>
    <mergeCell ref="H23:H24"/>
    <mergeCell ref="D19:D20"/>
    <mergeCell ref="E19:E20"/>
    <mergeCell ref="F19:F20"/>
    <mergeCell ref="G19:G20"/>
    <mergeCell ref="D23:D24"/>
    <mergeCell ref="A4:H4"/>
    <mergeCell ref="D10:D11"/>
    <mergeCell ref="E10:E11"/>
    <mergeCell ref="F10:F11"/>
    <mergeCell ref="G10:G11"/>
    <mergeCell ref="H10:H11"/>
    <mergeCell ref="F8:F9"/>
    <mergeCell ref="G8:G9"/>
    <mergeCell ref="H8:H9"/>
    <mergeCell ref="C10:C11"/>
    <mergeCell ref="F5:H5"/>
    <mergeCell ref="A5:B6"/>
    <mergeCell ref="C5:C6"/>
    <mergeCell ref="D5:D6"/>
    <mergeCell ref="E5:E6"/>
    <mergeCell ref="H13:H14"/>
    <mergeCell ref="D13:D14"/>
    <mergeCell ref="E13:E14"/>
    <mergeCell ref="F13:F14"/>
    <mergeCell ref="G13:G14"/>
    <mergeCell ref="E8:E9"/>
    <mergeCell ref="D8:D9"/>
    <mergeCell ref="C8:C9"/>
    <mergeCell ref="B8:B9"/>
    <mergeCell ref="G15:G16"/>
    <mergeCell ref="H15:H16"/>
    <mergeCell ref="B13:B14"/>
    <mergeCell ref="C13:C14"/>
    <mergeCell ref="E15:E16"/>
    <mergeCell ref="F15:F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&amp;C-22-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BI15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0" width="1.625" style="2" customWidth="1"/>
    <col min="11" max="13" width="2.25390625" style="2" customWidth="1"/>
    <col min="14" max="61" width="1.625" style="2" customWidth="1"/>
    <col min="62" max="62" width="2.25390625" style="2" customWidth="1"/>
    <col min="63" max="64" width="9.00390625" style="2" customWidth="1"/>
    <col min="65" max="16384" width="9.00390625" style="2" customWidth="1"/>
  </cols>
  <sheetData>
    <row r="1" ht="10.5" customHeight="1"/>
    <row r="2" spans="1:40" ht="16.5" customHeight="1">
      <c r="A2" s="5" t="s">
        <v>170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6"/>
      <c r="AN2" s="6"/>
    </row>
    <row r="3" spans="1:40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  <c r="AJ3" s="6"/>
      <c r="AK3" s="6"/>
      <c r="AL3" s="6"/>
      <c r="AM3" s="6"/>
      <c r="AN3" s="6"/>
    </row>
    <row r="4" spans="1:61" s="7" customFormat="1" ht="17.25" customHeight="1">
      <c r="A4" s="415" t="s">
        <v>25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5"/>
      <c r="BB4" s="415"/>
      <c r="BC4" s="415"/>
      <c r="BD4" s="415"/>
      <c r="BE4" s="415"/>
      <c r="BF4" s="415"/>
      <c r="BG4" s="415"/>
      <c r="BH4" s="415"/>
      <c r="BI4" s="415"/>
    </row>
    <row r="5" spans="1:61" s="14" customFormat="1" ht="24.75" customHeight="1">
      <c r="A5" s="335" t="s">
        <v>79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2" t="s">
        <v>3</v>
      </c>
      <c r="S5" s="313"/>
      <c r="T5" s="313"/>
      <c r="U5" s="313"/>
      <c r="V5" s="313"/>
      <c r="W5" s="313"/>
      <c r="X5" s="313"/>
      <c r="Y5" s="313"/>
      <c r="Z5" s="313"/>
      <c r="AA5" s="417"/>
      <c r="AB5" s="313" t="s">
        <v>19</v>
      </c>
      <c r="AC5" s="313"/>
      <c r="AD5" s="313"/>
      <c r="AE5" s="313"/>
      <c r="AF5" s="313"/>
      <c r="AG5" s="313"/>
      <c r="AH5" s="313"/>
      <c r="AI5" s="313"/>
      <c r="AJ5" s="313"/>
      <c r="AK5" s="312" t="s">
        <v>106</v>
      </c>
      <c r="AL5" s="313"/>
      <c r="AM5" s="313"/>
      <c r="AN5" s="313"/>
      <c r="AO5" s="313"/>
      <c r="AP5" s="313"/>
      <c r="AQ5" s="313"/>
      <c r="AR5" s="313"/>
      <c r="AS5" s="313"/>
      <c r="AT5" s="417"/>
      <c r="AU5" s="313" t="s">
        <v>6</v>
      </c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4"/>
    </row>
    <row r="6" spans="1:61" s="14" customFormat="1" ht="24.75" customHeight="1">
      <c r="A6" s="416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418"/>
      <c r="S6" s="309"/>
      <c r="T6" s="309"/>
      <c r="U6" s="309"/>
      <c r="V6" s="309"/>
      <c r="W6" s="309"/>
      <c r="X6" s="309"/>
      <c r="Y6" s="309"/>
      <c r="Z6" s="309"/>
      <c r="AA6" s="310"/>
      <c r="AB6" s="309"/>
      <c r="AC6" s="309"/>
      <c r="AD6" s="309"/>
      <c r="AE6" s="309"/>
      <c r="AF6" s="309"/>
      <c r="AG6" s="309"/>
      <c r="AH6" s="309"/>
      <c r="AI6" s="309"/>
      <c r="AJ6" s="309"/>
      <c r="AK6" s="418"/>
      <c r="AL6" s="309"/>
      <c r="AM6" s="309"/>
      <c r="AN6" s="309"/>
      <c r="AO6" s="309"/>
      <c r="AP6" s="309"/>
      <c r="AQ6" s="309"/>
      <c r="AR6" s="309"/>
      <c r="AS6" s="309"/>
      <c r="AT6" s="310"/>
      <c r="AU6" s="311" t="s">
        <v>3</v>
      </c>
      <c r="AV6" s="277"/>
      <c r="AW6" s="277"/>
      <c r="AX6" s="277"/>
      <c r="AY6" s="277"/>
      <c r="AZ6" s="311" t="s">
        <v>7</v>
      </c>
      <c r="BA6" s="277"/>
      <c r="BB6" s="277"/>
      <c r="BC6" s="277"/>
      <c r="BD6" s="278"/>
      <c r="BE6" s="277" t="s">
        <v>107</v>
      </c>
      <c r="BF6" s="277"/>
      <c r="BG6" s="277"/>
      <c r="BH6" s="277"/>
      <c r="BI6" s="332"/>
    </row>
    <row r="7" spans="1:61" s="14" customFormat="1" ht="20.25" customHeight="1">
      <c r="A7" s="22"/>
      <c r="B7" s="397" t="s">
        <v>80</v>
      </c>
      <c r="C7" s="397"/>
      <c r="D7" s="397"/>
      <c r="E7" s="397"/>
      <c r="F7" s="397"/>
      <c r="G7" s="397"/>
      <c r="H7" s="397"/>
      <c r="I7" s="397"/>
      <c r="J7" s="122"/>
      <c r="K7" s="397" t="s">
        <v>9</v>
      </c>
      <c r="L7" s="397"/>
      <c r="M7" s="397"/>
      <c r="N7" s="397"/>
      <c r="O7" s="397"/>
      <c r="P7" s="397"/>
      <c r="Q7" s="398"/>
      <c r="R7" s="411">
        <v>525924773</v>
      </c>
      <c r="S7" s="412"/>
      <c r="T7" s="412"/>
      <c r="U7" s="412"/>
      <c r="V7" s="412"/>
      <c r="W7" s="412"/>
      <c r="X7" s="412"/>
      <c r="Y7" s="412"/>
      <c r="Z7" s="412"/>
      <c r="AA7" s="123"/>
      <c r="AB7" s="411">
        <v>230313713</v>
      </c>
      <c r="AC7" s="412"/>
      <c r="AD7" s="412"/>
      <c r="AE7" s="412"/>
      <c r="AF7" s="412"/>
      <c r="AG7" s="412"/>
      <c r="AH7" s="412"/>
      <c r="AI7" s="412"/>
      <c r="AJ7" s="124"/>
      <c r="AK7" s="399">
        <f aca="true" t="shared" si="0" ref="AK7:AK12">R7+AB7</f>
        <v>756238486</v>
      </c>
      <c r="AL7" s="354"/>
      <c r="AM7" s="354"/>
      <c r="AN7" s="354"/>
      <c r="AO7" s="354"/>
      <c r="AP7" s="354"/>
      <c r="AQ7" s="354"/>
      <c r="AR7" s="354"/>
      <c r="AS7" s="354"/>
      <c r="AT7" s="125"/>
      <c r="AU7" s="391">
        <v>-2</v>
      </c>
      <c r="AV7" s="391">
        <v>-100</v>
      </c>
      <c r="AW7" s="391" t="e">
        <v>#REF!</v>
      </c>
      <c r="AX7" s="391" t="e">
        <v>#REF!</v>
      </c>
      <c r="AY7" s="202"/>
      <c r="AZ7" s="390">
        <v>1.3</v>
      </c>
      <c r="BA7" s="391">
        <v>-100</v>
      </c>
      <c r="BB7" s="391" t="e">
        <v>#REF!</v>
      </c>
      <c r="BC7" s="391" t="e">
        <v>#REF!</v>
      </c>
      <c r="BD7" s="126"/>
      <c r="BE7" s="391">
        <v>-1</v>
      </c>
      <c r="BF7" s="391" t="e">
        <v>#REF!</v>
      </c>
      <c r="BG7" s="391" t="e">
        <v>#DIV/0!</v>
      </c>
      <c r="BH7" s="391" t="e">
        <v>#REF!</v>
      </c>
      <c r="BI7" s="127"/>
    </row>
    <row r="8" spans="1:61" s="14" customFormat="1" ht="20.25" customHeight="1">
      <c r="A8" s="22"/>
      <c r="B8" s="23"/>
      <c r="C8" s="23"/>
      <c r="D8" s="23"/>
      <c r="E8" s="23"/>
      <c r="F8" s="23"/>
      <c r="G8" s="122"/>
      <c r="H8" s="122"/>
      <c r="I8" s="122"/>
      <c r="J8" s="122"/>
      <c r="K8" s="397" t="s">
        <v>81</v>
      </c>
      <c r="L8" s="397"/>
      <c r="M8" s="397"/>
      <c r="N8" s="397"/>
      <c r="O8" s="397"/>
      <c r="P8" s="397"/>
      <c r="Q8" s="398"/>
      <c r="R8" s="404">
        <v>516615507</v>
      </c>
      <c r="S8" s="405"/>
      <c r="T8" s="405"/>
      <c r="U8" s="405"/>
      <c r="V8" s="405"/>
      <c r="W8" s="405"/>
      <c r="X8" s="405"/>
      <c r="Y8" s="405"/>
      <c r="Z8" s="405"/>
      <c r="AA8" s="123"/>
      <c r="AB8" s="404">
        <v>228174818</v>
      </c>
      <c r="AC8" s="405"/>
      <c r="AD8" s="405"/>
      <c r="AE8" s="405"/>
      <c r="AF8" s="405"/>
      <c r="AG8" s="405"/>
      <c r="AH8" s="405"/>
      <c r="AI8" s="405"/>
      <c r="AJ8" s="124"/>
      <c r="AK8" s="399">
        <f t="shared" si="0"/>
        <v>744790325</v>
      </c>
      <c r="AL8" s="354"/>
      <c r="AM8" s="354"/>
      <c r="AN8" s="354"/>
      <c r="AO8" s="354"/>
      <c r="AP8" s="354"/>
      <c r="AQ8" s="354"/>
      <c r="AR8" s="354"/>
      <c r="AS8" s="354"/>
      <c r="AT8" s="125"/>
      <c r="AU8" s="391">
        <v>-1.9</v>
      </c>
      <c r="AV8" s="391">
        <v>-100</v>
      </c>
      <c r="AW8" s="391" t="e">
        <v>#REF!</v>
      </c>
      <c r="AX8" s="391" t="e">
        <v>#REF!</v>
      </c>
      <c r="AY8" s="202"/>
      <c r="AZ8" s="390">
        <v>1.3</v>
      </c>
      <c r="BA8" s="391">
        <v>-100</v>
      </c>
      <c r="BB8" s="391" t="e">
        <v>#REF!</v>
      </c>
      <c r="BC8" s="391" t="e">
        <v>#REF!</v>
      </c>
      <c r="BD8" s="126"/>
      <c r="BE8" s="391">
        <v>-1</v>
      </c>
      <c r="BF8" s="391" t="e">
        <v>#REF!</v>
      </c>
      <c r="BG8" s="391" t="e">
        <v>#DIV/0!</v>
      </c>
      <c r="BH8" s="391" t="e">
        <v>#REF!</v>
      </c>
      <c r="BI8" s="127"/>
    </row>
    <row r="9" spans="1:61" s="14" customFormat="1" ht="20.25" customHeight="1">
      <c r="A9" s="128"/>
      <c r="B9" s="409" t="s">
        <v>82</v>
      </c>
      <c r="C9" s="409" t="s">
        <v>82</v>
      </c>
      <c r="D9" s="409"/>
      <c r="E9" s="409"/>
      <c r="F9" s="409"/>
      <c r="G9" s="409"/>
      <c r="H9" s="409"/>
      <c r="I9" s="409"/>
      <c r="J9" s="129"/>
      <c r="K9" s="409" t="s">
        <v>9</v>
      </c>
      <c r="L9" s="409"/>
      <c r="M9" s="409"/>
      <c r="N9" s="409"/>
      <c r="O9" s="409"/>
      <c r="P9" s="409"/>
      <c r="Q9" s="410"/>
      <c r="R9" s="411">
        <v>20882221</v>
      </c>
      <c r="S9" s="412"/>
      <c r="T9" s="412"/>
      <c r="U9" s="412"/>
      <c r="V9" s="412"/>
      <c r="W9" s="412"/>
      <c r="X9" s="412"/>
      <c r="Y9" s="412"/>
      <c r="Z9" s="412"/>
      <c r="AA9" s="130"/>
      <c r="AB9" s="411">
        <v>1302606</v>
      </c>
      <c r="AC9" s="412"/>
      <c r="AD9" s="412"/>
      <c r="AE9" s="412"/>
      <c r="AF9" s="412"/>
      <c r="AG9" s="412"/>
      <c r="AH9" s="412"/>
      <c r="AI9" s="412"/>
      <c r="AJ9" s="131"/>
      <c r="AK9" s="413">
        <f t="shared" si="0"/>
        <v>22184827</v>
      </c>
      <c r="AL9" s="414"/>
      <c r="AM9" s="414"/>
      <c r="AN9" s="414"/>
      <c r="AO9" s="414"/>
      <c r="AP9" s="414"/>
      <c r="AQ9" s="414"/>
      <c r="AR9" s="414"/>
      <c r="AS9" s="414"/>
      <c r="AT9" s="132"/>
      <c r="AU9" s="400">
        <v>-3.8</v>
      </c>
      <c r="AV9" s="401">
        <v>-100</v>
      </c>
      <c r="AW9" s="401" t="e">
        <v>#REF!</v>
      </c>
      <c r="AX9" s="401" t="e">
        <v>#REF!</v>
      </c>
      <c r="AY9" s="204"/>
      <c r="AZ9" s="400">
        <v>-6.1</v>
      </c>
      <c r="BA9" s="401">
        <v>-100</v>
      </c>
      <c r="BB9" s="401" t="e">
        <v>#REF!</v>
      </c>
      <c r="BC9" s="401" t="e">
        <v>#REF!</v>
      </c>
      <c r="BD9" s="133"/>
      <c r="BE9" s="400">
        <v>-3.9</v>
      </c>
      <c r="BF9" s="401" t="e">
        <v>#REF!</v>
      </c>
      <c r="BG9" s="401" t="e">
        <v>#DIV/0!</v>
      </c>
      <c r="BH9" s="401" t="e">
        <v>#REF!</v>
      </c>
      <c r="BI9" s="134"/>
    </row>
    <row r="10" spans="1:61" s="14" customFormat="1" ht="20.25" customHeight="1">
      <c r="A10" s="24"/>
      <c r="B10" s="25"/>
      <c r="C10" s="25"/>
      <c r="D10" s="25"/>
      <c r="E10" s="25"/>
      <c r="F10" s="25"/>
      <c r="G10" s="135"/>
      <c r="H10" s="135"/>
      <c r="I10" s="135"/>
      <c r="J10" s="135"/>
      <c r="K10" s="402" t="s">
        <v>81</v>
      </c>
      <c r="L10" s="402"/>
      <c r="M10" s="402"/>
      <c r="N10" s="402"/>
      <c r="O10" s="402"/>
      <c r="P10" s="402"/>
      <c r="Q10" s="403"/>
      <c r="R10" s="404">
        <v>15625790</v>
      </c>
      <c r="S10" s="405"/>
      <c r="T10" s="405"/>
      <c r="U10" s="405"/>
      <c r="V10" s="405"/>
      <c r="W10" s="405"/>
      <c r="X10" s="405"/>
      <c r="Y10" s="405"/>
      <c r="Z10" s="405"/>
      <c r="AA10" s="136"/>
      <c r="AB10" s="404">
        <v>1184770</v>
      </c>
      <c r="AC10" s="405"/>
      <c r="AD10" s="405"/>
      <c r="AE10" s="405"/>
      <c r="AF10" s="405"/>
      <c r="AG10" s="405"/>
      <c r="AH10" s="405"/>
      <c r="AI10" s="405"/>
      <c r="AJ10" s="137"/>
      <c r="AK10" s="406">
        <f t="shared" si="0"/>
        <v>16810560</v>
      </c>
      <c r="AL10" s="362"/>
      <c r="AM10" s="362"/>
      <c r="AN10" s="362"/>
      <c r="AO10" s="362"/>
      <c r="AP10" s="362"/>
      <c r="AQ10" s="362"/>
      <c r="AR10" s="362"/>
      <c r="AS10" s="362"/>
      <c r="AT10" s="138"/>
      <c r="AU10" s="407">
        <v>-3.1</v>
      </c>
      <c r="AV10" s="408">
        <v>-100</v>
      </c>
      <c r="AW10" s="408" t="e">
        <v>#REF!</v>
      </c>
      <c r="AX10" s="408" t="e">
        <v>#REF!</v>
      </c>
      <c r="AY10" s="205"/>
      <c r="AZ10" s="407">
        <v>-6.2</v>
      </c>
      <c r="BA10" s="408">
        <v>-100</v>
      </c>
      <c r="BB10" s="408" t="e">
        <v>#REF!</v>
      </c>
      <c r="BC10" s="408" t="e">
        <v>#REF!</v>
      </c>
      <c r="BD10" s="139"/>
      <c r="BE10" s="407">
        <v>-3.3</v>
      </c>
      <c r="BF10" s="408" t="e">
        <v>#REF!</v>
      </c>
      <c r="BG10" s="408" t="e">
        <v>#DIV/0!</v>
      </c>
      <c r="BH10" s="408" t="e">
        <v>#REF!</v>
      </c>
      <c r="BI10" s="140"/>
    </row>
    <row r="11" spans="1:61" s="14" customFormat="1" ht="20.25" customHeight="1">
      <c r="A11" s="128"/>
      <c r="B11" s="409" t="s">
        <v>83</v>
      </c>
      <c r="C11" s="409" t="s">
        <v>83</v>
      </c>
      <c r="D11" s="409"/>
      <c r="E11" s="409"/>
      <c r="F11" s="409"/>
      <c r="G11" s="409"/>
      <c r="H11" s="409"/>
      <c r="I11" s="409"/>
      <c r="J11" s="129"/>
      <c r="K11" s="409" t="s">
        <v>9</v>
      </c>
      <c r="L11" s="409"/>
      <c r="M11" s="409"/>
      <c r="N11" s="409"/>
      <c r="O11" s="409"/>
      <c r="P11" s="409"/>
      <c r="Q11" s="410"/>
      <c r="R11" s="411">
        <v>1284977576</v>
      </c>
      <c r="S11" s="412"/>
      <c r="T11" s="412"/>
      <c r="U11" s="412"/>
      <c r="V11" s="412"/>
      <c r="W11" s="412"/>
      <c r="X11" s="412"/>
      <c r="Y11" s="412"/>
      <c r="Z11" s="412"/>
      <c r="AA11" s="123"/>
      <c r="AB11" s="411">
        <v>312472599</v>
      </c>
      <c r="AC11" s="412"/>
      <c r="AD11" s="412"/>
      <c r="AE11" s="412"/>
      <c r="AF11" s="412"/>
      <c r="AG11" s="412"/>
      <c r="AH11" s="412"/>
      <c r="AI11" s="412"/>
      <c r="AJ11" s="124"/>
      <c r="AK11" s="399">
        <f t="shared" si="0"/>
        <v>1597450175</v>
      </c>
      <c r="AL11" s="354"/>
      <c r="AM11" s="354"/>
      <c r="AN11" s="354"/>
      <c r="AO11" s="354"/>
      <c r="AP11" s="354"/>
      <c r="AQ11" s="354"/>
      <c r="AR11" s="354"/>
      <c r="AS11" s="354"/>
      <c r="AT11" s="125"/>
      <c r="AU11" s="400">
        <v>6.8</v>
      </c>
      <c r="AV11" s="401">
        <v>-100</v>
      </c>
      <c r="AW11" s="401" t="e">
        <v>#REF!</v>
      </c>
      <c r="AX11" s="401" t="e">
        <v>#REF!</v>
      </c>
      <c r="AY11" s="204"/>
      <c r="AZ11" s="400">
        <v>4.9</v>
      </c>
      <c r="BA11" s="401">
        <v>-100</v>
      </c>
      <c r="BB11" s="401" t="e">
        <v>#REF!</v>
      </c>
      <c r="BC11" s="401" t="e">
        <v>#REF!</v>
      </c>
      <c r="BD11" s="133"/>
      <c r="BE11" s="400">
        <v>6.5</v>
      </c>
      <c r="BF11" s="401" t="e">
        <v>#REF!</v>
      </c>
      <c r="BG11" s="401" t="e">
        <v>#DIV/0!</v>
      </c>
      <c r="BH11" s="401" t="e">
        <v>#REF!</v>
      </c>
      <c r="BI11" s="134"/>
    </row>
    <row r="12" spans="1:61" s="14" customFormat="1" ht="20.25" customHeight="1">
      <c r="A12" s="24"/>
      <c r="B12" s="25"/>
      <c r="C12" s="25"/>
      <c r="D12" s="25"/>
      <c r="E12" s="25"/>
      <c r="F12" s="25"/>
      <c r="G12" s="135"/>
      <c r="H12" s="135"/>
      <c r="I12" s="135"/>
      <c r="J12" s="135"/>
      <c r="K12" s="402" t="s">
        <v>81</v>
      </c>
      <c r="L12" s="402"/>
      <c r="M12" s="402"/>
      <c r="N12" s="402"/>
      <c r="O12" s="402"/>
      <c r="P12" s="402"/>
      <c r="Q12" s="403"/>
      <c r="R12" s="404">
        <v>1236104692</v>
      </c>
      <c r="S12" s="405"/>
      <c r="T12" s="405"/>
      <c r="U12" s="405"/>
      <c r="V12" s="405"/>
      <c r="W12" s="405"/>
      <c r="X12" s="405"/>
      <c r="Y12" s="405"/>
      <c r="Z12" s="405"/>
      <c r="AA12" s="136"/>
      <c r="AB12" s="404">
        <v>301437390</v>
      </c>
      <c r="AC12" s="405"/>
      <c r="AD12" s="405"/>
      <c r="AE12" s="405"/>
      <c r="AF12" s="405"/>
      <c r="AG12" s="405"/>
      <c r="AH12" s="405"/>
      <c r="AI12" s="405"/>
      <c r="AJ12" s="137"/>
      <c r="AK12" s="406">
        <f t="shared" si="0"/>
        <v>1537542082</v>
      </c>
      <c r="AL12" s="362"/>
      <c r="AM12" s="362"/>
      <c r="AN12" s="362"/>
      <c r="AO12" s="362"/>
      <c r="AP12" s="362"/>
      <c r="AQ12" s="362"/>
      <c r="AR12" s="362"/>
      <c r="AS12" s="362"/>
      <c r="AT12" s="138"/>
      <c r="AU12" s="407">
        <v>6.2</v>
      </c>
      <c r="AV12" s="408">
        <v>-100</v>
      </c>
      <c r="AW12" s="408" t="e">
        <v>#REF!</v>
      </c>
      <c r="AX12" s="408" t="e">
        <v>#REF!</v>
      </c>
      <c r="AY12" s="205"/>
      <c r="AZ12" s="407">
        <v>4</v>
      </c>
      <c r="BA12" s="408">
        <v>-100</v>
      </c>
      <c r="BB12" s="408" t="e">
        <v>#REF!</v>
      </c>
      <c r="BC12" s="408" t="e">
        <v>#REF!</v>
      </c>
      <c r="BD12" s="139"/>
      <c r="BE12" s="407">
        <v>5.8</v>
      </c>
      <c r="BF12" s="408" t="e">
        <v>#REF!</v>
      </c>
      <c r="BG12" s="408" t="e">
        <v>#DIV/0!</v>
      </c>
      <c r="BH12" s="408" t="e">
        <v>#REF!</v>
      </c>
      <c r="BI12" s="140"/>
    </row>
    <row r="13" spans="1:61" s="14" customFormat="1" ht="20.25" customHeight="1">
      <c r="A13" s="22"/>
      <c r="B13" s="23"/>
      <c r="C13" s="397" t="s">
        <v>5</v>
      </c>
      <c r="D13" s="397"/>
      <c r="E13" s="397"/>
      <c r="F13" s="397"/>
      <c r="G13" s="397"/>
      <c r="H13" s="397"/>
      <c r="I13" s="397"/>
      <c r="J13" s="122"/>
      <c r="K13" s="397" t="s">
        <v>9</v>
      </c>
      <c r="L13" s="397"/>
      <c r="M13" s="397"/>
      <c r="N13" s="397"/>
      <c r="O13" s="397"/>
      <c r="P13" s="397"/>
      <c r="Q13" s="398"/>
      <c r="R13" s="399">
        <f>R7+R9+R11</f>
        <v>1831784570</v>
      </c>
      <c r="S13" s="354"/>
      <c r="T13" s="354"/>
      <c r="U13" s="354"/>
      <c r="V13" s="354"/>
      <c r="W13" s="354"/>
      <c r="X13" s="354"/>
      <c r="Y13" s="354"/>
      <c r="Z13" s="354"/>
      <c r="AA13" s="123"/>
      <c r="AB13" s="354">
        <f>AB7+AB9+AB11</f>
        <v>544088918</v>
      </c>
      <c r="AC13" s="354"/>
      <c r="AD13" s="354"/>
      <c r="AE13" s="354"/>
      <c r="AF13" s="354"/>
      <c r="AG13" s="354"/>
      <c r="AH13" s="354"/>
      <c r="AI13" s="354"/>
      <c r="AJ13" s="124"/>
      <c r="AK13" s="399">
        <f>AK7+AK9+AK11</f>
        <v>2375873488</v>
      </c>
      <c r="AL13" s="354"/>
      <c r="AM13" s="354"/>
      <c r="AN13" s="354"/>
      <c r="AO13" s="354"/>
      <c r="AP13" s="354"/>
      <c r="AQ13" s="354"/>
      <c r="AR13" s="354"/>
      <c r="AS13" s="354"/>
      <c r="AT13" s="125"/>
      <c r="AU13" s="390">
        <v>4</v>
      </c>
      <c r="AV13" s="391">
        <v>-100</v>
      </c>
      <c r="AW13" s="391" t="e">
        <v>#REF!</v>
      </c>
      <c r="AX13" s="391" t="e">
        <v>#REF!</v>
      </c>
      <c r="AY13" s="202"/>
      <c r="AZ13" s="390">
        <v>3.3</v>
      </c>
      <c r="BA13" s="391">
        <v>-100</v>
      </c>
      <c r="BB13" s="391" t="e">
        <v>#REF!</v>
      </c>
      <c r="BC13" s="391" t="e">
        <v>#REF!</v>
      </c>
      <c r="BD13" s="126"/>
      <c r="BE13" s="390">
        <v>3.9</v>
      </c>
      <c r="BF13" s="391" t="e">
        <v>#REF!</v>
      </c>
      <c r="BG13" s="391" t="e">
        <v>#DIV/0!</v>
      </c>
      <c r="BH13" s="391" t="e">
        <v>#REF!</v>
      </c>
      <c r="BI13" s="127"/>
    </row>
    <row r="14" spans="1:61" s="14" customFormat="1" ht="20.25" customHeight="1">
      <c r="A14" s="141"/>
      <c r="B14" s="142"/>
      <c r="C14" s="142"/>
      <c r="D14" s="142"/>
      <c r="E14" s="142"/>
      <c r="F14" s="142"/>
      <c r="G14" s="143"/>
      <c r="H14" s="143"/>
      <c r="I14" s="143"/>
      <c r="J14" s="143"/>
      <c r="K14" s="392" t="s">
        <v>81</v>
      </c>
      <c r="L14" s="392"/>
      <c r="M14" s="392"/>
      <c r="N14" s="392"/>
      <c r="O14" s="392"/>
      <c r="P14" s="392"/>
      <c r="Q14" s="393"/>
      <c r="R14" s="394">
        <f>R8+R10+R12</f>
        <v>1768345989</v>
      </c>
      <c r="S14" s="355"/>
      <c r="T14" s="355"/>
      <c r="U14" s="355"/>
      <c r="V14" s="355"/>
      <c r="W14" s="355"/>
      <c r="X14" s="355"/>
      <c r="Y14" s="355"/>
      <c r="Z14" s="355"/>
      <c r="AA14" s="144"/>
      <c r="AB14" s="355">
        <f>AB8+AB10+AB12</f>
        <v>530796978</v>
      </c>
      <c r="AC14" s="355"/>
      <c r="AD14" s="355"/>
      <c r="AE14" s="355"/>
      <c r="AF14" s="355"/>
      <c r="AG14" s="355"/>
      <c r="AH14" s="355"/>
      <c r="AI14" s="355"/>
      <c r="AJ14" s="145"/>
      <c r="AK14" s="394">
        <f>AK8+AK10+AK12</f>
        <v>2299142967</v>
      </c>
      <c r="AL14" s="355"/>
      <c r="AM14" s="355"/>
      <c r="AN14" s="355"/>
      <c r="AO14" s="355"/>
      <c r="AP14" s="355"/>
      <c r="AQ14" s="355"/>
      <c r="AR14" s="355"/>
      <c r="AS14" s="355"/>
      <c r="AT14" s="146"/>
      <c r="AU14" s="395">
        <v>3.6</v>
      </c>
      <c r="AV14" s="396">
        <v>-100</v>
      </c>
      <c r="AW14" s="396" t="e">
        <v>#REF!</v>
      </c>
      <c r="AX14" s="396" t="e">
        <v>#REF!</v>
      </c>
      <c r="AY14" s="203"/>
      <c r="AZ14" s="395">
        <v>2.8</v>
      </c>
      <c r="BA14" s="396">
        <v>-100</v>
      </c>
      <c r="BB14" s="396" t="e">
        <v>#REF!</v>
      </c>
      <c r="BC14" s="396" t="e">
        <v>#REF!</v>
      </c>
      <c r="BD14" s="147"/>
      <c r="BE14" s="395">
        <v>3.4</v>
      </c>
      <c r="BF14" s="396" t="e">
        <v>#REF!</v>
      </c>
      <c r="BG14" s="396" t="e">
        <v>#DIV/0!</v>
      </c>
      <c r="BH14" s="396" t="e">
        <v>#REF!</v>
      </c>
      <c r="BI14" s="148"/>
    </row>
    <row r="15" spans="1:61" s="14" customFormat="1" ht="20.25" customHeight="1">
      <c r="A15" s="23"/>
      <c r="B15" s="23"/>
      <c r="C15" s="23"/>
      <c r="D15" s="23"/>
      <c r="E15" s="23"/>
      <c r="F15" s="23"/>
      <c r="G15" s="122"/>
      <c r="H15" s="122"/>
      <c r="I15" s="122"/>
      <c r="J15" s="122"/>
      <c r="K15" s="200"/>
      <c r="L15" s="200"/>
      <c r="M15" s="200"/>
      <c r="N15" s="200"/>
      <c r="O15" s="200"/>
      <c r="P15" s="200"/>
      <c r="Q15" s="201"/>
      <c r="R15" s="199"/>
      <c r="S15" s="199"/>
      <c r="T15" s="199"/>
      <c r="U15" s="199"/>
      <c r="V15" s="199"/>
      <c r="W15" s="199"/>
      <c r="X15" s="199"/>
      <c r="Y15" s="199"/>
      <c r="Z15" s="199"/>
      <c r="AA15" s="124"/>
      <c r="AB15" s="199"/>
      <c r="AC15" s="199"/>
      <c r="AD15" s="199"/>
      <c r="AE15" s="199"/>
      <c r="AF15" s="199"/>
      <c r="AG15" s="199"/>
      <c r="AH15" s="199"/>
      <c r="AI15" s="199"/>
      <c r="AJ15" s="124"/>
      <c r="AK15" s="199"/>
      <c r="AL15" s="199"/>
      <c r="AM15" s="199"/>
      <c r="AN15" s="199"/>
      <c r="AO15" s="199"/>
      <c r="AP15" s="199"/>
      <c r="AQ15" s="199"/>
      <c r="AR15" s="199"/>
      <c r="AS15" s="199"/>
      <c r="AT15" s="23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</row>
  </sheetData>
  <sheetProtection/>
  <mergeCells count="69">
    <mergeCell ref="A4:BI4"/>
    <mergeCell ref="A5:Q6"/>
    <mergeCell ref="R5:AA6"/>
    <mergeCell ref="AB5:AJ6"/>
    <mergeCell ref="AK5:AT6"/>
    <mergeCell ref="AU5:BI5"/>
    <mergeCell ref="AU6:AY6"/>
    <mergeCell ref="AZ6:BD6"/>
    <mergeCell ref="BE6:BI6"/>
    <mergeCell ref="B7:I7"/>
    <mergeCell ref="K7:Q7"/>
    <mergeCell ref="R7:Z7"/>
    <mergeCell ref="AB7:AI7"/>
    <mergeCell ref="AK7:AS7"/>
    <mergeCell ref="AU7:AX7"/>
    <mergeCell ref="AZ7:BC7"/>
    <mergeCell ref="BE7:BH7"/>
    <mergeCell ref="K8:Q8"/>
    <mergeCell ref="R8:Z8"/>
    <mergeCell ref="AB8:AI8"/>
    <mergeCell ref="AK8:AS8"/>
    <mergeCell ref="AU8:AX8"/>
    <mergeCell ref="AZ8:BC8"/>
    <mergeCell ref="BE8:BH8"/>
    <mergeCell ref="B9:I9"/>
    <mergeCell ref="K9:Q9"/>
    <mergeCell ref="R9:Z9"/>
    <mergeCell ref="AB9:AI9"/>
    <mergeCell ref="AK9:AS9"/>
    <mergeCell ref="AU9:AX9"/>
    <mergeCell ref="AZ9:BC9"/>
    <mergeCell ref="BE9:BH9"/>
    <mergeCell ref="K10:Q10"/>
    <mergeCell ref="R10:Z10"/>
    <mergeCell ref="AB10:AI10"/>
    <mergeCell ref="AK10:AS10"/>
    <mergeCell ref="AU10:AX10"/>
    <mergeCell ref="AZ10:BC10"/>
    <mergeCell ref="BE10:BH10"/>
    <mergeCell ref="B11:I11"/>
    <mergeCell ref="K11:Q11"/>
    <mergeCell ref="R11:Z11"/>
    <mergeCell ref="AB11:AI11"/>
    <mergeCell ref="AK11:AS11"/>
    <mergeCell ref="AU11:AX11"/>
    <mergeCell ref="AZ11:BC11"/>
    <mergeCell ref="BE11:BH11"/>
    <mergeCell ref="K12:Q12"/>
    <mergeCell ref="R12:Z12"/>
    <mergeCell ref="AB12:AI12"/>
    <mergeCell ref="AK12:AS12"/>
    <mergeCell ref="AU12:AX12"/>
    <mergeCell ref="AZ12:BC12"/>
    <mergeCell ref="BE12:BH12"/>
    <mergeCell ref="C13:I13"/>
    <mergeCell ref="K13:Q13"/>
    <mergeCell ref="R13:Z13"/>
    <mergeCell ref="AB13:AI13"/>
    <mergeCell ref="AK13:AS13"/>
    <mergeCell ref="AU13:AX13"/>
    <mergeCell ref="AZ13:BC13"/>
    <mergeCell ref="BE13:BH13"/>
    <mergeCell ref="K14:Q14"/>
    <mergeCell ref="R14:Z14"/>
    <mergeCell ref="AB14:AI14"/>
    <mergeCell ref="AK14:AS14"/>
    <mergeCell ref="AU14:AX14"/>
    <mergeCell ref="AZ14:BC14"/>
    <mergeCell ref="BE14:BH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&amp;C-23-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BK58"/>
  <sheetViews>
    <sheetView showGridLines="0" view="pageBreakPreview" zoomScale="85" zoomScaleSheetLayoutView="85" zoomScalePageLayoutView="0" workbookViewId="0" topLeftCell="A1">
      <selection activeCell="A4" sqref="A4"/>
    </sheetView>
  </sheetViews>
  <sheetFormatPr defaultColWidth="9.00390625" defaultRowHeight="13.5"/>
  <cols>
    <col min="1" max="10" width="1.625" style="2" customWidth="1"/>
    <col min="11" max="13" width="2.25390625" style="2" customWidth="1"/>
    <col min="14" max="61" width="1.625" style="2" customWidth="1"/>
    <col min="62" max="62" width="2.25390625" style="2" customWidth="1"/>
    <col min="63" max="63" width="11.625" style="2" customWidth="1"/>
    <col min="64" max="16384" width="9.00390625" style="2" customWidth="1"/>
  </cols>
  <sheetData>
    <row r="1" ht="10.5" customHeight="1"/>
    <row r="2" spans="1:62" ht="18.75">
      <c r="A2" s="1" t="s">
        <v>111</v>
      </c>
      <c r="B2" s="1"/>
      <c r="BH2" s="3"/>
      <c r="BI2" s="3"/>
      <c r="BJ2" s="3"/>
    </row>
    <row r="3" spans="1:61" s="14" customFormat="1" ht="24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  <c r="N3" s="96"/>
      <c r="O3" s="96"/>
      <c r="P3" s="96"/>
      <c r="Q3" s="96"/>
      <c r="R3" s="97"/>
      <c r="S3" s="97"/>
      <c r="T3" s="97"/>
      <c r="U3" s="97"/>
      <c r="V3" s="97"/>
      <c r="W3" s="97"/>
      <c r="X3" s="96"/>
      <c r="Y3" s="96"/>
      <c r="Z3" s="97"/>
      <c r="AA3" s="97"/>
      <c r="AB3" s="97"/>
      <c r="AC3" s="97"/>
      <c r="AD3" s="96"/>
      <c r="AE3" s="96"/>
      <c r="AF3" s="96"/>
      <c r="AG3" s="96"/>
      <c r="AH3" s="97"/>
      <c r="AI3" s="97"/>
      <c r="AJ3" s="97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</row>
    <row r="4" spans="1:40" ht="16.5" customHeight="1">
      <c r="A4" s="5" t="s">
        <v>171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6"/>
      <c r="AJ4" s="6"/>
      <c r="AK4" s="6"/>
      <c r="AL4" s="6"/>
      <c r="AM4" s="6"/>
      <c r="AN4" s="6"/>
    </row>
    <row r="5" spans="1:40" ht="16.5" customHeight="1">
      <c r="A5" s="496"/>
      <c r="B5" s="496"/>
      <c r="C5" s="496"/>
      <c r="D5" s="496"/>
      <c r="E5" s="496"/>
      <c r="F5" s="49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6"/>
      <c r="AJ5" s="6"/>
      <c r="AK5" s="6"/>
      <c r="AL5" s="6"/>
      <c r="AM5" s="6"/>
      <c r="AN5" s="6"/>
    </row>
    <row r="6" spans="1:61" s="149" customFormat="1" ht="19.5" customHeight="1">
      <c r="A6" s="497" t="s">
        <v>84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9"/>
      <c r="N6" s="500" t="s">
        <v>85</v>
      </c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2"/>
      <c r="Z6" s="503" t="s">
        <v>86</v>
      </c>
      <c r="AA6" s="504"/>
      <c r="AB6" s="504"/>
      <c r="AC6" s="504"/>
      <c r="AD6" s="504"/>
      <c r="AE6" s="504"/>
      <c r="AF6" s="504"/>
      <c r="AG6" s="504"/>
      <c r="AH6" s="504"/>
      <c r="AI6" s="504"/>
      <c r="AJ6" s="504"/>
      <c r="AK6" s="504"/>
      <c r="AL6" s="500" t="s">
        <v>87</v>
      </c>
      <c r="AM6" s="501"/>
      <c r="AN6" s="501"/>
      <c r="AO6" s="501"/>
      <c r="AP6" s="501"/>
      <c r="AQ6" s="501"/>
      <c r="AR6" s="501"/>
      <c r="AS6" s="501"/>
      <c r="AT6" s="501"/>
      <c r="AU6" s="501"/>
      <c r="AV6" s="501"/>
      <c r="AW6" s="502"/>
      <c r="AX6" s="505" t="s">
        <v>88</v>
      </c>
      <c r="AY6" s="501"/>
      <c r="AZ6" s="501"/>
      <c r="BA6" s="501"/>
      <c r="BB6" s="501"/>
      <c r="BC6" s="501"/>
      <c r="BD6" s="501"/>
      <c r="BE6" s="501"/>
      <c r="BF6" s="501"/>
      <c r="BG6" s="501"/>
      <c r="BH6" s="501"/>
      <c r="BI6" s="506"/>
    </row>
    <row r="7" spans="1:61" s="149" customFormat="1" ht="19.5" customHeight="1">
      <c r="A7" s="492" t="s">
        <v>89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4"/>
      <c r="N7" s="483" t="s">
        <v>59</v>
      </c>
      <c r="O7" s="484"/>
      <c r="P7" s="484"/>
      <c r="Q7" s="484"/>
      <c r="R7" s="484"/>
      <c r="S7" s="484"/>
      <c r="T7" s="449" t="s">
        <v>90</v>
      </c>
      <c r="U7" s="481"/>
      <c r="V7" s="481"/>
      <c r="W7" s="481"/>
      <c r="X7" s="481"/>
      <c r="Y7" s="482"/>
      <c r="Z7" s="495" t="s">
        <v>59</v>
      </c>
      <c r="AA7" s="484"/>
      <c r="AB7" s="484"/>
      <c r="AC7" s="484"/>
      <c r="AD7" s="484"/>
      <c r="AE7" s="484"/>
      <c r="AF7" s="449" t="s">
        <v>90</v>
      </c>
      <c r="AG7" s="481"/>
      <c r="AH7" s="481"/>
      <c r="AI7" s="481"/>
      <c r="AJ7" s="481"/>
      <c r="AK7" s="482"/>
      <c r="AL7" s="483" t="s">
        <v>59</v>
      </c>
      <c r="AM7" s="484"/>
      <c r="AN7" s="484"/>
      <c r="AO7" s="484"/>
      <c r="AP7" s="484"/>
      <c r="AQ7" s="484"/>
      <c r="AR7" s="449" t="s">
        <v>90</v>
      </c>
      <c r="AS7" s="481"/>
      <c r="AT7" s="481"/>
      <c r="AU7" s="481"/>
      <c r="AV7" s="481"/>
      <c r="AW7" s="482"/>
      <c r="AX7" s="483" t="s">
        <v>59</v>
      </c>
      <c r="AY7" s="484"/>
      <c r="AZ7" s="484"/>
      <c r="BA7" s="484"/>
      <c r="BB7" s="484"/>
      <c r="BC7" s="485"/>
      <c r="BD7" s="440" t="s">
        <v>90</v>
      </c>
      <c r="BE7" s="481"/>
      <c r="BF7" s="481"/>
      <c r="BG7" s="481"/>
      <c r="BH7" s="481"/>
      <c r="BI7" s="486"/>
    </row>
    <row r="8" spans="1:61" s="149" customFormat="1" ht="19.5" customHeight="1">
      <c r="A8" s="466" t="s">
        <v>91</v>
      </c>
      <c r="B8" s="487"/>
      <c r="C8" s="150"/>
      <c r="D8" s="491" t="s">
        <v>131</v>
      </c>
      <c r="E8" s="491" t="s">
        <v>131</v>
      </c>
      <c r="F8" s="491" t="s">
        <v>131</v>
      </c>
      <c r="G8" s="491" t="s">
        <v>131</v>
      </c>
      <c r="H8" s="491" t="s">
        <v>131</v>
      </c>
      <c r="I8" s="491" t="s">
        <v>131</v>
      </c>
      <c r="J8" s="491" t="s">
        <v>131</v>
      </c>
      <c r="K8" s="491" t="s">
        <v>131</v>
      </c>
      <c r="L8" s="491" t="s">
        <v>131</v>
      </c>
      <c r="M8" s="151"/>
      <c r="N8" s="435">
        <v>44383</v>
      </c>
      <c r="O8" s="436"/>
      <c r="P8" s="436"/>
      <c r="Q8" s="436"/>
      <c r="R8" s="436"/>
      <c r="S8" s="437"/>
      <c r="T8" s="422">
        <v>4853131</v>
      </c>
      <c r="U8" s="423"/>
      <c r="V8" s="423"/>
      <c r="W8" s="423"/>
      <c r="X8" s="423"/>
      <c r="Y8" s="424"/>
      <c r="Z8" s="435">
        <v>233</v>
      </c>
      <c r="AA8" s="436"/>
      <c r="AB8" s="436"/>
      <c r="AC8" s="436"/>
      <c r="AD8" s="436"/>
      <c r="AE8" s="437"/>
      <c r="AF8" s="422">
        <v>35172</v>
      </c>
      <c r="AG8" s="423"/>
      <c r="AH8" s="423"/>
      <c r="AI8" s="423"/>
      <c r="AJ8" s="423"/>
      <c r="AK8" s="424"/>
      <c r="AL8" s="435">
        <v>44150</v>
      </c>
      <c r="AM8" s="436"/>
      <c r="AN8" s="436"/>
      <c r="AO8" s="436"/>
      <c r="AP8" s="436"/>
      <c r="AQ8" s="437"/>
      <c r="AR8" s="422">
        <v>4817959</v>
      </c>
      <c r="AS8" s="423"/>
      <c r="AT8" s="423"/>
      <c r="AU8" s="423"/>
      <c r="AV8" s="423"/>
      <c r="AW8" s="424"/>
      <c r="AX8" s="422">
        <v>88300</v>
      </c>
      <c r="AY8" s="423"/>
      <c r="AZ8" s="423"/>
      <c r="BA8" s="423"/>
      <c r="BB8" s="423"/>
      <c r="BC8" s="424"/>
      <c r="BD8" s="422">
        <v>9677211</v>
      </c>
      <c r="BE8" s="423"/>
      <c r="BF8" s="423"/>
      <c r="BG8" s="423"/>
      <c r="BH8" s="423"/>
      <c r="BI8" s="425"/>
    </row>
    <row r="9" spans="1:61" s="149" customFormat="1" ht="19.5" customHeight="1">
      <c r="A9" s="488"/>
      <c r="B9" s="487"/>
      <c r="C9" s="152"/>
      <c r="D9" s="480" t="s">
        <v>132</v>
      </c>
      <c r="E9" s="480" t="s">
        <v>132</v>
      </c>
      <c r="F9" s="480" t="s">
        <v>132</v>
      </c>
      <c r="G9" s="480" t="s">
        <v>132</v>
      </c>
      <c r="H9" s="480" t="s">
        <v>132</v>
      </c>
      <c r="I9" s="480" t="s">
        <v>132</v>
      </c>
      <c r="J9" s="480" t="s">
        <v>132</v>
      </c>
      <c r="K9" s="480" t="s">
        <v>132</v>
      </c>
      <c r="L9" s="480" t="s">
        <v>132</v>
      </c>
      <c r="M9" s="153"/>
      <c r="N9" s="435">
        <v>4199</v>
      </c>
      <c r="O9" s="436"/>
      <c r="P9" s="436"/>
      <c r="Q9" s="436"/>
      <c r="R9" s="436"/>
      <c r="S9" s="437"/>
      <c r="T9" s="422">
        <v>368446</v>
      </c>
      <c r="U9" s="423"/>
      <c r="V9" s="423"/>
      <c r="W9" s="423"/>
      <c r="X9" s="423"/>
      <c r="Y9" s="424"/>
      <c r="Z9" s="435">
        <v>125</v>
      </c>
      <c r="AA9" s="436"/>
      <c r="AB9" s="436"/>
      <c r="AC9" s="436"/>
      <c r="AD9" s="436"/>
      <c r="AE9" s="437"/>
      <c r="AF9" s="422">
        <v>6323</v>
      </c>
      <c r="AG9" s="423"/>
      <c r="AH9" s="423"/>
      <c r="AI9" s="423"/>
      <c r="AJ9" s="423"/>
      <c r="AK9" s="424"/>
      <c r="AL9" s="435">
        <v>4074</v>
      </c>
      <c r="AM9" s="436"/>
      <c r="AN9" s="436"/>
      <c r="AO9" s="436"/>
      <c r="AP9" s="436"/>
      <c r="AQ9" s="437"/>
      <c r="AR9" s="422">
        <v>362123</v>
      </c>
      <c r="AS9" s="423"/>
      <c r="AT9" s="423"/>
      <c r="AU9" s="423"/>
      <c r="AV9" s="423"/>
      <c r="AW9" s="424"/>
      <c r="AX9" s="422">
        <v>8148</v>
      </c>
      <c r="AY9" s="423"/>
      <c r="AZ9" s="423"/>
      <c r="BA9" s="423"/>
      <c r="BB9" s="423"/>
      <c r="BC9" s="424"/>
      <c r="BD9" s="422">
        <v>728195</v>
      </c>
      <c r="BE9" s="423"/>
      <c r="BF9" s="423"/>
      <c r="BG9" s="423"/>
      <c r="BH9" s="423"/>
      <c r="BI9" s="425"/>
    </row>
    <row r="10" spans="1:61" s="149" customFormat="1" ht="19.5" customHeight="1">
      <c r="A10" s="488"/>
      <c r="B10" s="487"/>
      <c r="C10" s="154"/>
      <c r="D10" s="479" t="s">
        <v>133</v>
      </c>
      <c r="E10" s="479" t="s">
        <v>133</v>
      </c>
      <c r="F10" s="479" t="s">
        <v>133</v>
      </c>
      <c r="G10" s="479" t="s">
        <v>133</v>
      </c>
      <c r="H10" s="479" t="s">
        <v>133</v>
      </c>
      <c r="I10" s="479" t="s">
        <v>133</v>
      </c>
      <c r="J10" s="479" t="s">
        <v>133</v>
      </c>
      <c r="K10" s="479" t="s">
        <v>133</v>
      </c>
      <c r="L10" s="479" t="s">
        <v>133</v>
      </c>
      <c r="M10" s="155"/>
      <c r="N10" s="435">
        <v>9893</v>
      </c>
      <c r="O10" s="436"/>
      <c r="P10" s="436"/>
      <c r="Q10" s="436"/>
      <c r="R10" s="436"/>
      <c r="S10" s="437"/>
      <c r="T10" s="422">
        <v>1449911</v>
      </c>
      <c r="U10" s="423"/>
      <c r="V10" s="423"/>
      <c r="W10" s="423"/>
      <c r="X10" s="423"/>
      <c r="Y10" s="424"/>
      <c r="Z10" s="435">
        <v>190</v>
      </c>
      <c r="AA10" s="436"/>
      <c r="AB10" s="436"/>
      <c r="AC10" s="436"/>
      <c r="AD10" s="436"/>
      <c r="AE10" s="437"/>
      <c r="AF10" s="422">
        <v>16386</v>
      </c>
      <c r="AG10" s="423"/>
      <c r="AH10" s="423"/>
      <c r="AI10" s="423"/>
      <c r="AJ10" s="423"/>
      <c r="AK10" s="424"/>
      <c r="AL10" s="435">
        <v>9703</v>
      </c>
      <c r="AM10" s="436"/>
      <c r="AN10" s="436"/>
      <c r="AO10" s="436"/>
      <c r="AP10" s="436"/>
      <c r="AQ10" s="437"/>
      <c r="AR10" s="422">
        <v>1433525</v>
      </c>
      <c r="AS10" s="423"/>
      <c r="AT10" s="423"/>
      <c r="AU10" s="423"/>
      <c r="AV10" s="423"/>
      <c r="AW10" s="424"/>
      <c r="AX10" s="422">
        <v>23286</v>
      </c>
      <c r="AY10" s="423"/>
      <c r="AZ10" s="423"/>
      <c r="BA10" s="423"/>
      <c r="BB10" s="423"/>
      <c r="BC10" s="424"/>
      <c r="BD10" s="422">
        <v>3452134</v>
      </c>
      <c r="BE10" s="423"/>
      <c r="BF10" s="423"/>
      <c r="BG10" s="423"/>
      <c r="BH10" s="423"/>
      <c r="BI10" s="425"/>
    </row>
    <row r="11" spans="1:61" s="149" customFormat="1" ht="19.5" customHeight="1">
      <c r="A11" s="488"/>
      <c r="B11" s="487"/>
      <c r="C11" s="152"/>
      <c r="D11" s="478" t="s">
        <v>117</v>
      </c>
      <c r="E11" s="478" t="s">
        <v>117</v>
      </c>
      <c r="F11" s="478" t="s">
        <v>117</v>
      </c>
      <c r="G11" s="478" t="s">
        <v>117</v>
      </c>
      <c r="H11" s="478" t="s">
        <v>117</v>
      </c>
      <c r="I11" s="478" t="s">
        <v>117</v>
      </c>
      <c r="J11" s="478" t="s">
        <v>117</v>
      </c>
      <c r="K11" s="478" t="s">
        <v>117</v>
      </c>
      <c r="L11" s="478" t="s">
        <v>117</v>
      </c>
      <c r="M11" s="153"/>
      <c r="N11" s="435">
        <v>1548</v>
      </c>
      <c r="O11" s="436"/>
      <c r="P11" s="436"/>
      <c r="Q11" s="436"/>
      <c r="R11" s="436"/>
      <c r="S11" s="437"/>
      <c r="T11" s="422">
        <v>95193</v>
      </c>
      <c r="U11" s="423"/>
      <c r="V11" s="423"/>
      <c r="W11" s="423"/>
      <c r="X11" s="423"/>
      <c r="Y11" s="424"/>
      <c r="Z11" s="435">
        <v>16</v>
      </c>
      <c r="AA11" s="436"/>
      <c r="AB11" s="436"/>
      <c r="AC11" s="436"/>
      <c r="AD11" s="436"/>
      <c r="AE11" s="437"/>
      <c r="AF11" s="422">
        <v>668</v>
      </c>
      <c r="AG11" s="423"/>
      <c r="AH11" s="423"/>
      <c r="AI11" s="423"/>
      <c r="AJ11" s="423"/>
      <c r="AK11" s="424"/>
      <c r="AL11" s="435">
        <v>1532</v>
      </c>
      <c r="AM11" s="436"/>
      <c r="AN11" s="436"/>
      <c r="AO11" s="436"/>
      <c r="AP11" s="436"/>
      <c r="AQ11" s="437"/>
      <c r="AR11" s="422">
        <v>94525</v>
      </c>
      <c r="AS11" s="423"/>
      <c r="AT11" s="423"/>
      <c r="AU11" s="423"/>
      <c r="AV11" s="423"/>
      <c r="AW11" s="424"/>
      <c r="AX11" s="422">
        <v>5672</v>
      </c>
      <c r="AY11" s="423"/>
      <c r="AZ11" s="423"/>
      <c r="BA11" s="423"/>
      <c r="BB11" s="423"/>
      <c r="BC11" s="424"/>
      <c r="BD11" s="422">
        <v>349746</v>
      </c>
      <c r="BE11" s="423"/>
      <c r="BF11" s="423"/>
      <c r="BG11" s="423"/>
      <c r="BH11" s="423"/>
      <c r="BI11" s="425"/>
    </row>
    <row r="12" spans="1:63" s="149" customFormat="1" ht="19.5" customHeight="1">
      <c r="A12" s="489"/>
      <c r="B12" s="490"/>
      <c r="C12" s="154"/>
      <c r="D12" s="477" t="s">
        <v>149</v>
      </c>
      <c r="E12" s="477"/>
      <c r="F12" s="477"/>
      <c r="G12" s="477"/>
      <c r="H12" s="477"/>
      <c r="I12" s="477"/>
      <c r="J12" s="477"/>
      <c r="K12" s="477"/>
      <c r="L12" s="477"/>
      <c r="M12" s="155"/>
      <c r="N12" s="435">
        <v>60023</v>
      </c>
      <c r="O12" s="436"/>
      <c r="P12" s="436"/>
      <c r="Q12" s="436"/>
      <c r="R12" s="436"/>
      <c r="S12" s="437"/>
      <c r="T12" s="422">
        <v>6766681</v>
      </c>
      <c r="U12" s="423"/>
      <c r="V12" s="423"/>
      <c r="W12" s="423"/>
      <c r="X12" s="423"/>
      <c r="Y12" s="424"/>
      <c r="Z12" s="435">
        <v>564</v>
      </c>
      <c r="AA12" s="436"/>
      <c r="AB12" s="436"/>
      <c r="AC12" s="436"/>
      <c r="AD12" s="436"/>
      <c r="AE12" s="437"/>
      <c r="AF12" s="422">
        <v>58549</v>
      </c>
      <c r="AG12" s="423"/>
      <c r="AH12" s="423"/>
      <c r="AI12" s="423"/>
      <c r="AJ12" s="423"/>
      <c r="AK12" s="424"/>
      <c r="AL12" s="435">
        <v>59459</v>
      </c>
      <c r="AM12" s="436"/>
      <c r="AN12" s="436"/>
      <c r="AO12" s="436"/>
      <c r="AP12" s="436"/>
      <c r="AQ12" s="437"/>
      <c r="AR12" s="422">
        <v>6708132</v>
      </c>
      <c r="AS12" s="423"/>
      <c r="AT12" s="423"/>
      <c r="AU12" s="423"/>
      <c r="AV12" s="423"/>
      <c r="AW12" s="424"/>
      <c r="AX12" s="422">
        <v>125406</v>
      </c>
      <c r="AY12" s="423"/>
      <c r="AZ12" s="423"/>
      <c r="BA12" s="423"/>
      <c r="BB12" s="423"/>
      <c r="BC12" s="424"/>
      <c r="BD12" s="422">
        <v>14207285</v>
      </c>
      <c r="BE12" s="423"/>
      <c r="BF12" s="423"/>
      <c r="BG12" s="423"/>
      <c r="BH12" s="423"/>
      <c r="BI12" s="425"/>
      <c r="BK12" s="232"/>
    </row>
    <row r="13" spans="1:61" s="149" customFormat="1" ht="19.5" customHeight="1">
      <c r="A13" s="464" t="s">
        <v>92</v>
      </c>
      <c r="B13" s="465"/>
      <c r="C13" s="470" t="s">
        <v>122</v>
      </c>
      <c r="D13" s="471"/>
      <c r="E13" s="462" t="s">
        <v>150</v>
      </c>
      <c r="F13" s="476" t="s">
        <v>125</v>
      </c>
      <c r="G13" s="476" t="s">
        <v>125</v>
      </c>
      <c r="H13" s="476" t="s">
        <v>125</v>
      </c>
      <c r="I13" s="476" t="s">
        <v>125</v>
      </c>
      <c r="J13" s="476" t="s">
        <v>125</v>
      </c>
      <c r="K13" s="476" t="s">
        <v>125</v>
      </c>
      <c r="L13" s="476" t="s">
        <v>125</v>
      </c>
      <c r="M13" s="476" t="s">
        <v>125</v>
      </c>
      <c r="N13" s="435">
        <v>20953</v>
      </c>
      <c r="O13" s="436"/>
      <c r="P13" s="436"/>
      <c r="Q13" s="436"/>
      <c r="R13" s="436"/>
      <c r="S13" s="437"/>
      <c r="T13" s="422">
        <v>1474417</v>
      </c>
      <c r="U13" s="423"/>
      <c r="V13" s="423"/>
      <c r="W13" s="423"/>
      <c r="X13" s="423"/>
      <c r="Y13" s="424"/>
      <c r="Z13" s="435">
        <v>71</v>
      </c>
      <c r="AA13" s="436"/>
      <c r="AB13" s="436"/>
      <c r="AC13" s="436"/>
      <c r="AD13" s="436"/>
      <c r="AE13" s="437"/>
      <c r="AF13" s="422">
        <v>6297</v>
      </c>
      <c r="AG13" s="423"/>
      <c r="AH13" s="423"/>
      <c r="AI13" s="423"/>
      <c r="AJ13" s="423"/>
      <c r="AK13" s="424"/>
      <c r="AL13" s="435">
        <v>20882</v>
      </c>
      <c r="AM13" s="436"/>
      <c r="AN13" s="436"/>
      <c r="AO13" s="436"/>
      <c r="AP13" s="436"/>
      <c r="AQ13" s="437"/>
      <c r="AR13" s="422">
        <v>1468120</v>
      </c>
      <c r="AS13" s="423"/>
      <c r="AT13" s="423"/>
      <c r="AU13" s="423"/>
      <c r="AV13" s="423"/>
      <c r="AW13" s="424"/>
      <c r="AX13" s="422">
        <v>75068</v>
      </c>
      <c r="AY13" s="423"/>
      <c r="AZ13" s="423"/>
      <c r="BA13" s="423"/>
      <c r="BB13" s="423"/>
      <c r="BC13" s="424"/>
      <c r="BD13" s="422">
        <v>5291092</v>
      </c>
      <c r="BE13" s="423"/>
      <c r="BF13" s="423"/>
      <c r="BG13" s="423"/>
      <c r="BH13" s="423"/>
      <c r="BI13" s="425"/>
    </row>
    <row r="14" spans="1:61" s="149" customFormat="1" ht="19.5" customHeight="1">
      <c r="A14" s="466"/>
      <c r="B14" s="467"/>
      <c r="C14" s="472"/>
      <c r="D14" s="473"/>
      <c r="E14" s="462" t="s">
        <v>118</v>
      </c>
      <c r="F14" s="463"/>
      <c r="G14" s="463"/>
      <c r="H14" s="463"/>
      <c r="I14" s="463"/>
      <c r="J14" s="463"/>
      <c r="K14" s="463"/>
      <c r="L14" s="463"/>
      <c r="M14" s="463"/>
      <c r="N14" s="435">
        <v>2</v>
      </c>
      <c r="O14" s="436"/>
      <c r="P14" s="436"/>
      <c r="Q14" s="436"/>
      <c r="R14" s="436"/>
      <c r="S14" s="437"/>
      <c r="T14" s="422">
        <v>94</v>
      </c>
      <c r="U14" s="423"/>
      <c r="V14" s="423"/>
      <c r="W14" s="423"/>
      <c r="X14" s="423"/>
      <c r="Y14" s="424"/>
      <c r="Z14" s="435">
        <v>0</v>
      </c>
      <c r="AA14" s="436"/>
      <c r="AB14" s="436"/>
      <c r="AC14" s="436"/>
      <c r="AD14" s="436"/>
      <c r="AE14" s="437"/>
      <c r="AF14" s="422">
        <v>3</v>
      </c>
      <c r="AG14" s="423"/>
      <c r="AH14" s="423"/>
      <c r="AI14" s="423"/>
      <c r="AJ14" s="423"/>
      <c r="AK14" s="424"/>
      <c r="AL14" s="435">
        <v>2</v>
      </c>
      <c r="AM14" s="436"/>
      <c r="AN14" s="436"/>
      <c r="AO14" s="436"/>
      <c r="AP14" s="436"/>
      <c r="AQ14" s="437"/>
      <c r="AR14" s="422">
        <v>91</v>
      </c>
      <c r="AS14" s="423"/>
      <c r="AT14" s="423"/>
      <c r="AU14" s="423"/>
      <c r="AV14" s="423"/>
      <c r="AW14" s="424"/>
      <c r="AX14" s="422">
        <v>6</v>
      </c>
      <c r="AY14" s="423"/>
      <c r="AZ14" s="423"/>
      <c r="BA14" s="423"/>
      <c r="BB14" s="423"/>
      <c r="BC14" s="424"/>
      <c r="BD14" s="422">
        <v>275</v>
      </c>
      <c r="BE14" s="423"/>
      <c r="BF14" s="423"/>
      <c r="BG14" s="423"/>
      <c r="BH14" s="423"/>
      <c r="BI14" s="425"/>
    </row>
    <row r="15" spans="1:61" s="149" customFormat="1" ht="19.5" customHeight="1">
      <c r="A15" s="466"/>
      <c r="B15" s="467"/>
      <c r="C15" s="472"/>
      <c r="D15" s="473"/>
      <c r="E15" s="462" t="s">
        <v>134</v>
      </c>
      <c r="F15" s="463"/>
      <c r="G15" s="463"/>
      <c r="H15" s="463"/>
      <c r="I15" s="463"/>
      <c r="J15" s="463"/>
      <c r="K15" s="463"/>
      <c r="L15" s="463"/>
      <c r="M15" s="463"/>
      <c r="N15" s="435">
        <v>0</v>
      </c>
      <c r="O15" s="436"/>
      <c r="P15" s="436"/>
      <c r="Q15" s="436"/>
      <c r="R15" s="436"/>
      <c r="S15" s="437"/>
      <c r="T15" s="422">
        <v>21</v>
      </c>
      <c r="U15" s="423"/>
      <c r="V15" s="423"/>
      <c r="W15" s="423"/>
      <c r="X15" s="423"/>
      <c r="Y15" s="424"/>
      <c r="Z15" s="435">
        <v>0</v>
      </c>
      <c r="AA15" s="436"/>
      <c r="AB15" s="436"/>
      <c r="AC15" s="436"/>
      <c r="AD15" s="436"/>
      <c r="AE15" s="437"/>
      <c r="AF15" s="422">
        <v>0</v>
      </c>
      <c r="AG15" s="423"/>
      <c r="AH15" s="423"/>
      <c r="AI15" s="423"/>
      <c r="AJ15" s="423"/>
      <c r="AK15" s="424"/>
      <c r="AL15" s="435">
        <v>0</v>
      </c>
      <c r="AM15" s="436"/>
      <c r="AN15" s="436"/>
      <c r="AO15" s="436"/>
      <c r="AP15" s="436"/>
      <c r="AQ15" s="437"/>
      <c r="AR15" s="422">
        <v>21</v>
      </c>
      <c r="AS15" s="423"/>
      <c r="AT15" s="423"/>
      <c r="AU15" s="423"/>
      <c r="AV15" s="423"/>
      <c r="AW15" s="424"/>
      <c r="AX15" s="422">
        <v>0</v>
      </c>
      <c r="AY15" s="423"/>
      <c r="AZ15" s="423"/>
      <c r="BA15" s="423"/>
      <c r="BB15" s="423"/>
      <c r="BC15" s="424"/>
      <c r="BD15" s="422">
        <v>86</v>
      </c>
      <c r="BE15" s="423"/>
      <c r="BF15" s="423"/>
      <c r="BG15" s="423"/>
      <c r="BH15" s="423"/>
      <c r="BI15" s="425"/>
    </row>
    <row r="16" spans="1:61" s="149" customFormat="1" ht="19.5" customHeight="1">
      <c r="A16" s="466"/>
      <c r="B16" s="467"/>
      <c r="C16" s="472"/>
      <c r="D16" s="473"/>
      <c r="E16" s="462" t="s">
        <v>137</v>
      </c>
      <c r="F16" s="463"/>
      <c r="G16" s="463"/>
      <c r="H16" s="463"/>
      <c r="I16" s="463"/>
      <c r="J16" s="463"/>
      <c r="K16" s="463"/>
      <c r="L16" s="463"/>
      <c r="M16" s="463"/>
      <c r="N16" s="435">
        <v>35</v>
      </c>
      <c r="O16" s="436"/>
      <c r="P16" s="436"/>
      <c r="Q16" s="436"/>
      <c r="R16" s="436"/>
      <c r="S16" s="437"/>
      <c r="T16" s="422">
        <v>1138</v>
      </c>
      <c r="U16" s="423"/>
      <c r="V16" s="423"/>
      <c r="W16" s="423"/>
      <c r="X16" s="423"/>
      <c r="Y16" s="424"/>
      <c r="Z16" s="435">
        <v>0</v>
      </c>
      <c r="AA16" s="436"/>
      <c r="AB16" s="436"/>
      <c r="AC16" s="436"/>
      <c r="AD16" s="436"/>
      <c r="AE16" s="437"/>
      <c r="AF16" s="422">
        <v>12</v>
      </c>
      <c r="AG16" s="423"/>
      <c r="AH16" s="423"/>
      <c r="AI16" s="423"/>
      <c r="AJ16" s="423"/>
      <c r="AK16" s="424"/>
      <c r="AL16" s="435">
        <v>35</v>
      </c>
      <c r="AM16" s="436"/>
      <c r="AN16" s="436"/>
      <c r="AO16" s="436"/>
      <c r="AP16" s="436"/>
      <c r="AQ16" s="437"/>
      <c r="AR16" s="422">
        <v>1126</v>
      </c>
      <c r="AS16" s="423"/>
      <c r="AT16" s="423"/>
      <c r="AU16" s="423"/>
      <c r="AV16" s="423"/>
      <c r="AW16" s="424"/>
      <c r="AX16" s="422">
        <v>164</v>
      </c>
      <c r="AY16" s="423"/>
      <c r="AZ16" s="423"/>
      <c r="BA16" s="423"/>
      <c r="BB16" s="423"/>
      <c r="BC16" s="424"/>
      <c r="BD16" s="422">
        <v>5263</v>
      </c>
      <c r="BE16" s="423"/>
      <c r="BF16" s="423"/>
      <c r="BG16" s="423"/>
      <c r="BH16" s="423"/>
      <c r="BI16" s="425"/>
    </row>
    <row r="17" spans="1:61" s="149" customFormat="1" ht="19.5" customHeight="1">
      <c r="A17" s="466"/>
      <c r="B17" s="467"/>
      <c r="C17" s="472"/>
      <c r="D17" s="473"/>
      <c r="E17" s="462" t="s">
        <v>138</v>
      </c>
      <c r="F17" s="463"/>
      <c r="G17" s="463"/>
      <c r="H17" s="463"/>
      <c r="I17" s="463"/>
      <c r="J17" s="463"/>
      <c r="K17" s="463"/>
      <c r="L17" s="463"/>
      <c r="M17" s="463"/>
      <c r="N17" s="435">
        <v>0</v>
      </c>
      <c r="O17" s="436"/>
      <c r="P17" s="436"/>
      <c r="Q17" s="436"/>
      <c r="R17" s="436"/>
      <c r="S17" s="437"/>
      <c r="T17" s="422">
        <v>2</v>
      </c>
      <c r="U17" s="423"/>
      <c r="V17" s="423"/>
      <c r="W17" s="423"/>
      <c r="X17" s="423"/>
      <c r="Y17" s="424"/>
      <c r="Z17" s="435">
        <v>0</v>
      </c>
      <c r="AA17" s="436"/>
      <c r="AB17" s="436"/>
      <c r="AC17" s="436"/>
      <c r="AD17" s="436"/>
      <c r="AE17" s="437"/>
      <c r="AF17" s="422">
        <v>0</v>
      </c>
      <c r="AG17" s="423"/>
      <c r="AH17" s="423"/>
      <c r="AI17" s="423"/>
      <c r="AJ17" s="423"/>
      <c r="AK17" s="424"/>
      <c r="AL17" s="435">
        <v>0</v>
      </c>
      <c r="AM17" s="436"/>
      <c r="AN17" s="436"/>
      <c r="AO17" s="436"/>
      <c r="AP17" s="436"/>
      <c r="AQ17" s="437"/>
      <c r="AR17" s="422">
        <v>2</v>
      </c>
      <c r="AS17" s="423"/>
      <c r="AT17" s="423"/>
      <c r="AU17" s="423"/>
      <c r="AV17" s="423"/>
      <c r="AW17" s="424"/>
      <c r="AX17" s="422">
        <v>0</v>
      </c>
      <c r="AY17" s="423"/>
      <c r="AZ17" s="423"/>
      <c r="BA17" s="423"/>
      <c r="BB17" s="423"/>
      <c r="BC17" s="424"/>
      <c r="BD17" s="422">
        <v>2</v>
      </c>
      <c r="BE17" s="423"/>
      <c r="BF17" s="423"/>
      <c r="BG17" s="423"/>
      <c r="BH17" s="423"/>
      <c r="BI17" s="425"/>
    </row>
    <row r="18" spans="1:61" s="149" customFormat="1" ht="19.5" customHeight="1">
      <c r="A18" s="466"/>
      <c r="B18" s="467"/>
      <c r="C18" s="472"/>
      <c r="D18" s="473"/>
      <c r="E18" s="462" t="s">
        <v>139</v>
      </c>
      <c r="F18" s="463"/>
      <c r="G18" s="463"/>
      <c r="H18" s="463"/>
      <c r="I18" s="463"/>
      <c r="J18" s="463"/>
      <c r="K18" s="463"/>
      <c r="L18" s="463"/>
      <c r="M18" s="463"/>
      <c r="N18" s="435">
        <v>0</v>
      </c>
      <c r="O18" s="436"/>
      <c r="P18" s="436"/>
      <c r="Q18" s="436"/>
      <c r="R18" s="436"/>
      <c r="S18" s="437"/>
      <c r="T18" s="422">
        <v>0</v>
      </c>
      <c r="U18" s="423"/>
      <c r="V18" s="423"/>
      <c r="W18" s="423"/>
      <c r="X18" s="423"/>
      <c r="Y18" s="424"/>
      <c r="Z18" s="435">
        <v>0</v>
      </c>
      <c r="AA18" s="436"/>
      <c r="AB18" s="436"/>
      <c r="AC18" s="436"/>
      <c r="AD18" s="436"/>
      <c r="AE18" s="437"/>
      <c r="AF18" s="422">
        <v>0</v>
      </c>
      <c r="AG18" s="423"/>
      <c r="AH18" s="423"/>
      <c r="AI18" s="423"/>
      <c r="AJ18" s="423"/>
      <c r="AK18" s="424"/>
      <c r="AL18" s="435">
        <v>0</v>
      </c>
      <c r="AM18" s="436"/>
      <c r="AN18" s="436"/>
      <c r="AO18" s="436"/>
      <c r="AP18" s="436"/>
      <c r="AQ18" s="437"/>
      <c r="AR18" s="422">
        <v>0</v>
      </c>
      <c r="AS18" s="423"/>
      <c r="AT18" s="423"/>
      <c r="AU18" s="423"/>
      <c r="AV18" s="423"/>
      <c r="AW18" s="424"/>
      <c r="AX18" s="422">
        <v>0</v>
      </c>
      <c r="AY18" s="423"/>
      <c r="AZ18" s="423"/>
      <c r="BA18" s="423"/>
      <c r="BB18" s="423"/>
      <c r="BC18" s="424"/>
      <c r="BD18" s="422">
        <v>0</v>
      </c>
      <c r="BE18" s="423"/>
      <c r="BF18" s="423"/>
      <c r="BG18" s="423"/>
      <c r="BH18" s="423"/>
      <c r="BI18" s="425"/>
    </row>
    <row r="19" spans="1:61" s="149" customFormat="1" ht="19.5" customHeight="1">
      <c r="A19" s="466"/>
      <c r="B19" s="467"/>
      <c r="C19" s="472"/>
      <c r="D19" s="473"/>
      <c r="E19" s="462" t="s">
        <v>140</v>
      </c>
      <c r="F19" s="463"/>
      <c r="G19" s="463"/>
      <c r="H19" s="463"/>
      <c r="I19" s="463"/>
      <c r="J19" s="463"/>
      <c r="K19" s="463"/>
      <c r="L19" s="463"/>
      <c r="M19" s="463"/>
      <c r="N19" s="435">
        <v>0</v>
      </c>
      <c r="O19" s="436"/>
      <c r="P19" s="436"/>
      <c r="Q19" s="436"/>
      <c r="R19" s="436"/>
      <c r="S19" s="437"/>
      <c r="T19" s="422">
        <v>0</v>
      </c>
      <c r="U19" s="423"/>
      <c r="V19" s="423"/>
      <c r="W19" s="423"/>
      <c r="X19" s="423"/>
      <c r="Y19" s="424"/>
      <c r="Z19" s="435">
        <v>0</v>
      </c>
      <c r="AA19" s="436"/>
      <c r="AB19" s="436"/>
      <c r="AC19" s="436"/>
      <c r="AD19" s="436"/>
      <c r="AE19" s="437"/>
      <c r="AF19" s="422">
        <v>0</v>
      </c>
      <c r="AG19" s="423"/>
      <c r="AH19" s="423"/>
      <c r="AI19" s="423"/>
      <c r="AJ19" s="423"/>
      <c r="AK19" s="424"/>
      <c r="AL19" s="435">
        <v>0</v>
      </c>
      <c r="AM19" s="436"/>
      <c r="AN19" s="436"/>
      <c r="AO19" s="436"/>
      <c r="AP19" s="436"/>
      <c r="AQ19" s="437"/>
      <c r="AR19" s="422">
        <v>0</v>
      </c>
      <c r="AS19" s="423"/>
      <c r="AT19" s="423"/>
      <c r="AU19" s="423"/>
      <c r="AV19" s="423"/>
      <c r="AW19" s="424"/>
      <c r="AX19" s="422">
        <v>0</v>
      </c>
      <c r="AY19" s="423"/>
      <c r="AZ19" s="423"/>
      <c r="BA19" s="423"/>
      <c r="BB19" s="423"/>
      <c r="BC19" s="424"/>
      <c r="BD19" s="422">
        <v>0</v>
      </c>
      <c r="BE19" s="423"/>
      <c r="BF19" s="423"/>
      <c r="BG19" s="423"/>
      <c r="BH19" s="423"/>
      <c r="BI19" s="425"/>
    </row>
    <row r="20" spans="1:63" s="149" customFormat="1" ht="19.5" customHeight="1">
      <c r="A20" s="466"/>
      <c r="B20" s="467"/>
      <c r="C20" s="472"/>
      <c r="D20" s="473"/>
      <c r="E20" s="462" t="s">
        <v>141</v>
      </c>
      <c r="F20" s="463"/>
      <c r="G20" s="463"/>
      <c r="H20" s="463"/>
      <c r="I20" s="463"/>
      <c r="J20" s="463"/>
      <c r="K20" s="463"/>
      <c r="L20" s="463"/>
      <c r="M20" s="463"/>
      <c r="N20" s="435">
        <v>37</v>
      </c>
      <c r="O20" s="436"/>
      <c r="P20" s="436"/>
      <c r="Q20" s="436"/>
      <c r="R20" s="436"/>
      <c r="S20" s="437"/>
      <c r="T20" s="422">
        <v>1255</v>
      </c>
      <c r="U20" s="423"/>
      <c r="V20" s="423"/>
      <c r="W20" s="423"/>
      <c r="X20" s="423"/>
      <c r="Y20" s="424"/>
      <c r="Z20" s="435">
        <v>0</v>
      </c>
      <c r="AA20" s="436"/>
      <c r="AB20" s="436"/>
      <c r="AC20" s="436"/>
      <c r="AD20" s="436"/>
      <c r="AE20" s="437"/>
      <c r="AF20" s="422">
        <v>15</v>
      </c>
      <c r="AG20" s="423"/>
      <c r="AH20" s="423"/>
      <c r="AI20" s="423"/>
      <c r="AJ20" s="423"/>
      <c r="AK20" s="424"/>
      <c r="AL20" s="435">
        <v>37</v>
      </c>
      <c r="AM20" s="436"/>
      <c r="AN20" s="436"/>
      <c r="AO20" s="436"/>
      <c r="AP20" s="436"/>
      <c r="AQ20" s="437"/>
      <c r="AR20" s="422">
        <v>1240</v>
      </c>
      <c r="AS20" s="423"/>
      <c r="AT20" s="423"/>
      <c r="AU20" s="423"/>
      <c r="AV20" s="423"/>
      <c r="AW20" s="424"/>
      <c r="AX20" s="422">
        <v>170</v>
      </c>
      <c r="AY20" s="423"/>
      <c r="AZ20" s="423"/>
      <c r="BA20" s="423"/>
      <c r="BB20" s="423"/>
      <c r="BC20" s="424"/>
      <c r="BD20" s="422">
        <v>5626</v>
      </c>
      <c r="BE20" s="423"/>
      <c r="BF20" s="423"/>
      <c r="BG20" s="423"/>
      <c r="BH20" s="423"/>
      <c r="BI20" s="425"/>
      <c r="BK20" s="232"/>
    </row>
    <row r="21" spans="1:61" s="149" customFormat="1" ht="19.5" customHeight="1">
      <c r="A21" s="466"/>
      <c r="B21" s="467"/>
      <c r="C21" s="472"/>
      <c r="D21" s="473"/>
      <c r="E21" s="451" t="s">
        <v>124</v>
      </c>
      <c r="F21" s="452"/>
      <c r="G21" s="454"/>
      <c r="H21" s="455"/>
      <c r="I21" s="460" t="s">
        <v>123</v>
      </c>
      <c r="J21" s="461"/>
      <c r="K21" s="449" t="s">
        <v>119</v>
      </c>
      <c r="L21" s="440"/>
      <c r="M21" s="450"/>
      <c r="N21" s="435">
        <v>7</v>
      </c>
      <c r="O21" s="436"/>
      <c r="P21" s="436"/>
      <c r="Q21" s="436"/>
      <c r="R21" s="436"/>
      <c r="S21" s="437"/>
      <c r="T21" s="422">
        <v>2233</v>
      </c>
      <c r="U21" s="423"/>
      <c r="V21" s="423"/>
      <c r="W21" s="423"/>
      <c r="X21" s="423"/>
      <c r="Y21" s="424"/>
      <c r="Z21" s="435">
        <v>1</v>
      </c>
      <c r="AA21" s="436"/>
      <c r="AB21" s="436"/>
      <c r="AC21" s="436"/>
      <c r="AD21" s="436"/>
      <c r="AE21" s="437"/>
      <c r="AF21" s="422">
        <v>463</v>
      </c>
      <c r="AG21" s="423"/>
      <c r="AH21" s="423"/>
      <c r="AI21" s="423"/>
      <c r="AJ21" s="423"/>
      <c r="AK21" s="424"/>
      <c r="AL21" s="435">
        <v>6</v>
      </c>
      <c r="AM21" s="436"/>
      <c r="AN21" s="436"/>
      <c r="AO21" s="436"/>
      <c r="AP21" s="436"/>
      <c r="AQ21" s="437"/>
      <c r="AR21" s="422">
        <v>1770</v>
      </c>
      <c r="AS21" s="423"/>
      <c r="AT21" s="423"/>
      <c r="AU21" s="423"/>
      <c r="AV21" s="423"/>
      <c r="AW21" s="424"/>
      <c r="AX21" s="422">
        <v>34</v>
      </c>
      <c r="AY21" s="423"/>
      <c r="AZ21" s="423"/>
      <c r="BA21" s="423"/>
      <c r="BB21" s="423"/>
      <c r="BC21" s="424"/>
      <c r="BD21" s="422">
        <v>9912</v>
      </c>
      <c r="BE21" s="423"/>
      <c r="BF21" s="423"/>
      <c r="BG21" s="423"/>
      <c r="BH21" s="423"/>
      <c r="BI21" s="425"/>
    </row>
    <row r="22" spans="1:61" s="149" customFormat="1" ht="19.5" customHeight="1">
      <c r="A22" s="466"/>
      <c r="B22" s="467"/>
      <c r="C22" s="472"/>
      <c r="D22" s="473"/>
      <c r="E22" s="453"/>
      <c r="F22" s="452"/>
      <c r="G22" s="456"/>
      <c r="H22" s="457"/>
      <c r="I22" s="461"/>
      <c r="J22" s="461"/>
      <c r="K22" s="449" t="s">
        <v>120</v>
      </c>
      <c r="L22" s="440"/>
      <c r="M22" s="450"/>
      <c r="N22" s="435">
        <v>232312</v>
      </c>
      <c r="O22" s="436"/>
      <c r="P22" s="436"/>
      <c r="Q22" s="436"/>
      <c r="R22" s="436"/>
      <c r="S22" s="437"/>
      <c r="T22" s="422">
        <v>10560570</v>
      </c>
      <c r="U22" s="423"/>
      <c r="V22" s="423"/>
      <c r="W22" s="423"/>
      <c r="X22" s="423"/>
      <c r="Y22" s="424"/>
      <c r="Z22" s="435">
        <v>3922</v>
      </c>
      <c r="AA22" s="436"/>
      <c r="AB22" s="436"/>
      <c r="AC22" s="436"/>
      <c r="AD22" s="436"/>
      <c r="AE22" s="437"/>
      <c r="AF22" s="422">
        <v>221469</v>
      </c>
      <c r="AG22" s="423"/>
      <c r="AH22" s="423"/>
      <c r="AI22" s="423"/>
      <c r="AJ22" s="423"/>
      <c r="AK22" s="424"/>
      <c r="AL22" s="435">
        <v>228390</v>
      </c>
      <c r="AM22" s="436"/>
      <c r="AN22" s="436"/>
      <c r="AO22" s="436"/>
      <c r="AP22" s="436"/>
      <c r="AQ22" s="437"/>
      <c r="AR22" s="422">
        <v>10339101</v>
      </c>
      <c r="AS22" s="423"/>
      <c r="AT22" s="423"/>
      <c r="AU22" s="423"/>
      <c r="AV22" s="423"/>
      <c r="AW22" s="424"/>
      <c r="AX22" s="422">
        <v>1644508</v>
      </c>
      <c r="AY22" s="423"/>
      <c r="AZ22" s="423"/>
      <c r="BA22" s="423"/>
      <c r="BB22" s="423"/>
      <c r="BC22" s="424"/>
      <c r="BD22" s="422">
        <v>74838290</v>
      </c>
      <c r="BE22" s="423"/>
      <c r="BF22" s="423"/>
      <c r="BG22" s="423"/>
      <c r="BH22" s="423"/>
      <c r="BI22" s="425"/>
    </row>
    <row r="23" spans="1:61" s="149" customFormat="1" ht="19.5" customHeight="1">
      <c r="A23" s="466"/>
      <c r="B23" s="467"/>
      <c r="C23" s="472"/>
      <c r="D23" s="473"/>
      <c r="E23" s="453"/>
      <c r="F23" s="452"/>
      <c r="G23" s="456"/>
      <c r="H23" s="457"/>
      <c r="I23" s="460" t="s">
        <v>121</v>
      </c>
      <c r="J23" s="461"/>
      <c r="K23" s="449" t="s">
        <v>119</v>
      </c>
      <c r="L23" s="440"/>
      <c r="M23" s="450"/>
      <c r="N23" s="435">
        <v>1458</v>
      </c>
      <c r="O23" s="436"/>
      <c r="P23" s="436"/>
      <c r="Q23" s="436"/>
      <c r="R23" s="436"/>
      <c r="S23" s="437"/>
      <c r="T23" s="422">
        <v>108440</v>
      </c>
      <c r="U23" s="423"/>
      <c r="V23" s="423"/>
      <c r="W23" s="423"/>
      <c r="X23" s="423"/>
      <c r="Y23" s="424"/>
      <c r="Z23" s="435">
        <v>7</v>
      </c>
      <c r="AA23" s="436"/>
      <c r="AB23" s="436"/>
      <c r="AC23" s="436"/>
      <c r="AD23" s="436"/>
      <c r="AE23" s="437"/>
      <c r="AF23" s="422">
        <v>682</v>
      </c>
      <c r="AG23" s="423"/>
      <c r="AH23" s="423"/>
      <c r="AI23" s="423"/>
      <c r="AJ23" s="423"/>
      <c r="AK23" s="424"/>
      <c r="AL23" s="435">
        <v>1451</v>
      </c>
      <c r="AM23" s="436"/>
      <c r="AN23" s="436"/>
      <c r="AO23" s="436"/>
      <c r="AP23" s="436"/>
      <c r="AQ23" s="437"/>
      <c r="AR23" s="422">
        <v>107758</v>
      </c>
      <c r="AS23" s="423"/>
      <c r="AT23" s="423"/>
      <c r="AU23" s="423"/>
      <c r="AV23" s="423"/>
      <c r="AW23" s="424"/>
      <c r="AX23" s="422">
        <v>4353</v>
      </c>
      <c r="AY23" s="423"/>
      <c r="AZ23" s="423"/>
      <c r="BA23" s="423"/>
      <c r="BB23" s="423"/>
      <c r="BC23" s="424"/>
      <c r="BD23" s="422">
        <v>326900</v>
      </c>
      <c r="BE23" s="423"/>
      <c r="BF23" s="423"/>
      <c r="BG23" s="423"/>
      <c r="BH23" s="423"/>
      <c r="BI23" s="425"/>
    </row>
    <row r="24" spans="1:61" s="149" customFormat="1" ht="19.5" customHeight="1">
      <c r="A24" s="466"/>
      <c r="B24" s="467"/>
      <c r="C24" s="472"/>
      <c r="D24" s="473"/>
      <c r="E24" s="453"/>
      <c r="F24" s="452"/>
      <c r="G24" s="456"/>
      <c r="H24" s="457"/>
      <c r="I24" s="461"/>
      <c r="J24" s="461"/>
      <c r="K24" s="449" t="s">
        <v>120</v>
      </c>
      <c r="L24" s="440"/>
      <c r="M24" s="450"/>
      <c r="N24" s="435">
        <v>58860</v>
      </c>
      <c r="O24" s="436"/>
      <c r="P24" s="436"/>
      <c r="Q24" s="436"/>
      <c r="R24" s="436"/>
      <c r="S24" s="437"/>
      <c r="T24" s="422">
        <v>2744396</v>
      </c>
      <c r="U24" s="423"/>
      <c r="V24" s="423"/>
      <c r="W24" s="423"/>
      <c r="X24" s="423"/>
      <c r="Y24" s="424"/>
      <c r="Z24" s="435">
        <v>1396</v>
      </c>
      <c r="AA24" s="436"/>
      <c r="AB24" s="436"/>
      <c r="AC24" s="436"/>
      <c r="AD24" s="436"/>
      <c r="AE24" s="437"/>
      <c r="AF24" s="422">
        <v>68744</v>
      </c>
      <c r="AG24" s="423"/>
      <c r="AH24" s="423"/>
      <c r="AI24" s="423"/>
      <c r="AJ24" s="423"/>
      <c r="AK24" s="424"/>
      <c r="AL24" s="435">
        <v>57464</v>
      </c>
      <c r="AM24" s="436"/>
      <c r="AN24" s="436"/>
      <c r="AO24" s="436"/>
      <c r="AP24" s="436"/>
      <c r="AQ24" s="437"/>
      <c r="AR24" s="422">
        <v>2675652</v>
      </c>
      <c r="AS24" s="423"/>
      <c r="AT24" s="423"/>
      <c r="AU24" s="423"/>
      <c r="AV24" s="423"/>
      <c r="AW24" s="424"/>
      <c r="AX24" s="422">
        <v>229870</v>
      </c>
      <c r="AY24" s="423"/>
      <c r="AZ24" s="423"/>
      <c r="BA24" s="423"/>
      <c r="BB24" s="423"/>
      <c r="BC24" s="424"/>
      <c r="BD24" s="422">
        <v>10876493</v>
      </c>
      <c r="BE24" s="423"/>
      <c r="BF24" s="423"/>
      <c r="BG24" s="423"/>
      <c r="BH24" s="423"/>
      <c r="BI24" s="425"/>
    </row>
    <row r="25" spans="1:63" s="149" customFormat="1" ht="19.5" customHeight="1">
      <c r="A25" s="466"/>
      <c r="B25" s="467"/>
      <c r="C25" s="472"/>
      <c r="D25" s="473"/>
      <c r="E25" s="453"/>
      <c r="F25" s="452"/>
      <c r="G25" s="458"/>
      <c r="H25" s="459"/>
      <c r="I25" s="449" t="s">
        <v>148</v>
      </c>
      <c r="J25" s="440"/>
      <c r="K25" s="440"/>
      <c r="L25" s="440"/>
      <c r="M25" s="450"/>
      <c r="N25" s="435">
        <v>292637</v>
      </c>
      <c r="O25" s="436"/>
      <c r="P25" s="436"/>
      <c r="Q25" s="436"/>
      <c r="R25" s="436"/>
      <c r="S25" s="437"/>
      <c r="T25" s="422">
        <v>13415639</v>
      </c>
      <c r="U25" s="423"/>
      <c r="V25" s="423"/>
      <c r="W25" s="423"/>
      <c r="X25" s="423"/>
      <c r="Y25" s="424"/>
      <c r="Z25" s="435">
        <v>5326</v>
      </c>
      <c r="AA25" s="436"/>
      <c r="AB25" s="436"/>
      <c r="AC25" s="436"/>
      <c r="AD25" s="436"/>
      <c r="AE25" s="437"/>
      <c r="AF25" s="422">
        <v>291358</v>
      </c>
      <c r="AG25" s="423"/>
      <c r="AH25" s="423"/>
      <c r="AI25" s="423"/>
      <c r="AJ25" s="423"/>
      <c r="AK25" s="424"/>
      <c r="AL25" s="435">
        <v>287311</v>
      </c>
      <c r="AM25" s="436"/>
      <c r="AN25" s="436"/>
      <c r="AO25" s="436"/>
      <c r="AP25" s="436"/>
      <c r="AQ25" s="437"/>
      <c r="AR25" s="422">
        <v>13124281</v>
      </c>
      <c r="AS25" s="423"/>
      <c r="AT25" s="423"/>
      <c r="AU25" s="423"/>
      <c r="AV25" s="423"/>
      <c r="AW25" s="424"/>
      <c r="AX25" s="422">
        <v>1878765</v>
      </c>
      <c r="AY25" s="423"/>
      <c r="AZ25" s="423"/>
      <c r="BA25" s="423"/>
      <c r="BB25" s="423"/>
      <c r="BC25" s="424"/>
      <c r="BD25" s="422">
        <v>86051595</v>
      </c>
      <c r="BE25" s="423"/>
      <c r="BF25" s="423"/>
      <c r="BG25" s="423"/>
      <c r="BH25" s="423"/>
      <c r="BI25" s="425"/>
      <c r="BK25" s="232"/>
    </row>
    <row r="26" spans="1:61" s="149" customFormat="1" ht="19.5" customHeight="1">
      <c r="A26" s="466"/>
      <c r="B26" s="467"/>
      <c r="C26" s="472"/>
      <c r="D26" s="473"/>
      <c r="E26" s="451" t="s">
        <v>124</v>
      </c>
      <c r="F26" s="452"/>
      <c r="G26" s="454" t="s">
        <v>142</v>
      </c>
      <c r="H26" s="455"/>
      <c r="I26" s="460" t="s">
        <v>123</v>
      </c>
      <c r="J26" s="461"/>
      <c r="K26" s="449" t="s">
        <v>119</v>
      </c>
      <c r="L26" s="440"/>
      <c r="M26" s="450"/>
      <c r="N26" s="435">
        <v>4</v>
      </c>
      <c r="O26" s="436"/>
      <c r="P26" s="436"/>
      <c r="Q26" s="436"/>
      <c r="R26" s="436"/>
      <c r="S26" s="437"/>
      <c r="T26" s="422">
        <v>1256</v>
      </c>
      <c r="U26" s="423"/>
      <c r="V26" s="423"/>
      <c r="W26" s="423"/>
      <c r="X26" s="423"/>
      <c r="Y26" s="424"/>
      <c r="Z26" s="435">
        <v>0</v>
      </c>
      <c r="AA26" s="436"/>
      <c r="AB26" s="436"/>
      <c r="AC26" s="436"/>
      <c r="AD26" s="436"/>
      <c r="AE26" s="437"/>
      <c r="AF26" s="422">
        <v>247</v>
      </c>
      <c r="AG26" s="423"/>
      <c r="AH26" s="423"/>
      <c r="AI26" s="423"/>
      <c r="AJ26" s="423"/>
      <c r="AK26" s="424"/>
      <c r="AL26" s="435">
        <v>4</v>
      </c>
      <c r="AM26" s="436"/>
      <c r="AN26" s="436"/>
      <c r="AO26" s="436"/>
      <c r="AP26" s="436"/>
      <c r="AQ26" s="437"/>
      <c r="AR26" s="422">
        <v>1009</v>
      </c>
      <c r="AS26" s="423"/>
      <c r="AT26" s="423"/>
      <c r="AU26" s="423"/>
      <c r="AV26" s="423"/>
      <c r="AW26" s="424"/>
      <c r="AX26" s="422">
        <v>28</v>
      </c>
      <c r="AY26" s="423"/>
      <c r="AZ26" s="423"/>
      <c r="BA26" s="423"/>
      <c r="BB26" s="423"/>
      <c r="BC26" s="424"/>
      <c r="BD26" s="422">
        <v>7008</v>
      </c>
      <c r="BE26" s="423"/>
      <c r="BF26" s="423"/>
      <c r="BG26" s="423"/>
      <c r="BH26" s="423"/>
      <c r="BI26" s="425"/>
    </row>
    <row r="27" spans="1:61" s="149" customFormat="1" ht="19.5" customHeight="1">
      <c r="A27" s="466"/>
      <c r="B27" s="467"/>
      <c r="C27" s="472"/>
      <c r="D27" s="473"/>
      <c r="E27" s="453"/>
      <c r="F27" s="452"/>
      <c r="G27" s="456"/>
      <c r="H27" s="457"/>
      <c r="I27" s="461"/>
      <c r="J27" s="461"/>
      <c r="K27" s="449" t="s">
        <v>120</v>
      </c>
      <c r="L27" s="440"/>
      <c r="M27" s="450"/>
      <c r="N27" s="435">
        <v>142284</v>
      </c>
      <c r="O27" s="436"/>
      <c r="P27" s="436"/>
      <c r="Q27" s="436"/>
      <c r="R27" s="436"/>
      <c r="S27" s="437"/>
      <c r="T27" s="422">
        <v>6016153</v>
      </c>
      <c r="U27" s="423"/>
      <c r="V27" s="423"/>
      <c r="W27" s="423"/>
      <c r="X27" s="423"/>
      <c r="Y27" s="424"/>
      <c r="Z27" s="435">
        <v>2465</v>
      </c>
      <c r="AA27" s="436"/>
      <c r="AB27" s="436"/>
      <c r="AC27" s="436"/>
      <c r="AD27" s="436"/>
      <c r="AE27" s="437"/>
      <c r="AF27" s="422">
        <v>126006</v>
      </c>
      <c r="AG27" s="423"/>
      <c r="AH27" s="423"/>
      <c r="AI27" s="423"/>
      <c r="AJ27" s="423"/>
      <c r="AK27" s="424"/>
      <c r="AL27" s="435">
        <v>139819</v>
      </c>
      <c r="AM27" s="436"/>
      <c r="AN27" s="436"/>
      <c r="AO27" s="436"/>
      <c r="AP27" s="436"/>
      <c r="AQ27" s="437"/>
      <c r="AR27" s="422">
        <v>5890147</v>
      </c>
      <c r="AS27" s="423"/>
      <c r="AT27" s="423"/>
      <c r="AU27" s="423"/>
      <c r="AV27" s="423"/>
      <c r="AW27" s="424"/>
      <c r="AX27" s="422">
        <v>1510106</v>
      </c>
      <c r="AY27" s="423"/>
      <c r="AZ27" s="423"/>
      <c r="BA27" s="423"/>
      <c r="BB27" s="423"/>
      <c r="BC27" s="424"/>
      <c r="BD27" s="422">
        <v>63729075</v>
      </c>
      <c r="BE27" s="423"/>
      <c r="BF27" s="423"/>
      <c r="BG27" s="423"/>
      <c r="BH27" s="423"/>
      <c r="BI27" s="425"/>
    </row>
    <row r="28" spans="1:61" s="149" customFormat="1" ht="19.5" customHeight="1">
      <c r="A28" s="466"/>
      <c r="B28" s="467"/>
      <c r="C28" s="472"/>
      <c r="D28" s="473"/>
      <c r="E28" s="453"/>
      <c r="F28" s="452"/>
      <c r="G28" s="456"/>
      <c r="H28" s="457"/>
      <c r="I28" s="460" t="s">
        <v>121</v>
      </c>
      <c r="J28" s="461"/>
      <c r="K28" s="449" t="s">
        <v>119</v>
      </c>
      <c r="L28" s="440"/>
      <c r="M28" s="450"/>
      <c r="N28" s="435">
        <v>1087</v>
      </c>
      <c r="O28" s="436"/>
      <c r="P28" s="436"/>
      <c r="Q28" s="436"/>
      <c r="R28" s="436"/>
      <c r="S28" s="437"/>
      <c r="T28" s="422">
        <v>96834</v>
      </c>
      <c r="U28" s="423"/>
      <c r="V28" s="423"/>
      <c r="W28" s="423"/>
      <c r="X28" s="423"/>
      <c r="Y28" s="424"/>
      <c r="Z28" s="435">
        <v>1</v>
      </c>
      <c r="AA28" s="436"/>
      <c r="AB28" s="436"/>
      <c r="AC28" s="436"/>
      <c r="AD28" s="436"/>
      <c r="AE28" s="437"/>
      <c r="AF28" s="422">
        <v>311</v>
      </c>
      <c r="AG28" s="423"/>
      <c r="AH28" s="423"/>
      <c r="AI28" s="423"/>
      <c r="AJ28" s="423"/>
      <c r="AK28" s="424"/>
      <c r="AL28" s="435">
        <v>1086</v>
      </c>
      <c r="AM28" s="436"/>
      <c r="AN28" s="436"/>
      <c r="AO28" s="436"/>
      <c r="AP28" s="436"/>
      <c r="AQ28" s="437"/>
      <c r="AR28" s="422">
        <v>96523</v>
      </c>
      <c r="AS28" s="423"/>
      <c r="AT28" s="423"/>
      <c r="AU28" s="423"/>
      <c r="AV28" s="423"/>
      <c r="AW28" s="424"/>
      <c r="AX28" s="422">
        <v>4126</v>
      </c>
      <c r="AY28" s="423"/>
      <c r="AZ28" s="423"/>
      <c r="BA28" s="423"/>
      <c r="BB28" s="423"/>
      <c r="BC28" s="424"/>
      <c r="BD28" s="422">
        <v>370559</v>
      </c>
      <c r="BE28" s="423"/>
      <c r="BF28" s="423"/>
      <c r="BG28" s="423"/>
      <c r="BH28" s="423"/>
      <c r="BI28" s="425"/>
    </row>
    <row r="29" spans="1:61" s="149" customFormat="1" ht="19.5" customHeight="1">
      <c r="A29" s="466"/>
      <c r="B29" s="467"/>
      <c r="C29" s="472"/>
      <c r="D29" s="473"/>
      <c r="E29" s="453"/>
      <c r="F29" s="452"/>
      <c r="G29" s="456"/>
      <c r="H29" s="457"/>
      <c r="I29" s="461"/>
      <c r="J29" s="461"/>
      <c r="K29" s="449" t="s">
        <v>120</v>
      </c>
      <c r="L29" s="440"/>
      <c r="M29" s="450"/>
      <c r="N29" s="422">
        <v>38436</v>
      </c>
      <c r="O29" s="423"/>
      <c r="P29" s="423"/>
      <c r="Q29" s="423"/>
      <c r="R29" s="423"/>
      <c r="S29" s="424"/>
      <c r="T29" s="422">
        <v>1824175</v>
      </c>
      <c r="U29" s="423"/>
      <c r="V29" s="423"/>
      <c r="W29" s="423"/>
      <c r="X29" s="423"/>
      <c r="Y29" s="424"/>
      <c r="Z29" s="422">
        <v>740</v>
      </c>
      <c r="AA29" s="423"/>
      <c r="AB29" s="423"/>
      <c r="AC29" s="423"/>
      <c r="AD29" s="423"/>
      <c r="AE29" s="424"/>
      <c r="AF29" s="422">
        <v>36085</v>
      </c>
      <c r="AG29" s="423"/>
      <c r="AH29" s="423"/>
      <c r="AI29" s="423"/>
      <c r="AJ29" s="423"/>
      <c r="AK29" s="424"/>
      <c r="AL29" s="422">
        <v>37696</v>
      </c>
      <c r="AM29" s="423"/>
      <c r="AN29" s="423"/>
      <c r="AO29" s="423"/>
      <c r="AP29" s="423"/>
      <c r="AQ29" s="424"/>
      <c r="AR29" s="422">
        <v>1788090</v>
      </c>
      <c r="AS29" s="423"/>
      <c r="AT29" s="423"/>
      <c r="AU29" s="423"/>
      <c r="AV29" s="423"/>
      <c r="AW29" s="424"/>
      <c r="AX29" s="422">
        <v>188495</v>
      </c>
      <c r="AY29" s="423"/>
      <c r="AZ29" s="423"/>
      <c r="BA29" s="423"/>
      <c r="BB29" s="423"/>
      <c r="BC29" s="424"/>
      <c r="BD29" s="422">
        <v>9034425</v>
      </c>
      <c r="BE29" s="423"/>
      <c r="BF29" s="423"/>
      <c r="BG29" s="423"/>
      <c r="BH29" s="423"/>
      <c r="BI29" s="425"/>
    </row>
    <row r="30" spans="1:63" s="149" customFormat="1" ht="19.5" customHeight="1">
      <c r="A30" s="466"/>
      <c r="B30" s="467"/>
      <c r="C30" s="472"/>
      <c r="D30" s="473"/>
      <c r="E30" s="453"/>
      <c r="F30" s="452"/>
      <c r="G30" s="458"/>
      <c r="H30" s="459"/>
      <c r="I30" s="449" t="s">
        <v>148</v>
      </c>
      <c r="J30" s="440"/>
      <c r="K30" s="440"/>
      <c r="L30" s="440"/>
      <c r="M30" s="450"/>
      <c r="N30" s="435">
        <v>181811</v>
      </c>
      <c r="O30" s="436"/>
      <c r="P30" s="436"/>
      <c r="Q30" s="436"/>
      <c r="R30" s="436"/>
      <c r="S30" s="437"/>
      <c r="T30" s="422">
        <v>7938418</v>
      </c>
      <c r="U30" s="423"/>
      <c r="V30" s="423"/>
      <c r="W30" s="423"/>
      <c r="X30" s="423"/>
      <c r="Y30" s="424"/>
      <c r="Z30" s="435">
        <v>3206</v>
      </c>
      <c r="AA30" s="436"/>
      <c r="AB30" s="436"/>
      <c r="AC30" s="436"/>
      <c r="AD30" s="436"/>
      <c r="AE30" s="437"/>
      <c r="AF30" s="422">
        <v>162649</v>
      </c>
      <c r="AG30" s="423"/>
      <c r="AH30" s="423"/>
      <c r="AI30" s="423"/>
      <c r="AJ30" s="423"/>
      <c r="AK30" s="424"/>
      <c r="AL30" s="435">
        <v>178605</v>
      </c>
      <c r="AM30" s="436"/>
      <c r="AN30" s="436"/>
      <c r="AO30" s="436"/>
      <c r="AP30" s="436"/>
      <c r="AQ30" s="437"/>
      <c r="AR30" s="422">
        <v>7775769</v>
      </c>
      <c r="AS30" s="423"/>
      <c r="AT30" s="423"/>
      <c r="AU30" s="423"/>
      <c r="AV30" s="423"/>
      <c r="AW30" s="424"/>
      <c r="AX30" s="422">
        <v>914937</v>
      </c>
      <c r="AY30" s="423"/>
      <c r="AZ30" s="423"/>
      <c r="BA30" s="423"/>
      <c r="BB30" s="423"/>
      <c r="BC30" s="424"/>
      <c r="BD30" s="422">
        <v>73141067</v>
      </c>
      <c r="BE30" s="423"/>
      <c r="BF30" s="423"/>
      <c r="BG30" s="423"/>
      <c r="BH30" s="423"/>
      <c r="BI30" s="425"/>
      <c r="BK30" s="232"/>
    </row>
    <row r="31" spans="1:61" s="149" customFormat="1" ht="19.5" customHeight="1">
      <c r="A31" s="466"/>
      <c r="B31" s="467"/>
      <c r="C31" s="472"/>
      <c r="D31" s="473"/>
      <c r="E31" s="451" t="s">
        <v>124</v>
      </c>
      <c r="F31" s="452"/>
      <c r="G31" s="454" t="s">
        <v>143</v>
      </c>
      <c r="H31" s="455"/>
      <c r="I31" s="460" t="s">
        <v>123</v>
      </c>
      <c r="J31" s="461"/>
      <c r="K31" s="449" t="s">
        <v>119</v>
      </c>
      <c r="L31" s="440"/>
      <c r="M31" s="450"/>
      <c r="N31" s="435">
        <v>2</v>
      </c>
      <c r="O31" s="436"/>
      <c r="P31" s="436"/>
      <c r="Q31" s="436"/>
      <c r="R31" s="436"/>
      <c r="S31" s="437"/>
      <c r="T31" s="422">
        <v>974</v>
      </c>
      <c r="U31" s="423"/>
      <c r="V31" s="423"/>
      <c r="W31" s="423"/>
      <c r="X31" s="423"/>
      <c r="Y31" s="424"/>
      <c r="Z31" s="435">
        <v>0</v>
      </c>
      <c r="AA31" s="436"/>
      <c r="AB31" s="436"/>
      <c r="AC31" s="436"/>
      <c r="AD31" s="436"/>
      <c r="AE31" s="437"/>
      <c r="AF31" s="422">
        <v>190</v>
      </c>
      <c r="AG31" s="423"/>
      <c r="AH31" s="423"/>
      <c r="AI31" s="423"/>
      <c r="AJ31" s="423"/>
      <c r="AK31" s="424"/>
      <c r="AL31" s="435">
        <v>2</v>
      </c>
      <c r="AM31" s="436"/>
      <c r="AN31" s="436"/>
      <c r="AO31" s="436"/>
      <c r="AP31" s="436"/>
      <c r="AQ31" s="437"/>
      <c r="AR31" s="422">
        <v>784</v>
      </c>
      <c r="AS31" s="423"/>
      <c r="AT31" s="423"/>
      <c r="AU31" s="423"/>
      <c r="AV31" s="423"/>
      <c r="AW31" s="424"/>
      <c r="AX31" s="422">
        <v>8</v>
      </c>
      <c r="AY31" s="423"/>
      <c r="AZ31" s="423"/>
      <c r="BA31" s="423"/>
      <c r="BB31" s="423"/>
      <c r="BC31" s="424"/>
      <c r="BD31" s="422">
        <v>6362</v>
      </c>
      <c r="BE31" s="423"/>
      <c r="BF31" s="423"/>
      <c r="BG31" s="423"/>
      <c r="BH31" s="423"/>
      <c r="BI31" s="425"/>
    </row>
    <row r="32" spans="1:61" s="149" customFormat="1" ht="19.5" customHeight="1">
      <c r="A32" s="466"/>
      <c r="B32" s="467"/>
      <c r="C32" s="472"/>
      <c r="D32" s="473"/>
      <c r="E32" s="453"/>
      <c r="F32" s="452"/>
      <c r="G32" s="456"/>
      <c r="H32" s="457"/>
      <c r="I32" s="461"/>
      <c r="J32" s="461"/>
      <c r="K32" s="449" t="s">
        <v>120</v>
      </c>
      <c r="L32" s="440"/>
      <c r="M32" s="450"/>
      <c r="N32" s="435">
        <v>94201</v>
      </c>
      <c r="O32" s="436"/>
      <c r="P32" s="436"/>
      <c r="Q32" s="436"/>
      <c r="R32" s="436"/>
      <c r="S32" s="437"/>
      <c r="T32" s="422">
        <v>4581047</v>
      </c>
      <c r="U32" s="423"/>
      <c r="V32" s="423"/>
      <c r="W32" s="423"/>
      <c r="X32" s="423"/>
      <c r="Y32" s="424"/>
      <c r="Z32" s="435">
        <v>2126</v>
      </c>
      <c r="AA32" s="436"/>
      <c r="AB32" s="436"/>
      <c r="AC32" s="436"/>
      <c r="AD32" s="436"/>
      <c r="AE32" s="437"/>
      <c r="AF32" s="422">
        <v>116107</v>
      </c>
      <c r="AG32" s="423"/>
      <c r="AH32" s="423"/>
      <c r="AI32" s="423"/>
      <c r="AJ32" s="423"/>
      <c r="AK32" s="424"/>
      <c r="AL32" s="435">
        <v>92075</v>
      </c>
      <c r="AM32" s="436"/>
      <c r="AN32" s="436"/>
      <c r="AO32" s="436"/>
      <c r="AP32" s="436"/>
      <c r="AQ32" s="437"/>
      <c r="AR32" s="422">
        <v>4464940</v>
      </c>
      <c r="AS32" s="423"/>
      <c r="AT32" s="423"/>
      <c r="AU32" s="423"/>
      <c r="AV32" s="423"/>
      <c r="AW32" s="424"/>
      <c r="AX32" s="422">
        <v>1187833</v>
      </c>
      <c r="AY32" s="423"/>
      <c r="AZ32" s="423"/>
      <c r="BA32" s="423"/>
      <c r="BB32" s="423"/>
      <c r="BC32" s="424"/>
      <c r="BD32" s="422">
        <v>57837365</v>
      </c>
      <c r="BE32" s="423"/>
      <c r="BF32" s="423"/>
      <c r="BG32" s="423"/>
      <c r="BH32" s="423"/>
      <c r="BI32" s="425"/>
    </row>
    <row r="33" spans="1:63" ht="19.5" customHeight="1">
      <c r="A33" s="466"/>
      <c r="B33" s="467"/>
      <c r="C33" s="472"/>
      <c r="D33" s="473"/>
      <c r="E33" s="453"/>
      <c r="F33" s="452"/>
      <c r="G33" s="456"/>
      <c r="H33" s="457"/>
      <c r="I33" s="460" t="s">
        <v>121</v>
      </c>
      <c r="J33" s="461"/>
      <c r="K33" s="449" t="s">
        <v>119</v>
      </c>
      <c r="L33" s="440"/>
      <c r="M33" s="450"/>
      <c r="N33" s="435">
        <v>584</v>
      </c>
      <c r="O33" s="436"/>
      <c r="P33" s="436"/>
      <c r="Q33" s="436"/>
      <c r="R33" s="436"/>
      <c r="S33" s="437"/>
      <c r="T33" s="422">
        <v>48417</v>
      </c>
      <c r="U33" s="423"/>
      <c r="V33" s="423"/>
      <c r="W33" s="423"/>
      <c r="X33" s="423"/>
      <c r="Y33" s="424"/>
      <c r="Z33" s="435">
        <v>11</v>
      </c>
      <c r="AA33" s="436"/>
      <c r="AB33" s="436"/>
      <c r="AC33" s="436"/>
      <c r="AD33" s="436"/>
      <c r="AE33" s="437"/>
      <c r="AF33" s="422">
        <v>422</v>
      </c>
      <c r="AG33" s="423"/>
      <c r="AH33" s="423"/>
      <c r="AI33" s="423"/>
      <c r="AJ33" s="423"/>
      <c r="AK33" s="424"/>
      <c r="AL33" s="435">
        <v>573</v>
      </c>
      <c r="AM33" s="436"/>
      <c r="AN33" s="436"/>
      <c r="AO33" s="436"/>
      <c r="AP33" s="436"/>
      <c r="AQ33" s="437"/>
      <c r="AR33" s="422">
        <v>47995</v>
      </c>
      <c r="AS33" s="423"/>
      <c r="AT33" s="423"/>
      <c r="AU33" s="423"/>
      <c r="AV33" s="423"/>
      <c r="AW33" s="424"/>
      <c r="AX33" s="422">
        <v>2586</v>
      </c>
      <c r="AY33" s="423"/>
      <c r="AZ33" s="423"/>
      <c r="BA33" s="423"/>
      <c r="BB33" s="423"/>
      <c r="BC33" s="424"/>
      <c r="BD33" s="422">
        <v>216251</v>
      </c>
      <c r="BE33" s="423"/>
      <c r="BF33" s="423"/>
      <c r="BG33" s="423"/>
      <c r="BH33" s="423"/>
      <c r="BI33" s="425"/>
      <c r="BK33" s="234"/>
    </row>
    <row r="34" spans="1:63" ht="19.5" customHeight="1">
      <c r="A34" s="466"/>
      <c r="B34" s="467"/>
      <c r="C34" s="472"/>
      <c r="D34" s="473"/>
      <c r="E34" s="453"/>
      <c r="F34" s="452"/>
      <c r="G34" s="456"/>
      <c r="H34" s="457"/>
      <c r="I34" s="461"/>
      <c r="J34" s="461"/>
      <c r="K34" s="449" t="s">
        <v>120</v>
      </c>
      <c r="L34" s="440"/>
      <c r="M34" s="450"/>
      <c r="N34" s="435">
        <v>58493</v>
      </c>
      <c r="O34" s="436"/>
      <c r="P34" s="436"/>
      <c r="Q34" s="436"/>
      <c r="R34" s="436"/>
      <c r="S34" s="437"/>
      <c r="T34" s="422">
        <v>2816191</v>
      </c>
      <c r="U34" s="423"/>
      <c r="V34" s="423"/>
      <c r="W34" s="423"/>
      <c r="X34" s="423"/>
      <c r="Y34" s="424"/>
      <c r="Z34" s="435">
        <v>1092</v>
      </c>
      <c r="AA34" s="436"/>
      <c r="AB34" s="436"/>
      <c r="AC34" s="436"/>
      <c r="AD34" s="436"/>
      <c r="AE34" s="437"/>
      <c r="AF34" s="422">
        <v>58465</v>
      </c>
      <c r="AG34" s="423"/>
      <c r="AH34" s="423"/>
      <c r="AI34" s="423"/>
      <c r="AJ34" s="423"/>
      <c r="AK34" s="424"/>
      <c r="AL34" s="435">
        <v>57401</v>
      </c>
      <c r="AM34" s="436"/>
      <c r="AN34" s="436"/>
      <c r="AO34" s="436"/>
      <c r="AP34" s="436"/>
      <c r="AQ34" s="437"/>
      <c r="AR34" s="422">
        <v>2757726</v>
      </c>
      <c r="AS34" s="423"/>
      <c r="AT34" s="423"/>
      <c r="AU34" s="423"/>
      <c r="AV34" s="423"/>
      <c r="AW34" s="424"/>
      <c r="AX34" s="422">
        <v>344412</v>
      </c>
      <c r="AY34" s="423"/>
      <c r="AZ34" s="423"/>
      <c r="BA34" s="423"/>
      <c r="BB34" s="423"/>
      <c r="BC34" s="424"/>
      <c r="BD34" s="422">
        <v>16753159</v>
      </c>
      <c r="BE34" s="423"/>
      <c r="BF34" s="423"/>
      <c r="BG34" s="423"/>
      <c r="BH34" s="423"/>
      <c r="BI34" s="425"/>
      <c r="BK34" s="235"/>
    </row>
    <row r="35" spans="1:63" ht="19.5" customHeight="1">
      <c r="A35" s="466"/>
      <c r="B35" s="467"/>
      <c r="C35" s="472"/>
      <c r="D35" s="473"/>
      <c r="E35" s="453"/>
      <c r="F35" s="452"/>
      <c r="G35" s="458"/>
      <c r="H35" s="459"/>
      <c r="I35" s="449" t="s">
        <v>148</v>
      </c>
      <c r="J35" s="440"/>
      <c r="K35" s="440"/>
      <c r="L35" s="440"/>
      <c r="M35" s="450"/>
      <c r="N35" s="435">
        <v>153280</v>
      </c>
      <c r="O35" s="436"/>
      <c r="P35" s="436"/>
      <c r="Q35" s="436"/>
      <c r="R35" s="436"/>
      <c r="S35" s="437"/>
      <c r="T35" s="422">
        <v>7446629</v>
      </c>
      <c r="U35" s="423"/>
      <c r="V35" s="423"/>
      <c r="W35" s="423"/>
      <c r="X35" s="423"/>
      <c r="Y35" s="424"/>
      <c r="Z35" s="435">
        <v>3229</v>
      </c>
      <c r="AA35" s="436"/>
      <c r="AB35" s="436"/>
      <c r="AC35" s="436"/>
      <c r="AD35" s="436"/>
      <c r="AE35" s="437"/>
      <c r="AF35" s="422">
        <v>175184</v>
      </c>
      <c r="AG35" s="423"/>
      <c r="AH35" s="423"/>
      <c r="AI35" s="423"/>
      <c r="AJ35" s="423"/>
      <c r="AK35" s="424"/>
      <c r="AL35" s="435">
        <v>150051</v>
      </c>
      <c r="AM35" s="436"/>
      <c r="AN35" s="436"/>
      <c r="AO35" s="436"/>
      <c r="AP35" s="436"/>
      <c r="AQ35" s="437"/>
      <c r="AR35" s="422">
        <v>7271445</v>
      </c>
      <c r="AS35" s="423"/>
      <c r="AT35" s="423"/>
      <c r="AU35" s="423"/>
      <c r="AV35" s="423"/>
      <c r="AW35" s="424"/>
      <c r="AX35" s="422">
        <v>1534839</v>
      </c>
      <c r="AY35" s="423"/>
      <c r="AZ35" s="423"/>
      <c r="BA35" s="423"/>
      <c r="BB35" s="423"/>
      <c r="BC35" s="424"/>
      <c r="BD35" s="422">
        <v>74813125</v>
      </c>
      <c r="BE35" s="423"/>
      <c r="BF35" s="423"/>
      <c r="BG35" s="423"/>
      <c r="BH35" s="423"/>
      <c r="BI35" s="425"/>
      <c r="BK35" s="233"/>
    </row>
    <row r="36" spans="1:63" ht="19.5" customHeight="1">
      <c r="A36" s="466"/>
      <c r="B36" s="467"/>
      <c r="C36" s="472"/>
      <c r="D36" s="473"/>
      <c r="E36" s="451" t="s">
        <v>124</v>
      </c>
      <c r="F36" s="452"/>
      <c r="G36" s="454" t="s">
        <v>144</v>
      </c>
      <c r="H36" s="455"/>
      <c r="I36" s="460" t="s">
        <v>123</v>
      </c>
      <c r="J36" s="461"/>
      <c r="K36" s="449" t="s">
        <v>119</v>
      </c>
      <c r="L36" s="440"/>
      <c r="M36" s="450"/>
      <c r="N36" s="435">
        <v>0</v>
      </c>
      <c r="O36" s="436"/>
      <c r="P36" s="436"/>
      <c r="Q36" s="436"/>
      <c r="R36" s="436"/>
      <c r="S36" s="437"/>
      <c r="T36" s="422">
        <v>0</v>
      </c>
      <c r="U36" s="423"/>
      <c r="V36" s="423"/>
      <c r="W36" s="423"/>
      <c r="X36" s="423"/>
      <c r="Y36" s="424"/>
      <c r="Z36" s="435">
        <v>0</v>
      </c>
      <c r="AA36" s="436"/>
      <c r="AB36" s="436"/>
      <c r="AC36" s="436"/>
      <c r="AD36" s="436"/>
      <c r="AE36" s="437"/>
      <c r="AF36" s="422">
        <v>0</v>
      </c>
      <c r="AG36" s="423"/>
      <c r="AH36" s="423"/>
      <c r="AI36" s="423"/>
      <c r="AJ36" s="423"/>
      <c r="AK36" s="424"/>
      <c r="AL36" s="435">
        <v>0</v>
      </c>
      <c r="AM36" s="436"/>
      <c r="AN36" s="436"/>
      <c r="AO36" s="436"/>
      <c r="AP36" s="436"/>
      <c r="AQ36" s="437"/>
      <c r="AR36" s="422">
        <v>0</v>
      </c>
      <c r="AS36" s="423"/>
      <c r="AT36" s="423"/>
      <c r="AU36" s="423"/>
      <c r="AV36" s="423"/>
      <c r="AW36" s="424"/>
      <c r="AX36" s="422">
        <v>0</v>
      </c>
      <c r="AY36" s="423"/>
      <c r="AZ36" s="423"/>
      <c r="BA36" s="423"/>
      <c r="BB36" s="423"/>
      <c r="BC36" s="424"/>
      <c r="BD36" s="422">
        <v>0</v>
      </c>
      <c r="BE36" s="423"/>
      <c r="BF36" s="423"/>
      <c r="BG36" s="423"/>
      <c r="BH36" s="423"/>
      <c r="BI36" s="425"/>
      <c r="BK36" s="235"/>
    </row>
    <row r="37" spans="1:63" ht="19.5" customHeight="1">
      <c r="A37" s="466"/>
      <c r="B37" s="467"/>
      <c r="C37" s="472"/>
      <c r="D37" s="473"/>
      <c r="E37" s="453"/>
      <c r="F37" s="452"/>
      <c r="G37" s="456"/>
      <c r="H37" s="457"/>
      <c r="I37" s="461"/>
      <c r="J37" s="461"/>
      <c r="K37" s="449" t="s">
        <v>120</v>
      </c>
      <c r="L37" s="440"/>
      <c r="M37" s="450"/>
      <c r="N37" s="435">
        <v>7</v>
      </c>
      <c r="O37" s="436"/>
      <c r="P37" s="436"/>
      <c r="Q37" s="436"/>
      <c r="R37" s="436"/>
      <c r="S37" s="437"/>
      <c r="T37" s="422">
        <v>53</v>
      </c>
      <c r="U37" s="423"/>
      <c r="V37" s="423"/>
      <c r="W37" s="423"/>
      <c r="X37" s="423"/>
      <c r="Y37" s="424"/>
      <c r="Z37" s="435">
        <v>0</v>
      </c>
      <c r="AA37" s="436"/>
      <c r="AB37" s="436"/>
      <c r="AC37" s="436"/>
      <c r="AD37" s="436"/>
      <c r="AE37" s="437"/>
      <c r="AF37" s="422">
        <v>4</v>
      </c>
      <c r="AG37" s="423"/>
      <c r="AH37" s="423"/>
      <c r="AI37" s="423"/>
      <c r="AJ37" s="423"/>
      <c r="AK37" s="424"/>
      <c r="AL37" s="435">
        <v>7</v>
      </c>
      <c r="AM37" s="436"/>
      <c r="AN37" s="436"/>
      <c r="AO37" s="436"/>
      <c r="AP37" s="436"/>
      <c r="AQ37" s="437"/>
      <c r="AR37" s="422">
        <v>49</v>
      </c>
      <c r="AS37" s="423"/>
      <c r="AT37" s="423"/>
      <c r="AU37" s="423"/>
      <c r="AV37" s="423"/>
      <c r="AW37" s="424"/>
      <c r="AX37" s="422">
        <v>19</v>
      </c>
      <c r="AY37" s="423"/>
      <c r="AZ37" s="423"/>
      <c r="BA37" s="423"/>
      <c r="BB37" s="423"/>
      <c r="BC37" s="424"/>
      <c r="BD37" s="422">
        <v>231</v>
      </c>
      <c r="BE37" s="423"/>
      <c r="BF37" s="423"/>
      <c r="BG37" s="423"/>
      <c r="BH37" s="423"/>
      <c r="BI37" s="425"/>
      <c r="BK37" s="235"/>
    </row>
    <row r="38" spans="1:63" ht="19.5" customHeight="1">
      <c r="A38" s="466"/>
      <c r="B38" s="467"/>
      <c r="C38" s="472"/>
      <c r="D38" s="473"/>
      <c r="E38" s="453"/>
      <c r="F38" s="452"/>
      <c r="G38" s="456"/>
      <c r="H38" s="457"/>
      <c r="I38" s="460" t="s">
        <v>121</v>
      </c>
      <c r="J38" s="461"/>
      <c r="K38" s="449" t="s">
        <v>119</v>
      </c>
      <c r="L38" s="440"/>
      <c r="M38" s="450"/>
      <c r="N38" s="435">
        <v>0</v>
      </c>
      <c r="O38" s="436"/>
      <c r="P38" s="436"/>
      <c r="Q38" s="436"/>
      <c r="R38" s="436"/>
      <c r="S38" s="437"/>
      <c r="T38" s="422">
        <v>411</v>
      </c>
      <c r="U38" s="423"/>
      <c r="V38" s="423"/>
      <c r="W38" s="423"/>
      <c r="X38" s="423"/>
      <c r="Y38" s="424"/>
      <c r="Z38" s="435">
        <v>0</v>
      </c>
      <c r="AA38" s="436"/>
      <c r="AB38" s="436"/>
      <c r="AC38" s="436"/>
      <c r="AD38" s="436"/>
      <c r="AE38" s="437"/>
      <c r="AF38" s="422">
        <v>0</v>
      </c>
      <c r="AG38" s="423"/>
      <c r="AH38" s="423"/>
      <c r="AI38" s="423"/>
      <c r="AJ38" s="423"/>
      <c r="AK38" s="424"/>
      <c r="AL38" s="435">
        <v>0</v>
      </c>
      <c r="AM38" s="436"/>
      <c r="AN38" s="436"/>
      <c r="AO38" s="436"/>
      <c r="AP38" s="436"/>
      <c r="AQ38" s="437"/>
      <c r="AR38" s="422">
        <v>411</v>
      </c>
      <c r="AS38" s="423"/>
      <c r="AT38" s="423"/>
      <c r="AU38" s="423"/>
      <c r="AV38" s="423"/>
      <c r="AW38" s="424"/>
      <c r="AX38" s="422">
        <v>0</v>
      </c>
      <c r="AY38" s="423"/>
      <c r="AZ38" s="423"/>
      <c r="BA38" s="423"/>
      <c r="BB38" s="423"/>
      <c r="BC38" s="424"/>
      <c r="BD38" s="422">
        <v>414</v>
      </c>
      <c r="BE38" s="423"/>
      <c r="BF38" s="423"/>
      <c r="BG38" s="423"/>
      <c r="BH38" s="423"/>
      <c r="BI38" s="425"/>
      <c r="BK38" s="235"/>
    </row>
    <row r="39" spans="1:63" ht="19.5" customHeight="1">
      <c r="A39" s="466"/>
      <c r="B39" s="467"/>
      <c r="C39" s="472"/>
      <c r="D39" s="473"/>
      <c r="E39" s="453"/>
      <c r="F39" s="452"/>
      <c r="G39" s="456"/>
      <c r="H39" s="457"/>
      <c r="I39" s="461"/>
      <c r="J39" s="461"/>
      <c r="K39" s="449" t="s">
        <v>120</v>
      </c>
      <c r="L39" s="440"/>
      <c r="M39" s="450"/>
      <c r="N39" s="435">
        <v>7</v>
      </c>
      <c r="O39" s="436"/>
      <c r="P39" s="436"/>
      <c r="Q39" s="436"/>
      <c r="R39" s="436"/>
      <c r="S39" s="437"/>
      <c r="T39" s="422">
        <v>392</v>
      </c>
      <c r="U39" s="423"/>
      <c r="V39" s="423"/>
      <c r="W39" s="423"/>
      <c r="X39" s="423"/>
      <c r="Y39" s="424"/>
      <c r="Z39" s="435">
        <v>1</v>
      </c>
      <c r="AA39" s="436"/>
      <c r="AB39" s="436"/>
      <c r="AC39" s="436"/>
      <c r="AD39" s="436"/>
      <c r="AE39" s="437"/>
      <c r="AF39" s="422">
        <v>93</v>
      </c>
      <c r="AG39" s="423"/>
      <c r="AH39" s="423"/>
      <c r="AI39" s="423"/>
      <c r="AJ39" s="423"/>
      <c r="AK39" s="424"/>
      <c r="AL39" s="435">
        <v>6</v>
      </c>
      <c r="AM39" s="436"/>
      <c r="AN39" s="436"/>
      <c r="AO39" s="436"/>
      <c r="AP39" s="436"/>
      <c r="AQ39" s="437"/>
      <c r="AR39" s="422">
        <v>299</v>
      </c>
      <c r="AS39" s="423"/>
      <c r="AT39" s="423"/>
      <c r="AU39" s="423"/>
      <c r="AV39" s="423"/>
      <c r="AW39" s="424"/>
      <c r="AX39" s="422">
        <v>5</v>
      </c>
      <c r="AY39" s="423"/>
      <c r="AZ39" s="423"/>
      <c r="BA39" s="423"/>
      <c r="BB39" s="423"/>
      <c r="BC39" s="424"/>
      <c r="BD39" s="422">
        <v>386</v>
      </c>
      <c r="BE39" s="423"/>
      <c r="BF39" s="423"/>
      <c r="BG39" s="423"/>
      <c r="BH39" s="423"/>
      <c r="BI39" s="425"/>
      <c r="BK39" s="235"/>
    </row>
    <row r="40" spans="1:63" ht="19.5" customHeight="1">
      <c r="A40" s="466"/>
      <c r="B40" s="467"/>
      <c r="C40" s="472"/>
      <c r="D40" s="473"/>
      <c r="E40" s="453"/>
      <c r="F40" s="452"/>
      <c r="G40" s="458"/>
      <c r="H40" s="459"/>
      <c r="I40" s="449" t="s">
        <v>148</v>
      </c>
      <c r="J40" s="440"/>
      <c r="K40" s="440"/>
      <c r="L40" s="440"/>
      <c r="M40" s="450"/>
      <c r="N40" s="435">
        <v>14</v>
      </c>
      <c r="O40" s="436"/>
      <c r="P40" s="436"/>
      <c r="Q40" s="436"/>
      <c r="R40" s="436"/>
      <c r="S40" s="437"/>
      <c r="T40" s="422">
        <v>856</v>
      </c>
      <c r="U40" s="423"/>
      <c r="V40" s="423"/>
      <c r="W40" s="423"/>
      <c r="X40" s="423"/>
      <c r="Y40" s="424"/>
      <c r="Z40" s="435">
        <v>1</v>
      </c>
      <c r="AA40" s="436"/>
      <c r="AB40" s="436"/>
      <c r="AC40" s="436"/>
      <c r="AD40" s="436"/>
      <c r="AE40" s="437"/>
      <c r="AF40" s="422">
        <v>97</v>
      </c>
      <c r="AG40" s="423"/>
      <c r="AH40" s="423"/>
      <c r="AI40" s="423"/>
      <c r="AJ40" s="423"/>
      <c r="AK40" s="424"/>
      <c r="AL40" s="435">
        <v>13</v>
      </c>
      <c r="AM40" s="436"/>
      <c r="AN40" s="436"/>
      <c r="AO40" s="436"/>
      <c r="AP40" s="436"/>
      <c r="AQ40" s="437"/>
      <c r="AR40" s="422">
        <v>759</v>
      </c>
      <c r="AS40" s="423"/>
      <c r="AT40" s="423"/>
      <c r="AU40" s="423"/>
      <c r="AV40" s="423"/>
      <c r="AW40" s="424"/>
      <c r="AX40" s="422">
        <v>24</v>
      </c>
      <c r="AY40" s="423"/>
      <c r="AZ40" s="423"/>
      <c r="BA40" s="423"/>
      <c r="BB40" s="423"/>
      <c r="BC40" s="424"/>
      <c r="BD40" s="422">
        <v>1031</v>
      </c>
      <c r="BE40" s="423"/>
      <c r="BF40" s="423"/>
      <c r="BG40" s="423"/>
      <c r="BH40" s="423"/>
      <c r="BI40" s="425"/>
      <c r="BK40" s="233"/>
    </row>
    <row r="41" spans="1:63" ht="19.5" customHeight="1">
      <c r="A41" s="466"/>
      <c r="B41" s="467"/>
      <c r="C41" s="472"/>
      <c r="D41" s="473"/>
      <c r="E41" s="451" t="s">
        <v>124</v>
      </c>
      <c r="F41" s="452"/>
      <c r="G41" s="454" t="s">
        <v>145</v>
      </c>
      <c r="H41" s="455"/>
      <c r="I41" s="460" t="s">
        <v>123</v>
      </c>
      <c r="J41" s="461"/>
      <c r="K41" s="449" t="s">
        <v>119</v>
      </c>
      <c r="L41" s="440"/>
      <c r="M41" s="450"/>
      <c r="N41" s="435">
        <v>0</v>
      </c>
      <c r="O41" s="436"/>
      <c r="P41" s="436"/>
      <c r="Q41" s="436"/>
      <c r="R41" s="436"/>
      <c r="S41" s="437"/>
      <c r="T41" s="422">
        <v>9</v>
      </c>
      <c r="U41" s="423"/>
      <c r="V41" s="423"/>
      <c r="W41" s="423"/>
      <c r="X41" s="423"/>
      <c r="Y41" s="424"/>
      <c r="Z41" s="435">
        <v>0</v>
      </c>
      <c r="AA41" s="436"/>
      <c r="AB41" s="436"/>
      <c r="AC41" s="436"/>
      <c r="AD41" s="436"/>
      <c r="AE41" s="437"/>
      <c r="AF41" s="422">
        <v>0</v>
      </c>
      <c r="AG41" s="423"/>
      <c r="AH41" s="423"/>
      <c r="AI41" s="423"/>
      <c r="AJ41" s="423"/>
      <c r="AK41" s="424"/>
      <c r="AL41" s="435">
        <v>0</v>
      </c>
      <c r="AM41" s="436"/>
      <c r="AN41" s="436"/>
      <c r="AO41" s="436"/>
      <c r="AP41" s="436"/>
      <c r="AQ41" s="437"/>
      <c r="AR41" s="422">
        <v>9</v>
      </c>
      <c r="AS41" s="423"/>
      <c r="AT41" s="423"/>
      <c r="AU41" s="423"/>
      <c r="AV41" s="423"/>
      <c r="AW41" s="424"/>
      <c r="AX41" s="422">
        <v>0</v>
      </c>
      <c r="AY41" s="423"/>
      <c r="AZ41" s="423"/>
      <c r="BA41" s="423"/>
      <c r="BB41" s="423"/>
      <c r="BC41" s="424"/>
      <c r="BD41" s="422">
        <v>36</v>
      </c>
      <c r="BE41" s="423"/>
      <c r="BF41" s="423"/>
      <c r="BG41" s="423"/>
      <c r="BH41" s="423"/>
      <c r="BI41" s="425"/>
      <c r="BK41" s="235"/>
    </row>
    <row r="42" spans="1:63" ht="19.5" customHeight="1">
      <c r="A42" s="466"/>
      <c r="B42" s="467"/>
      <c r="C42" s="472"/>
      <c r="D42" s="473"/>
      <c r="E42" s="453"/>
      <c r="F42" s="452"/>
      <c r="G42" s="456"/>
      <c r="H42" s="457"/>
      <c r="I42" s="461"/>
      <c r="J42" s="461"/>
      <c r="K42" s="449" t="s">
        <v>120</v>
      </c>
      <c r="L42" s="440"/>
      <c r="M42" s="450"/>
      <c r="N42" s="435">
        <v>4914</v>
      </c>
      <c r="O42" s="436"/>
      <c r="P42" s="436"/>
      <c r="Q42" s="436"/>
      <c r="R42" s="436"/>
      <c r="S42" s="437"/>
      <c r="T42" s="422">
        <v>221458</v>
      </c>
      <c r="U42" s="423"/>
      <c r="V42" s="423"/>
      <c r="W42" s="423"/>
      <c r="X42" s="423"/>
      <c r="Y42" s="424"/>
      <c r="Z42" s="435">
        <v>74</v>
      </c>
      <c r="AA42" s="436"/>
      <c r="AB42" s="436"/>
      <c r="AC42" s="436"/>
      <c r="AD42" s="436"/>
      <c r="AE42" s="437"/>
      <c r="AF42" s="422">
        <v>4575</v>
      </c>
      <c r="AG42" s="423"/>
      <c r="AH42" s="423"/>
      <c r="AI42" s="423"/>
      <c r="AJ42" s="423"/>
      <c r="AK42" s="424"/>
      <c r="AL42" s="435">
        <v>4840</v>
      </c>
      <c r="AM42" s="436"/>
      <c r="AN42" s="436"/>
      <c r="AO42" s="436"/>
      <c r="AP42" s="436"/>
      <c r="AQ42" s="437"/>
      <c r="AR42" s="422">
        <v>216883</v>
      </c>
      <c r="AS42" s="423"/>
      <c r="AT42" s="423"/>
      <c r="AU42" s="423"/>
      <c r="AV42" s="423"/>
      <c r="AW42" s="424"/>
      <c r="AX42" s="422">
        <v>26134</v>
      </c>
      <c r="AY42" s="423"/>
      <c r="AZ42" s="423"/>
      <c r="BA42" s="423"/>
      <c r="BB42" s="423"/>
      <c r="BC42" s="424"/>
      <c r="BD42" s="422">
        <v>1171041</v>
      </c>
      <c r="BE42" s="423"/>
      <c r="BF42" s="423"/>
      <c r="BG42" s="423"/>
      <c r="BH42" s="423"/>
      <c r="BI42" s="425"/>
      <c r="BK42" s="235"/>
    </row>
    <row r="43" spans="1:63" ht="19.5" customHeight="1">
      <c r="A43" s="466"/>
      <c r="B43" s="467"/>
      <c r="C43" s="472"/>
      <c r="D43" s="473"/>
      <c r="E43" s="453"/>
      <c r="F43" s="452"/>
      <c r="G43" s="456"/>
      <c r="H43" s="457"/>
      <c r="I43" s="460" t="s">
        <v>121</v>
      </c>
      <c r="J43" s="461"/>
      <c r="K43" s="449" t="s">
        <v>119</v>
      </c>
      <c r="L43" s="440"/>
      <c r="M43" s="450"/>
      <c r="N43" s="435">
        <v>0</v>
      </c>
      <c r="O43" s="436"/>
      <c r="P43" s="436"/>
      <c r="Q43" s="436"/>
      <c r="R43" s="436"/>
      <c r="S43" s="437"/>
      <c r="T43" s="422">
        <v>0</v>
      </c>
      <c r="U43" s="423"/>
      <c r="V43" s="423"/>
      <c r="W43" s="423"/>
      <c r="X43" s="423"/>
      <c r="Y43" s="424"/>
      <c r="Z43" s="435">
        <v>0</v>
      </c>
      <c r="AA43" s="436"/>
      <c r="AB43" s="436"/>
      <c r="AC43" s="436"/>
      <c r="AD43" s="436"/>
      <c r="AE43" s="437"/>
      <c r="AF43" s="422">
        <v>0</v>
      </c>
      <c r="AG43" s="423"/>
      <c r="AH43" s="423"/>
      <c r="AI43" s="423"/>
      <c r="AJ43" s="423"/>
      <c r="AK43" s="424"/>
      <c r="AL43" s="435">
        <v>0</v>
      </c>
      <c r="AM43" s="436"/>
      <c r="AN43" s="436"/>
      <c r="AO43" s="436"/>
      <c r="AP43" s="436"/>
      <c r="AQ43" s="437"/>
      <c r="AR43" s="422">
        <v>0</v>
      </c>
      <c r="AS43" s="423"/>
      <c r="AT43" s="423"/>
      <c r="AU43" s="423"/>
      <c r="AV43" s="423"/>
      <c r="AW43" s="424"/>
      <c r="AX43" s="422">
        <v>0</v>
      </c>
      <c r="AY43" s="423"/>
      <c r="AZ43" s="423"/>
      <c r="BA43" s="423"/>
      <c r="BB43" s="423"/>
      <c r="BC43" s="424"/>
      <c r="BD43" s="422">
        <v>0</v>
      </c>
      <c r="BE43" s="423"/>
      <c r="BF43" s="423"/>
      <c r="BG43" s="423"/>
      <c r="BH43" s="423"/>
      <c r="BI43" s="425"/>
      <c r="BK43" s="235"/>
    </row>
    <row r="44" spans="1:63" ht="19.5" customHeight="1">
      <c r="A44" s="466"/>
      <c r="B44" s="467"/>
      <c r="C44" s="472"/>
      <c r="D44" s="473"/>
      <c r="E44" s="453"/>
      <c r="F44" s="452"/>
      <c r="G44" s="456"/>
      <c r="H44" s="457"/>
      <c r="I44" s="461"/>
      <c r="J44" s="461"/>
      <c r="K44" s="449" t="s">
        <v>120</v>
      </c>
      <c r="L44" s="440"/>
      <c r="M44" s="450"/>
      <c r="N44" s="435">
        <v>0</v>
      </c>
      <c r="O44" s="436"/>
      <c r="P44" s="436"/>
      <c r="Q44" s="436"/>
      <c r="R44" s="436"/>
      <c r="S44" s="437"/>
      <c r="T44" s="422">
        <v>11</v>
      </c>
      <c r="U44" s="423"/>
      <c r="V44" s="423"/>
      <c r="W44" s="423"/>
      <c r="X44" s="423"/>
      <c r="Y44" s="424"/>
      <c r="Z44" s="435">
        <v>0</v>
      </c>
      <c r="AA44" s="436"/>
      <c r="AB44" s="436"/>
      <c r="AC44" s="436"/>
      <c r="AD44" s="436"/>
      <c r="AE44" s="437"/>
      <c r="AF44" s="422">
        <v>1</v>
      </c>
      <c r="AG44" s="423"/>
      <c r="AH44" s="423"/>
      <c r="AI44" s="423"/>
      <c r="AJ44" s="423"/>
      <c r="AK44" s="424"/>
      <c r="AL44" s="435">
        <v>0</v>
      </c>
      <c r="AM44" s="436"/>
      <c r="AN44" s="436"/>
      <c r="AO44" s="436"/>
      <c r="AP44" s="436"/>
      <c r="AQ44" s="437"/>
      <c r="AR44" s="422">
        <v>10</v>
      </c>
      <c r="AS44" s="423"/>
      <c r="AT44" s="423"/>
      <c r="AU44" s="423"/>
      <c r="AV44" s="423"/>
      <c r="AW44" s="424"/>
      <c r="AX44" s="422">
        <v>0</v>
      </c>
      <c r="AY44" s="423"/>
      <c r="AZ44" s="423"/>
      <c r="BA44" s="423"/>
      <c r="BB44" s="423"/>
      <c r="BC44" s="424"/>
      <c r="BD44" s="422">
        <v>17</v>
      </c>
      <c r="BE44" s="423"/>
      <c r="BF44" s="423"/>
      <c r="BG44" s="423"/>
      <c r="BH44" s="423"/>
      <c r="BI44" s="425"/>
      <c r="BK44" s="233"/>
    </row>
    <row r="45" spans="1:63" ht="19.5" customHeight="1">
      <c r="A45" s="466"/>
      <c r="B45" s="467"/>
      <c r="C45" s="472"/>
      <c r="D45" s="473"/>
      <c r="E45" s="453"/>
      <c r="F45" s="452"/>
      <c r="G45" s="458"/>
      <c r="H45" s="459"/>
      <c r="I45" s="449" t="s">
        <v>148</v>
      </c>
      <c r="J45" s="440"/>
      <c r="K45" s="440"/>
      <c r="L45" s="440"/>
      <c r="M45" s="450"/>
      <c r="N45" s="435">
        <v>4914</v>
      </c>
      <c r="O45" s="436"/>
      <c r="P45" s="436"/>
      <c r="Q45" s="436"/>
      <c r="R45" s="436"/>
      <c r="S45" s="437"/>
      <c r="T45" s="422">
        <v>221478</v>
      </c>
      <c r="U45" s="423"/>
      <c r="V45" s="423"/>
      <c r="W45" s="423"/>
      <c r="X45" s="423"/>
      <c r="Y45" s="424"/>
      <c r="Z45" s="435">
        <v>74</v>
      </c>
      <c r="AA45" s="436"/>
      <c r="AB45" s="436"/>
      <c r="AC45" s="436"/>
      <c r="AD45" s="436"/>
      <c r="AE45" s="437"/>
      <c r="AF45" s="422">
        <v>4576</v>
      </c>
      <c r="AG45" s="423"/>
      <c r="AH45" s="423"/>
      <c r="AI45" s="423"/>
      <c r="AJ45" s="423"/>
      <c r="AK45" s="424"/>
      <c r="AL45" s="435">
        <v>4840</v>
      </c>
      <c r="AM45" s="436"/>
      <c r="AN45" s="436"/>
      <c r="AO45" s="436"/>
      <c r="AP45" s="436"/>
      <c r="AQ45" s="437"/>
      <c r="AR45" s="422">
        <v>216902</v>
      </c>
      <c r="AS45" s="423"/>
      <c r="AT45" s="423"/>
      <c r="AU45" s="423"/>
      <c r="AV45" s="423"/>
      <c r="AW45" s="424"/>
      <c r="AX45" s="422">
        <v>26134</v>
      </c>
      <c r="AY45" s="423"/>
      <c r="AZ45" s="423"/>
      <c r="BA45" s="423"/>
      <c r="BB45" s="423"/>
      <c r="BC45" s="424"/>
      <c r="BD45" s="422">
        <v>1171094</v>
      </c>
      <c r="BE45" s="423"/>
      <c r="BF45" s="423"/>
      <c r="BG45" s="423"/>
      <c r="BH45" s="423"/>
      <c r="BI45" s="425"/>
      <c r="BK45" s="233"/>
    </row>
    <row r="46" spans="1:63" ht="19.5" customHeight="1">
      <c r="A46" s="466"/>
      <c r="B46" s="467"/>
      <c r="C46" s="472"/>
      <c r="D46" s="473"/>
      <c r="E46" s="451" t="s">
        <v>124</v>
      </c>
      <c r="F46" s="452"/>
      <c r="G46" s="454" t="s">
        <v>146</v>
      </c>
      <c r="H46" s="455"/>
      <c r="I46" s="460" t="s">
        <v>123</v>
      </c>
      <c r="J46" s="461"/>
      <c r="K46" s="449" t="s">
        <v>119</v>
      </c>
      <c r="L46" s="440"/>
      <c r="M46" s="450"/>
      <c r="N46" s="435">
        <v>0</v>
      </c>
      <c r="O46" s="436"/>
      <c r="P46" s="436"/>
      <c r="Q46" s="436"/>
      <c r="R46" s="436"/>
      <c r="S46" s="437"/>
      <c r="T46" s="422">
        <v>122</v>
      </c>
      <c r="U46" s="423"/>
      <c r="V46" s="423"/>
      <c r="W46" s="423"/>
      <c r="X46" s="423"/>
      <c r="Y46" s="424"/>
      <c r="Z46" s="435">
        <v>0</v>
      </c>
      <c r="AA46" s="436"/>
      <c r="AB46" s="436"/>
      <c r="AC46" s="436"/>
      <c r="AD46" s="436"/>
      <c r="AE46" s="437"/>
      <c r="AF46" s="422">
        <v>16</v>
      </c>
      <c r="AG46" s="423"/>
      <c r="AH46" s="423"/>
      <c r="AI46" s="423"/>
      <c r="AJ46" s="423"/>
      <c r="AK46" s="424"/>
      <c r="AL46" s="435">
        <v>0</v>
      </c>
      <c r="AM46" s="436"/>
      <c r="AN46" s="436"/>
      <c r="AO46" s="436"/>
      <c r="AP46" s="436"/>
      <c r="AQ46" s="437"/>
      <c r="AR46" s="422">
        <v>106</v>
      </c>
      <c r="AS46" s="423"/>
      <c r="AT46" s="423"/>
      <c r="AU46" s="423"/>
      <c r="AV46" s="423"/>
      <c r="AW46" s="424"/>
      <c r="AX46" s="422">
        <v>0</v>
      </c>
      <c r="AY46" s="423"/>
      <c r="AZ46" s="423"/>
      <c r="BA46" s="423"/>
      <c r="BB46" s="423"/>
      <c r="BC46" s="424"/>
      <c r="BD46" s="422">
        <v>529</v>
      </c>
      <c r="BE46" s="423"/>
      <c r="BF46" s="423"/>
      <c r="BG46" s="423"/>
      <c r="BH46" s="423"/>
      <c r="BI46" s="425"/>
      <c r="BK46" s="233"/>
    </row>
    <row r="47" spans="1:63" ht="19.5" customHeight="1">
      <c r="A47" s="466"/>
      <c r="B47" s="467"/>
      <c r="C47" s="472"/>
      <c r="D47" s="473"/>
      <c r="E47" s="453"/>
      <c r="F47" s="452"/>
      <c r="G47" s="456"/>
      <c r="H47" s="457"/>
      <c r="I47" s="461"/>
      <c r="J47" s="461"/>
      <c r="K47" s="449" t="s">
        <v>120</v>
      </c>
      <c r="L47" s="440"/>
      <c r="M47" s="450"/>
      <c r="N47" s="435">
        <v>18584</v>
      </c>
      <c r="O47" s="436"/>
      <c r="P47" s="436"/>
      <c r="Q47" s="436"/>
      <c r="R47" s="436"/>
      <c r="S47" s="437"/>
      <c r="T47" s="422">
        <v>752820</v>
      </c>
      <c r="U47" s="423"/>
      <c r="V47" s="423"/>
      <c r="W47" s="423"/>
      <c r="X47" s="423"/>
      <c r="Y47" s="424"/>
      <c r="Z47" s="435">
        <v>249</v>
      </c>
      <c r="AA47" s="436"/>
      <c r="AB47" s="436"/>
      <c r="AC47" s="436"/>
      <c r="AD47" s="436"/>
      <c r="AE47" s="437"/>
      <c r="AF47" s="422">
        <v>15971</v>
      </c>
      <c r="AG47" s="423"/>
      <c r="AH47" s="423"/>
      <c r="AI47" s="423"/>
      <c r="AJ47" s="423"/>
      <c r="AK47" s="424"/>
      <c r="AL47" s="435">
        <v>18335</v>
      </c>
      <c r="AM47" s="436"/>
      <c r="AN47" s="436"/>
      <c r="AO47" s="436"/>
      <c r="AP47" s="436"/>
      <c r="AQ47" s="437"/>
      <c r="AR47" s="422">
        <v>736849</v>
      </c>
      <c r="AS47" s="423"/>
      <c r="AT47" s="423"/>
      <c r="AU47" s="423"/>
      <c r="AV47" s="423"/>
      <c r="AW47" s="424"/>
      <c r="AX47" s="422">
        <v>148520</v>
      </c>
      <c r="AY47" s="423"/>
      <c r="AZ47" s="423"/>
      <c r="BA47" s="423"/>
      <c r="BB47" s="423"/>
      <c r="BC47" s="424"/>
      <c r="BD47" s="422">
        <v>5977584</v>
      </c>
      <c r="BE47" s="423"/>
      <c r="BF47" s="423"/>
      <c r="BG47" s="423"/>
      <c r="BH47" s="423"/>
      <c r="BI47" s="425"/>
      <c r="BK47" s="233"/>
    </row>
    <row r="48" spans="1:63" ht="19.5" customHeight="1">
      <c r="A48" s="466"/>
      <c r="B48" s="467"/>
      <c r="C48" s="472"/>
      <c r="D48" s="473"/>
      <c r="E48" s="453"/>
      <c r="F48" s="452"/>
      <c r="G48" s="456"/>
      <c r="H48" s="457"/>
      <c r="I48" s="460" t="s">
        <v>121</v>
      </c>
      <c r="J48" s="461"/>
      <c r="K48" s="449" t="s">
        <v>119</v>
      </c>
      <c r="L48" s="440"/>
      <c r="M48" s="450"/>
      <c r="N48" s="435">
        <v>65</v>
      </c>
      <c r="O48" s="436"/>
      <c r="P48" s="436"/>
      <c r="Q48" s="436"/>
      <c r="R48" s="436"/>
      <c r="S48" s="437"/>
      <c r="T48" s="422">
        <v>5993</v>
      </c>
      <c r="U48" s="423"/>
      <c r="V48" s="423"/>
      <c r="W48" s="423"/>
      <c r="X48" s="423"/>
      <c r="Y48" s="424"/>
      <c r="Z48" s="435">
        <v>0</v>
      </c>
      <c r="AA48" s="436"/>
      <c r="AB48" s="436"/>
      <c r="AC48" s="436"/>
      <c r="AD48" s="436"/>
      <c r="AE48" s="437"/>
      <c r="AF48" s="422">
        <v>3</v>
      </c>
      <c r="AG48" s="423"/>
      <c r="AH48" s="423"/>
      <c r="AI48" s="423"/>
      <c r="AJ48" s="423"/>
      <c r="AK48" s="424"/>
      <c r="AL48" s="435">
        <v>65</v>
      </c>
      <c r="AM48" s="436"/>
      <c r="AN48" s="436"/>
      <c r="AO48" s="436"/>
      <c r="AP48" s="436"/>
      <c r="AQ48" s="437"/>
      <c r="AR48" s="422">
        <v>5990</v>
      </c>
      <c r="AS48" s="423"/>
      <c r="AT48" s="423"/>
      <c r="AU48" s="423"/>
      <c r="AV48" s="423"/>
      <c r="AW48" s="424"/>
      <c r="AX48" s="422">
        <v>190</v>
      </c>
      <c r="AY48" s="423"/>
      <c r="AZ48" s="423"/>
      <c r="BA48" s="423"/>
      <c r="BB48" s="423"/>
      <c r="BC48" s="424"/>
      <c r="BD48" s="422">
        <v>17446</v>
      </c>
      <c r="BE48" s="423"/>
      <c r="BF48" s="423"/>
      <c r="BG48" s="423"/>
      <c r="BH48" s="423"/>
      <c r="BI48" s="425"/>
      <c r="BK48" s="233"/>
    </row>
    <row r="49" spans="1:63" ht="19.5" customHeight="1">
      <c r="A49" s="466"/>
      <c r="B49" s="467"/>
      <c r="C49" s="472"/>
      <c r="D49" s="473"/>
      <c r="E49" s="453"/>
      <c r="F49" s="452"/>
      <c r="G49" s="456"/>
      <c r="H49" s="457"/>
      <c r="I49" s="461"/>
      <c r="J49" s="461"/>
      <c r="K49" s="449" t="s">
        <v>120</v>
      </c>
      <c r="L49" s="440"/>
      <c r="M49" s="450"/>
      <c r="N49" s="435">
        <v>866</v>
      </c>
      <c r="O49" s="436"/>
      <c r="P49" s="436"/>
      <c r="Q49" s="436"/>
      <c r="R49" s="436"/>
      <c r="S49" s="437"/>
      <c r="T49" s="422">
        <v>55200</v>
      </c>
      <c r="U49" s="423"/>
      <c r="V49" s="423"/>
      <c r="W49" s="423"/>
      <c r="X49" s="423"/>
      <c r="Y49" s="424"/>
      <c r="Z49" s="435">
        <v>9</v>
      </c>
      <c r="AA49" s="436"/>
      <c r="AB49" s="436"/>
      <c r="AC49" s="436"/>
      <c r="AD49" s="436"/>
      <c r="AE49" s="437"/>
      <c r="AF49" s="422">
        <v>1408</v>
      </c>
      <c r="AG49" s="423"/>
      <c r="AH49" s="423"/>
      <c r="AI49" s="423"/>
      <c r="AJ49" s="423"/>
      <c r="AK49" s="424"/>
      <c r="AL49" s="435">
        <v>857</v>
      </c>
      <c r="AM49" s="436"/>
      <c r="AN49" s="436"/>
      <c r="AO49" s="436"/>
      <c r="AP49" s="436"/>
      <c r="AQ49" s="437"/>
      <c r="AR49" s="422">
        <v>53792</v>
      </c>
      <c r="AS49" s="423"/>
      <c r="AT49" s="423"/>
      <c r="AU49" s="423"/>
      <c r="AV49" s="423"/>
      <c r="AW49" s="424"/>
      <c r="AX49" s="422">
        <v>3257</v>
      </c>
      <c r="AY49" s="423"/>
      <c r="AZ49" s="423"/>
      <c r="BA49" s="423"/>
      <c r="BB49" s="423"/>
      <c r="BC49" s="424"/>
      <c r="BD49" s="422">
        <v>204356</v>
      </c>
      <c r="BE49" s="423"/>
      <c r="BF49" s="423"/>
      <c r="BG49" s="423"/>
      <c r="BH49" s="423"/>
      <c r="BI49" s="425"/>
      <c r="BK49" s="233"/>
    </row>
    <row r="50" spans="1:63" ht="19.5" customHeight="1">
      <c r="A50" s="466"/>
      <c r="B50" s="467"/>
      <c r="C50" s="472"/>
      <c r="D50" s="473"/>
      <c r="E50" s="453"/>
      <c r="F50" s="452"/>
      <c r="G50" s="458"/>
      <c r="H50" s="459"/>
      <c r="I50" s="449" t="s">
        <v>148</v>
      </c>
      <c r="J50" s="440"/>
      <c r="K50" s="440"/>
      <c r="L50" s="440"/>
      <c r="M50" s="450"/>
      <c r="N50" s="435">
        <v>19515</v>
      </c>
      <c r="O50" s="436"/>
      <c r="P50" s="436"/>
      <c r="Q50" s="436"/>
      <c r="R50" s="436"/>
      <c r="S50" s="437"/>
      <c r="T50" s="422">
        <v>814135</v>
      </c>
      <c r="U50" s="423"/>
      <c r="V50" s="423"/>
      <c r="W50" s="423"/>
      <c r="X50" s="423"/>
      <c r="Y50" s="424"/>
      <c r="Z50" s="435">
        <v>258</v>
      </c>
      <c r="AA50" s="436"/>
      <c r="AB50" s="436"/>
      <c r="AC50" s="436"/>
      <c r="AD50" s="436"/>
      <c r="AE50" s="437"/>
      <c r="AF50" s="422">
        <v>17398</v>
      </c>
      <c r="AG50" s="423"/>
      <c r="AH50" s="423"/>
      <c r="AI50" s="423"/>
      <c r="AJ50" s="423"/>
      <c r="AK50" s="424"/>
      <c r="AL50" s="435">
        <v>19257</v>
      </c>
      <c r="AM50" s="436"/>
      <c r="AN50" s="436"/>
      <c r="AO50" s="436"/>
      <c r="AP50" s="436"/>
      <c r="AQ50" s="437"/>
      <c r="AR50" s="422">
        <v>796737</v>
      </c>
      <c r="AS50" s="423"/>
      <c r="AT50" s="423"/>
      <c r="AU50" s="423"/>
      <c r="AV50" s="423"/>
      <c r="AW50" s="424"/>
      <c r="AX50" s="422">
        <v>151967</v>
      </c>
      <c r="AY50" s="423"/>
      <c r="AZ50" s="423"/>
      <c r="BA50" s="423"/>
      <c r="BB50" s="423"/>
      <c r="BC50" s="424"/>
      <c r="BD50" s="422">
        <v>6199914</v>
      </c>
      <c r="BE50" s="423"/>
      <c r="BF50" s="423"/>
      <c r="BG50" s="423"/>
      <c r="BH50" s="423"/>
      <c r="BI50" s="425"/>
      <c r="BK50" s="233"/>
    </row>
    <row r="51" spans="1:63" ht="19.5" customHeight="1">
      <c r="A51" s="466"/>
      <c r="B51" s="467"/>
      <c r="C51" s="474"/>
      <c r="D51" s="475"/>
      <c r="E51" s="446" t="s">
        <v>147</v>
      </c>
      <c r="F51" s="447"/>
      <c r="G51" s="447"/>
      <c r="H51" s="447"/>
      <c r="I51" s="447"/>
      <c r="J51" s="447"/>
      <c r="K51" s="447"/>
      <c r="L51" s="447"/>
      <c r="M51" s="448"/>
      <c r="N51" s="435">
        <v>652171</v>
      </c>
      <c r="O51" s="436"/>
      <c r="P51" s="436"/>
      <c r="Q51" s="436"/>
      <c r="R51" s="436"/>
      <c r="S51" s="437"/>
      <c r="T51" s="422">
        <v>29837155</v>
      </c>
      <c r="U51" s="423"/>
      <c r="V51" s="423"/>
      <c r="W51" s="423"/>
      <c r="X51" s="423"/>
      <c r="Y51" s="424"/>
      <c r="Z51" s="435">
        <v>12094</v>
      </c>
      <c r="AA51" s="436"/>
      <c r="AB51" s="436"/>
      <c r="AC51" s="436"/>
      <c r="AD51" s="436"/>
      <c r="AE51" s="437"/>
      <c r="AF51" s="422">
        <v>651262</v>
      </c>
      <c r="AG51" s="423"/>
      <c r="AH51" s="423"/>
      <c r="AI51" s="423"/>
      <c r="AJ51" s="423"/>
      <c r="AK51" s="424"/>
      <c r="AL51" s="435">
        <v>640077</v>
      </c>
      <c r="AM51" s="436"/>
      <c r="AN51" s="436"/>
      <c r="AO51" s="436"/>
      <c r="AP51" s="436"/>
      <c r="AQ51" s="437"/>
      <c r="AR51" s="422">
        <v>29185893</v>
      </c>
      <c r="AS51" s="423"/>
      <c r="AT51" s="423"/>
      <c r="AU51" s="423"/>
      <c r="AV51" s="423"/>
      <c r="AW51" s="424"/>
      <c r="AX51" s="422">
        <v>5294484</v>
      </c>
      <c r="AY51" s="423"/>
      <c r="AZ51" s="423"/>
      <c r="BA51" s="423"/>
      <c r="BB51" s="423"/>
      <c r="BC51" s="424"/>
      <c r="BD51" s="422">
        <v>241377828</v>
      </c>
      <c r="BE51" s="423"/>
      <c r="BF51" s="423"/>
      <c r="BG51" s="423"/>
      <c r="BH51" s="423"/>
      <c r="BI51" s="425"/>
      <c r="BK51" s="233"/>
    </row>
    <row r="52" spans="1:63" ht="19.5" customHeight="1">
      <c r="A52" s="466"/>
      <c r="B52" s="467"/>
      <c r="C52" s="152"/>
      <c r="D52" s="444" t="s">
        <v>126</v>
      </c>
      <c r="E52" s="444" t="s">
        <v>126</v>
      </c>
      <c r="F52" s="444" t="s">
        <v>126</v>
      </c>
      <c r="G52" s="444" t="s">
        <v>126</v>
      </c>
      <c r="H52" s="444" t="s">
        <v>126</v>
      </c>
      <c r="I52" s="444" t="s">
        <v>126</v>
      </c>
      <c r="J52" s="444" t="s">
        <v>126</v>
      </c>
      <c r="K52" s="444" t="s">
        <v>126</v>
      </c>
      <c r="L52" s="444" t="s">
        <v>126</v>
      </c>
      <c r="M52" s="445"/>
      <c r="N52" s="435">
        <v>12</v>
      </c>
      <c r="O52" s="436"/>
      <c r="P52" s="436"/>
      <c r="Q52" s="436"/>
      <c r="R52" s="436"/>
      <c r="S52" s="437"/>
      <c r="T52" s="422">
        <v>420</v>
      </c>
      <c r="U52" s="423"/>
      <c r="V52" s="423"/>
      <c r="W52" s="423"/>
      <c r="X52" s="423"/>
      <c r="Y52" s="424"/>
      <c r="Z52" s="435">
        <v>0</v>
      </c>
      <c r="AA52" s="436"/>
      <c r="AB52" s="436"/>
      <c r="AC52" s="436"/>
      <c r="AD52" s="436"/>
      <c r="AE52" s="437"/>
      <c r="AF52" s="422">
        <v>126</v>
      </c>
      <c r="AG52" s="423"/>
      <c r="AH52" s="423"/>
      <c r="AI52" s="423"/>
      <c r="AJ52" s="423"/>
      <c r="AK52" s="424"/>
      <c r="AL52" s="435">
        <v>12</v>
      </c>
      <c r="AM52" s="436"/>
      <c r="AN52" s="436"/>
      <c r="AO52" s="436"/>
      <c r="AP52" s="436"/>
      <c r="AQ52" s="437"/>
      <c r="AR52" s="422">
        <v>294</v>
      </c>
      <c r="AS52" s="423"/>
      <c r="AT52" s="423"/>
      <c r="AU52" s="423"/>
      <c r="AV52" s="423"/>
      <c r="AW52" s="424"/>
      <c r="AX52" s="422">
        <v>38</v>
      </c>
      <c r="AY52" s="423"/>
      <c r="AZ52" s="423"/>
      <c r="BA52" s="423"/>
      <c r="BB52" s="423"/>
      <c r="BC52" s="424"/>
      <c r="BD52" s="422">
        <v>4563</v>
      </c>
      <c r="BE52" s="423"/>
      <c r="BF52" s="423"/>
      <c r="BG52" s="423"/>
      <c r="BH52" s="423"/>
      <c r="BI52" s="425"/>
      <c r="BK52" s="235"/>
    </row>
    <row r="53" spans="1:63" ht="19.5" customHeight="1">
      <c r="A53" s="466"/>
      <c r="B53" s="467"/>
      <c r="C53" s="152"/>
      <c r="D53" s="442" t="s">
        <v>127</v>
      </c>
      <c r="E53" s="443" t="s">
        <v>127</v>
      </c>
      <c r="F53" s="443" t="s">
        <v>127</v>
      </c>
      <c r="G53" s="443" t="s">
        <v>127</v>
      </c>
      <c r="H53" s="443" t="s">
        <v>127</v>
      </c>
      <c r="I53" s="443" t="s">
        <v>127</v>
      </c>
      <c r="J53" s="443" t="s">
        <v>127</v>
      </c>
      <c r="K53" s="443" t="s">
        <v>127</v>
      </c>
      <c r="L53" s="443" t="s">
        <v>127</v>
      </c>
      <c r="M53" s="153"/>
      <c r="N53" s="435">
        <v>22156</v>
      </c>
      <c r="O53" s="436"/>
      <c r="P53" s="436"/>
      <c r="Q53" s="436"/>
      <c r="R53" s="436"/>
      <c r="S53" s="437"/>
      <c r="T53" s="422">
        <v>1689677</v>
      </c>
      <c r="U53" s="423"/>
      <c r="V53" s="423"/>
      <c r="W53" s="423"/>
      <c r="X53" s="423"/>
      <c r="Y53" s="424"/>
      <c r="Z53" s="435">
        <v>98</v>
      </c>
      <c r="AA53" s="436"/>
      <c r="AB53" s="436"/>
      <c r="AC53" s="436"/>
      <c r="AD53" s="436"/>
      <c r="AE53" s="437"/>
      <c r="AF53" s="422">
        <v>14127</v>
      </c>
      <c r="AG53" s="423"/>
      <c r="AH53" s="423"/>
      <c r="AI53" s="423"/>
      <c r="AJ53" s="423"/>
      <c r="AK53" s="424"/>
      <c r="AL53" s="435">
        <v>22058</v>
      </c>
      <c r="AM53" s="436"/>
      <c r="AN53" s="436"/>
      <c r="AO53" s="436"/>
      <c r="AP53" s="436"/>
      <c r="AQ53" s="437"/>
      <c r="AR53" s="422">
        <v>1675550</v>
      </c>
      <c r="AS53" s="423"/>
      <c r="AT53" s="423"/>
      <c r="AU53" s="423"/>
      <c r="AV53" s="423"/>
      <c r="AW53" s="424"/>
      <c r="AX53" s="422">
        <v>52939</v>
      </c>
      <c r="AY53" s="423"/>
      <c r="AZ53" s="423"/>
      <c r="BA53" s="423"/>
      <c r="BB53" s="423"/>
      <c r="BC53" s="424"/>
      <c r="BD53" s="422">
        <v>3880992</v>
      </c>
      <c r="BE53" s="423"/>
      <c r="BF53" s="423"/>
      <c r="BG53" s="423"/>
      <c r="BH53" s="423"/>
      <c r="BI53" s="425"/>
      <c r="BK53" s="235"/>
    </row>
    <row r="54" spans="1:63" ht="19.5" customHeight="1">
      <c r="A54" s="466"/>
      <c r="B54" s="467"/>
      <c r="C54" s="152"/>
      <c r="D54" s="442" t="s">
        <v>128</v>
      </c>
      <c r="E54" s="443" t="s">
        <v>128</v>
      </c>
      <c r="F54" s="443" t="s">
        <v>128</v>
      </c>
      <c r="G54" s="443" t="s">
        <v>128</v>
      </c>
      <c r="H54" s="443" t="s">
        <v>128</v>
      </c>
      <c r="I54" s="443" t="s">
        <v>128</v>
      </c>
      <c r="J54" s="443" t="s">
        <v>128</v>
      </c>
      <c r="K54" s="443" t="s">
        <v>128</v>
      </c>
      <c r="L54" s="443" t="s">
        <v>128</v>
      </c>
      <c r="M54" s="153"/>
      <c r="N54" s="435">
        <v>9084</v>
      </c>
      <c r="O54" s="436"/>
      <c r="P54" s="436"/>
      <c r="Q54" s="436"/>
      <c r="R54" s="436"/>
      <c r="S54" s="437"/>
      <c r="T54" s="422">
        <v>362363</v>
      </c>
      <c r="U54" s="423"/>
      <c r="V54" s="423"/>
      <c r="W54" s="423"/>
      <c r="X54" s="423"/>
      <c r="Y54" s="424"/>
      <c r="Z54" s="435">
        <v>194</v>
      </c>
      <c r="AA54" s="436"/>
      <c r="AB54" s="436"/>
      <c r="AC54" s="436"/>
      <c r="AD54" s="436"/>
      <c r="AE54" s="437"/>
      <c r="AF54" s="422">
        <v>7956</v>
      </c>
      <c r="AG54" s="423"/>
      <c r="AH54" s="423"/>
      <c r="AI54" s="423"/>
      <c r="AJ54" s="423"/>
      <c r="AK54" s="424"/>
      <c r="AL54" s="435">
        <v>8890</v>
      </c>
      <c r="AM54" s="436"/>
      <c r="AN54" s="436"/>
      <c r="AO54" s="436"/>
      <c r="AP54" s="436"/>
      <c r="AQ54" s="437"/>
      <c r="AR54" s="422">
        <v>354407</v>
      </c>
      <c r="AS54" s="423"/>
      <c r="AT54" s="423"/>
      <c r="AU54" s="423"/>
      <c r="AV54" s="423"/>
      <c r="AW54" s="424"/>
      <c r="AX54" s="422">
        <v>52424</v>
      </c>
      <c r="AY54" s="423"/>
      <c r="AZ54" s="423"/>
      <c r="BA54" s="423"/>
      <c r="BB54" s="423"/>
      <c r="BC54" s="424"/>
      <c r="BD54" s="422">
        <v>2104207</v>
      </c>
      <c r="BE54" s="423"/>
      <c r="BF54" s="423"/>
      <c r="BG54" s="423"/>
      <c r="BH54" s="423"/>
      <c r="BI54" s="425"/>
      <c r="BK54" s="235"/>
    </row>
    <row r="55" spans="1:63" ht="19.5" customHeight="1">
      <c r="A55" s="468"/>
      <c r="B55" s="469"/>
      <c r="C55" s="152"/>
      <c r="D55" s="440" t="s">
        <v>151</v>
      </c>
      <c r="E55" s="441" t="s">
        <v>129</v>
      </c>
      <c r="F55" s="441" t="s">
        <v>129</v>
      </c>
      <c r="G55" s="441" t="s">
        <v>129</v>
      </c>
      <c r="H55" s="441" t="s">
        <v>129</v>
      </c>
      <c r="I55" s="441" t="s">
        <v>129</v>
      </c>
      <c r="J55" s="441" t="s">
        <v>129</v>
      </c>
      <c r="K55" s="441" t="s">
        <v>129</v>
      </c>
      <c r="L55" s="441" t="s">
        <v>129</v>
      </c>
      <c r="M55" s="153"/>
      <c r="N55" s="435">
        <v>704413</v>
      </c>
      <c r="O55" s="436"/>
      <c r="P55" s="436"/>
      <c r="Q55" s="436"/>
      <c r="R55" s="436"/>
      <c r="S55" s="437"/>
      <c r="T55" s="422">
        <v>33565287</v>
      </c>
      <c r="U55" s="423"/>
      <c r="V55" s="423"/>
      <c r="W55" s="423"/>
      <c r="X55" s="423"/>
      <c r="Y55" s="424"/>
      <c r="Z55" s="435">
        <v>12457</v>
      </c>
      <c r="AA55" s="436"/>
      <c r="AB55" s="436"/>
      <c r="AC55" s="436"/>
      <c r="AD55" s="436"/>
      <c r="AE55" s="437"/>
      <c r="AF55" s="422">
        <v>679783</v>
      </c>
      <c r="AG55" s="423"/>
      <c r="AH55" s="423"/>
      <c r="AI55" s="423"/>
      <c r="AJ55" s="423"/>
      <c r="AK55" s="424"/>
      <c r="AL55" s="435">
        <v>691956</v>
      </c>
      <c r="AM55" s="436"/>
      <c r="AN55" s="436"/>
      <c r="AO55" s="436"/>
      <c r="AP55" s="436"/>
      <c r="AQ55" s="437"/>
      <c r="AR55" s="422">
        <v>32685504</v>
      </c>
      <c r="AS55" s="423"/>
      <c r="AT55" s="423"/>
      <c r="AU55" s="423"/>
      <c r="AV55" s="423"/>
      <c r="AW55" s="424"/>
      <c r="AX55" s="422">
        <v>5475123</v>
      </c>
      <c r="AY55" s="423"/>
      <c r="AZ55" s="423"/>
      <c r="BA55" s="423"/>
      <c r="BB55" s="423"/>
      <c r="BC55" s="424"/>
      <c r="BD55" s="422">
        <v>252664296</v>
      </c>
      <c r="BE55" s="423"/>
      <c r="BF55" s="423"/>
      <c r="BG55" s="423"/>
      <c r="BH55" s="423"/>
      <c r="BI55" s="425"/>
      <c r="BK55" s="233"/>
    </row>
    <row r="56" spans="1:63" ht="19.5" customHeight="1">
      <c r="A56" s="432" t="s">
        <v>152</v>
      </c>
      <c r="B56" s="433"/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439"/>
      <c r="N56" s="435">
        <v>26637</v>
      </c>
      <c r="O56" s="436"/>
      <c r="P56" s="436"/>
      <c r="Q56" s="436"/>
      <c r="R56" s="436"/>
      <c r="S56" s="437"/>
      <c r="T56" s="422">
        <v>1603536</v>
      </c>
      <c r="U56" s="423"/>
      <c r="V56" s="423"/>
      <c r="W56" s="423"/>
      <c r="X56" s="423"/>
      <c r="Y56" s="424"/>
      <c r="Z56" s="435">
        <v>101</v>
      </c>
      <c r="AA56" s="436"/>
      <c r="AB56" s="436"/>
      <c r="AC56" s="436"/>
      <c r="AD56" s="436"/>
      <c r="AE56" s="437"/>
      <c r="AF56" s="422">
        <v>15326</v>
      </c>
      <c r="AG56" s="423"/>
      <c r="AH56" s="423"/>
      <c r="AI56" s="423"/>
      <c r="AJ56" s="423"/>
      <c r="AK56" s="424"/>
      <c r="AL56" s="435">
        <v>26536</v>
      </c>
      <c r="AM56" s="436"/>
      <c r="AN56" s="436"/>
      <c r="AO56" s="436"/>
      <c r="AP56" s="436"/>
      <c r="AQ56" s="437"/>
      <c r="AR56" s="422">
        <v>1588210</v>
      </c>
      <c r="AS56" s="423"/>
      <c r="AT56" s="423"/>
      <c r="AU56" s="423"/>
      <c r="AV56" s="423"/>
      <c r="AW56" s="424"/>
      <c r="AX56" s="422">
        <v>159216</v>
      </c>
      <c r="AY56" s="423"/>
      <c r="AZ56" s="423"/>
      <c r="BA56" s="423"/>
      <c r="BB56" s="423"/>
      <c r="BC56" s="424"/>
      <c r="BD56" s="422">
        <v>9529575</v>
      </c>
      <c r="BE56" s="423"/>
      <c r="BF56" s="423"/>
      <c r="BG56" s="423"/>
      <c r="BH56" s="423"/>
      <c r="BI56" s="425"/>
      <c r="BK56" s="235"/>
    </row>
    <row r="57" spans="1:63" ht="19.5" customHeight="1">
      <c r="A57" s="432" t="s">
        <v>153</v>
      </c>
      <c r="B57" s="433" t="s">
        <v>130</v>
      </c>
      <c r="C57" s="433" t="s">
        <v>130</v>
      </c>
      <c r="D57" s="433" t="s">
        <v>130</v>
      </c>
      <c r="E57" s="433" t="s">
        <v>130</v>
      </c>
      <c r="F57" s="433" t="s">
        <v>130</v>
      </c>
      <c r="G57" s="433" t="s">
        <v>130</v>
      </c>
      <c r="H57" s="433" t="s">
        <v>130</v>
      </c>
      <c r="I57" s="433" t="s">
        <v>130</v>
      </c>
      <c r="J57" s="433" t="s">
        <v>130</v>
      </c>
      <c r="K57" s="433" t="s">
        <v>130</v>
      </c>
      <c r="L57" s="433" t="s">
        <v>130</v>
      </c>
      <c r="M57" s="434" t="s">
        <v>130</v>
      </c>
      <c r="N57" s="435">
        <v>107613</v>
      </c>
      <c r="O57" s="436"/>
      <c r="P57" s="436"/>
      <c r="Q57" s="436"/>
      <c r="R57" s="436"/>
      <c r="S57" s="437"/>
      <c r="T57" s="422">
        <v>9844634</v>
      </c>
      <c r="U57" s="423"/>
      <c r="V57" s="423"/>
      <c r="W57" s="423"/>
      <c r="X57" s="423"/>
      <c r="Y57" s="424"/>
      <c r="Z57" s="435">
        <v>736</v>
      </c>
      <c r="AA57" s="436"/>
      <c r="AB57" s="436"/>
      <c r="AC57" s="436"/>
      <c r="AD57" s="436"/>
      <c r="AE57" s="437"/>
      <c r="AF57" s="422">
        <v>80172</v>
      </c>
      <c r="AG57" s="423"/>
      <c r="AH57" s="423"/>
      <c r="AI57" s="423"/>
      <c r="AJ57" s="423"/>
      <c r="AK57" s="424"/>
      <c r="AL57" s="435">
        <v>106877</v>
      </c>
      <c r="AM57" s="436"/>
      <c r="AN57" s="436"/>
      <c r="AO57" s="436"/>
      <c r="AP57" s="436"/>
      <c r="AQ57" s="437"/>
      <c r="AR57" s="422">
        <v>9764462</v>
      </c>
      <c r="AS57" s="423"/>
      <c r="AT57" s="423"/>
      <c r="AU57" s="423"/>
      <c r="AV57" s="423"/>
      <c r="AW57" s="424"/>
      <c r="AX57" s="422">
        <v>359690</v>
      </c>
      <c r="AY57" s="423"/>
      <c r="AZ57" s="423"/>
      <c r="BA57" s="423"/>
      <c r="BB57" s="423"/>
      <c r="BC57" s="424"/>
      <c r="BD57" s="422">
        <v>29027952</v>
      </c>
      <c r="BE57" s="423"/>
      <c r="BF57" s="423"/>
      <c r="BG57" s="423"/>
      <c r="BH57" s="423"/>
      <c r="BI57" s="425"/>
      <c r="BK57" s="233"/>
    </row>
    <row r="58" spans="1:63" ht="19.5" customHeight="1">
      <c r="A58" s="426" t="s">
        <v>154</v>
      </c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7"/>
      <c r="N58" s="428">
        <v>791073</v>
      </c>
      <c r="O58" s="429"/>
      <c r="P58" s="429"/>
      <c r="Q58" s="429"/>
      <c r="R58" s="429"/>
      <c r="S58" s="430"/>
      <c r="T58" s="419">
        <v>41735504</v>
      </c>
      <c r="U58" s="420"/>
      <c r="V58" s="420"/>
      <c r="W58" s="420"/>
      <c r="X58" s="420"/>
      <c r="Y58" s="431"/>
      <c r="Z58" s="428">
        <v>13122</v>
      </c>
      <c r="AA58" s="429"/>
      <c r="AB58" s="429"/>
      <c r="AC58" s="429"/>
      <c r="AD58" s="429"/>
      <c r="AE58" s="430"/>
      <c r="AF58" s="419">
        <v>753658</v>
      </c>
      <c r="AG58" s="420"/>
      <c r="AH58" s="420"/>
      <c r="AI58" s="420"/>
      <c r="AJ58" s="420"/>
      <c r="AK58" s="431"/>
      <c r="AL58" s="428">
        <v>777951</v>
      </c>
      <c r="AM58" s="429"/>
      <c r="AN58" s="429"/>
      <c r="AO58" s="429"/>
      <c r="AP58" s="429"/>
      <c r="AQ58" s="430"/>
      <c r="AR58" s="419">
        <v>40981846</v>
      </c>
      <c r="AS58" s="420"/>
      <c r="AT58" s="420"/>
      <c r="AU58" s="420"/>
      <c r="AV58" s="420"/>
      <c r="AW58" s="431"/>
      <c r="AX58" s="419">
        <v>5759745</v>
      </c>
      <c r="AY58" s="420"/>
      <c r="AZ58" s="420"/>
      <c r="BA58" s="420"/>
      <c r="BB58" s="420"/>
      <c r="BC58" s="431"/>
      <c r="BD58" s="419">
        <v>276401156</v>
      </c>
      <c r="BE58" s="420"/>
      <c r="BF58" s="420"/>
      <c r="BG58" s="420"/>
      <c r="BH58" s="420"/>
      <c r="BI58" s="421"/>
      <c r="BK58" s="233"/>
    </row>
  </sheetData>
  <sheetProtection/>
  <mergeCells count="507">
    <mergeCell ref="AK3:AN3"/>
    <mergeCell ref="AO3:AQ3"/>
    <mergeCell ref="AR3:AT3"/>
    <mergeCell ref="AU3:AY3"/>
    <mergeCell ref="AZ3:BD3"/>
    <mergeCell ref="BE3:BI3"/>
    <mergeCell ref="A5:F5"/>
    <mergeCell ref="A6:M6"/>
    <mergeCell ref="N6:Y6"/>
    <mergeCell ref="Z6:AK6"/>
    <mergeCell ref="AL6:AW6"/>
    <mergeCell ref="AX6:BI6"/>
    <mergeCell ref="A7:M7"/>
    <mergeCell ref="N7:S7"/>
    <mergeCell ref="T7:Y7"/>
    <mergeCell ref="Z7:AE7"/>
    <mergeCell ref="AF7:AK7"/>
    <mergeCell ref="AL7:AQ7"/>
    <mergeCell ref="AR7:AW7"/>
    <mergeCell ref="AX7:BC7"/>
    <mergeCell ref="BD7:BI7"/>
    <mergeCell ref="A8:B12"/>
    <mergeCell ref="D8:L8"/>
    <mergeCell ref="N8:S8"/>
    <mergeCell ref="T8:Y8"/>
    <mergeCell ref="Z8:AE8"/>
    <mergeCell ref="AF8:AK8"/>
    <mergeCell ref="AL8:AQ8"/>
    <mergeCell ref="AR8:AW8"/>
    <mergeCell ref="AX8:BC8"/>
    <mergeCell ref="BD8:BI8"/>
    <mergeCell ref="D9:L9"/>
    <mergeCell ref="N9:S9"/>
    <mergeCell ref="T9:Y9"/>
    <mergeCell ref="Z9:AE9"/>
    <mergeCell ref="AF9:AK9"/>
    <mergeCell ref="AL9:AQ9"/>
    <mergeCell ref="AR9:AW9"/>
    <mergeCell ref="AX9:BC9"/>
    <mergeCell ref="BD9:BI9"/>
    <mergeCell ref="D10:L10"/>
    <mergeCell ref="N10:S10"/>
    <mergeCell ref="T10:Y10"/>
    <mergeCell ref="Z10:AE10"/>
    <mergeCell ref="AF10:AK10"/>
    <mergeCell ref="AL10:AQ10"/>
    <mergeCell ref="AR10:AW10"/>
    <mergeCell ref="AX10:BC10"/>
    <mergeCell ref="BD10:BI10"/>
    <mergeCell ref="D11:L11"/>
    <mergeCell ref="N11:S11"/>
    <mergeCell ref="T11:Y11"/>
    <mergeCell ref="Z11:AE11"/>
    <mergeCell ref="AF11:AK11"/>
    <mergeCell ref="AL11:AQ11"/>
    <mergeCell ref="AR11:AW11"/>
    <mergeCell ref="AX11:BC11"/>
    <mergeCell ref="BD11:BI11"/>
    <mergeCell ref="D12:L12"/>
    <mergeCell ref="N12:S12"/>
    <mergeCell ref="T12:Y12"/>
    <mergeCell ref="Z12:AE12"/>
    <mergeCell ref="AF12:AK12"/>
    <mergeCell ref="AL12:AQ12"/>
    <mergeCell ref="AR12:AW12"/>
    <mergeCell ref="AX12:BC12"/>
    <mergeCell ref="BD12:BI12"/>
    <mergeCell ref="A13:B55"/>
    <mergeCell ref="C13:D51"/>
    <mergeCell ref="E13:M13"/>
    <mergeCell ref="N13:S13"/>
    <mergeCell ref="T13:Y13"/>
    <mergeCell ref="Z13:AE13"/>
    <mergeCell ref="AF13:AK13"/>
    <mergeCell ref="AL13:AQ13"/>
    <mergeCell ref="AR13:AW13"/>
    <mergeCell ref="AX13:BC13"/>
    <mergeCell ref="BD13:BI13"/>
    <mergeCell ref="E14:M14"/>
    <mergeCell ref="N14:S14"/>
    <mergeCell ref="T14:Y14"/>
    <mergeCell ref="Z14:AE14"/>
    <mergeCell ref="AF14:AK14"/>
    <mergeCell ref="AL14:AQ14"/>
    <mergeCell ref="AR14:AW14"/>
    <mergeCell ref="AX14:BC14"/>
    <mergeCell ref="BD14:BI14"/>
    <mergeCell ref="E15:M15"/>
    <mergeCell ref="N15:S15"/>
    <mergeCell ref="T15:Y15"/>
    <mergeCell ref="Z15:AE15"/>
    <mergeCell ref="AF15:AK15"/>
    <mergeCell ref="AL15:AQ15"/>
    <mergeCell ref="AR15:AW15"/>
    <mergeCell ref="AX15:BC15"/>
    <mergeCell ref="BD15:BI15"/>
    <mergeCell ref="E16:M16"/>
    <mergeCell ref="N16:S16"/>
    <mergeCell ref="T16:Y16"/>
    <mergeCell ref="Z16:AE16"/>
    <mergeCell ref="AF16:AK16"/>
    <mergeCell ref="AL16:AQ16"/>
    <mergeCell ref="AR16:AW16"/>
    <mergeCell ref="AX16:BC16"/>
    <mergeCell ref="BD16:BI16"/>
    <mergeCell ref="E17:M17"/>
    <mergeCell ref="N17:S17"/>
    <mergeCell ref="T17:Y17"/>
    <mergeCell ref="Z17:AE17"/>
    <mergeCell ref="AF17:AK17"/>
    <mergeCell ref="AL17:AQ17"/>
    <mergeCell ref="AR17:AW17"/>
    <mergeCell ref="AX17:BC17"/>
    <mergeCell ref="BD17:BI17"/>
    <mergeCell ref="E18:M18"/>
    <mergeCell ref="N18:S18"/>
    <mergeCell ref="T18:Y18"/>
    <mergeCell ref="Z18:AE18"/>
    <mergeCell ref="AF18:AK18"/>
    <mergeCell ref="AL18:AQ18"/>
    <mergeCell ref="AR18:AW18"/>
    <mergeCell ref="AX18:BC18"/>
    <mergeCell ref="BD18:BI18"/>
    <mergeCell ref="E19:M19"/>
    <mergeCell ref="N19:S19"/>
    <mergeCell ref="T19:Y19"/>
    <mergeCell ref="Z19:AE19"/>
    <mergeCell ref="AF19:AK19"/>
    <mergeCell ref="AL19:AQ19"/>
    <mergeCell ref="AR19:AW19"/>
    <mergeCell ref="AX19:BC19"/>
    <mergeCell ref="BD19:BI19"/>
    <mergeCell ref="E20:M20"/>
    <mergeCell ref="N20:S20"/>
    <mergeCell ref="T20:Y20"/>
    <mergeCell ref="Z20:AE20"/>
    <mergeCell ref="AF20:AK20"/>
    <mergeCell ref="AL20:AQ20"/>
    <mergeCell ref="AR20:AW20"/>
    <mergeCell ref="AX20:BC20"/>
    <mergeCell ref="BD20:BI20"/>
    <mergeCell ref="E21:F25"/>
    <mergeCell ref="G21:H25"/>
    <mergeCell ref="I21:J22"/>
    <mergeCell ref="K21:M21"/>
    <mergeCell ref="N21:S21"/>
    <mergeCell ref="T21:Y21"/>
    <mergeCell ref="Z21:AE21"/>
    <mergeCell ref="AF21:AK21"/>
    <mergeCell ref="AL21:AQ21"/>
    <mergeCell ref="AR21:AW21"/>
    <mergeCell ref="AX21:BC21"/>
    <mergeCell ref="BD21:BI21"/>
    <mergeCell ref="K22:M22"/>
    <mergeCell ref="N22:S22"/>
    <mergeCell ref="T22:Y22"/>
    <mergeCell ref="Z22:AE22"/>
    <mergeCell ref="AF22:AK22"/>
    <mergeCell ref="AL22:AQ22"/>
    <mergeCell ref="AR22:AW22"/>
    <mergeCell ref="AX22:BC22"/>
    <mergeCell ref="BD22:BI22"/>
    <mergeCell ref="I23:J24"/>
    <mergeCell ref="K23:M23"/>
    <mergeCell ref="N23:S23"/>
    <mergeCell ref="T23:Y23"/>
    <mergeCell ref="Z23:AE23"/>
    <mergeCell ref="AF23:AK23"/>
    <mergeCell ref="AL23:AQ23"/>
    <mergeCell ref="AR23:AW23"/>
    <mergeCell ref="AX23:BC23"/>
    <mergeCell ref="BD23:BI23"/>
    <mergeCell ref="K24:M24"/>
    <mergeCell ref="N24:S24"/>
    <mergeCell ref="T24:Y24"/>
    <mergeCell ref="Z24:AE24"/>
    <mergeCell ref="AF24:AK24"/>
    <mergeCell ref="AL24:AQ24"/>
    <mergeCell ref="AR24:AW24"/>
    <mergeCell ref="AX24:BC24"/>
    <mergeCell ref="BD24:BI24"/>
    <mergeCell ref="I25:M25"/>
    <mergeCell ref="N25:S25"/>
    <mergeCell ref="T25:Y25"/>
    <mergeCell ref="Z25:AE25"/>
    <mergeCell ref="AF25:AK25"/>
    <mergeCell ref="AL25:AQ25"/>
    <mergeCell ref="AR25:AW25"/>
    <mergeCell ref="AX25:BC25"/>
    <mergeCell ref="BD25:BI25"/>
    <mergeCell ref="E26:F30"/>
    <mergeCell ref="G26:H30"/>
    <mergeCell ref="I26:J27"/>
    <mergeCell ref="K26:M26"/>
    <mergeCell ref="N26:S26"/>
    <mergeCell ref="T26:Y26"/>
    <mergeCell ref="K27:M27"/>
    <mergeCell ref="N27:S27"/>
    <mergeCell ref="T27:Y27"/>
    <mergeCell ref="I28:J29"/>
    <mergeCell ref="Z26:AE26"/>
    <mergeCell ref="AF26:AK26"/>
    <mergeCell ref="AL26:AQ26"/>
    <mergeCell ref="AR26:AW26"/>
    <mergeCell ref="AX26:BC26"/>
    <mergeCell ref="BD26:BI26"/>
    <mergeCell ref="Z27:AE27"/>
    <mergeCell ref="AF27:AK27"/>
    <mergeCell ref="AL27:AQ27"/>
    <mergeCell ref="AR27:AW27"/>
    <mergeCell ref="AX27:BC27"/>
    <mergeCell ref="BD27:BI27"/>
    <mergeCell ref="K28:M28"/>
    <mergeCell ref="N28:S28"/>
    <mergeCell ref="T28:Y28"/>
    <mergeCell ref="Z28:AE28"/>
    <mergeCell ref="AF28:AK28"/>
    <mergeCell ref="AL28:AQ28"/>
    <mergeCell ref="AR28:AW28"/>
    <mergeCell ref="AX28:BC28"/>
    <mergeCell ref="BD28:BI28"/>
    <mergeCell ref="K29:M29"/>
    <mergeCell ref="N29:S29"/>
    <mergeCell ref="T29:Y29"/>
    <mergeCell ref="Z29:AE29"/>
    <mergeCell ref="AF29:AK29"/>
    <mergeCell ref="AL29:AQ29"/>
    <mergeCell ref="AR29:AW29"/>
    <mergeCell ref="AX29:BC29"/>
    <mergeCell ref="BD29:BI29"/>
    <mergeCell ref="I30:M30"/>
    <mergeCell ref="N30:S30"/>
    <mergeCell ref="T30:Y30"/>
    <mergeCell ref="Z30:AE30"/>
    <mergeCell ref="AF30:AK30"/>
    <mergeCell ref="AL30:AQ30"/>
    <mergeCell ref="AR30:AW30"/>
    <mergeCell ref="AX30:BC30"/>
    <mergeCell ref="BD30:BI30"/>
    <mergeCell ref="E31:F35"/>
    <mergeCell ref="G31:H35"/>
    <mergeCell ref="I31:J32"/>
    <mergeCell ref="K31:M31"/>
    <mergeCell ref="N31:S31"/>
    <mergeCell ref="T31:Y31"/>
    <mergeCell ref="Z31:AE31"/>
    <mergeCell ref="AF31:AK31"/>
    <mergeCell ref="AL31:AQ31"/>
    <mergeCell ref="AR31:AW31"/>
    <mergeCell ref="AX31:BC31"/>
    <mergeCell ref="BD31:BI31"/>
    <mergeCell ref="K32:M32"/>
    <mergeCell ref="N32:S32"/>
    <mergeCell ref="T32:Y32"/>
    <mergeCell ref="Z32:AE32"/>
    <mergeCell ref="AF32:AK32"/>
    <mergeCell ref="AL32:AQ32"/>
    <mergeCell ref="AR32:AW32"/>
    <mergeCell ref="AX32:BC32"/>
    <mergeCell ref="BD32:BI32"/>
    <mergeCell ref="I33:J34"/>
    <mergeCell ref="K33:M33"/>
    <mergeCell ref="N33:S33"/>
    <mergeCell ref="T33:Y33"/>
    <mergeCell ref="Z33:AE33"/>
    <mergeCell ref="AF33:AK33"/>
    <mergeCell ref="AL33:AQ33"/>
    <mergeCell ref="AR33:AW33"/>
    <mergeCell ref="AX33:BC33"/>
    <mergeCell ref="BD33:BI33"/>
    <mergeCell ref="K34:M34"/>
    <mergeCell ref="N34:S34"/>
    <mergeCell ref="T34:Y34"/>
    <mergeCell ref="Z34:AE34"/>
    <mergeCell ref="AF34:AK34"/>
    <mergeCell ref="AL34:AQ34"/>
    <mergeCell ref="AR34:AW34"/>
    <mergeCell ref="AX34:BC34"/>
    <mergeCell ref="BD34:BI34"/>
    <mergeCell ref="I35:M35"/>
    <mergeCell ref="N35:S35"/>
    <mergeCell ref="T35:Y35"/>
    <mergeCell ref="Z35:AE35"/>
    <mergeCell ref="AF35:AK35"/>
    <mergeCell ref="AL35:AQ35"/>
    <mergeCell ref="AR35:AW35"/>
    <mergeCell ref="AX35:BC35"/>
    <mergeCell ref="BD35:BI35"/>
    <mergeCell ref="E36:F40"/>
    <mergeCell ref="G36:H40"/>
    <mergeCell ref="I36:J37"/>
    <mergeCell ref="K36:M36"/>
    <mergeCell ref="N36:S36"/>
    <mergeCell ref="T36:Y36"/>
    <mergeCell ref="K37:M37"/>
    <mergeCell ref="N37:S37"/>
    <mergeCell ref="T37:Y37"/>
    <mergeCell ref="I38:J39"/>
    <mergeCell ref="Z36:AE36"/>
    <mergeCell ref="AF36:AK36"/>
    <mergeCell ref="AL36:AQ36"/>
    <mergeCell ref="AR36:AW36"/>
    <mergeCell ref="AX36:BC36"/>
    <mergeCell ref="BD36:BI36"/>
    <mergeCell ref="Z37:AE37"/>
    <mergeCell ref="AF37:AK37"/>
    <mergeCell ref="AL37:AQ37"/>
    <mergeCell ref="AR37:AW37"/>
    <mergeCell ref="AX37:BC37"/>
    <mergeCell ref="BD37:BI37"/>
    <mergeCell ref="K38:M38"/>
    <mergeCell ref="N38:S38"/>
    <mergeCell ref="T38:Y38"/>
    <mergeCell ref="Z38:AE38"/>
    <mergeCell ref="AF38:AK38"/>
    <mergeCell ref="AL38:AQ38"/>
    <mergeCell ref="AR38:AW38"/>
    <mergeCell ref="AX38:BC38"/>
    <mergeCell ref="BD38:BI38"/>
    <mergeCell ref="K39:M39"/>
    <mergeCell ref="N39:S39"/>
    <mergeCell ref="T39:Y39"/>
    <mergeCell ref="Z39:AE39"/>
    <mergeCell ref="AF39:AK39"/>
    <mergeCell ref="AL39:AQ39"/>
    <mergeCell ref="AR39:AW39"/>
    <mergeCell ref="AX39:BC39"/>
    <mergeCell ref="BD39:BI39"/>
    <mergeCell ref="I40:M40"/>
    <mergeCell ref="N40:S40"/>
    <mergeCell ref="T40:Y40"/>
    <mergeCell ref="Z40:AE40"/>
    <mergeCell ref="AF40:AK40"/>
    <mergeCell ref="AL40:AQ40"/>
    <mergeCell ref="AR40:AW40"/>
    <mergeCell ref="AX40:BC40"/>
    <mergeCell ref="BD40:BI40"/>
    <mergeCell ref="E41:F45"/>
    <mergeCell ref="G41:H45"/>
    <mergeCell ref="I41:J42"/>
    <mergeCell ref="K41:M41"/>
    <mergeCell ref="N41:S41"/>
    <mergeCell ref="T41:Y41"/>
    <mergeCell ref="Z41:AE41"/>
    <mergeCell ref="AF41:AK41"/>
    <mergeCell ref="AL41:AQ41"/>
    <mergeCell ref="AR41:AW41"/>
    <mergeCell ref="AX41:BC41"/>
    <mergeCell ref="BD41:BI41"/>
    <mergeCell ref="K42:M42"/>
    <mergeCell ref="N42:S42"/>
    <mergeCell ref="T42:Y42"/>
    <mergeCell ref="Z42:AE42"/>
    <mergeCell ref="AF42:AK42"/>
    <mergeCell ref="AL42:AQ42"/>
    <mergeCell ref="AR42:AW42"/>
    <mergeCell ref="AX42:BC42"/>
    <mergeCell ref="BD42:BI42"/>
    <mergeCell ref="I43:J44"/>
    <mergeCell ref="K43:M43"/>
    <mergeCell ref="N43:S43"/>
    <mergeCell ref="T43:Y43"/>
    <mergeCell ref="Z43:AE43"/>
    <mergeCell ref="AF43:AK43"/>
    <mergeCell ref="AL43:AQ43"/>
    <mergeCell ref="AR43:AW43"/>
    <mergeCell ref="AX43:BC43"/>
    <mergeCell ref="BD43:BI43"/>
    <mergeCell ref="K44:M44"/>
    <mergeCell ref="N44:S44"/>
    <mergeCell ref="T44:Y44"/>
    <mergeCell ref="Z44:AE44"/>
    <mergeCell ref="AF44:AK44"/>
    <mergeCell ref="AL44:AQ44"/>
    <mergeCell ref="AR44:AW44"/>
    <mergeCell ref="AX44:BC44"/>
    <mergeCell ref="BD44:BI44"/>
    <mergeCell ref="I45:M45"/>
    <mergeCell ref="N45:S45"/>
    <mergeCell ref="T45:Y45"/>
    <mergeCell ref="Z45:AE45"/>
    <mergeCell ref="AF45:AK45"/>
    <mergeCell ref="AL45:AQ45"/>
    <mergeCell ref="AR45:AW45"/>
    <mergeCell ref="AX45:BC45"/>
    <mergeCell ref="BD45:BI45"/>
    <mergeCell ref="E46:F50"/>
    <mergeCell ref="G46:H50"/>
    <mergeCell ref="I46:J47"/>
    <mergeCell ref="K46:M46"/>
    <mergeCell ref="N46:S46"/>
    <mergeCell ref="T46:Y46"/>
    <mergeCell ref="K47:M47"/>
    <mergeCell ref="N47:S47"/>
    <mergeCell ref="T47:Y47"/>
    <mergeCell ref="I48:J49"/>
    <mergeCell ref="Z46:AE46"/>
    <mergeCell ref="AF46:AK46"/>
    <mergeCell ref="AL46:AQ46"/>
    <mergeCell ref="AR46:AW46"/>
    <mergeCell ref="AX46:BC46"/>
    <mergeCell ref="BD46:BI46"/>
    <mergeCell ref="Z47:AE47"/>
    <mergeCell ref="AF47:AK47"/>
    <mergeCell ref="AL47:AQ47"/>
    <mergeCell ref="AR47:AW47"/>
    <mergeCell ref="AX47:BC47"/>
    <mergeCell ref="BD47:BI47"/>
    <mergeCell ref="K48:M48"/>
    <mergeCell ref="N48:S48"/>
    <mergeCell ref="T48:Y48"/>
    <mergeCell ref="Z48:AE48"/>
    <mergeCell ref="AF48:AK48"/>
    <mergeCell ref="AL48:AQ48"/>
    <mergeCell ref="AR48:AW48"/>
    <mergeCell ref="AX48:BC48"/>
    <mergeCell ref="BD48:BI48"/>
    <mergeCell ref="K49:M49"/>
    <mergeCell ref="N49:S49"/>
    <mergeCell ref="T49:Y49"/>
    <mergeCell ref="Z49:AE49"/>
    <mergeCell ref="AF49:AK49"/>
    <mergeCell ref="AL49:AQ49"/>
    <mergeCell ref="AR49:AW49"/>
    <mergeCell ref="AX49:BC49"/>
    <mergeCell ref="BD49:BI49"/>
    <mergeCell ref="I50:M50"/>
    <mergeCell ref="N50:S50"/>
    <mergeCell ref="T50:Y50"/>
    <mergeCell ref="Z50:AE50"/>
    <mergeCell ref="AF50:AK50"/>
    <mergeCell ref="AL50:AQ50"/>
    <mergeCell ref="AR50:AW50"/>
    <mergeCell ref="AX50:BC50"/>
    <mergeCell ref="BD50:BI50"/>
    <mergeCell ref="E51:M51"/>
    <mergeCell ref="N51:S51"/>
    <mergeCell ref="T51:Y51"/>
    <mergeCell ref="Z51:AE51"/>
    <mergeCell ref="AF51:AK51"/>
    <mergeCell ref="AL51:AQ51"/>
    <mergeCell ref="AR51:AW51"/>
    <mergeCell ref="AX51:BC51"/>
    <mergeCell ref="BD51:BI51"/>
    <mergeCell ref="D52:M52"/>
    <mergeCell ref="N52:S52"/>
    <mergeCell ref="T52:Y52"/>
    <mergeCell ref="Z52:AE52"/>
    <mergeCell ref="AF52:AK52"/>
    <mergeCell ref="AL52:AQ52"/>
    <mergeCell ref="AR52:AW52"/>
    <mergeCell ref="AX52:BC52"/>
    <mergeCell ref="BD52:BI52"/>
    <mergeCell ref="D53:L53"/>
    <mergeCell ref="N53:S53"/>
    <mergeCell ref="T53:Y53"/>
    <mergeCell ref="Z53:AE53"/>
    <mergeCell ref="AF53:AK53"/>
    <mergeCell ref="AL53:AQ53"/>
    <mergeCell ref="AR53:AW53"/>
    <mergeCell ref="AX53:BC53"/>
    <mergeCell ref="BD53:BI53"/>
    <mergeCell ref="D54:L54"/>
    <mergeCell ref="N54:S54"/>
    <mergeCell ref="T54:Y54"/>
    <mergeCell ref="Z54:AE54"/>
    <mergeCell ref="AF54:AK54"/>
    <mergeCell ref="AL54:AQ54"/>
    <mergeCell ref="AR54:AW54"/>
    <mergeCell ref="AX54:BC54"/>
    <mergeCell ref="BD54:BI54"/>
    <mergeCell ref="D55:L55"/>
    <mergeCell ref="N55:S55"/>
    <mergeCell ref="T55:Y55"/>
    <mergeCell ref="Z55:AE55"/>
    <mergeCell ref="AF55:AK55"/>
    <mergeCell ref="AL55:AQ55"/>
    <mergeCell ref="AR55:AW55"/>
    <mergeCell ref="AX55:BC55"/>
    <mergeCell ref="BD55:BI55"/>
    <mergeCell ref="AR57:AW57"/>
    <mergeCell ref="A56:M56"/>
    <mergeCell ref="N56:S56"/>
    <mergeCell ref="T56:Y56"/>
    <mergeCell ref="Z56:AE56"/>
    <mergeCell ref="AF56:AK56"/>
    <mergeCell ref="AL56:AQ56"/>
    <mergeCell ref="AX58:BC58"/>
    <mergeCell ref="AR56:AW56"/>
    <mergeCell ref="AX56:BC56"/>
    <mergeCell ref="BD56:BI56"/>
    <mergeCell ref="A57:M57"/>
    <mergeCell ref="N57:S57"/>
    <mergeCell ref="T57:Y57"/>
    <mergeCell ref="Z57:AE57"/>
    <mergeCell ref="AF57:AK57"/>
    <mergeCell ref="AL57:AQ57"/>
    <mergeCell ref="BD58:BI58"/>
    <mergeCell ref="AX57:BC57"/>
    <mergeCell ref="BD57:BI57"/>
    <mergeCell ref="A58:M58"/>
    <mergeCell ref="N58:S58"/>
    <mergeCell ref="T58:Y58"/>
    <mergeCell ref="Z58:AE58"/>
    <mergeCell ref="AF58:AK58"/>
    <mergeCell ref="AL58:AQ58"/>
    <mergeCell ref="AR58:AW58"/>
  </mergeCells>
  <printOptions horizontalCentered="1"/>
  <pageMargins left="0" right="0" top="0.3937007874015748" bottom="0.3937007874015748" header="0" footer="0.1968503937007874"/>
  <pageSetup horizontalDpi="600" verticalDpi="600" orientation="portrait" paperSize="9" scale="77" r:id="rId2"/>
  <headerFooter alignWithMargins="0">
    <oddFooter>&amp;C-24-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R36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6" width="1.25" style="2" customWidth="1"/>
    <col min="7" max="54" width="1.37890625" style="2" customWidth="1"/>
    <col min="55" max="69" width="1.25" style="2" customWidth="1"/>
    <col min="70" max="16384" width="9.00390625" style="2" customWidth="1"/>
  </cols>
  <sheetData>
    <row r="1" spans="1:70" ht="18.75">
      <c r="A1" s="1" t="s">
        <v>112</v>
      </c>
      <c r="B1" s="1"/>
      <c r="BO1" s="3"/>
      <c r="BP1" s="3"/>
      <c r="BQ1" s="3"/>
      <c r="BR1" s="3"/>
    </row>
    <row r="2" spans="1:69" s="14" customFormat="1" ht="24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96"/>
      <c r="O2" s="96"/>
      <c r="P2" s="96"/>
      <c r="Q2" s="96"/>
      <c r="R2" s="96"/>
      <c r="S2" s="97"/>
      <c r="T2" s="97"/>
      <c r="U2" s="97"/>
      <c r="V2" s="97"/>
      <c r="W2" s="97"/>
      <c r="X2" s="97"/>
      <c r="Y2" s="97"/>
      <c r="Z2" s="96"/>
      <c r="AA2" s="96"/>
      <c r="AB2" s="97"/>
      <c r="AC2" s="97"/>
      <c r="AD2" s="97"/>
      <c r="AE2" s="97"/>
      <c r="AF2" s="97"/>
      <c r="AG2" s="96"/>
      <c r="AH2" s="96"/>
      <c r="AI2" s="96"/>
      <c r="AJ2" s="96"/>
      <c r="AK2" s="97"/>
      <c r="AL2" s="97"/>
      <c r="AM2" s="97"/>
      <c r="AN2" s="97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</row>
    <row r="3" spans="1:44" ht="16.5" customHeight="1">
      <c r="A3" s="5" t="s">
        <v>105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  <c r="AN3" s="6"/>
      <c r="AO3" s="6"/>
      <c r="AP3" s="6"/>
      <c r="AQ3" s="6"/>
      <c r="AR3" s="6"/>
    </row>
    <row r="4" spans="1:69" ht="16.5" customHeight="1">
      <c r="A4" s="587" t="s">
        <v>47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8"/>
      <c r="AA4" s="588"/>
      <c r="AB4" s="588"/>
      <c r="AC4" s="588"/>
      <c r="AD4" s="588"/>
      <c r="AE4" s="588"/>
      <c r="AF4" s="588"/>
      <c r="AG4" s="588"/>
      <c r="AH4" s="588"/>
      <c r="AI4" s="588"/>
      <c r="AJ4" s="588"/>
      <c r="AK4" s="588"/>
      <c r="AL4" s="588"/>
      <c r="AM4" s="588"/>
      <c r="AN4" s="588"/>
      <c r="AO4" s="588"/>
      <c r="AP4" s="588"/>
      <c r="AQ4" s="588"/>
      <c r="AR4" s="588"/>
      <c r="AS4" s="588"/>
      <c r="AT4" s="588"/>
      <c r="AU4" s="588"/>
      <c r="AV4" s="588"/>
      <c r="AW4" s="588"/>
      <c r="AX4" s="588"/>
      <c r="AY4" s="588"/>
      <c r="AZ4" s="588"/>
      <c r="BA4" s="588"/>
      <c r="BB4" s="588"/>
      <c r="BC4" s="588"/>
      <c r="BD4" s="588"/>
      <c r="BE4" s="588"/>
      <c r="BF4" s="588"/>
      <c r="BG4" s="588"/>
      <c r="BH4" s="588"/>
      <c r="BI4" s="588"/>
      <c r="BJ4" s="588"/>
      <c r="BK4" s="588"/>
      <c r="BL4" s="588"/>
      <c r="BM4" s="588"/>
      <c r="BN4" s="588"/>
      <c r="BO4" s="588"/>
      <c r="BP4" s="588"/>
      <c r="BQ4" s="588"/>
    </row>
    <row r="5" spans="1:69" s="98" customFormat="1" ht="19.5" customHeight="1">
      <c r="A5" s="548" t="s">
        <v>48</v>
      </c>
      <c r="B5" s="549"/>
      <c r="C5" s="549"/>
      <c r="D5" s="549"/>
      <c r="E5" s="549"/>
      <c r="F5" s="549"/>
      <c r="G5" s="552" t="s">
        <v>49</v>
      </c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4"/>
      <c r="AE5" s="552" t="s">
        <v>50</v>
      </c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553"/>
      <c r="BB5" s="554"/>
      <c r="BC5" s="263" t="s">
        <v>51</v>
      </c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526"/>
    </row>
    <row r="6" spans="1:69" s="98" customFormat="1" ht="15.75" customHeight="1">
      <c r="A6" s="99"/>
      <c r="B6" s="100"/>
      <c r="C6" s="100"/>
      <c r="D6" s="100"/>
      <c r="E6" s="100"/>
      <c r="F6" s="100"/>
      <c r="G6" s="532" t="s">
        <v>52</v>
      </c>
      <c r="H6" s="531"/>
      <c r="I6" s="531"/>
      <c r="J6" s="531"/>
      <c r="K6" s="531"/>
      <c r="L6" s="531"/>
      <c r="M6" s="531"/>
      <c r="N6" s="533"/>
      <c r="O6" s="530" t="s">
        <v>53</v>
      </c>
      <c r="P6" s="531"/>
      <c r="Q6" s="531"/>
      <c r="R6" s="531"/>
      <c r="S6" s="531"/>
      <c r="T6" s="531"/>
      <c r="U6" s="531"/>
      <c r="V6" s="531"/>
      <c r="W6" s="558" t="s">
        <v>54</v>
      </c>
      <c r="X6" s="556"/>
      <c r="Y6" s="556"/>
      <c r="Z6" s="556"/>
      <c r="AA6" s="556"/>
      <c r="AB6" s="556"/>
      <c r="AC6" s="556"/>
      <c r="AD6" s="557"/>
      <c r="AE6" s="532" t="s">
        <v>52</v>
      </c>
      <c r="AF6" s="531"/>
      <c r="AG6" s="531"/>
      <c r="AH6" s="531"/>
      <c r="AI6" s="531"/>
      <c r="AJ6" s="531"/>
      <c r="AK6" s="531"/>
      <c r="AL6" s="531"/>
      <c r="AM6" s="532" t="s">
        <v>53</v>
      </c>
      <c r="AN6" s="531"/>
      <c r="AO6" s="531"/>
      <c r="AP6" s="531"/>
      <c r="AQ6" s="531"/>
      <c r="AR6" s="531"/>
      <c r="AS6" s="531"/>
      <c r="AT6" s="533"/>
      <c r="AU6" s="555" t="s">
        <v>54</v>
      </c>
      <c r="AV6" s="556"/>
      <c r="AW6" s="556"/>
      <c r="AX6" s="556"/>
      <c r="AY6" s="556"/>
      <c r="AZ6" s="556"/>
      <c r="BA6" s="556"/>
      <c r="BB6" s="557"/>
      <c r="BC6" s="537" t="s">
        <v>69</v>
      </c>
      <c r="BD6" s="538"/>
      <c r="BE6" s="538"/>
      <c r="BF6" s="538"/>
      <c r="BG6" s="539"/>
      <c r="BH6" s="537" t="s">
        <v>70</v>
      </c>
      <c r="BI6" s="538"/>
      <c r="BJ6" s="538"/>
      <c r="BK6" s="538"/>
      <c r="BL6" s="539"/>
      <c r="BM6" s="567" t="s">
        <v>71</v>
      </c>
      <c r="BN6" s="538"/>
      <c r="BO6" s="538"/>
      <c r="BP6" s="538"/>
      <c r="BQ6" s="568"/>
    </row>
    <row r="7" spans="1:69" s="98" customFormat="1" ht="15.75" customHeight="1">
      <c r="A7" s="101"/>
      <c r="B7" s="102"/>
      <c r="C7" s="103"/>
      <c r="D7" s="103"/>
      <c r="E7" s="103"/>
      <c r="F7" s="103"/>
      <c r="G7" s="545" t="s">
        <v>55</v>
      </c>
      <c r="H7" s="546"/>
      <c r="I7" s="546"/>
      <c r="J7" s="546"/>
      <c r="K7" s="546"/>
      <c r="L7" s="546"/>
      <c r="M7" s="546"/>
      <c r="N7" s="547"/>
      <c r="O7" s="559" t="s">
        <v>56</v>
      </c>
      <c r="P7" s="546"/>
      <c r="Q7" s="546"/>
      <c r="R7" s="546"/>
      <c r="S7" s="546"/>
      <c r="T7" s="546"/>
      <c r="U7" s="546"/>
      <c r="V7" s="546"/>
      <c r="W7" s="540"/>
      <c r="X7" s="541"/>
      <c r="Y7" s="541"/>
      <c r="Z7" s="541"/>
      <c r="AA7" s="541"/>
      <c r="AB7" s="541"/>
      <c r="AC7" s="541"/>
      <c r="AD7" s="542"/>
      <c r="AE7" s="545" t="s">
        <v>55</v>
      </c>
      <c r="AF7" s="546"/>
      <c r="AG7" s="546"/>
      <c r="AH7" s="546"/>
      <c r="AI7" s="546"/>
      <c r="AJ7" s="546"/>
      <c r="AK7" s="546"/>
      <c r="AL7" s="546"/>
      <c r="AM7" s="545" t="s">
        <v>56</v>
      </c>
      <c r="AN7" s="546"/>
      <c r="AO7" s="546"/>
      <c r="AP7" s="546"/>
      <c r="AQ7" s="546"/>
      <c r="AR7" s="546"/>
      <c r="AS7" s="546"/>
      <c r="AT7" s="547"/>
      <c r="AU7" s="541"/>
      <c r="AV7" s="541"/>
      <c r="AW7" s="541"/>
      <c r="AX7" s="541"/>
      <c r="AY7" s="541"/>
      <c r="AZ7" s="541"/>
      <c r="BA7" s="541"/>
      <c r="BB7" s="542"/>
      <c r="BC7" s="540"/>
      <c r="BD7" s="541"/>
      <c r="BE7" s="541"/>
      <c r="BF7" s="541"/>
      <c r="BG7" s="542"/>
      <c r="BH7" s="540"/>
      <c r="BI7" s="541"/>
      <c r="BJ7" s="541"/>
      <c r="BK7" s="541"/>
      <c r="BL7" s="542"/>
      <c r="BM7" s="541"/>
      <c r="BN7" s="541"/>
      <c r="BO7" s="541"/>
      <c r="BP7" s="541"/>
      <c r="BQ7" s="569"/>
    </row>
    <row r="8" spans="1:69" s="98" customFormat="1" ht="19.5" customHeight="1">
      <c r="A8" s="550" t="s">
        <v>31</v>
      </c>
      <c r="B8" s="551"/>
      <c r="C8" s="551"/>
      <c r="D8" s="551"/>
      <c r="E8" s="551"/>
      <c r="F8" s="551"/>
      <c r="G8" s="527" t="s">
        <v>72</v>
      </c>
      <c r="H8" s="528"/>
      <c r="I8" s="528"/>
      <c r="J8" s="528"/>
      <c r="K8" s="528"/>
      <c r="L8" s="528"/>
      <c r="M8" s="528"/>
      <c r="N8" s="529"/>
      <c r="O8" s="571" t="s">
        <v>73</v>
      </c>
      <c r="P8" s="528"/>
      <c r="Q8" s="528"/>
      <c r="R8" s="528"/>
      <c r="S8" s="528"/>
      <c r="T8" s="528"/>
      <c r="U8" s="528"/>
      <c r="V8" s="528"/>
      <c r="W8" s="527" t="s">
        <v>74</v>
      </c>
      <c r="X8" s="528"/>
      <c r="Y8" s="528"/>
      <c r="Z8" s="528"/>
      <c r="AA8" s="528"/>
      <c r="AB8" s="528"/>
      <c r="AC8" s="528"/>
      <c r="AD8" s="529"/>
      <c r="AE8" s="527" t="s">
        <v>75</v>
      </c>
      <c r="AF8" s="528"/>
      <c r="AG8" s="528"/>
      <c r="AH8" s="528"/>
      <c r="AI8" s="528"/>
      <c r="AJ8" s="528"/>
      <c r="AK8" s="528"/>
      <c r="AL8" s="528"/>
      <c r="AM8" s="527" t="s">
        <v>76</v>
      </c>
      <c r="AN8" s="528"/>
      <c r="AO8" s="528"/>
      <c r="AP8" s="528"/>
      <c r="AQ8" s="528"/>
      <c r="AR8" s="528"/>
      <c r="AS8" s="528"/>
      <c r="AT8" s="529"/>
      <c r="AU8" s="571" t="s">
        <v>77</v>
      </c>
      <c r="AV8" s="528"/>
      <c r="AW8" s="528"/>
      <c r="AX8" s="528"/>
      <c r="AY8" s="528"/>
      <c r="AZ8" s="528"/>
      <c r="BA8" s="528"/>
      <c r="BB8" s="529"/>
      <c r="BC8" s="543"/>
      <c r="BD8" s="403"/>
      <c r="BE8" s="403"/>
      <c r="BF8" s="403"/>
      <c r="BG8" s="544"/>
      <c r="BH8" s="543"/>
      <c r="BI8" s="403"/>
      <c r="BJ8" s="403"/>
      <c r="BK8" s="403"/>
      <c r="BL8" s="544"/>
      <c r="BM8" s="403"/>
      <c r="BN8" s="403"/>
      <c r="BO8" s="403"/>
      <c r="BP8" s="403"/>
      <c r="BQ8" s="570"/>
    </row>
    <row r="9" spans="1:69" s="104" customFormat="1" ht="24.75" customHeight="1">
      <c r="A9" s="572" t="s">
        <v>173</v>
      </c>
      <c r="B9" s="523"/>
      <c r="C9" s="523"/>
      <c r="D9" s="523"/>
      <c r="E9" s="523"/>
      <c r="F9" s="524"/>
      <c r="G9" s="534">
        <v>293648165</v>
      </c>
      <c r="H9" s="535"/>
      <c r="I9" s="535"/>
      <c r="J9" s="535"/>
      <c r="K9" s="535"/>
      <c r="L9" s="535"/>
      <c r="M9" s="535"/>
      <c r="N9" s="536"/>
      <c r="O9" s="534">
        <v>23574385</v>
      </c>
      <c r="P9" s="535"/>
      <c r="Q9" s="535"/>
      <c r="R9" s="535"/>
      <c r="S9" s="535"/>
      <c r="T9" s="535"/>
      <c r="U9" s="535"/>
      <c r="V9" s="536"/>
      <c r="W9" s="534">
        <f aca="true" t="shared" si="0" ref="W9:W16">SUM(G9:V9)</f>
        <v>317222550</v>
      </c>
      <c r="X9" s="535"/>
      <c r="Y9" s="535"/>
      <c r="Z9" s="535"/>
      <c r="AA9" s="535"/>
      <c r="AB9" s="535"/>
      <c r="AC9" s="535"/>
      <c r="AD9" s="536"/>
      <c r="AE9" s="534">
        <v>288262207</v>
      </c>
      <c r="AF9" s="535"/>
      <c r="AG9" s="535"/>
      <c r="AH9" s="535"/>
      <c r="AI9" s="535"/>
      <c r="AJ9" s="535"/>
      <c r="AK9" s="535"/>
      <c r="AL9" s="536"/>
      <c r="AM9" s="534">
        <v>4703017</v>
      </c>
      <c r="AN9" s="535"/>
      <c r="AO9" s="535"/>
      <c r="AP9" s="535"/>
      <c r="AQ9" s="535"/>
      <c r="AR9" s="535"/>
      <c r="AS9" s="535"/>
      <c r="AT9" s="536"/>
      <c r="AU9" s="534">
        <f aca="true" t="shared" si="1" ref="AU9:AU16">SUM(AE9:AT9)</f>
        <v>292965224</v>
      </c>
      <c r="AV9" s="535"/>
      <c r="AW9" s="535"/>
      <c r="AX9" s="535"/>
      <c r="AY9" s="535"/>
      <c r="AZ9" s="535"/>
      <c r="BA9" s="535"/>
      <c r="BB9" s="536"/>
      <c r="BC9" s="519">
        <f aca="true" t="shared" si="2" ref="BC9:BC17">AE9/G9*100</f>
        <v>98.16584653270351</v>
      </c>
      <c r="BD9" s="520"/>
      <c r="BE9" s="520"/>
      <c r="BF9" s="520"/>
      <c r="BG9" s="521"/>
      <c r="BH9" s="519">
        <f aca="true" t="shared" si="3" ref="BH9:BH17">AM9/O9*100</f>
        <v>19.94969115843319</v>
      </c>
      <c r="BI9" s="520"/>
      <c r="BJ9" s="520"/>
      <c r="BK9" s="520"/>
      <c r="BL9" s="521"/>
      <c r="BM9" s="519">
        <f aca="true" t="shared" si="4" ref="BM9:BM17">AU9/W9*100</f>
        <v>92.35321511664287</v>
      </c>
      <c r="BN9" s="520"/>
      <c r="BO9" s="520"/>
      <c r="BP9" s="520"/>
      <c r="BQ9" s="566"/>
    </row>
    <row r="10" spans="1:69" s="104" customFormat="1" ht="24.75" customHeight="1">
      <c r="A10" s="572" t="s">
        <v>174</v>
      </c>
      <c r="B10" s="523"/>
      <c r="C10" s="523"/>
      <c r="D10" s="523"/>
      <c r="E10" s="523"/>
      <c r="F10" s="524"/>
      <c r="G10" s="563">
        <v>290235654</v>
      </c>
      <c r="H10" s="564"/>
      <c r="I10" s="564"/>
      <c r="J10" s="564"/>
      <c r="K10" s="564"/>
      <c r="L10" s="564"/>
      <c r="M10" s="564"/>
      <c r="N10" s="565"/>
      <c r="O10" s="573">
        <v>22559554</v>
      </c>
      <c r="P10" s="564"/>
      <c r="Q10" s="564"/>
      <c r="R10" s="564"/>
      <c r="S10" s="564"/>
      <c r="T10" s="564"/>
      <c r="U10" s="564"/>
      <c r="V10" s="574"/>
      <c r="W10" s="563">
        <f t="shared" si="0"/>
        <v>312795208</v>
      </c>
      <c r="X10" s="564"/>
      <c r="Y10" s="564"/>
      <c r="Z10" s="564"/>
      <c r="AA10" s="564"/>
      <c r="AB10" s="564"/>
      <c r="AC10" s="564"/>
      <c r="AD10" s="565"/>
      <c r="AE10" s="563">
        <v>285099118</v>
      </c>
      <c r="AF10" s="564"/>
      <c r="AG10" s="564"/>
      <c r="AH10" s="564"/>
      <c r="AI10" s="564"/>
      <c r="AJ10" s="564"/>
      <c r="AK10" s="564"/>
      <c r="AL10" s="574"/>
      <c r="AM10" s="563">
        <v>4548840</v>
      </c>
      <c r="AN10" s="564"/>
      <c r="AO10" s="564"/>
      <c r="AP10" s="564"/>
      <c r="AQ10" s="564"/>
      <c r="AR10" s="564"/>
      <c r="AS10" s="564"/>
      <c r="AT10" s="565"/>
      <c r="AU10" s="563">
        <f t="shared" si="1"/>
        <v>289647958</v>
      </c>
      <c r="AV10" s="564"/>
      <c r="AW10" s="564"/>
      <c r="AX10" s="564"/>
      <c r="AY10" s="564"/>
      <c r="AZ10" s="564"/>
      <c r="BA10" s="564"/>
      <c r="BB10" s="565"/>
      <c r="BC10" s="519">
        <f t="shared" si="2"/>
        <v>98.23021881384703</v>
      </c>
      <c r="BD10" s="520"/>
      <c r="BE10" s="520"/>
      <c r="BF10" s="520"/>
      <c r="BG10" s="521"/>
      <c r="BH10" s="519">
        <f t="shared" si="3"/>
        <v>20.163696498609855</v>
      </c>
      <c r="BI10" s="520"/>
      <c r="BJ10" s="520"/>
      <c r="BK10" s="520"/>
      <c r="BL10" s="521"/>
      <c r="BM10" s="519">
        <f t="shared" si="4"/>
        <v>92.59987064763473</v>
      </c>
      <c r="BN10" s="520"/>
      <c r="BO10" s="520"/>
      <c r="BP10" s="520"/>
      <c r="BQ10" s="566"/>
    </row>
    <row r="11" spans="1:69" s="104" customFormat="1" ht="24.75" customHeight="1">
      <c r="A11" s="572" t="s">
        <v>175</v>
      </c>
      <c r="B11" s="523"/>
      <c r="C11" s="523"/>
      <c r="D11" s="523"/>
      <c r="E11" s="523"/>
      <c r="F11" s="524"/>
      <c r="G11" s="560">
        <v>291120332</v>
      </c>
      <c r="H11" s="561"/>
      <c r="I11" s="561"/>
      <c r="J11" s="561"/>
      <c r="K11" s="561"/>
      <c r="L11" s="561"/>
      <c r="M11" s="561"/>
      <c r="N11" s="562"/>
      <c r="O11" s="360">
        <v>21107785</v>
      </c>
      <c r="P11" s="360"/>
      <c r="Q11" s="360"/>
      <c r="R11" s="360"/>
      <c r="S11" s="360"/>
      <c r="T11" s="360"/>
      <c r="U11" s="360"/>
      <c r="V11" s="360"/>
      <c r="W11" s="360">
        <f t="shared" si="0"/>
        <v>312228117</v>
      </c>
      <c r="X11" s="360"/>
      <c r="Y11" s="360"/>
      <c r="Z11" s="360"/>
      <c r="AA11" s="360"/>
      <c r="AB11" s="360"/>
      <c r="AC11" s="360"/>
      <c r="AD11" s="360"/>
      <c r="AE11" s="360">
        <v>286345211</v>
      </c>
      <c r="AF11" s="360"/>
      <c r="AG11" s="360"/>
      <c r="AH11" s="360"/>
      <c r="AI11" s="360"/>
      <c r="AJ11" s="360"/>
      <c r="AK11" s="360"/>
      <c r="AL11" s="360"/>
      <c r="AM11" s="560">
        <v>4378021</v>
      </c>
      <c r="AN11" s="561"/>
      <c r="AO11" s="561"/>
      <c r="AP11" s="561"/>
      <c r="AQ11" s="561"/>
      <c r="AR11" s="561"/>
      <c r="AS11" s="561"/>
      <c r="AT11" s="562"/>
      <c r="AU11" s="360">
        <f t="shared" si="1"/>
        <v>290723232</v>
      </c>
      <c r="AV11" s="360"/>
      <c r="AW11" s="360"/>
      <c r="AX11" s="360"/>
      <c r="AY11" s="360"/>
      <c r="AZ11" s="360"/>
      <c r="BA11" s="360"/>
      <c r="BB11" s="360"/>
      <c r="BC11" s="519">
        <f t="shared" si="2"/>
        <v>98.35974321436264</v>
      </c>
      <c r="BD11" s="520"/>
      <c r="BE11" s="520"/>
      <c r="BF11" s="520"/>
      <c r="BG11" s="521"/>
      <c r="BH11" s="519">
        <f t="shared" si="3"/>
        <v>20.741262050944712</v>
      </c>
      <c r="BI11" s="520"/>
      <c r="BJ11" s="520"/>
      <c r="BK11" s="520"/>
      <c r="BL11" s="521"/>
      <c r="BM11" s="519">
        <f t="shared" si="4"/>
        <v>93.11244445035038</v>
      </c>
      <c r="BN11" s="520"/>
      <c r="BO11" s="520"/>
      <c r="BP11" s="520"/>
      <c r="BQ11" s="566"/>
    </row>
    <row r="12" spans="1:69" s="104" customFormat="1" ht="24.75" customHeight="1">
      <c r="A12" s="572" t="s">
        <v>176</v>
      </c>
      <c r="B12" s="523"/>
      <c r="C12" s="523"/>
      <c r="D12" s="523"/>
      <c r="E12" s="523"/>
      <c r="F12" s="524"/>
      <c r="G12" s="560">
        <v>293884785</v>
      </c>
      <c r="H12" s="561"/>
      <c r="I12" s="561"/>
      <c r="J12" s="561"/>
      <c r="K12" s="561"/>
      <c r="L12" s="561"/>
      <c r="M12" s="561"/>
      <c r="N12" s="562"/>
      <c r="O12" s="360">
        <v>19769521</v>
      </c>
      <c r="P12" s="360"/>
      <c r="Q12" s="360"/>
      <c r="R12" s="360"/>
      <c r="S12" s="360"/>
      <c r="T12" s="360"/>
      <c r="U12" s="360"/>
      <c r="V12" s="360"/>
      <c r="W12" s="360">
        <f t="shared" si="0"/>
        <v>313654306</v>
      </c>
      <c r="X12" s="360"/>
      <c r="Y12" s="360"/>
      <c r="Z12" s="360"/>
      <c r="AA12" s="360"/>
      <c r="AB12" s="360"/>
      <c r="AC12" s="360"/>
      <c r="AD12" s="360"/>
      <c r="AE12" s="360">
        <v>289442435</v>
      </c>
      <c r="AF12" s="360"/>
      <c r="AG12" s="360"/>
      <c r="AH12" s="360"/>
      <c r="AI12" s="360"/>
      <c r="AJ12" s="360"/>
      <c r="AK12" s="360"/>
      <c r="AL12" s="360"/>
      <c r="AM12" s="560">
        <v>4039849</v>
      </c>
      <c r="AN12" s="561"/>
      <c r="AO12" s="561"/>
      <c r="AP12" s="561"/>
      <c r="AQ12" s="561"/>
      <c r="AR12" s="561"/>
      <c r="AS12" s="561"/>
      <c r="AT12" s="562"/>
      <c r="AU12" s="360">
        <f t="shared" si="1"/>
        <v>293482284</v>
      </c>
      <c r="AV12" s="360"/>
      <c r="AW12" s="360"/>
      <c r="AX12" s="360"/>
      <c r="AY12" s="360"/>
      <c r="AZ12" s="360"/>
      <c r="BA12" s="360"/>
      <c r="BB12" s="360"/>
      <c r="BC12" s="595">
        <f t="shared" si="2"/>
        <v>98.48840422276369</v>
      </c>
      <c r="BD12" s="596"/>
      <c r="BE12" s="596"/>
      <c r="BF12" s="596"/>
      <c r="BG12" s="597"/>
      <c r="BH12" s="595">
        <f t="shared" si="3"/>
        <v>20.434733851164122</v>
      </c>
      <c r="BI12" s="596"/>
      <c r="BJ12" s="596"/>
      <c r="BK12" s="596"/>
      <c r="BL12" s="597"/>
      <c r="BM12" s="599">
        <f t="shared" si="4"/>
        <v>93.56870872992256</v>
      </c>
      <c r="BN12" s="596"/>
      <c r="BO12" s="596"/>
      <c r="BP12" s="596"/>
      <c r="BQ12" s="596"/>
    </row>
    <row r="13" spans="1:69" s="104" customFormat="1" ht="24.75" customHeight="1">
      <c r="A13" s="572" t="s">
        <v>177</v>
      </c>
      <c r="B13" s="523"/>
      <c r="C13" s="523"/>
      <c r="D13" s="523"/>
      <c r="E13" s="523"/>
      <c r="F13" s="524"/>
      <c r="G13" s="560">
        <v>294349017</v>
      </c>
      <c r="H13" s="561"/>
      <c r="I13" s="561"/>
      <c r="J13" s="561"/>
      <c r="K13" s="561"/>
      <c r="L13" s="561"/>
      <c r="M13" s="561"/>
      <c r="N13" s="562"/>
      <c r="O13" s="367">
        <v>18762098</v>
      </c>
      <c r="P13" s="367"/>
      <c r="Q13" s="367"/>
      <c r="R13" s="367"/>
      <c r="S13" s="367"/>
      <c r="T13" s="367"/>
      <c r="U13" s="367"/>
      <c r="V13" s="367"/>
      <c r="W13" s="367">
        <f t="shared" si="0"/>
        <v>313111115</v>
      </c>
      <c r="X13" s="367"/>
      <c r="Y13" s="367"/>
      <c r="Z13" s="367"/>
      <c r="AA13" s="367"/>
      <c r="AB13" s="367"/>
      <c r="AC13" s="367"/>
      <c r="AD13" s="367"/>
      <c r="AE13" s="367">
        <v>290363841</v>
      </c>
      <c r="AF13" s="367"/>
      <c r="AG13" s="367"/>
      <c r="AH13" s="367"/>
      <c r="AI13" s="367"/>
      <c r="AJ13" s="367"/>
      <c r="AK13" s="367"/>
      <c r="AL13" s="367"/>
      <c r="AM13" s="560">
        <v>4022832</v>
      </c>
      <c r="AN13" s="561"/>
      <c r="AO13" s="561"/>
      <c r="AP13" s="561"/>
      <c r="AQ13" s="561"/>
      <c r="AR13" s="561"/>
      <c r="AS13" s="561"/>
      <c r="AT13" s="562"/>
      <c r="AU13" s="367">
        <f t="shared" si="1"/>
        <v>294386673</v>
      </c>
      <c r="AV13" s="367"/>
      <c r="AW13" s="367"/>
      <c r="AX13" s="367"/>
      <c r="AY13" s="367"/>
      <c r="AZ13" s="367"/>
      <c r="BA13" s="367"/>
      <c r="BB13" s="367"/>
      <c r="BC13" s="516">
        <f t="shared" si="2"/>
        <v>98.64610521189545</v>
      </c>
      <c r="BD13" s="517"/>
      <c r="BE13" s="517"/>
      <c r="BF13" s="517"/>
      <c r="BG13" s="518"/>
      <c r="BH13" s="516">
        <f t="shared" si="3"/>
        <v>21.441269521137773</v>
      </c>
      <c r="BI13" s="517"/>
      <c r="BJ13" s="517"/>
      <c r="BK13" s="517"/>
      <c r="BL13" s="518"/>
      <c r="BM13" s="600">
        <f t="shared" si="4"/>
        <v>94.01987310479221</v>
      </c>
      <c r="BN13" s="517"/>
      <c r="BO13" s="517"/>
      <c r="BP13" s="517"/>
      <c r="BQ13" s="517"/>
    </row>
    <row r="14" spans="1:69" s="104" customFormat="1" ht="24.75" customHeight="1">
      <c r="A14" s="572" t="s">
        <v>178</v>
      </c>
      <c r="B14" s="523"/>
      <c r="C14" s="523"/>
      <c r="D14" s="523"/>
      <c r="E14" s="523"/>
      <c r="F14" s="524"/>
      <c r="G14" s="507">
        <v>296451202</v>
      </c>
      <c r="H14" s="508"/>
      <c r="I14" s="508"/>
      <c r="J14" s="508"/>
      <c r="K14" s="508"/>
      <c r="L14" s="508"/>
      <c r="M14" s="508"/>
      <c r="N14" s="509"/>
      <c r="O14" s="360">
        <v>17163222</v>
      </c>
      <c r="P14" s="360"/>
      <c r="Q14" s="360"/>
      <c r="R14" s="360"/>
      <c r="S14" s="360"/>
      <c r="T14" s="360"/>
      <c r="U14" s="360"/>
      <c r="V14" s="360"/>
      <c r="W14" s="360">
        <f t="shared" si="0"/>
        <v>313614424</v>
      </c>
      <c r="X14" s="360"/>
      <c r="Y14" s="360"/>
      <c r="Z14" s="360"/>
      <c r="AA14" s="360"/>
      <c r="AB14" s="360"/>
      <c r="AC14" s="360"/>
      <c r="AD14" s="360"/>
      <c r="AE14" s="360">
        <v>292692684</v>
      </c>
      <c r="AF14" s="360"/>
      <c r="AG14" s="360"/>
      <c r="AH14" s="360"/>
      <c r="AI14" s="360"/>
      <c r="AJ14" s="360"/>
      <c r="AK14" s="360"/>
      <c r="AL14" s="360"/>
      <c r="AM14" s="507">
        <v>3964784</v>
      </c>
      <c r="AN14" s="508"/>
      <c r="AO14" s="508"/>
      <c r="AP14" s="508"/>
      <c r="AQ14" s="508"/>
      <c r="AR14" s="508"/>
      <c r="AS14" s="508"/>
      <c r="AT14" s="509"/>
      <c r="AU14" s="360">
        <f t="shared" si="1"/>
        <v>296657468</v>
      </c>
      <c r="AV14" s="360"/>
      <c r="AW14" s="360"/>
      <c r="AX14" s="360"/>
      <c r="AY14" s="360"/>
      <c r="AZ14" s="360"/>
      <c r="BA14" s="360"/>
      <c r="BB14" s="360"/>
      <c r="BC14" s="516">
        <f t="shared" si="2"/>
        <v>98.73216300873693</v>
      </c>
      <c r="BD14" s="517"/>
      <c r="BE14" s="517"/>
      <c r="BF14" s="517"/>
      <c r="BG14" s="518"/>
      <c r="BH14" s="516">
        <f t="shared" si="3"/>
        <v>23.10046446989965</v>
      </c>
      <c r="BI14" s="517"/>
      <c r="BJ14" s="517"/>
      <c r="BK14" s="517"/>
      <c r="BL14" s="518"/>
      <c r="BM14" s="600">
        <f t="shared" si="4"/>
        <v>94.59305608979261</v>
      </c>
      <c r="BN14" s="517"/>
      <c r="BO14" s="517"/>
      <c r="BP14" s="517"/>
      <c r="BQ14" s="517"/>
    </row>
    <row r="15" spans="1:69" s="104" customFormat="1" ht="24.75" customHeight="1">
      <c r="A15" s="572" t="s">
        <v>179</v>
      </c>
      <c r="B15" s="523"/>
      <c r="C15" s="523"/>
      <c r="D15" s="523"/>
      <c r="E15" s="523"/>
      <c r="F15" s="524"/>
      <c r="G15" s="560">
        <v>299167193</v>
      </c>
      <c r="H15" s="561"/>
      <c r="I15" s="561"/>
      <c r="J15" s="561"/>
      <c r="K15" s="561"/>
      <c r="L15" s="561"/>
      <c r="M15" s="561"/>
      <c r="N15" s="562"/>
      <c r="O15" s="360">
        <v>15806771</v>
      </c>
      <c r="P15" s="360"/>
      <c r="Q15" s="360"/>
      <c r="R15" s="360"/>
      <c r="S15" s="360"/>
      <c r="T15" s="360"/>
      <c r="U15" s="360"/>
      <c r="V15" s="360"/>
      <c r="W15" s="360">
        <f t="shared" si="0"/>
        <v>314973964</v>
      </c>
      <c r="X15" s="360"/>
      <c r="Y15" s="360"/>
      <c r="Z15" s="360"/>
      <c r="AA15" s="360"/>
      <c r="AB15" s="360"/>
      <c r="AC15" s="360"/>
      <c r="AD15" s="360"/>
      <c r="AE15" s="360">
        <v>295673022</v>
      </c>
      <c r="AF15" s="360"/>
      <c r="AG15" s="360"/>
      <c r="AH15" s="360"/>
      <c r="AI15" s="360"/>
      <c r="AJ15" s="360"/>
      <c r="AK15" s="360"/>
      <c r="AL15" s="360"/>
      <c r="AM15" s="560">
        <v>3695543</v>
      </c>
      <c r="AN15" s="561"/>
      <c r="AO15" s="561"/>
      <c r="AP15" s="561"/>
      <c r="AQ15" s="561"/>
      <c r="AR15" s="561"/>
      <c r="AS15" s="561"/>
      <c r="AT15" s="562"/>
      <c r="AU15" s="360">
        <f t="shared" si="1"/>
        <v>299368565</v>
      </c>
      <c r="AV15" s="360"/>
      <c r="AW15" s="360"/>
      <c r="AX15" s="360"/>
      <c r="AY15" s="360"/>
      <c r="AZ15" s="360"/>
      <c r="BA15" s="360"/>
      <c r="BB15" s="360"/>
      <c r="BC15" s="519">
        <f t="shared" si="2"/>
        <v>98.83203403255517</v>
      </c>
      <c r="BD15" s="520"/>
      <c r="BE15" s="520"/>
      <c r="BF15" s="520"/>
      <c r="BG15" s="521"/>
      <c r="BH15" s="519">
        <f t="shared" si="3"/>
        <v>23.379493509458698</v>
      </c>
      <c r="BI15" s="520"/>
      <c r="BJ15" s="520"/>
      <c r="BK15" s="520"/>
      <c r="BL15" s="521"/>
      <c r="BM15" s="519">
        <f t="shared" si="4"/>
        <v>95.0454955699132</v>
      </c>
      <c r="BN15" s="520"/>
      <c r="BO15" s="520"/>
      <c r="BP15" s="520"/>
      <c r="BQ15" s="566"/>
    </row>
    <row r="16" spans="1:69" s="104" customFormat="1" ht="28.5" customHeight="1">
      <c r="A16" s="576" t="s">
        <v>180</v>
      </c>
      <c r="B16" s="576"/>
      <c r="C16" s="576"/>
      <c r="D16" s="576"/>
      <c r="E16" s="576"/>
      <c r="F16" s="577"/>
      <c r="G16" s="411">
        <v>300786201</v>
      </c>
      <c r="H16" s="412"/>
      <c r="I16" s="412"/>
      <c r="J16" s="412"/>
      <c r="K16" s="412"/>
      <c r="L16" s="412"/>
      <c r="M16" s="412"/>
      <c r="N16" s="575"/>
      <c r="O16" s="411">
        <v>14281417</v>
      </c>
      <c r="P16" s="412"/>
      <c r="Q16" s="412"/>
      <c r="R16" s="412"/>
      <c r="S16" s="412"/>
      <c r="T16" s="412"/>
      <c r="U16" s="412"/>
      <c r="V16" s="575"/>
      <c r="W16" s="352">
        <f t="shared" si="0"/>
        <v>315067618</v>
      </c>
      <c r="X16" s="352"/>
      <c r="Y16" s="352"/>
      <c r="Z16" s="352"/>
      <c r="AA16" s="352"/>
      <c r="AB16" s="352"/>
      <c r="AC16" s="352"/>
      <c r="AD16" s="352"/>
      <c r="AE16" s="411">
        <v>297523074</v>
      </c>
      <c r="AF16" s="412"/>
      <c r="AG16" s="412"/>
      <c r="AH16" s="412"/>
      <c r="AI16" s="412"/>
      <c r="AJ16" s="412"/>
      <c r="AK16" s="412"/>
      <c r="AL16" s="575"/>
      <c r="AM16" s="411">
        <v>3525474</v>
      </c>
      <c r="AN16" s="412"/>
      <c r="AO16" s="412"/>
      <c r="AP16" s="412"/>
      <c r="AQ16" s="412"/>
      <c r="AR16" s="412"/>
      <c r="AS16" s="412"/>
      <c r="AT16" s="575"/>
      <c r="AU16" s="352">
        <f t="shared" si="1"/>
        <v>301048548</v>
      </c>
      <c r="AV16" s="352"/>
      <c r="AW16" s="352"/>
      <c r="AX16" s="352"/>
      <c r="AY16" s="352"/>
      <c r="AZ16" s="352"/>
      <c r="BA16" s="352"/>
      <c r="BB16" s="352"/>
      <c r="BC16" s="516">
        <f t="shared" si="2"/>
        <v>98.91513407558215</v>
      </c>
      <c r="BD16" s="517"/>
      <c r="BE16" s="517"/>
      <c r="BF16" s="517"/>
      <c r="BG16" s="518"/>
      <c r="BH16" s="516">
        <f t="shared" si="3"/>
        <v>24.68574371856798</v>
      </c>
      <c r="BI16" s="517"/>
      <c r="BJ16" s="517"/>
      <c r="BK16" s="517"/>
      <c r="BL16" s="518"/>
      <c r="BM16" s="600">
        <f t="shared" si="4"/>
        <v>95.55045672767298</v>
      </c>
      <c r="BN16" s="517"/>
      <c r="BO16" s="517"/>
      <c r="BP16" s="517"/>
      <c r="BQ16" s="517"/>
    </row>
    <row r="17" spans="1:69" s="104" customFormat="1" ht="26.25" customHeight="1">
      <c r="A17" s="605" t="s">
        <v>172</v>
      </c>
      <c r="B17" s="605"/>
      <c r="C17" s="605"/>
      <c r="D17" s="605"/>
      <c r="E17" s="605"/>
      <c r="F17" s="606"/>
      <c r="G17" s="324">
        <v>305225540</v>
      </c>
      <c r="H17" s="325"/>
      <c r="I17" s="325"/>
      <c r="J17" s="325"/>
      <c r="K17" s="325"/>
      <c r="L17" s="325"/>
      <c r="M17" s="325"/>
      <c r="N17" s="607"/>
      <c r="O17" s="324">
        <v>13217320</v>
      </c>
      <c r="P17" s="325"/>
      <c r="Q17" s="325"/>
      <c r="R17" s="325"/>
      <c r="S17" s="325"/>
      <c r="T17" s="325"/>
      <c r="U17" s="325"/>
      <c r="V17" s="607"/>
      <c r="W17" s="601">
        <f>SUM(G17:V17)+70819</f>
        <v>318513679</v>
      </c>
      <c r="X17" s="601"/>
      <c r="Y17" s="601"/>
      <c r="Z17" s="601"/>
      <c r="AA17" s="601"/>
      <c r="AB17" s="601"/>
      <c r="AC17" s="601"/>
      <c r="AD17" s="601"/>
      <c r="AE17" s="324">
        <v>302121092</v>
      </c>
      <c r="AF17" s="325"/>
      <c r="AG17" s="325"/>
      <c r="AH17" s="325"/>
      <c r="AI17" s="325"/>
      <c r="AJ17" s="325"/>
      <c r="AK17" s="325"/>
      <c r="AL17" s="607"/>
      <c r="AM17" s="324">
        <v>3265033</v>
      </c>
      <c r="AN17" s="325"/>
      <c r="AO17" s="325"/>
      <c r="AP17" s="325"/>
      <c r="AQ17" s="325"/>
      <c r="AR17" s="325"/>
      <c r="AS17" s="325"/>
      <c r="AT17" s="607"/>
      <c r="AU17" s="601">
        <f>SUM(AE17:AT17)+70819</f>
        <v>305456944</v>
      </c>
      <c r="AV17" s="601"/>
      <c r="AW17" s="601"/>
      <c r="AX17" s="601"/>
      <c r="AY17" s="601"/>
      <c r="AZ17" s="601"/>
      <c r="BA17" s="601"/>
      <c r="BB17" s="601"/>
      <c r="BC17" s="592">
        <f t="shared" si="2"/>
        <v>98.98290031692629</v>
      </c>
      <c r="BD17" s="593"/>
      <c r="BE17" s="593"/>
      <c r="BF17" s="593"/>
      <c r="BG17" s="594"/>
      <c r="BH17" s="592">
        <f t="shared" si="3"/>
        <v>24.702685567119506</v>
      </c>
      <c r="BI17" s="593"/>
      <c r="BJ17" s="593"/>
      <c r="BK17" s="593"/>
      <c r="BL17" s="594"/>
      <c r="BM17" s="604">
        <f t="shared" si="4"/>
        <v>95.90073021636223</v>
      </c>
      <c r="BN17" s="593"/>
      <c r="BO17" s="593"/>
      <c r="BP17" s="593"/>
      <c r="BQ17" s="593"/>
    </row>
    <row r="18" spans="1:69" s="104" customFormat="1" ht="24.75" customHeight="1">
      <c r="A18" s="105"/>
      <c r="B18" s="105"/>
      <c r="C18" s="105"/>
      <c r="D18" s="105"/>
      <c r="E18" s="105"/>
      <c r="F18" s="105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</row>
    <row r="19" spans="1:69" s="104" customFormat="1" ht="19.5" customHeight="1">
      <c r="A19" s="107"/>
      <c r="B19" s="107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</row>
    <row r="20" spans="1:44" ht="16.5" customHeight="1">
      <c r="A20" s="5" t="s">
        <v>78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6"/>
      <c r="AO20" s="6"/>
      <c r="AP20" s="6"/>
      <c r="AQ20" s="6"/>
      <c r="AR20" s="6"/>
    </row>
    <row r="21" spans="1:69" ht="16.5" customHeight="1">
      <c r="A21" s="587" t="s">
        <v>57</v>
      </c>
      <c r="B21" s="588"/>
      <c r="C21" s="588"/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8"/>
      <c r="P21" s="588"/>
      <c r="Q21" s="588"/>
      <c r="R21" s="588"/>
      <c r="S21" s="588"/>
      <c r="T21" s="588"/>
      <c r="U21" s="588"/>
      <c r="V21" s="588"/>
      <c r="W21" s="588"/>
      <c r="X21" s="588"/>
      <c r="Y21" s="588"/>
      <c r="Z21" s="588"/>
      <c r="AA21" s="588"/>
      <c r="AB21" s="588"/>
      <c r="AC21" s="588"/>
      <c r="AD21" s="588"/>
      <c r="AE21" s="588"/>
      <c r="AF21" s="588"/>
      <c r="AG21" s="588"/>
      <c r="AH21" s="588"/>
      <c r="AI21" s="588"/>
      <c r="AJ21" s="588"/>
      <c r="AK21" s="588"/>
      <c r="AL21" s="588"/>
      <c r="AM21" s="588"/>
      <c r="AN21" s="588"/>
      <c r="AO21" s="588"/>
      <c r="AP21" s="588"/>
      <c r="AQ21" s="588"/>
      <c r="AR21" s="588"/>
      <c r="AS21" s="588"/>
      <c r="AT21" s="588"/>
      <c r="AU21" s="588"/>
      <c r="AV21" s="588"/>
      <c r="AW21" s="588"/>
      <c r="AX21" s="588"/>
      <c r="AY21" s="588"/>
      <c r="AZ21" s="588"/>
      <c r="BA21" s="588"/>
      <c r="BB21" s="588"/>
      <c r="BC21" s="588"/>
      <c r="BD21" s="588"/>
      <c r="BE21" s="588"/>
      <c r="BF21" s="588"/>
      <c r="BG21" s="588"/>
      <c r="BH21" s="588"/>
      <c r="BI21" s="588"/>
      <c r="BJ21" s="588"/>
      <c r="BK21" s="588"/>
      <c r="BL21" s="588"/>
      <c r="BM21" s="588"/>
      <c r="BN21" s="588"/>
      <c r="BO21" s="588"/>
      <c r="BP21" s="588"/>
      <c r="BQ21" s="588"/>
    </row>
    <row r="22" spans="1:69" s="104" customFormat="1" ht="19.5" customHeight="1">
      <c r="A22" s="548" t="s">
        <v>48</v>
      </c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89" t="s">
        <v>155</v>
      </c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590"/>
      <c r="Z22" s="590"/>
      <c r="AA22" s="591"/>
      <c r="AB22" s="514" t="s">
        <v>157</v>
      </c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4" t="s">
        <v>181</v>
      </c>
      <c r="AQ22" s="515"/>
      <c r="AR22" s="515"/>
      <c r="AS22" s="515"/>
      <c r="AT22" s="515"/>
      <c r="AU22" s="515"/>
      <c r="AV22" s="515"/>
      <c r="AW22" s="515"/>
      <c r="AX22" s="515"/>
      <c r="AY22" s="515"/>
      <c r="AZ22" s="515"/>
      <c r="BA22" s="515"/>
      <c r="BB22" s="515"/>
      <c r="BC22" s="515"/>
      <c r="BD22" s="514" t="s">
        <v>182</v>
      </c>
      <c r="BE22" s="515"/>
      <c r="BF22" s="515"/>
      <c r="BG22" s="515"/>
      <c r="BH22" s="515"/>
      <c r="BI22" s="515"/>
      <c r="BJ22" s="515"/>
      <c r="BK22" s="515"/>
      <c r="BL22" s="515"/>
      <c r="BM22" s="515"/>
      <c r="BN22" s="515"/>
      <c r="BO22" s="515"/>
      <c r="BP22" s="515"/>
      <c r="BQ22" s="580"/>
    </row>
    <row r="23" spans="1:69" s="104" customFormat="1" ht="19.5" customHeight="1">
      <c r="A23" s="550" t="s">
        <v>58</v>
      </c>
      <c r="B23" s="579"/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22" t="s">
        <v>135</v>
      </c>
      <c r="O23" s="525"/>
      <c r="P23" s="525"/>
      <c r="Q23" s="525"/>
      <c r="R23" s="525"/>
      <c r="S23" s="525"/>
      <c r="T23" s="598"/>
      <c r="U23" s="522" t="s">
        <v>136</v>
      </c>
      <c r="V23" s="525"/>
      <c r="W23" s="525"/>
      <c r="X23" s="525"/>
      <c r="Y23" s="525"/>
      <c r="Z23" s="525"/>
      <c r="AA23" s="598"/>
      <c r="AB23" s="522" t="s">
        <v>59</v>
      </c>
      <c r="AC23" s="523"/>
      <c r="AD23" s="523"/>
      <c r="AE23" s="523"/>
      <c r="AF23" s="523"/>
      <c r="AG23" s="523"/>
      <c r="AH23" s="524"/>
      <c r="AI23" s="525" t="s">
        <v>60</v>
      </c>
      <c r="AJ23" s="523"/>
      <c r="AK23" s="523"/>
      <c r="AL23" s="523"/>
      <c r="AM23" s="523"/>
      <c r="AN23" s="523"/>
      <c r="AO23" s="523"/>
      <c r="AP23" s="522" t="s">
        <v>59</v>
      </c>
      <c r="AQ23" s="523"/>
      <c r="AR23" s="523"/>
      <c r="AS23" s="523"/>
      <c r="AT23" s="523"/>
      <c r="AU23" s="523"/>
      <c r="AV23" s="524"/>
      <c r="AW23" s="525" t="s">
        <v>60</v>
      </c>
      <c r="AX23" s="523"/>
      <c r="AY23" s="523"/>
      <c r="AZ23" s="523"/>
      <c r="BA23" s="523"/>
      <c r="BB23" s="523"/>
      <c r="BC23" s="523"/>
      <c r="BD23" s="522" t="s">
        <v>159</v>
      </c>
      <c r="BE23" s="523"/>
      <c r="BF23" s="523"/>
      <c r="BG23" s="523"/>
      <c r="BH23" s="523"/>
      <c r="BI23" s="523"/>
      <c r="BJ23" s="524"/>
      <c r="BK23" s="525" t="s">
        <v>160</v>
      </c>
      <c r="BL23" s="523"/>
      <c r="BM23" s="523"/>
      <c r="BN23" s="523"/>
      <c r="BO23" s="523"/>
      <c r="BP23" s="523"/>
      <c r="BQ23" s="581"/>
    </row>
    <row r="24" spans="1:69" s="104" customFormat="1" ht="24.75" customHeight="1">
      <c r="A24" s="108"/>
      <c r="B24" s="585" t="s">
        <v>61</v>
      </c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109"/>
      <c r="N24" s="582">
        <v>95.4</v>
      </c>
      <c r="O24" s="583"/>
      <c r="P24" s="583"/>
      <c r="Q24" s="583"/>
      <c r="R24" s="583"/>
      <c r="S24" s="583"/>
      <c r="T24" s="110"/>
      <c r="U24" s="582">
        <v>96.4</v>
      </c>
      <c r="V24" s="583"/>
      <c r="W24" s="583"/>
      <c r="X24" s="583"/>
      <c r="Y24" s="583"/>
      <c r="Z24" s="583"/>
      <c r="AA24" s="100"/>
      <c r="AB24" s="582">
        <v>95.8</v>
      </c>
      <c r="AC24" s="583"/>
      <c r="AD24" s="583"/>
      <c r="AE24" s="583"/>
      <c r="AF24" s="583"/>
      <c r="AG24" s="583"/>
      <c r="AH24" s="110"/>
      <c r="AI24" s="582">
        <v>96.9</v>
      </c>
      <c r="AJ24" s="583"/>
      <c r="AK24" s="583"/>
      <c r="AL24" s="583"/>
      <c r="AM24" s="583"/>
      <c r="AN24" s="583"/>
      <c r="AO24" s="100"/>
      <c r="AP24" s="510">
        <v>96.3</v>
      </c>
      <c r="AQ24" s="511"/>
      <c r="AR24" s="511"/>
      <c r="AS24" s="511"/>
      <c r="AT24" s="511"/>
      <c r="AU24" s="511"/>
      <c r="AV24" s="110"/>
      <c r="AW24" s="510">
        <v>97.5</v>
      </c>
      <c r="AX24" s="511"/>
      <c r="AY24" s="511"/>
      <c r="AZ24" s="511"/>
      <c r="BA24" s="511"/>
      <c r="BB24" s="511"/>
      <c r="BC24" s="236"/>
      <c r="BD24" s="511">
        <v>96.5</v>
      </c>
      <c r="BE24" s="511"/>
      <c r="BF24" s="511"/>
      <c r="BG24" s="511"/>
      <c r="BH24" s="511"/>
      <c r="BI24" s="511"/>
      <c r="BJ24" s="110"/>
      <c r="BK24" s="510">
        <v>97.6</v>
      </c>
      <c r="BL24" s="511"/>
      <c r="BM24" s="511"/>
      <c r="BN24" s="511"/>
      <c r="BO24" s="511"/>
      <c r="BP24" s="511"/>
      <c r="BQ24" s="111"/>
    </row>
    <row r="25" spans="1:69" s="104" customFormat="1" ht="24.75" customHeight="1">
      <c r="A25" s="112"/>
      <c r="B25" s="578" t="s">
        <v>62</v>
      </c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113"/>
      <c r="N25" s="582">
        <v>93.5</v>
      </c>
      <c r="O25" s="583"/>
      <c r="P25" s="583"/>
      <c r="Q25" s="583"/>
      <c r="R25" s="583"/>
      <c r="S25" s="583"/>
      <c r="T25" s="114"/>
      <c r="U25" s="582">
        <v>96.3</v>
      </c>
      <c r="V25" s="583"/>
      <c r="W25" s="583"/>
      <c r="X25" s="583"/>
      <c r="Y25" s="583"/>
      <c r="Z25" s="583"/>
      <c r="AA25" s="113"/>
      <c r="AB25" s="582">
        <v>94.1</v>
      </c>
      <c r="AC25" s="583"/>
      <c r="AD25" s="583"/>
      <c r="AE25" s="583"/>
      <c r="AF25" s="583"/>
      <c r="AG25" s="583"/>
      <c r="AH25" s="114"/>
      <c r="AI25" s="582">
        <v>96.8</v>
      </c>
      <c r="AJ25" s="583"/>
      <c r="AK25" s="583"/>
      <c r="AL25" s="583"/>
      <c r="AM25" s="583"/>
      <c r="AN25" s="583"/>
      <c r="AO25" s="113"/>
      <c r="AP25" s="510">
        <v>94.7</v>
      </c>
      <c r="AQ25" s="511"/>
      <c r="AR25" s="511"/>
      <c r="AS25" s="511"/>
      <c r="AT25" s="511"/>
      <c r="AU25" s="511"/>
      <c r="AV25" s="114"/>
      <c r="AW25" s="510">
        <v>97.2</v>
      </c>
      <c r="AX25" s="511"/>
      <c r="AY25" s="511"/>
      <c r="AZ25" s="511"/>
      <c r="BA25" s="511"/>
      <c r="BB25" s="511"/>
      <c r="BC25" s="237"/>
      <c r="BD25" s="511">
        <v>95.2</v>
      </c>
      <c r="BE25" s="511"/>
      <c r="BF25" s="511"/>
      <c r="BG25" s="511"/>
      <c r="BH25" s="511"/>
      <c r="BI25" s="511"/>
      <c r="BJ25" s="114"/>
      <c r="BK25" s="510">
        <v>97.5</v>
      </c>
      <c r="BL25" s="511"/>
      <c r="BM25" s="511"/>
      <c r="BN25" s="511"/>
      <c r="BO25" s="511"/>
      <c r="BP25" s="511"/>
      <c r="BQ25" s="115"/>
    </row>
    <row r="26" spans="1:69" s="104" customFormat="1" ht="24.75" customHeight="1">
      <c r="A26" s="101"/>
      <c r="B26" s="586" t="s">
        <v>63</v>
      </c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100"/>
      <c r="N26" s="582">
        <v>94.2</v>
      </c>
      <c r="O26" s="583"/>
      <c r="P26" s="583"/>
      <c r="Q26" s="583"/>
      <c r="R26" s="583"/>
      <c r="S26" s="583"/>
      <c r="T26" s="110"/>
      <c r="U26" s="582">
        <v>93.9</v>
      </c>
      <c r="V26" s="583"/>
      <c r="W26" s="583"/>
      <c r="X26" s="583"/>
      <c r="Y26" s="583"/>
      <c r="Z26" s="583"/>
      <c r="AA26" s="100"/>
      <c r="AB26" s="582">
        <v>94.4</v>
      </c>
      <c r="AC26" s="583"/>
      <c r="AD26" s="583"/>
      <c r="AE26" s="583"/>
      <c r="AF26" s="583"/>
      <c r="AG26" s="583"/>
      <c r="AH26" s="110"/>
      <c r="AI26" s="582">
        <v>94.1</v>
      </c>
      <c r="AJ26" s="583"/>
      <c r="AK26" s="583"/>
      <c r="AL26" s="583"/>
      <c r="AM26" s="583"/>
      <c r="AN26" s="583"/>
      <c r="AO26" s="100"/>
      <c r="AP26" s="510">
        <v>94.6</v>
      </c>
      <c r="AQ26" s="511"/>
      <c r="AR26" s="511"/>
      <c r="AS26" s="511"/>
      <c r="AT26" s="511"/>
      <c r="AU26" s="511"/>
      <c r="AV26" s="110"/>
      <c r="AW26" s="510">
        <v>94.4</v>
      </c>
      <c r="AX26" s="511"/>
      <c r="AY26" s="511"/>
      <c r="AZ26" s="511"/>
      <c r="BA26" s="511"/>
      <c r="BB26" s="511"/>
      <c r="BC26" s="238"/>
      <c r="BD26" s="511">
        <v>94.7</v>
      </c>
      <c r="BE26" s="511"/>
      <c r="BF26" s="511"/>
      <c r="BG26" s="511"/>
      <c r="BH26" s="511"/>
      <c r="BI26" s="511"/>
      <c r="BJ26" s="110"/>
      <c r="BK26" s="510">
        <v>94.7</v>
      </c>
      <c r="BL26" s="511"/>
      <c r="BM26" s="511"/>
      <c r="BN26" s="511"/>
      <c r="BO26" s="511"/>
      <c r="BP26" s="511"/>
      <c r="BQ26" s="111"/>
    </row>
    <row r="27" spans="1:69" s="104" customFormat="1" ht="24.75" customHeight="1">
      <c r="A27" s="112"/>
      <c r="B27" s="578" t="s">
        <v>64</v>
      </c>
      <c r="C27" s="578"/>
      <c r="D27" s="578"/>
      <c r="E27" s="578"/>
      <c r="F27" s="578"/>
      <c r="G27" s="578"/>
      <c r="H27" s="578"/>
      <c r="I27" s="578"/>
      <c r="J27" s="578"/>
      <c r="K27" s="578"/>
      <c r="L27" s="578"/>
      <c r="M27" s="113"/>
      <c r="N27" s="582">
        <v>100</v>
      </c>
      <c r="O27" s="583"/>
      <c r="P27" s="583"/>
      <c r="Q27" s="583"/>
      <c r="R27" s="583"/>
      <c r="S27" s="583"/>
      <c r="T27" s="114"/>
      <c r="U27" s="582">
        <v>100</v>
      </c>
      <c r="V27" s="583"/>
      <c r="W27" s="583"/>
      <c r="X27" s="583"/>
      <c r="Y27" s="583"/>
      <c r="Z27" s="583"/>
      <c r="AA27" s="113"/>
      <c r="AB27" s="582">
        <v>100</v>
      </c>
      <c r="AC27" s="583"/>
      <c r="AD27" s="583"/>
      <c r="AE27" s="583"/>
      <c r="AF27" s="583"/>
      <c r="AG27" s="583"/>
      <c r="AH27" s="114"/>
      <c r="AI27" s="582">
        <v>100</v>
      </c>
      <c r="AJ27" s="583"/>
      <c r="AK27" s="583"/>
      <c r="AL27" s="583"/>
      <c r="AM27" s="583"/>
      <c r="AN27" s="583"/>
      <c r="AO27" s="113"/>
      <c r="AP27" s="510">
        <v>100</v>
      </c>
      <c r="AQ27" s="511"/>
      <c r="AR27" s="511"/>
      <c r="AS27" s="511"/>
      <c r="AT27" s="511"/>
      <c r="AU27" s="511"/>
      <c r="AV27" s="114"/>
      <c r="AW27" s="510">
        <v>100</v>
      </c>
      <c r="AX27" s="511"/>
      <c r="AY27" s="511"/>
      <c r="AZ27" s="511"/>
      <c r="BA27" s="511"/>
      <c r="BB27" s="511"/>
      <c r="BC27" s="237"/>
      <c r="BD27" s="511">
        <v>100</v>
      </c>
      <c r="BE27" s="511"/>
      <c r="BF27" s="511"/>
      <c r="BG27" s="511"/>
      <c r="BH27" s="511"/>
      <c r="BI27" s="511"/>
      <c r="BJ27" s="114"/>
      <c r="BK27" s="510">
        <v>100</v>
      </c>
      <c r="BL27" s="511"/>
      <c r="BM27" s="511"/>
      <c r="BN27" s="511"/>
      <c r="BO27" s="511"/>
      <c r="BP27" s="511"/>
      <c r="BQ27" s="115"/>
    </row>
    <row r="28" spans="1:69" s="104" customFormat="1" ht="24.75" customHeight="1">
      <c r="A28" s="101"/>
      <c r="B28" s="586" t="s">
        <v>65</v>
      </c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100"/>
      <c r="N28" s="582">
        <v>100</v>
      </c>
      <c r="O28" s="583"/>
      <c r="P28" s="583"/>
      <c r="Q28" s="583"/>
      <c r="R28" s="583"/>
      <c r="S28" s="583"/>
      <c r="T28" s="110"/>
      <c r="U28" s="582">
        <v>100</v>
      </c>
      <c r="V28" s="583"/>
      <c r="W28" s="583"/>
      <c r="X28" s="583"/>
      <c r="Y28" s="583"/>
      <c r="Z28" s="583"/>
      <c r="AA28" s="100"/>
      <c r="AB28" s="582">
        <v>100</v>
      </c>
      <c r="AC28" s="583"/>
      <c r="AD28" s="583"/>
      <c r="AE28" s="583"/>
      <c r="AF28" s="583"/>
      <c r="AG28" s="583"/>
      <c r="AH28" s="110"/>
      <c r="AI28" s="582">
        <v>100</v>
      </c>
      <c r="AJ28" s="583"/>
      <c r="AK28" s="583"/>
      <c r="AL28" s="583"/>
      <c r="AM28" s="583"/>
      <c r="AN28" s="583"/>
      <c r="AO28" s="100"/>
      <c r="AP28" s="510">
        <v>100</v>
      </c>
      <c r="AQ28" s="511"/>
      <c r="AR28" s="511"/>
      <c r="AS28" s="511"/>
      <c r="AT28" s="511"/>
      <c r="AU28" s="511"/>
      <c r="AV28" s="110"/>
      <c r="AW28" s="510">
        <v>100</v>
      </c>
      <c r="AX28" s="511"/>
      <c r="AY28" s="511"/>
      <c r="AZ28" s="511"/>
      <c r="BA28" s="511"/>
      <c r="BB28" s="511"/>
      <c r="BC28" s="238"/>
      <c r="BD28" s="511">
        <v>100</v>
      </c>
      <c r="BE28" s="511"/>
      <c r="BF28" s="511"/>
      <c r="BG28" s="511"/>
      <c r="BH28" s="511"/>
      <c r="BI28" s="511"/>
      <c r="BJ28" s="110"/>
      <c r="BK28" s="510">
        <v>100</v>
      </c>
      <c r="BL28" s="511"/>
      <c r="BM28" s="511"/>
      <c r="BN28" s="511"/>
      <c r="BO28" s="511"/>
      <c r="BP28" s="511"/>
      <c r="BQ28" s="111"/>
    </row>
    <row r="29" spans="1:69" s="104" customFormat="1" ht="24.75" customHeight="1">
      <c r="A29" s="112"/>
      <c r="B29" s="578" t="s">
        <v>66</v>
      </c>
      <c r="C29" s="578"/>
      <c r="D29" s="578"/>
      <c r="E29" s="578"/>
      <c r="F29" s="578"/>
      <c r="G29" s="578"/>
      <c r="H29" s="578"/>
      <c r="I29" s="578"/>
      <c r="J29" s="578"/>
      <c r="K29" s="578"/>
      <c r="L29" s="578"/>
      <c r="M29" s="113"/>
      <c r="N29" s="582">
        <v>9.6</v>
      </c>
      <c r="O29" s="583"/>
      <c r="P29" s="583"/>
      <c r="Q29" s="583"/>
      <c r="R29" s="583"/>
      <c r="S29" s="583"/>
      <c r="T29" s="114"/>
      <c r="U29" s="582">
        <v>50</v>
      </c>
      <c r="V29" s="583"/>
      <c r="W29" s="583"/>
      <c r="X29" s="583"/>
      <c r="Y29" s="583"/>
      <c r="Z29" s="583"/>
      <c r="AA29" s="113"/>
      <c r="AB29" s="582">
        <v>0.3</v>
      </c>
      <c r="AC29" s="583"/>
      <c r="AD29" s="583"/>
      <c r="AE29" s="583"/>
      <c r="AF29" s="583"/>
      <c r="AG29" s="583"/>
      <c r="AH29" s="114"/>
      <c r="AI29" s="582">
        <v>9.5</v>
      </c>
      <c r="AJ29" s="583"/>
      <c r="AK29" s="583"/>
      <c r="AL29" s="583"/>
      <c r="AM29" s="583"/>
      <c r="AN29" s="583"/>
      <c r="AO29" s="113"/>
      <c r="AP29" s="510">
        <v>1.1</v>
      </c>
      <c r="AQ29" s="511"/>
      <c r="AR29" s="511"/>
      <c r="AS29" s="511"/>
      <c r="AT29" s="511"/>
      <c r="AU29" s="511"/>
      <c r="AV29" s="114"/>
      <c r="AW29" s="510">
        <v>3.2</v>
      </c>
      <c r="AX29" s="511"/>
      <c r="AY29" s="511"/>
      <c r="AZ29" s="511"/>
      <c r="BA29" s="511"/>
      <c r="BB29" s="511"/>
      <c r="BC29" s="237"/>
      <c r="BD29" s="511">
        <v>0</v>
      </c>
      <c r="BE29" s="511"/>
      <c r="BF29" s="511"/>
      <c r="BG29" s="511"/>
      <c r="BH29" s="511"/>
      <c r="BI29" s="511"/>
      <c r="BJ29" s="114"/>
      <c r="BK29" s="510">
        <v>7.2</v>
      </c>
      <c r="BL29" s="511"/>
      <c r="BM29" s="511"/>
      <c r="BN29" s="511"/>
      <c r="BO29" s="511"/>
      <c r="BP29" s="511"/>
      <c r="BQ29" s="115"/>
    </row>
    <row r="30" spans="1:69" s="104" customFormat="1" ht="24.75" customHeight="1">
      <c r="A30" s="112"/>
      <c r="B30" s="578" t="s">
        <v>67</v>
      </c>
      <c r="C30" s="578"/>
      <c r="D30" s="578"/>
      <c r="E30" s="578"/>
      <c r="F30" s="578"/>
      <c r="G30" s="578"/>
      <c r="H30" s="578"/>
      <c r="I30" s="578"/>
      <c r="J30" s="578"/>
      <c r="K30" s="578"/>
      <c r="L30" s="578"/>
      <c r="M30" s="113"/>
      <c r="N30" s="582">
        <v>93.5</v>
      </c>
      <c r="O30" s="583"/>
      <c r="P30" s="583"/>
      <c r="Q30" s="583"/>
      <c r="R30" s="583"/>
      <c r="S30" s="583"/>
      <c r="T30" s="114"/>
      <c r="U30" s="582">
        <v>97.6</v>
      </c>
      <c r="V30" s="583"/>
      <c r="W30" s="583"/>
      <c r="X30" s="583"/>
      <c r="Y30" s="583"/>
      <c r="Z30" s="583"/>
      <c r="AA30" s="113"/>
      <c r="AB30" s="582">
        <v>94.1</v>
      </c>
      <c r="AC30" s="583"/>
      <c r="AD30" s="583"/>
      <c r="AE30" s="583"/>
      <c r="AF30" s="583"/>
      <c r="AG30" s="583"/>
      <c r="AH30" s="114"/>
      <c r="AI30" s="582">
        <v>98</v>
      </c>
      <c r="AJ30" s="583"/>
      <c r="AK30" s="583"/>
      <c r="AL30" s="583"/>
      <c r="AM30" s="583"/>
      <c r="AN30" s="583"/>
      <c r="AO30" s="113"/>
      <c r="AP30" s="510">
        <v>94.6</v>
      </c>
      <c r="AQ30" s="511"/>
      <c r="AR30" s="511"/>
      <c r="AS30" s="511"/>
      <c r="AT30" s="511"/>
      <c r="AU30" s="511"/>
      <c r="AV30" s="114"/>
      <c r="AW30" s="510">
        <v>98.3</v>
      </c>
      <c r="AX30" s="511"/>
      <c r="AY30" s="511"/>
      <c r="AZ30" s="511"/>
      <c r="BA30" s="511"/>
      <c r="BB30" s="511"/>
      <c r="BC30" s="237"/>
      <c r="BD30" s="511">
        <v>95.1</v>
      </c>
      <c r="BE30" s="511"/>
      <c r="BF30" s="511"/>
      <c r="BG30" s="511"/>
      <c r="BH30" s="511"/>
      <c r="BI30" s="511"/>
      <c r="BJ30" s="114"/>
      <c r="BK30" s="510">
        <v>98.5</v>
      </c>
      <c r="BL30" s="511"/>
      <c r="BM30" s="511"/>
      <c r="BN30" s="511"/>
      <c r="BO30" s="511"/>
      <c r="BP30" s="511"/>
      <c r="BQ30" s="115"/>
    </row>
    <row r="31" spans="1:69" s="104" customFormat="1" ht="24.75" customHeight="1">
      <c r="A31" s="116"/>
      <c r="B31" s="584" t="s">
        <v>68</v>
      </c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117"/>
      <c r="N31" s="602">
        <v>94.6</v>
      </c>
      <c r="O31" s="603"/>
      <c r="P31" s="603"/>
      <c r="Q31" s="603"/>
      <c r="R31" s="603"/>
      <c r="S31" s="603"/>
      <c r="T31" s="118"/>
      <c r="U31" s="602">
        <v>96.6</v>
      </c>
      <c r="V31" s="603"/>
      <c r="W31" s="603"/>
      <c r="X31" s="603"/>
      <c r="Y31" s="603"/>
      <c r="Z31" s="603"/>
      <c r="AA31" s="117"/>
      <c r="AB31" s="602">
        <v>95</v>
      </c>
      <c r="AC31" s="603"/>
      <c r="AD31" s="603"/>
      <c r="AE31" s="603"/>
      <c r="AF31" s="603"/>
      <c r="AG31" s="603"/>
      <c r="AH31" s="118"/>
      <c r="AI31" s="602">
        <v>97</v>
      </c>
      <c r="AJ31" s="603"/>
      <c r="AK31" s="603"/>
      <c r="AL31" s="603"/>
      <c r="AM31" s="603"/>
      <c r="AN31" s="603"/>
      <c r="AO31" s="117"/>
      <c r="AP31" s="512">
        <v>95.6</v>
      </c>
      <c r="AQ31" s="513"/>
      <c r="AR31" s="513"/>
      <c r="AS31" s="513"/>
      <c r="AT31" s="513"/>
      <c r="AU31" s="513"/>
      <c r="AV31" s="118"/>
      <c r="AW31" s="512">
        <v>97.5</v>
      </c>
      <c r="AX31" s="513"/>
      <c r="AY31" s="513"/>
      <c r="AZ31" s="513"/>
      <c r="BA31" s="513"/>
      <c r="BB31" s="513"/>
      <c r="BC31" s="239"/>
      <c r="BD31" s="513">
        <v>95.9</v>
      </c>
      <c r="BE31" s="513"/>
      <c r="BF31" s="513"/>
      <c r="BG31" s="513"/>
      <c r="BH31" s="513"/>
      <c r="BI31" s="513"/>
      <c r="BJ31" s="118"/>
      <c r="BK31" s="512">
        <v>97.7</v>
      </c>
      <c r="BL31" s="513"/>
      <c r="BM31" s="513"/>
      <c r="BN31" s="513"/>
      <c r="BO31" s="513"/>
      <c r="BP31" s="513"/>
      <c r="BQ31" s="119"/>
    </row>
    <row r="32" spans="1:59" ht="12.75">
      <c r="A32" s="120"/>
      <c r="B32" s="120"/>
      <c r="C32" s="120"/>
      <c r="D32" s="120"/>
      <c r="E32" s="120"/>
      <c r="F32" s="120"/>
      <c r="BD32" s="121"/>
      <c r="BG32" s="2" t="s">
        <v>116</v>
      </c>
    </row>
    <row r="33" spans="1:6" ht="12.75">
      <c r="A33" s="120"/>
      <c r="B33" s="120"/>
      <c r="C33" s="120"/>
      <c r="D33" s="120"/>
      <c r="E33" s="120"/>
      <c r="F33" s="120"/>
    </row>
    <row r="34" spans="1:6" ht="12.75">
      <c r="A34" s="120"/>
      <c r="B34" s="120"/>
      <c r="C34" s="120"/>
      <c r="D34" s="120"/>
      <c r="E34" s="120"/>
      <c r="F34" s="120"/>
    </row>
    <row r="35" spans="1:6" ht="12.75">
      <c r="A35" s="120"/>
      <c r="B35" s="120"/>
      <c r="C35" s="120"/>
      <c r="D35" s="120"/>
      <c r="E35" s="120"/>
      <c r="F35" s="120"/>
    </row>
    <row r="36" spans="1:6" ht="12.75">
      <c r="A36" s="120"/>
      <c r="B36" s="120"/>
      <c r="C36" s="120"/>
      <c r="D36" s="120"/>
      <c r="E36" s="120"/>
      <c r="F36" s="120"/>
    </row>
  </sheetData>
  <sheetProtection/>
  <mergeCells count="208">
    <mergeCell ref="BH17:BL17"/>
    <mergeCell ref="BM17:BQ17"/>
    <mergeCell ref="A17:F17"/>
    <mergeCell ref="G17:N17"/>
    <mergeCell ref="O17:V17"/>
    <mergeCell ref="W17:AD17"/>
    <mergeCell ref="AE17:AL17"/>
    <mergeCell ref="AM17:AT17"/>
    <mergeCell ref="BD31:BI31"/>
    <mergeCell ref="BK31:BP31"/>
    <mergeCell ref="BK28:BP28"/>
    <mergeCell ref="N25:S25"/>
    <mergeCell ref="AI31:AN31"/>
    <mergeCell ref="U28:Z28"/>
    <mergeCell ref="BD26:BI26"/>
    <mergeCell ref="BD29:BI29"/>
    <mergeCell ref="BK29:BP29"/>
    <mergeCell ref="BK26:BP26"/>
    <mergeCell ref="N31:S31"/>
    <mergeCell ref="U31:Z31"/>
    <mergeCell ref="AB31:AG31"/>
    <mergeCell ref="AB29:AG29"/>
    <mergeCell ref="AP28:AU28"/>
    <mergeCell ref="AI29:AN29"/>
    <mergeCell ref="AI30:AN30"/>
    <mergeCell ref="AZ2:BE2"/>
    <mergeCell ref="A12:F12"/>
    <mergeCell ref="G12:N12"/>
    <mergeCell ref="O12:V12"/>
    <mergeCell ref="W12:AD12"/>
    <mergeCell ref="U25:Z25"/>
    <mergeCell ref="U24:Z24"/>
    <mergeCell ref="AM12:AT12"/>
    <mergeCell ref="BC16:BG16"/>
    <mergeCell ref="AE13:AL13"/>
    <mergeCell ref="AE12:AL12"/>
    <mergeCell ref="AP27:AU27"/>
    <mergeCell ref="AB24:AG24"/>
    <mergeCell ref="BM13:BQ13"/>
    <mergeCell ref="BM16:BQ16"/>
    <mergeCell ref="BH16:BL16"/>
    <mergeCell ref="AM16:AT16"/>
    <mergeCell ref="W14:AD14"/>
    <mergeCell ref="AB23:AH23"/>
    <mergeCell ref="AU17:BB17"/>
    <mergeCell ref="BM14:BQ14"/>
    <mergeCell ref="BC14:BG14"/>
    <mergeCell ref="BH14:BL14"/>
    <mergeCell ref="BK25:BP25"/>
    <mergeCell ref="AS2:AV2"/>
    <mergeCell ref="AW2:AY2"/>
    <mergeCell ref="AM13:AT13"/>
    <mergeCell ref="BC12:BG12"/>
    <mergeCell ref="AU12:BB12"/>
    <mergeCell ref="BL2:BQ2"/>
    <mergeCell ref="AU13:BB13"/>
    <mergeCell ref="BF2:BK2"/>
    <mergeCell ref="A4:BQ4"/>
    <mergeCell ref="BM12:BQ12"/>
    <mergeCell ref="N30:S30"/>
    <mergeCell ref="U30:Z30"/>
    <mergeCell ref="N26:S26"/>
    <mergeCell ref="U26:Z26"/>
    <mergeCell ref="AE16:AL16"/>
    <mergeCell ref="AO2:AR2"/>
    <mergeCell ref="AB27:AG27"/>
    <mergeCell ref="AB30:AG30"/>
    <mergeCell ref="N29:S29"/>
    <mergeCell ref="U29:Z29"/>
    <mergeCell ref="AE15:AL15"/>
    <mergeCell ref="AM15:AT15"/>
    <mergeCell ref="U23:AA23"/>
    <mergeCell ref="N28:S28"/>
    <mergeCell ref="AI25:AN25"/>
    <mergeCell ref="AI26:AN26"/>
    <mergeCell ref="BH12:BL12"/>
    <mergeCell ref="AB25:AG25"/>
    <mergeCell ref="BD25:BI25"/>
    <mergeCell ref="N23:T23"/>
    <mergeCell ref="AU16:BB16"/>
    <mergeCell ref="BD28:BI28"/>
    <mergeCell ref="BD27:BI27"/>
    <mergeCell ref="AP26:AU26"/>
    <mergeCell ref="U27:Z27"/>
    <mergeCell ref="AU15:BB15"/>
    <mergeCell ref="BC15:BG15"/>
    <mergeCell ref="BH15:BL15"/>
    <mergeCell ref="AW28:BB28"/>
    <mergeCell ref="AI24:AN24"/>
    <mergeCell ref="BK24:BP24"/>
    <mergeCell ref="BD30:BI30"/>
    <mergeCell ref="BK30:BP30"/>
    <mergeCell ref="BM15:BQ15"/>
    <mergeCell ref="AI27:AN27"/>
    <mergeCell ref="BC17:BG17"/>
    <mergeCell ref="A15:F15"/>
    <mergeCell ref="G15:N15"/>
    <mergeCell ref="O15:V15"/>
    <mergeCell ref="W15:AD15"/>
    <mergeCell ref="BD24:BI24"/>
    <mergeCell ref="A21:BQ21"/>
    <mergeCell ref="N24:S24"/>
    <mergeCell ref="A22:M22"/>
    <mergeCell ref="N22:AA22"/>
    <mergeCell ref="W16:AD16"/>
    <mergeCell ref="B31:L31"/>
    <mergeCell ref="B24:L24"/>
    <mergeCell ref="B25:L25"/>
    <mergeCell ref="B26:L26"/>
    <mergeCell ref="B27:L27"/>
    <mergeCell ref="AP24:AU24"/>
    <mergeCell ref="B28:L28"/>
    <mergeCell ref="AB26:AG26"/>
    <mergeCell ref="N27:S27"/>
    <mergeCell ref="AI28:AN28"/>
    <mergeCell ref="B29:L29"/>
    <mergeCell ref="B30:L30"/>
    <mergeCell ref="BC13:BG13"/>
    <mergeCell ref="AI23:AO23"/>
    <mergeCell ref="A23:M23"/>
    <mergeCell ref="BD22:BQ22"/>
    <mergeCell ref="BD23:BJ23"/>
    <mergeCell ref="BK23:BQ23"/>
    <mergeCell ref="BK27:BP27"/>
    <mergeCell ref="AB28:AG28"/>
    <mergeCell ref="A13:F13"/>
    <mergeCell ref="G13:N13"/>
    <mergeCell ref="O13:V13"/>
    <mergeCell ref="W13:AD13"/>
    <mergeCell ref="G16:N16"/>
    <mergeCell ref="A14:F14"/>
    <mergeCell ref="G14:N14"/>
    <mergeCell ref="O14:V14"/>
    <mergeCell ref="A16:F16"/>
    <mergeCell ref="O16:V16"/>
    <mergeCell ref="A9:F9"/>
    <mergeCell ref="G9:N9"/>
    <mergeCell ref="BM10:BQ10"/>
    <mergeCell ref="A11:F11"/>
    <mergeCell ref="G11:N11"/>
    <mergeCell ref="O11:V11"/>
    <mergeCell ref="W11:AD11"/>
    <mergeCell ref="AE11:AL11"/>
    <mergeCell ref="BH11:BL11"/>
    <mergeCell ref="AU11:BB11"/>
    <mergeCell ref="A10:F10"/>
    <mergeCell ref="G10:N10"/>
    <mergeCell ref="O10:V10"/>
    <mergeCell ref="W10:AD10"/>
    <mergeCell ref="AE10:AL10"/>
    <mergeCell ref="BH10:BL10"/>
    <mergeCell ref="W9:AD9"/>
    <mergeCell ref="AE9:AL9"/>
    <mergeCell ref="BC9:BG9"/>
    <mergeCell ref="BC10:BG10"/>
    <mergeCell ref="BM6:BQ8"/>
    <mergeCell ref="O8:V8"/>
    <mergeCell ref="W8:AD8"/>
    <mergeCell ref="AM8:AT8"/>
    <mergeCell ref="AU8:BB8"/>
    <mergeCell ref="AM11:AT11"/>
    <mergeCell ref="AM10:AT10"/>
    <mergeCell ref="AU10:BB10"/>
    <mergeCell ref="BM9:BQ9"/>
    <mergeCell ref="BM11:BQ11"/>
    <mergeCell ref="BC11:BG11"/>
    <mergeCell ref="AM9:AT9"/>
    <mergeCell ref="AU9:BB9"/>
    <mergeCell ref="A5:F5"/>
    <mergeCell ref="A8:F8"/>
    <mergeCell ref="G5:AD5"/>
    <mergeCell ref="AE5:BB5"/>
    <mergeCell ref="AU6:BB7"/>
    <mergeCell ref="AE7:AL7"/>
    <mergeCell ref="G6:N6"/>
    <mergeCell ref="G7:N7"/>
    <mergeCell ref="W6:AD7"/>
    <mergeCell ref="O7:V7"/>
    <mergeCell ref="BC5:BQ5"/>
    <mergeCell ref="G8:N8"/>
    <mergeCell ref="O6:V6"/>
    <mergeCell ref="AE6:AL6"/>
    <mergeCell ref="AM6:AT6"/>
    <mergeCell ref="O9:V9"/>
    <mergeCell ref="BC6:BG8"/>
    <mergeCell ref="BH6:BL8"/>
    <mergeCell ref="AM7:AT7"/>
    <mergeCell ref="AE8:AL8"/>
    <mergeCell ref="BH13:BL13"/>
    <mergeCell ref="BH9:BL9"/>
    <mergeCell ref="AW24:BB24"/>
    <mergeCell ref="AW25:BB25"/>
    <mergeCell ref="AW26:BB26"/>
    <mergeCell ref="AW27:BB27"/>
    <mergeCell ref="AP22:BC22"/>
    <mergeCell ref="AP23:AV23"/>
    <mergeCell ref="AW23:BC23"/>
    <mergeCell ref="AP25:AU25"/>
    <mergeCell ref="AE14:AL14"/>
    <mergeCell ref="AM14:AT14"/>
    <mergeCell ref="AP29:AU29"/>
    <mergeCell ref="AP30:AU30"/>
    <mergeCell ref="AP31:AU31"/>
    <mergeCell ref="AU14:BB14"/>
    <mergeCell ref="AW29:BB29"/>
    <mergeCell ref="AW30:BB30"/>
    <mergeCell ref="AW31:BB31"/>
    <mergeCell ref="AB22:AO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headerFooter alignWithMargins="0">
    <oddFooter>&amp;C-25-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2:BF31"/>
  <sheetViews>
    <sheetView showGridLines="0" showZeros="0" view="pageBreakPreview" zoomScale="70" zoomScaleNormal="85" zoomScaleSheetLayoutView="70" zoomScalePageLayoutView="0" workbookViewId="0" topLeftCell="A1">
      <selection activeCell="A2" sqref="A2:I2"/>
    </sheetView>
  </sheetViews>
  <sheetFormatPr defaultColWidth="10.625" defaultRowHeight="13.5"/>
  <cols>
    <col min="1" max="1" width="5.25390625" style="55" customWidth="1"/>
    <col min="2" max="2" width="16.25390625" style="55" customWidth="1"/>
    <col min="3" max="9" width="13.50390625" style="55" customWidth="1"/>
    <col min="10" max="10" width="10.25390625" style="55" customWidth="1"/>
    <col min="11" max="11" width="10.625" style="55" customWidth="1"/>
    <col min="12" max="16384" width="10.625" style="55" customWidth="1"/>
  </cols>
  <sheetData>
    <row r="2" spans="1:9" ht="16.5" customHeight="1">
      <c r="A2" s="610" t="s">
        <v>114</v>
      </c>
      <c r="B2" s="610"/>
      <c r="C2" s="610"/>
      <c r="D2" s="610"/>
      <c r="E2" s="610"/>
      <c r="F2" s="610"/>
      <c r="G2" s="610"/>
      <c r="H2" s="610"/>
      <c r="I2" s="610"/>
    </row>
    <row r="3" spans="1:9" ht="16.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10" s="57" customFormat="1" ht="15.75" customHeight="1">
      <c r="A4" s="614" t="s">
        <v>30</v>
      </c>
      <c r="B4" s="614"/>
      <c r="C4" s="614"/>
      <c r="D4" s="614"/>
      <c r="E4" s="614"/>
      <c r="F4" s="614"/>
      <c r="G4" s="614"/>
      <c r="H4" s="614"/>
      <c r="I4" s="614"/>
      <c r="J4" s="614"/>
    </row>
    <row r="5" spans="1:10" s="61" customFormat="1" ht="22.5" customHeight="1">
      <c r="A5" s="611" t="s">
        <v>31</v>
      </c>
      <c r="B5" s="58"/>
      <c r="C5" s="609" t="s">
        <v>32</v>
      </c>
      <c r="D5" s="609"/>
      <c r="E5" s="609"/>
      <c r="F5" s="609"/>
      <c r="G5" s="609"/>
      <c r="H5" s="59" t="s">
        <v>33</v>
      </c>
      <c r="I5" s="58"/>
      <c r="J5" s="60"/>
    </row>
    <row r="6" spans="1:10" s="61" customFormat="1" ht="22.5" customHeight="1">
      <c r="A6" s="612"/>
      <c r="B6" s="608" t="s">
        <v>34</v>
      </c>
      <c r="C6" s="62"/>
      <c r="D6" s="63"/>
      <c r="E6" s="62"/>
      <c r="F6" s="63"/>
      <c r="G6" s="62"/>
      <c r="H6" s="64" t="s">
        <v>35</v>
      </c>
      <c r="I6" s="65" t="s">
        <v>41</v>
      </c>
      <c r="J6" s="66" t="s">
        <v>36</v>
      </c>
    </row>
    <row r="7" spans="1:10" s="61" customFormat="1" ht="22.5" customHeight="1">
      <c r="A7" s="612"/>
      <c r="B7" s="608"/>
      <c r="C7" s="67" t="s">
        <v>37</v>
      </c>
      <c r="D7" s="65" t="s">
        <v>38</v>
      </c>
      <c r="E7" s="67" t="s">
        <v>39</v>
      </c>
      <c r="F7" s="65" t="s">
        <v>40</v>
      </c>
      <c r="G7" s="67" t="s">
        <v>5</v>
      </c>
      <c r="H7" s="68"/>
      <c r="I7" s="68"/>
      <c r="J7" s="69"/>
    </row>
    <row r="8" spans="1:10" s="61" customFormat="1" ht="22.5" customHeight="1">
      <c r="A8" s="613"/>
      <c r="B8" s="70" t="s">
        <v>42</v>
      </c>
      <c r="C8" s="71"/>
      <c r="D8" s="70"/>
      <c r="E8" s="71"/>
      <c r="F8" s="70"/>
      <c r="G8" s="71" t="s">
        <v>43</v>
      </c>
      <c r="H8" s="70" t="s">
        <v>44</v>
      </c>
      <c r="I8" s="70" t="s">
        <v>45</v>
      </c>
      <c r="J8" s="72" t="s">
        <v>46</v>
      </c>
    </row>
    <row r="9" spans="1:10" s="61" customFormat="1" ht="33.75" customHeight="1">
      <c r="A9" s="73" t="s">
        <v>183</v>
      </c>
      <c r="B9" s="80">
        <v>290082643</v>
      </c>
      <c r="C9" s="76">
        <v>5558261</v>
      </c>
      <c r="D9" s="77">
        <v>2045218</v>
      </c>
      <c r="E9" s="76">
        <v>191298</v>
      </c>
      <c r="F9" s="77">
        <v>1187765</v>
      </c>
      <c r="G9" s="74">
        <f aca="true" t="shared" si="0" ref="G9:G17">SUM(C9:F9)</f>
        <v>8982542</v>
      </c>
      <c r="H9" s="77">
        <v>3392651</v>
      </c>
      <c r="I9" s="75">
        <f aca="true" t="shared" si="1" ref="I9:I17">G9-H9</f>
        <v>5589891</v>
      </c>
      <c r="J9" s="79">
        <f aca="true" t="shared" si="2" ref="J9:J16">I9/B9*100</f>
        <v>1.9269994723538149</v>
      </c>
    </row>
    <row r="10" spans="1:10" s="61" customFormat="1" ht="33.75" customHeight="1">
      <c r="A10" s="73" t="s">
        <v>173</v>
      </c>
      <c r="B10" s="81">
        <v>292965224</v>
      </c>
      <c r="C10" s="82">
        <v>5499628</v>
      </c>
      <c r="D10" s="83">
        <v>1972745</v>
      </c>
      <c r="E10" s="82">
        <v>153591</v>
      </c>
      <c r="F10" s="83">
        <v>1131432</v>
      </c>
      <c r="G10" s="76">
        <f t="shared" si="0"/>
        <v>8757396</v>
      </c>
      <c r="H10" s="83">
        <v>3053909</v>
      </c>
      <c r="I10" s="77">
        <f t="shared" si="1"/>
        <v>5703487</v>
      </c>
      <c r="J10" s="78">
        <f t="shared" si="2"/>
        <v>1.9468136600404151</v>
      </c>
    </row>
    <row r="11" spans="1:10" s="61" customFormat="1" ht="33.75" customHeight="1">
      <c r="A11" s="73" t="s">
        <v>174</v>
      </c>
      <c r="B11" s="81">
        <v>289647958</v>
      </c>
      <c r="C11" s="83">
        <v>5441197</v>
      </c>
      <c r="D11" s="83">
        <v>1814830</v>
      </c>
      <c r="E11" s="83">
        <v>93783</v>
      </c>
      <c r="F11" s="83">
        <v>1368004</v>
      </c>
      <c r="G11" s="84">
        <f t="shared" si="0"/>
        <v>8717814</v>
      </c>
      <c r="H11" s="83">
        <v>3102415</v>
      </c>
      <c r="I11" s="85">
        <f t="shared" si="1"/>
        <v>5615399</v>
      </c>
      <c r="J11" s="86">
        <f t="shared" si="2"/>
        <v>1.9386979417269012</v>
      </c>
    </row>
    <row r="12" spans="1:10" s="61" customFormat="1" ht="33.75" customHeight="1">
      <c r="A12" s="73" t="s">
        <v>175</v>
      </c>
      <c r="B12" s="81">
        <v>290723232</v>
      </c>
      <c r="C12" s="83">
        <v>5329501</v>
      </c>
      <c r="D12" s="83">
        <v>1884209</v>
      </c>
      <c r="E12" s="83">
        <v>92409</v>
      </c>
      <c r="F12" s="83">
        <v>1442963</v>
      </c>
      <c r="G12" s="84">
        <f t="shared" si="0"/>
        <v>8749082</v>
      </c>
      <c r="H12" s="83">
        <v>3096116</v>
      </c>
      <c r="I12" s="85">
        <f t="shared" si="1"/>
        <v>5652966</v>
      </c>
      <c r="J12" s="86">
        <f t="shared" si="2"/>
        <v>1.944449351746337</v>
      </c>
    </row>
    <row r="13" spans="1:10" s="61" customFormat="1" ht="33.75" customHeight="1">
      <c r="A13" s="73" t="s">
        <v>176</v>
      </c>
      <c r="B13" s="81">
        <v>293482284</v>
      </c>
      <c r="C13" s="83">
        <v>5443656</v>
      </c>
      <c r="D13" s="83">
        <v>1999774</v>
      </c>
      <c r="E13" s="83">
        <v>91652</v>
      </c>
      <c r="F13" s="83">
        <v>1458434</v>
      </c>
      <c r="G13" s="84">
        <f t="shared" si="0"/>
        <v>8993516</v>
      </c>
      <c r="H13" s="83">
        <v>3115837</v>
      </c>
      <c r="I13" s="85">
        <f t="shared" si="1"/>
        <v>5877679</v>
      </c>
      <c r="J13" s="86">
        <f t="shared" si="2"/>
        <v>2.002737241884079</v>
      </c>
    </row>
    <row r="14" spans="1:10" s="61" customFormat="1" ht="33.75" customHeight="1">
      <c r="A14" s="73" t="s">
        <v>177</v>
      </c>
      <c r="B14" s="81">
        <v>294386673</v>
      </c>
      <c r="C14" s="83">
        <v>5347077</v>
      </c>
      <c r="D14" s="83">
        <v>1724716</v>
      </c>
      <c r="E14" s="83">
        <v>44741</v>
      </c>
      <c r="F14" s="83">
        <v>1637070</v>
      </c>
      <c r="G14" s="84">
        <f t="shared" si="0"/>
        <v>8753604</v>
      </c>
      <c r="H14" s="83">
        <v>3107082</v>
      </c>
      <c r="I14" s="85">
        <f t="shared" si="1"/>
        <v>5646522</v>
      </c>
      <c r="J14" s="86">
        <f>I14/B14*100</f>
        <v>1.9180630503609786</v>
      </c>
    </row>
    <row r="15" spans="1:10" s="61" customFormat="1" ht="33.75" customHeight="1">
      <c r="A15" s="73" t="s">
        <v>178</v>
      </c>
      <c r="B15" s="81">
        <v>296665882</v>
      </c>
      <c r="C15" s="83">
        <v>5239407</v>
      </c>
      <c r="D15" s="83">
        <v>1881956</v>
      </c>
      <c r="E15" s="83">
        <v>44846</v>
      </c>
      <c r="F15" s="83">
        <v>1456702</v>
      </c>
      <c r="G15" s="84">
        <f t="shared" si="0"/>
        <v>8622911</v>
      </c>
      <c r="H15" s="83">
        <v>3117894</v>
      </c>
      <c r="I15" s="85">
        <f t="shared" si="1"/>
        <v>5505017</v>
      </c>
      <c r="J15" s="86">
        <f>I15/B15*100</f>
        <v>1.8556286158986086</v>
      </c>
    </row>
    <row r="16" spans="1:10" s="61" customFormat="1" ht="33.75" customHeight="1">
      <c r="A16" s="73" t="s">
        <v>179</v>
      </c>
      <c r="B16" s="81">
        <v>299368565</v>
      </c>
      <c r="C16" s="83">
        <v>5309148</v>
      </c>
      <c r="D16" s="83">
        <v>1971587</v>
      </c>
      <c r="E16" s="83">
        <v>30745</v>
      </c>
      <c r="F16" s="83">
        <v>1493977</v>
      </c>
      <c r="G16" s="84">
        <f t="shared" si="0"/>
        <v>8805457</v>
      </c>
      <c r="H16" s="83">
        <v>3139333</v>
      </c>
      <c r="I16" s="85">
        <f t="shared" si="1"/>
        <v>5666124</v>
      </c>
      <c r="J16" s="86">
        <f t="shared" si="2"/>
        <v>1.892691705957838</v>
      </c>
    </row>
    <row r="17" spans="1:10" s="61" customFormat="1" ht="33.75" customHeight="1">
      <c r="A17" s="240" t="s">
        <v>180</v>
      </c>
      <c r="B17" s="81">
        <v>301048548</v>
      </c>
      <c r="C17" s="83">
        <v>5355897</v>
      </c>
      <c r="D17" s="83">
        <v>1651532</v>
      </c>
      <c r="E17" s="83">
        <v>21162</v>
      </c>
      <c r="F17" s="83">
        <v>1045747</v>
      </c>
      <c r="G17" s="84">
        <f t="shared" si="0"/>
        <v>8074338</v>
      </c>
      <c r="H17" s="83">
        <v>3168941</v>
      </c>
      <c r="I17" s="85">
        <f t="shared" si="1"/>
        <v>4905397</v>
      </c>
      <c r="J17" s="86">
        <f>I17/B17*100</f>
        <v>1.6294371896455717</v>
      </c>
    </row>
    <row r="18" spans="1:10" s="61" customFormat="1" ht="33.75" customHeight="1">
      <c r="A18" s="87" t="s">
        <v>172</v>
      </c>
      <c r="B18" s="88">
        <v>305456944</v>
      </c>
      <c r="C18" s="89">
        <v>5393212</v>
      </c>
      <c r="D18" s="89">
        <v>1927671</v>
      </c>
      <c r="E18" s="89">
        <v>20578</v>
      </c>
      <c r="F18" s="89">
        <v>1364787</v>
      </c>
      <c r="G18" s="90">
        <v>8706248</v>
      </c>
      <c r="H18" s="89">
        <v>3184415</v>
      </c>
      <c r="I18" s="91">
        <v>5521833</v>
      </c>
      <c r="J18" s="92">
        <f>I18/B18*100</f>
        <v>1.8077287514537563</v>
      </c>
    </row>
    <row r="19" ht="12.75">
      <c r="B19" s="93"/>
    </row>
    <row r="28" ht="12.75">
      <c r="BF28" s="55">
        <v>0.2</v>
      </c>
    </row>
    <row r="29" ht="12.75">
      <c r="BF29" s="55">
        <v>3.7</v>
      </c>
    </row>
    <row r="30" ht="12.75">
      <c r="BF30" s="55">
        <v>4.9</v>
      </c>
    </row>
    <row r="31" ht="12.75">
      <c r="BF31" s="55">
        <v>2.4</v>
      </c>
    </row>
  </sheetData>
  <sheetProtection/>
  <mergeCells count="5">
    <mergeCell ref="B6:B7"/>
    <mergeCell ref="C5:G5"/>
    <mergeCell ref="A2:I2"/>
    <mergeCell ref="A5:A8"/>
    <mergeCell ref="A4:J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&amp;C-26-</oddFooter>
  </headerFooter>
  <colBreaks count="1" manualBreakCount="1">
    <brk id="21" max="23" man="1"/>
  </colBreaks>
  <ignoredErrors>
    <ignoredError sqref="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p99565</dc:creator>
  <cp:keywords/>
  <dc:description/>
  <cp:lastModifiedBy>四井 裕二</cp:lastModifiedBy>
  <cp:lastPrinted>2021-10-26T06:05:38Z</cp:lastPrinted>
  <dcterms:created xsi:type="dcterms:W3CDTF">2007-12-27T05:30:29Z</dcterms:created>
  <dcterms:modified xsi:type="dcterms:W3CDTF">2023-12-01T05:35:57Z</dcterms:modified>
  <cp:category/>
  <cp:version/>
  <cp:contentType/>
  <cp:contentStatus/>
</cp:coreProperties>
</file>