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<sst xmlns="http://schemas.openxmlformats.org/spreadsheetml/2006/main" count="128" uniqueCount="66">
  <si>
    <t>（１）　人口動態総覧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</si>
  <si>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</si>
  <si>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</si>
  <si>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</si>
  <si>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</si>
  <si>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</si>
  <si>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</si>
  <si>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</si>
  <si>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</si>
  <si>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</si>
  <si>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</si>
  <si>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</si>
  <si>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</si>
  <si>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</si>
  <si>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</si>
  <si>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</si>
  <si>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</si>
  <si>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</si>
  <si>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</si>
  <si>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</si>
  <si>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</si>
  <si>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</si>
  <si>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</si>
  <si>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</si>
  <si>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</si>
  <si>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</si>
  <si>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</si>
  <si>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</si>
  <si>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</si>
  <si>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</si>
  <si>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</si>
  <si>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</si>
  <si>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</si>
  <si>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</si>
  <si>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</si>
  <si>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</si>
  <si>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</si>
  <si>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</si>
  <si>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</si>
  <si>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</si>
  <si>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</si>
  <si>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</si>
  <si>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</si>
  <si>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</si>
  <si>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</si>
  <si>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</si>
  <si>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</si>
  <si>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</si>
  <si>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</si>
  <si>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</si>
  <si>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</si>
  <si>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</si>
  <si>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</si>
  <si>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</si>
  <si>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</si>
  <si>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</si>
  <si>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</si>
  <si>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</si>
  <si>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</si>
  <si>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※全国及び県の数値は、厚生労働省公表値</t>
  </si>
  <si>
    <t>　ア　実数　（Ｔ２－１）</t>
  </si>
  <si>
    <t>　イ  率 （Ｔ２ー２）</t>
  </si>
  <si>
    <t>　：　「平成２２年国勢調査」(総務省統計局）</t>
  </si>
  <si>
    <t xml:space="preserve">     （平成２２年）</t>
  </si>
  <si>
    <t xml:space="preserve">     （平成２２年）</t>
  </si>
  <si>
    <t>　：　人口推計「平成２２年国勢調査による基準人口（日本人人口）」(総務省統計局）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</si>
</sst>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  <numFmt numFmtId="185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9" fontId="0" fillId="0" borderId="17" xfId="0" applyNumberFormat="1" applyBorder="1" applyAlignment="1" applyProtection="1">
      <alignment horizontal="right"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9" fontId="0" fillId="0" borderId="14" xfId="0" applyNumberForma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80" fontId="0" fillId="33" borderId="30" xfId="0" applyNumberFormat="1" applyFill="1" applyBorder="1" applyAlignment="1" applyProtection="1">
      <alignment vertical="center"/>
      <protection/>
    </xf>
    <xf numFmtId="180" fontId="0" fillId="33" borderId="22" xfId="0" applyNumberFormat="1" applyFill="1" applyBorder="1" applyAlignment="1" applyProtection="1">
      <alignment vertical="center"/>
      <protection/>
    </xf>
    <xf numFmtId="181" fontId="0" fillId="33" borderId="31" xfId="0" applyNumberFormat="1" applyFill="1" applyBorder="1" applyAlignment="1" applyProtection="1">
      <alignment vertical="center"/>
      <protection/>
    </xf>
    <xf numFmtId="180" fontId="0" fillId="33" borderId="32" xfId="0" applyNumberFormat="1" applyFill="1" applyBorder="1" applyAlignment="1" applyProtection="1">
      <alignment vertical="center"/>
      <protection/>
    </xf>
    <xf numFmtId="180" fontId="0" fillId="33" borderId="11" xfId="0" applyNumberFormat="1" applyFill="1" applyBorder="1" applyAlignment="1" applyProtection="1">
      <alignment vertical="center"/>
      <protection/>
    </xf>
    <xf numFmtId="181" fontId="0" fillId="33" borderId="12" xfId="0" applyNumberFormat="1" applyFill="1" applyBorder="1" applyAlignment="1" applyProtection="1">
      <alignment vertical="center"/>
      <protection/>
    </xf>
    <xf numFmtId="180" fontId="0" fillId="33" borderId="33" xfId="0" applyNumberFormat="1" applyFill="1" applyBorder="1" applyAlignment="1" applyProtection="1">
      <alignment vertical="center"/>
      <protection/>
    </xf>
    <xf numFmtId="180" fontId="0" fillId="33" borderId="34" xfId="0" applyNumberFormat="1" applyFill="1" applyBorder="1" applyAlignment="1" applyProtection="1">
      <alignment vertical="center"/>
      <protection/>
    </xf>
    <xf numFmtId="181" fontId="0" fillId="33" borderId="35" xfId="0" applyNumberFormat="1" applyFill="1" applyBorder="1" applyAlignment="1" applyProtection="1">
      <alignment vertical="center"/>
      <protection/>
    </xf>
    <xf numFmtId="180" fontId="0" fillId="33" borderId="19" xfId="0" applyNumberFormat="1" applyFill="1" applyBorder="1" applyAlignment="1" applyProtection="1">
      <alignment vertical="center"/>
      <protection/>
    </xf>
    <xf numFmtId="180" fontId="0" fillId="33" borderId="17" xfId="0" applyNumberFormat="1" applyFill="1" applyBorder="1" applyAlignment="1" applyProtection="1">
      <alignment vertical="center"/>
      <protection/>
    </xf>
    <xf numFmtId="181" fontId="0" fillId="33" borderId="18" xfId="0" applyNumberFormat="1" applyFill="1" applyBorder="1" applyAlignment="1" applyProtection="1">
      <alignment vertical="center"/>
      <protection/>
    </xf>
    <xf numFmtId="180" fontId="0" fillId="33" borderId="36" xfId="0" applyNumberFormat="1" applyFill="1" applyBorder="1" applyAlignment="1" applyProtection="1">
      <alignment vertical="center"/>
      <protection/>
    </xf>
    <xf numFmtId="180" fontId="0" fillId="33" borderId="14" xfId="0" applyNumberFormat="1" applyFill="1" applyBorder="1" applyAlignment="1" applyProtection="1">
      <alignment vertical="center"/>
      <protection/>
    </xf>
    <xf numFmtId="181" fontId="0" fillId="33" borderId="37" xfId="0" applyNumberFormat="1" applyFill="1" applyBorder="1" applyAlignment="1" applyProtection="1">
      <alignment vertical="center"/>
      <protection/>
    </xf>
    <xf numFmtId="179" fontId="0" fillId="0" borderId="38" xfId="0" applyNumberFormat="1" applyBorder="1" applyAlignment="1" applyProtection="1">
      <alignment vertical="center"/>
      <protection locked="0"/>
    </xf>
    <xf numFmtId="179" fontId="0" fillId="33" borderId="33" xfId="0" applyNumberFormat="1" applyFill="1" applyBorder="1" applyAlignment="1" applyProtection="1">
      <alignment vertical="center"/>
      <protection/>
    </xf>
    <xf numFmtId="179" fontId="0" fillId="33" borderId="36" xfId="0" applyNumberFormat="1" applyFill="1" applyBorder="1" applyAlignment="1" applyProtection="1">
      <alignment vertical="center"/>
      <protection/>
    </xf>
    <xf numFmtId="179" fontId="0" fillId="33" borderId="14" xfId="0" applyNumberFormat="1" applyFill="1" applyBorder="1" applyAlignment="1" applyProtection="1">
      <alignment vertical="center"/>
      <protection/>
    </xf>
    <xf numFmtId="179" fontId="0" fillId="33" borderId="34" xfId="0" applyNumberFormat="1" applyFill="1" applyBorder="1" applyAlignment="1" applyProtection="1">
      <alignment vertical="center"/>
      <protection/>
    </xf>
    <xf numFmtId="179" fontId="0" fillId="33" borderId="37" xfId="0" applyNumberFormat="1" applyFill="1" applyBorder="1" applyAlignment="1" applyProtection="1">
      <alignment vertical="center"/>
      <protection/>
    </xf>
    <xf numFmtId="179" fontId="0" fillId="33" borderId="35" xfId="0" applyNumberFormat="1" applyFill="1" applyBorder="1" applyAlignment="1" applyProtection="1">
      <alignment vertical="center"/>
      <protection/>
    </xf>
    <xf numFmtId="179" fontId="0" fillId="33" borderId="38" xfId="0" applyNumberFormat="1" applyFill="1" applyBorder="1" applyAlignment="1" applyProtection="1">
      <alignment vertical="center"/>
      <protection/>
    </xf>
    <xf numFmtId="179" fontId="0" fillId="33" borderId="39" xfId="0" applyNumberFormat="1" applyFill="1" applyBorder="1" applyAlignment="1" applyProtection="1">
      <alignment vertical="center"/>
      <protection/>
    </xf>
    <xf numFmtId="179" fontId="0" fillId="33" borderId="22" xfId="0" applyNumberFormat="1" applyFill="1" applyBorder="1" applyAlignment="1" applyProtection="1">
      <alignment vertical="center"/>
      <protection/>
    </xf>
    <xf numFmtId="179" fontId="0" fillId="33" borderId="11" xfId="0" applyNumberFormat="1" applyFill="1" applyBorder="1" applyAlignment="1" applyProtection="1">
      <alignment vertical="center"/>
      <protection/>
    </xf>
    <xf numFmtId="179" fontId="0" fillId="33" borderId="17" xfId="0" applyNumberFormat="1" applyFill="1" applyBorder="1" applyAlignment="1" applyProtection="1">
      <alignment vertical="center"/>
      <protection/>
    </xf>
    <xf numFmtId="179" fontId="0" fillId="0" borderId="40" xfId="0" applyNumberFormat="1" applyBorder="1" applyAlignment="1" applyProtection="1">
      <alignment vertical="center"/>
      <protection locked="0"/>
    </xf>
    <xf numFmtId="179" fontId="0" fillId="0" borderId="41" xfId="0" applyNumberFormat="1" applyBorder="1" applyAlignment="1" applyProtection="1">
      <alignment vertical="center"/>
      <protection locked="0"/>
    </xf>
    <xf numFmtId="179" fontId="0" fillId="33" borderId="42" xfId="0" applyNumberFormat="1" applyFill="1" applyBorder="1" applyAlignment="1" applyProtection="1">
      <alignment vertical="center"/>
      <protection/>
    </xf>
    <xf numFmtId="179" fontId="0" fillId="33" borderId="43" xfId="0" applyNumberFormat="1" applyFill="1" applyBorder="1" applyAlignment="1" applyProtection="1">
      <alignment vertical="center"/>
      <protection/>
    </xf>
    <xf numFmtId="179" fontId="0" fillId="0" borderId="44" xfId="0" applyNumberFormat="1" applyBorder="1" applyAlignment="1" applyProtection="1">
      <alignment vertical="center"/>
      <protection locked="0"/>
    </xf>
    <xf numFmtId="179" fontId="0" fillId="0" borderId="42" xfId="0" applyNumberFormat="1" applyBorder="1" applyAlignment="1" applyProtection="1">
      <alignment vertical="center"/>
      <protection locked="0"/>
    </xf>
    <xf numFmtId="179" fontId="0" fillId="33" borderId="45" xfId="0" applyNumberFormat="1" applyFill="1" applyBorder="1" applyAlignment="1" applyProtection="1">
      <alignment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179" fontId="0" fillId="33" borderId="46" xfId="0" applyNumberFormat="1" applyFill="1" applyBorder="1" applyAlignment="1" applyProtection="1">
      <alignment vertical="center"/>
      <protection/>
    </xf>
    <xf numFmtId="179" fontId="0" fillId="0" borderId="17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180" fontId="0" fillId="0" borderId="30" xfId="0" applyNumberFormat="1" applyFill="1" applyBorder="1" applyAlignment="1" applyProtection="1">
      <alignment vertical="center"/>
      <protection/>
    </xf>
    <xf numFmtId="180" fontId="0" fillId="0" borderId="22" xfId="0" applyNumberFormat="1" applyFill="1" applyBorder="1" applyAlignment="1" applyProtection="1">
      <alignment vertical="center"/>
      <protection/>
    </xf>
    <xf numFmtId="181" fontId="0" fillId="0" borderId="3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82" fontId="0" fillId="33" borderId="38" xfId="0" applyNumberFormat="1" applyFill="1" applyBorder="1" applyAlignment="1" applyProtection="1">
      <alignment vertical="center"/>
      <protection/>
    </xf>
    <xf numFmtId="182" fontId="0" fillId="33" borderId="47" xfId="0" applyNumberFormat="1" applyFill="1" applyBorder="1" applyAlignment="1" applyProtection="1">
      <alignment vertical="center"/>
      <protection/>
    </xf>
    <xf numFmtId="182" fontId="0" fillId="33" borderId="22" xfId="0" applyNumberFormat="1" applyFill="1" applyBorder="1" applyAlignment="1" applyProtection="1">
      <alignment vertical="center"/>
      <protection/>
    </xf>
    <xf numFmtId="182" fontId="0" fillId="33" borderId="31" xfId="0" applyNumberFormat="1" applyFill="1" applyBorder="1" applyAlignment="1" applyProtection="1">
      <alignment vertical="center"/>
      <protection/>
    </xf>
    <xf numFmtId="182" fontId="0" fillId="33" borderId="11" xfId="0" applyNumberFormat="1" applyFill="1" applyBorder="1" applyAlignment="1" applyProtection="1">
      <alignment vertical="center"/>
      <protection/>
    </xf>
    <xf numFmtId="182" fontId="0" fillId="33" borderId="12" xfId="0" applyNumberFormat="1" applyFill="1" applyBorder="1" applyAlignment="1" applyProtection="1">
      <alignment vertical="center"/>
      <protection/>
    </xf>
    <xf numFmtId="182" fontId="0" fillId="33" borderId="34" xfId="0" applyNumberFormat="1" applyFill="1" applyBorder="1" applyAlignment="1" applyProtection="1">
      <alignment vertical="center"/>
      <protection/>
    </xf>
    <xf numFmtId="182" fontId="0" fillId="33" borderId="35" xfId="0" applyNumberFormat="1" applyFill="1" applyBorder="1" applyAlignment="1" applyProtection="1">
      <alignment vertical="center"/>
      <protection/>
    </xf>
    <xf numFmtId="182" fontId="0" fillId="33" borderId="17" xfId="0" applyNumberFormat="1" applyFill="1" applyBorder="1" applyAlignment="1" applyProtection="1">
      <alignment vertical="center"/>
      <protection/>
    </xf>
    <xf numFmtId="182" fontId="0" fillId="33" borderId="18" xfId="0" applyNumberFormat="1" applyFill="1" applyBorder="1" applyAlignment="1" applyProtection="1">
      <alignment vertical="center"/>
      <protection/>
    </xf>
    <xf numFmtId="182" fontId="0" fillId="33" borderId="14" xfId="0" applyNumberFormat="1" applyFill="1" applyBorder="1" applyAlignment="1" applyProtection="1">
      <alignment vertical="center"/>
      <protection/>
    </xf>
    <xf numFmtId="0" fontId="0" fillId="0" borderId="22" xfId="0" applyNumberFormat="1" applyBorder="1" applyAlignment="1" applyProtection="1">
      <alignment vertical="center"/>
      <protection locked="0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31" xfId="48" applyFont="1" applyBorder="1" applyAlignment="1" applyProtection="1">
      <alignment vertical="center"/>
      <protection locked="0"/>
    </xf>
    <xf numFmtId="184" fontId="0" fillId="0" borderId="17" xfId="0" applyNumberFormat="1" applyBorder="1" applyAlignment="1" applyProtection="1">
      <alignment vertical="center"/>
      <protection locked="0"/>
    </xf>
    <xf numFmtId="184" fontId="0" fillId="0" borderId="22" xfId="0" applyNumberFormat="1" applyFill="1" applyBorder="1" applyAlignment="1" applyProtection="1">
      <alignment vertical="center"/>
      <protection/>
    </xf>
    <xf numFmtId="184" fontId="0" fillId="33" borderId="11" xfId="0" applyNumberFormat="1" applyFill="1" applyBorder="1" applyAlignment="1" applyProtection="1">
      <alignment vertical="center"/>
      <protection/>
    </xf>
    <xf numFmtId="184" fontId="0" fillId="33" borderId="34" xfId="0" applyNumberFormat="1" applyFill="1" applyBorder="1" applyAlignment="1" applyProtection="1">
      <alignment vertical="center"/>
      <protection/>
    </xf>
    <xf numFmtId="184" fontId="0" fillId="33" borderId="17" xfId="0" applyNumberFormat="1" applyFill="1" applyBorder="1" applyAlignment="1" applyProtection="1">
      <alignment vertical="center"/>
      <protection/>
    </xf>
    <xf numFmtId="184" fontId="0" fillId="33" borderId="22" xfId="0" applyNumberFormat="1" applyFill="1" applyBorder="1" applyAlignment="1" applyProtection="1">
      <alignment vertical="center"/>
      <protection/>
    </xf>
    <xf numFmtId="184" fontId="0" fillId="33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horizontal="right" vertical="center"/>
      <protection locked="0"/>
    </xf>
    <xf numFmtId="0" fontId="0" fillId="0" borderId="17" xfId="0" applyNumberFormat="1" applyBorder="1" applyAlignment="1" applyProtection="1">
      <alignment horizontal="right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Normal="77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3.375" style="0" customWidth="1"/>
    <col min="3" max="3" width="12.375" style="0" customWidth="1"/>
    <col min="4" max="4" width="12.00390625" style="0" customWidth="1"/>
    <col min="5" max="5" width="9.625" style="0" bestFit="1" customWidth="1"/>
    <col min="6" max="7" width="9.25390625" style="0" bestFit="1" customWidth="1"/>
    <col min="8" max="8" width="9.625" style="0" bestFit="1" customWidth="1"/>
    <col min="9" max="13" width="9.25390625" style="0" bestFit="1" customWidth="1"/>
    <col min="14" max="14" width="5.625" style="0" customWidth="1"/>
    <col min="15" max="15" width="9.00390625" style="3" customWidth="1"/>
    <col min="28" max="28" width="5.625" style="0" customWidth="1"/>
    <col min="34" max="35" width="9.25390625" style="0" bestFit="1" customWidth="1"/>
  </cols>
  <sheetData>
    <row r="1" spans="1:42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61</v>
      </c>
      <c r="AD2" s="5"/>
      <c r="AE2" s="5"/>
      <c r="AF2" s="5"/>
      <c r="AG2" s="7"/>
      <c r="AH2" s="7"/>
      <c r="AI2" s="7"/>
      <c r="AJ2" s="5"/>
      <c r="AK2" s="5"/>
      <c r="AL2" s="5"/>
      <c r="AM2" s="5"/>
      <c r="AN2" s="5"/>
      <c r="AO2" s="5"/>
      <c r="AP2" s="5"/>
    </row>
    <row r="3" spans="1:42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83" t="s">
        <v>64</v>
      </c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3" t="s">
        <v>63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83" t="s">
        <v>63</v>
      </c>
    </row>
    <row r="4" spans="1:42" ht="19.5" customHeight="1">
      <c r="A4" s="120"/>
      <c r="B4" s="127" t="s">
        <v>46</v>
      </c>
      <c r="C4" s="122"/>
      <c r="D4" s="123"/>
      <c r="E4" s="124" t="s">
        <v>47</v>
      </c>
      <c r="F4" s="122"/>
      <c r="G4" s="123"/>
      <c r="H4" s="124" t="s">
        <v>48</v>
      </c>
      <c r="I4" s="122"/>
      <c r="J4" s="123"/>
      <c r="K4" s="124" t="s">
        <v>49</v>
      </c>
      <c r="L4" s="122"/>
      <c r="M4" s="128"/>
      <c r="N4" s="8"/>
      <c r="O4" s="116"/>
      <c r="P4" s="122" t="s">
        <v>50</v>
      </c>
      <c r="Q4" s="122"/>
      <c r="R4" s="123"/>
      <c r="S4" s="118" t="s">
        <v>39</v>
      </c>
      <c r="T4" s="124" t="s">
        <v>51</v>
      </c>
      <c r="U4" s="122"/>
      <c r="V4" s="123"/>
      <c r="W4" s="124" t="s">
        <v>52</v>
      </c>
      <c r="X4" s="122"/>
      <c r="Y4" s="123"/>
      <c r="Z4" s="118" t="s">
        <v>2</v>
      </c>
      <c r="AA4" s="114" t="s">
        <v>3</v>
      </c>
      <c r="AB4" s="9"/>
      <c r="AC4" s="116"/>
      <c r="AD4" s="125" t="s">
        <v>4</v>
      </c>
      <c r="AE4" s="118" t="s">
        <v>5</v>
      </c>
      <c r="AF4" s="118" t="s">
        <v>42</v>
      </c>
      <c r="AG4" s="118" t="s">
        <v>43</v>
      </c>
      <c r="AH4" s="118" t="s">
        <v>44</v>
      </c>
      <c r="AI4" s="124" t="s">
        <v>54</v>
      </c>
      <c r="AJ4" s="122"/>
      <c r="AK4" s="123"/>
      <c r="AL4" s="124" t="s">
        <v>53</v>
      </c>
      <c r="AM4" s="122"/>
      <c r="AN4" s="123"/>
      <c r="AO4" s="118" t="s">
        <v>6</v>
      </c>
      <c r="AP4" s="114" t="s">
        <v>7</v>
      </c>
    </row>
    <row r="5" spans="1:42" ht="41.25" thickBot="1">
      <c r="A5" s="121"/>
      <c r="B5" s="10" t="s">
        <v>8</v>
      </c>
      <c r="C5" s="11" t="s">
        <v>9</v>
      </c>
      <c r="D5" s="11" t="s">
        <v>10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9</v>
      </c>
      <c r="J5" s="11" t="s">
        <v>10</v>
      </c>
      <c r="K5" s="11" t="s">
        <v>11</v>
      </c>
      <c r="L5" s="11" t="s">
        <v>9</v>
      </c>
      <c r="M5" s="12" t="s">
        <v>10</v>
      </c>
      <c r="N5" s="8"/>
      <c r="O5" s="117"/>
      <c r="P5" s="13" t="s">
        <v>12</v>
      </c>
      <c r="Q5" s="14" t="s">
        <v>9</v>
      </c>
      <c r="R5" s="14" t="s">
        <v>10</v>
      </c>
      <c r="S5" s="119"/>
      <c r="T5" s="14" t="s">
        <v>11</v>
      </c>
      <c r="U5" s="14" t="s">
        <v>1</v>
      </c>
      <c r="V5" s="14" t="s">
        <v>13</v>
      </c>
      <c r="W5" s="14" t="s">
        <v>11</v>
      </c>
      <c r="X5" s="14" t="s">
        <v>40</v>
      </c>
      <c r="Y5" s="14" t="s">
        <v>41</v>
      </c>
      <c r="Z5" s="119"/>
      <c r="AA5" s="115"/>
      <c r="AB5" s="9"/>
      <c r="AC5" s="117"/>
      <c r="AD5" s="126"/>
      <c r="AE5" s="119"/>
      <c r="AF5" s="119"/>
      <c r="AG5" s="119"/>
      <c r="AH5" s="119"/>
      <c r="AI5" s="14" t="s">
        <v>11</v>
      </c>
      <c r="AJ5" s="14" t="s">
        <v>1</v>
      </c>
      <c r="AK5" s="14" t="s">
        <v>13</v>
      </c>
      <c r="AL5" s="14" t="s">
        <v>11</v>
      </c>
      <c r="AM5" s="14" t="s">
        <v>45</v>
      </c>
      <c r="AN5" s="14" t="s">
        <v>41</v>
      </c>
      <c r="AO5" s="119"/>
      <c r="AP5" s="115"/>
    </row>
    <row r="6" spans="1:42" ht="20.25" customHeight="1">
      <c r="A6" s="15" t="s">
        <v>14</v>
      </c>
      <c r="B6" s="64">
        <f>SUM(C6:D6)</f>
        <v>128057352</v>
      </c>
      <c r="C6" s="56">
        <v>62327737</v>
      </c>
      <c r="D6" s="68">
        <v>65729615</v>
      </c>
      <c r="E6" s="63">
        <f aca="true" t="shared" si="0" ref="E6:E21">SUM(F6:G6)</f>
        <v>1071304</v>
      </c>
      <c r="F6" s="56">
        <v>550742</v>
      </c>
      <c r="G6" s="68">
        <v>520562</v>
      </c>
      <c r="H6" s="63">
        <f aca="true" t="shared" si="1" ref="H6:H21">SUM(I6:J6)</f>
        <v>1197012</v>
      </c>
      <c r="I6" s="56">
        <v>633700</v>
      </c>
      <c r="J6" s="56">
        <v>563312</v>
      </c>
      <c r="K6" s="84">
        <f>E6-H6</f>
        <v>-125708</v>
      </c>
      <c r="L6" s="84">
        <f aca="true" t="shared" si="2" ref="L6:L21">F6-I6</f>
        <v>-82958</v>
      </c>
      <c r="M6" s="85">
        <f aca="true" t="shared" si="3" ref="M6:M21">G6-J6</f>
        <v>-42750</v>
      </c>
      <c r="N6" s="16"/>
      <c r="O6" s="17" t="s">
        <v>14</v>
      </c>
      <c r="P6" s="64">
        <f aca="true" t="shared" si="4" ref="P6:P21">SUM(Q6:R6)</f>
        <v>2450</v>
      </c>
      <c r="Q6" s="77">
        <v>1355</v>
      </c>
      <c r="R6" s="77">
        <v>1095</v>
      </c>
      <c r="S6" s="18">
        <v>1167</v>
      </c>
      <c r="T6" s="63">
        <f>SUM(U6:V6)</f>
        <v>26560</v>
      </c>
      <c r="U6" s="18">
        <v>12245</v>
      </c>
      <c r="V6" s="18">
        <v>14315</v>
      </c>
      <c r="W6" s="63">
        <f aca="true" t="shared" si="5" ref="W6:W21">SUM(X6:Y6)</f>
        <v>4515</v>
      </c>
      <c r="X6" s="18">
        <v>3637</v>
      </c>
      <c r="Y6" s="18">
        <v>878</v>
      </c>
      <c r="Z6" s="18">
        <v>700214</v>
      </c>
      <c r="AA6" s="19">
        <v>251378</v>
      </c>
      <c r="AB6" s="5"/>
      <c r="AC6" s="17" t="s">
        <v>14</v>
      </c>
      <c r="AD6" s="20">
        <v>8.5</v>
      </c>
      <c r="AE6" s="21">
        <v>9.5</v>
      </c>
      <c r="AF6" s="98">
        <v>-1</v>
      </c>
      <c r="AG6" s="21">
        <v>2.3</v>
      </c>
      <c r="AH6" s="21">
        <v>1.1</v>
      </c>
      <c r="AI6" s="21">
        <v>24.2</v>
      </c>
      <c r="AJ6" s="21">
        <v>11.2</v>
      </c>
      <c r="AK6" s="21">
        <v>13</v>
      </c>
      <c r="AL6" s="21">
        <v>4.2</v>
      </c>
      <c r="AM6" s="21">
        <v>3.4</v>
      </c>
      <c r="AN6" s="21">
        <v>0.8</v>
      </c>
      <c r="AO6" s="21">
        <v>5.5</v>
      </c>
      <c r="AP6" s="22">
        <v>1.99</v>
      </c>
    </row>
    <row r="7" spans="1:42" ht="20.25" customHeight="1">
      <c r="A7" s="23" t="s">
        <v>15</v>
      </c>
      <c r="B7" s="74">
        <f aca="true" t="shared" si="6" ref="B7:B21">SUM(C7:D7)</f>
        <v>2080773</v>
      </c>
      <c r="C7" s="26">
        <v>1006247</v>
      </c>
      <c r="D7" s="69">
        <v>1074526</v>
      </c>
      <c r="E7" s="65">
        <f t="shared" si="0"/>
        <v>16887</v>
      </c>
      <c r="F7" s="26">
        <v>8753</v>
      </c>
      <c r="G7" s="69">
        <v>8134</v>
      </c>
      <c r="H7" s="65">
        <f t="shared" si="1"/>
        <v>20220</v>
      </c>
      <c r="I7" s="26">
        <v>10603</v>
      </c>
      <c r="J7" s="26">
        <v>9617</v>
      </c>
      <c r="K7" s="86">
        <f aca="true" t="shared" si="7" ref="K7:K21">E7-H7</f>
        <v>-3333</v>
      </c>
      <c r="L7" s="86">
        <f t="shared" si="2"/>
        <v>-1850</v>
      </c>
      <c r="M7" s="87">
        <f t="shared" si="3"/>
        <v>-1483</v>
      </c>
      <c r="N7" s="24"/>
      <c r="O7" s="25" t="s">
        <v>15</v>
      </c>
      <c r="P7" s="74">
        <f t="shared" si="4"/>
        <v>41</v>
      </c>
      <c r="Q7" s="26">
        <v>28</v>
      </c>
      <c r="R7" s="26">
        <v>13</v>
      </c>
      <c r="S7" s="26">
        <v>21</v>
      </c>
      <c r="T7" s="65">
        <f aca="true" t="shared" si="8" ref="T7:T21">SUM(U7:V7)</f>
        <v>382</v>
      </c>
      <c r="U7" s="95">
        <v>171</v>
      </c>
      <c r="V7" s="95">
        <v>211</v>
      </c>
      <c r="W7" s="65">
        <f t="shared" si="5"/>
        <v>65</v>
      </c>
      <c r="X7" s="95">
        <v>48</v>
      </c>
      <c r="Y7" s="95">
        <v>17</v>
      </c>
      <c r="Z7" s="96">
        <v>10087</v>
      </c>
      <c r="AA7" s="97">
        <v>3395</v>
      </c>
      <c r="AB7" s="5"/>
      <c r="AC7" s="25" t="s">
        <v>15</v>
      </c>
      <c r="AD7" s="80">
        <v>8.3</v>
      </c>
      <c r="AE7" s="81">
        <v>9.9</v>
      </c>
      <c r="AF7" s="99">
        <v>-1.6</v>
      </c>
      <c r="AG7" s="81">
        <v>2.4</v>
      </c>
      <c r="AH7" s="81">
        <v>1.2</v>
      </c>
      <c r="AI7" s="81">
        <v>22.1</v>
      </c>
      <c r="AJ7" s="81">
        <v>9.9</v>
      </c>
      <c r="AK7" s="81">
        <v>12.2</v>
      </c>
      <c r="AL7" s="81">
        <v>3.8</v>
      </c>
      <c r="AM7" s="81">
        <v>2.8</v>
      </c>
      <c r="AN7" s="81">
        <v>1</v>
      </c>
      <c r="AO7" s="81">
        <v>4.9</v>
      </c>
      <c r="AP7" s="82">
        <v>1.66</v>
      </c>
    </row>
    <row r="8" spans="1:42" ht="20.25" customHeight="1" thickBot="1">
      <c r="A8" s="27" t="s">
        <v>16</v>
      </c>
      <c r="B8" s="75">
        <f t="shared" si="6"/>
        <v>385021</v>
      </c>
      <c r="C8" s="59">
        <f>C9+C18</f>
        <v>187386</v>
      </c>
      <c r="D8" s="70">
        <f>D9+D18</f>
        <v>197635</v>
      </c>
      <c r="E8" s="66">
        <f t="shared" si="0"/>
        <v>2985</v>
      </c>
      <c r="F8" s="59">
        <f>F9+F18</f>
        <v>1516</v>
      </c>
      <c r="G8" s="70">
        <f>G9+G18</f>
        <v>1469</v>
      </c>
      <c r="H8" s="66">
        <f t="shared" si="1"/>
        <v>3781</v>
      </c>
      <c r="I8" s="59">
        <f>I9+I18</f>
        <v>1974</v>
      </c>
      <c r="J8" s="59">
        <f>J9+J18</f>
        <v>1807</v>
      </c>
      <c r="K8" s="88">
        <f t="shared" si="7"/>
        <v>-796</v>
      </c>
      <c r="L8" s="88">
        <f t="shared" si="2"/>
        <v>-458</v>
      </c>
      <c r="M8" s="89">
        <f t="shared" si="3"/>
        <v>-338</v>
      </c>
      <c r="N8" s="24"/>
      <c r="O8" s="28" t="s">
        <v>16</v>
      </c>
      <c r="P8" s="75">
        <f t="shared" si="4"/>
        <v>8</v>
      </c>
      <c r="Q8" s="59">
        <f>Q9+Q18</f>
        <v>4</v>
      </c>
      <c r="R8" s="59">
        <f>R9+R18</f>
        <v>4</v>
      </c>
      <c r="S8" s="59">
        <f>S9+S18</f>
        <v>3</v>
      </c>
      <c r="T8" s="66">
        <f t="shared" si="8"/>
        <v>58</v>
      </c>
      <c r="U8" s="59">
        <f>U9+U18</f>
        <v>23</v>
      </c>
      <c r="V8" s="59">
        <f>V9+V18</f>
        <v>35</v>
      </c>
      <c r="W8" s="66">
        <f t="shared" si="5"/>
        <v>6</v>
      </c>
      <c r="X8" s="59">
        <f>X9+X18</f>
        <v>4</v>
      </c>
      <c r="Y8" s="59">
        <f>Y9+Y18</f>
        <v>2</v>
      </c>
      <c r="Z8" s="59">
        <f>Z9+Z18</f>
        <v>1784</v>
      </c>
      <c r="AA8" s="61">
        <f>AA9+AA18</f>
        <v>566</v>
      </c>
      <c r="AB8" s="5"/>
      <c r="AC8" s="28" t="s">
        <v>16</v>
      </c>
      <c r="AD8" s="44">
        <f aca="true" t="shared" si="9" ref="AD8:AD21">E8/B8*1000</f>
        <v>7.752823871944647</v>
      </c>
      <c r="AE8" s="45">
        <f aca="true" t="shared" si="10" ref="AE8:AE21">H8/B8*1000</f>
        <v>9.820243571129886</v>
      </c>
      <c r="AF8" s="100">
        <f aca="true" t="shared" si="11" ref="AF8:AF21">K8/B8*1000</f>
        <v>-2.067419699185239</v>
      </c>
      <c r="AG8" s="45">
        <f aca="true" t="shared" si="12" ref="AG8:AG21">P8/E8*1000</f>
        <v>2.680067001675042</v>
      </c>
      <c r="AH8" s="45">
        <f aca="true" t="shared" si="13" ref="AH8:AH21">S8/E8*1000</f>
        <v>1.0050251256281408</v>
      </c>
      <c r="AI8" s="45">
        <f aca="true" t="shared" si="14" ref="AI8:AI21">T8/(E8+T8)*1000</f>
        <v>19.060138021689124</v>
      </c>
      <c r="AJ8" s="45">
        <f aca="true" t="shared" si="15" ref="AJ8:AJ21">U8/(E8+T8)*1000</f>
        <v>7.558330594807756</v>
      </c>
      <c r="AK8" s="45">
        <f aca="true" t="shared" si="16" ref="AK8:AK21">V8/(E8+T8)*1000</f>
        <v>11.501807426881367</v>
      </c>
      <c r="AL8" s="45">
        <f aca="true" t="shared" si="17" ref="AL8:AL21">W8/(E8+X8)*1000</f>
        <v>2.0073603211776514</v>
      </c>
      <c r="AM8" s="45">
        <f aca="true" t="shared" si="18" ref="AM8:AM21">X8/(E8+X8)*1000</f>
        <v>1.3382402141184342</v>
      </c>
      <c r="AN8" s="45">
        <f aca="true" t="shared" si="19" ref="AN8:AN21">Y8/(E8+X8)*1000</f>
        <v>0.6691201070592171</v>
      </c>
      <c r="AO8" s="45">
        <f aca="true" t="shared" si="20" ref="AO8:AO21">Z8/B8*1000</f>
        <v>4.633513496666416</v>
      </c>
      <c r="AP8" s="46">
        <f aca="true" t="shared" si="21" ref="AP8:AP21">AA8/B8*1000</f>
        <v>1.4700496856015646</v>
      </c>
    </row>
    <row r="9" spans="1:42" ht="20.25" customHeight="1" thickBot="1">
      <c r="A9" s="29" t="s">
        <v>17</v>
      </c>
      <c r="B9" s="57">
        <f t="shared" si="6"/>
        <v>312398</v>
      </c>
      <c r="C9" s="60">
        <f>SUM(C10:C17)</f>
        <v>152238</v>
      </c>
      <c r="D9" s="71">
        <f>SUM(D10:D17)</f>
        <v>160160</v>
      </c>
      <c r="E9" s="60">
        <f t="shared" si="0"/>
        <v>2494</v>
      </c>
      <c r="F9" s="60">
        <f>SUM(F10:F17)</f>
        <v>1279</v>
      </c>
      <c r="G9" s="71">
        <f>SUM(G10:G17)</f>
        <v>1215</v>
      </c>
      <c r="H9" s="60">
        <f t="shared" si="1"/>
        <v>3017</v>
      </c>
      <c r="I9" s="60">
        <f>SUM(I10:I17)</f>
        <v>1561</v>
      </c>
      <c r="J9" s="60">
        <f>SUM(J10:J17)</f>
        <v>1456</v>
      </c>
      <c r="K9" s="90">
        <f t="shared" si="7"/>
        <v>-523</v>
      </c>
      <c r="L9" s="90">
        <f t="shared" si="2"/>
        <v>-282</v>
      </c>
      <c r="M9" s="91">
        <f t="shared" si="3"/>
        <v>-241</v>
      </c>
      <c r="N9" s="24"/>
      <c r="O9" s="30" t="s">
        <v>17</v>
      </c>
      <c r="P9" s="57">
        <f t="shared" si="4"/>
        <v>8</v>
      </c>
      <c r="Q9" s="60">
        <f>SUM(Q10:Q17)</f>
        <v>4</v>
      </c>
      <c r="R9" s="60">
        <f>SUM(R10:R17)</f>
        <v>4</v>
      </c>
      <c r="S9" s="60">
        <f>SUM(S10:S17)</f>
        <v>3</v>
      </c>
      <c r="T9" s="60">
        <f t="shared" si="8"/>
        <v>47</v>
      </c>
      <c r="U9" s="60">
        <f>SUM(U10:U17)</f>
        <v>18</v>
      </c>
      <c r="V9" s="60">
        <f>SUM(V10:V17)</f>
        <v>29</v>
      </c>
      <c r="W9" s="60">
        <f t="shared" si="5"/>
        <v>6</v>
      </c>
      <c r="X9" s="60">
        <f>SUM(X10:X17)</f>
        <v>4</v>
      </c>
      <c r="Y9" s="60">
        <f>SUM(Y10:Y17)</f>
        <v>2</v>
      </c>
      <c r="Z9" s="60">
        <f>SUM(Z10:Z17)</f>
        <v>1508</v>
      </c>
      <c r="AA9" s="62">
        <f>SUM(AA10:AA17)</f>
        <v>475</v>
      </c>
      <c r="AB9" s="5"/>
      <c r="AC9" s="30" t="s">
        <v>17</v>
      </c>
      <c r="AD9" s="47">
        <f t="shared" si="9"/>
        <v>7.9834057836477825</v>
      </c>
      <c r="AE9" s="48">
        <f t="shared" si="10"/>
        <v>9.657552225046256</v>
      </c>
      <c r="AF9" s="101">
        <f t="shared" si="11"/>
        <v>-1.6741464413984726</v>
      </c>
      <c r="AG9" s="48">
        <f t="shared" si="12"/>
        <v>3.2076984763432237</v>
      </c>
      <c r="AH9" s="48">
        <f t="shared" si="13"/>
        <v>1.202886928628709</v>
      </c>
      <c r="AI9" s="48">
        <f t="shared" si="14"/>
        <v>18.496654860291226</v>
      </c>
      <c r="AJ9" s="48">
        <f t="shared" si="15"/>
        <v>7.083825265643448</v>
      </c>
      <c r="AK9" s="48">
        <f t="shared" si="16"/>
        <v>11.412829594647777</v>
      </c>
      <c r="AL9" s="48">
        <f t="shared" si="17"/>
        <v>2.4019215372297835</v>
      </c>
      <c r="AM9" s="48">
        <f t="shared" si="18"/>
        <v>1.6012810248198557</v>
      </c>
      <c r="AN9" s="48">
        <f t="shared" si="19"/>
        <v>0.8006405124099278</v>
      </c>
      <c r="AO9" s="48">
        <f t="shared" si="20"/>
        <v>4.8271755901126125</v>
      </c>
      <c r="AP9" s="49">
        <f t="shared" si="21"/>
        <v>1.5204962899890524</v>
      </c>
    </row>
    <row r="10" spans="1:42" ht="20.25" customHeight="1">
      <c r="A10" s="31" t="s">
        <v>18</v>
      </c>
      <c r="B10" s="76">
        <f t="shared" si="6"/>
        <v>161160</v>
      </c>
      <c r="C10" s="18">
        <v>78282</v>
      </c>
      <c r="D10" s="72">
        <v>82878</v>
      </c>
      <c r="E10" s="67">
        <f t="shared" si="0"/>
        <v>1408</v>
      </c>
      <c r="F10" s="18">
        <v>734</v>
      </c>
      <c r="G10" s="72">
        <v>674</v>
      </c>
      <c r="H10" s="67">
        <f t="shared" si="1"/>
        <v>1528</v>
      </c>
      <c r="I10" s="18">
        <v>793</v>
      </c>
      <c r="J10" s="18">
        <v>735</v>
      </c>
      <c r="K10" s="92">
        <f t="shared" si="7"/>
        <v>-120</v>
      </c>
      <c r="L10" s="92">
        <f t="shared" si="2"/>
        <v>-59</v>
      </c>
      <c r="M10" s="93">
        <f t="shared" si="3"/>
        <v>-61</v>
      </c>
      <c r="N10" s="24"/>
      <c r="O10" s="17" t="s">
        <v>18</v>
      </c>
      <c r="P10" s="76">
        <f t="shared" si="4"/>
        <v>4</v>
      </c>
      <c r="Q10" s="18">
        <v>3</v>
      </c>
      <c r="R10" s="32">
        <v>1</v>
      </c>
      <c r="S10" s="32">
        <v>2</v>
      </c>
      <c r="T10" s="67">
        <f t="shared" si="8"/>
        <v>30</v>
      </c>
      <c r="U10" s="107">
        <v>11</v>
      </c>
      <c r="V10" s="107">
        <v>19</v>
      </c>
      <c r="W10" s="67">
        <f t="shared" si="5"/>
        <v>3</v>
      </c>
      <c r="X10" s="107">
        <v>2</v>
      </c>
      <c r="Y10" s="32">
        <v>1</v>
      </c>
      <c r="Z10" s="107">
        <v>855</v>
      </c>
      <c r="AA10" s="111">
        <v>252</v>
      </c>
      <c r="AB10" s="5"/>
      <c r="AC10" s="17" t="s">
        <v>18</v>
      </c>
      <c r="AD10" s="50">
        <f>E10/B10*1000</f>
        <v>8.736659220650285</v>
      </c>
      <c r="AE10" s="51">
        <f t="shared" si="10"/>
        <v>9.481260858773888</v>
      </c>
      <c r="AF10" s="102">
        <f t="shared" si="11"/>
        <v>-0.7446016381236039</v>
      </c>
      <c r="AG10" s="51">
        <f t="shared" si="12"/>
        <v>2.840909090909091</v>
      </c>
      <c r="AH10" s="51">
        <f t="shared" si="13"/>
        <v>1.4204545454545454</v>
      </c>
      <c r="AI10" s="51">
        <f t="shared" si="14"/>
        <v>20.862308762169683</v>
      </c>
      <c r="AJ10" s="51">
        <f t="shared" si="15"/>
        <v>7.64951321279555</v>
      </c>
      <c r="AK10" s="51">
        <f t="shared" si="16"/>
        <v>13.21279554937413</v>
      </c>
      <c r="AL10" s="51">
        <f t="shared" si="17"/>
        <v>2.127659574468085</v>
      </c>
      <c r="AM10" s="51">
        <f t="shared" si="18"/>
        <v>1.4184397163120568</v>
      </c>
      <c r="AN10" s="51">
        <f t="shared" si="19"/>
        <v>0.7092198581560284</v>
      </c>
      <c r="AO10" s="51">
        <f t="shared" si="20"/>
        <v>5.305286671630678</v>
      </c>
      <c r="AP10" s="52">
        <f t="shared" si="21"/>
        <v>1.5636634400595681</v>
      </c>
    </row>
    <row r="11" spans="1:42" ht="20.25" customHeight="1">
      <c r="A11" s="23" t="s">
        <v>55</v>
      </c>
      <c r="B11" s="74">
        <f t="shared" si="6"/>
        <v>37941</v>
      </c>
      <c r="C11" s="26">
        <v>18497</v>
      </c>
      <c r="D11" s="69">
        <v>19444</v>
      </c>
      <c r="E11" s="65">
        <f t="shared" si="0"/>
        <v>242</v>
      </c>
      <c r="F11" s="26">
        <v>110</v>
      </c>
      <c r="G11" s="69">
        <v>132</v>
      </c>
      <c r="H11" s="65">
        <f t="shared" si="1"/>
        <v>383</v>
      </c>
      <c r="I11" s="26">
        <v>199</v>
      </c>
      <c r="J11" s="26">
        <v>184</v>
      </c>
      <c r="K11" s="86">
        <f t="shared" si="7"/>
        <v>-141</v>
      </c>
      <c r="L11" s="86">
        <f t="shared" si="2"/>
        <v>-89</v>
      </c>
      <c r="M11" s="87">
        <f t="shared" si="3"/>
        <v>-52</v>
      </c>
      <c r="N11" s="24"/>
      <c r="O11" s="25" t="s">
        <v>55</v>
      </c>
      <c r="P11" s="74">
        <f t="shared" si="4"/>
        <v>1</v>
      </c>
      <c r="Q11" s="26">
        <v>0</v>
      </c>
      <c r="R11" s="26">
        <v>1</v>
      </c>
      <c r="S11" s="26">
        <v>0</v>
      </c>
      <c r="T11" s="65">
        <f t="shared" si="8"/>
        <v>6</v>
      </c>
      <c r="U11" s="95">
        <v>3</v>
      </c>
      <c r="V11" s="33">
        <v>3</v>
      </c>
      <c r="W11" s="65">
        <f t="shared" si="5"/>
        <v>1</v>
      </c>
      <c r="X11" s="33">
        <v>1</v>
      </c>
      <c r="Y11" s="33">
        <v>0</v>
      </c>
      <c r="Z11" s="95">
        <v>162</v>
      </c>
      <c r="AA11" s="112">
        <v>57</v>
      </c>
      <c r="AB11" s="5"/>
      <c r="AC11" s="25" t="s">
        <v>55</v>
      </c>
      <c r="AD11" s="41">
        <f t="shared" si="9"/>
        <v>6.378324240267784</v>
      </c>
      <c r="AE11" s="42">
        <f t="shared" si="10"/>
        <v>10.09462059513455</v>
      </c>
      <c r="AF11" s="103">
        <f t="shared" si="11"/>
        <v>-3.7162963548667665</v>
      </c>
      <c r="AG11" s="42">
        <f t="shared" si="12"/>
        <v>4.132231404958678</v>
      </c>
      <c r="AH11" s="42">
        <f t="shared" si="13"/>
        <v>0</v>
      </c>
      <c r="AI11" s="42">
        <f t="shared" si="14"/>
        <v>24.193548387096772</v>
      </c>
      <c r="AJ11" s="42">
        <f t="shared" si="15"/>
        <v>12.096774193548386</v>
      </c>
      <c r="AK11" s="42">
        <f t="shared" si="16"/>
        <v>12.096774193548386</v>
      </c>
      <c r="AL11" s="42">
        <f>W11/(E11+X11)*1000</f>
        <v>4.11522633744856</v>
      </c>
      <c r="AM11" s="42">
        <f t="shared" si="18"/>
        <v>4.11522633744856</v>
      </c>
      <c r="AN11" s="42">
        <f t="shared" si="19"/>
        <v>0</v>
      </c>
      <c r="AO11" s="42">
        <f t="shared" si="20"/>
        <v>4.269787301336286</v>
      </c>
      <c r="AP11" s="43">
        <f t="shared" si="21"/>
        <v>1.502332568988693</v>
      </c>
    </row>
    <row r="12" spans="1:42" ht="20.25" customHeight="1">
      <c r="A12" s="23" t="s">
        <v>19</v>
      </c>
      <c r="B12" s="74">
        <f t="shared" si="6"/>
        <v>31332</v>
      </c>
      <c r="C12" s="26">
        <v>15254</v>
      </c>
      <c r="D12" s="69">
        <v>16078</v>
      </c>
      <c r="E12" s="65">
        <f t="shared" si="0"/>
        <v>211</v>
      </c>
      <c r="F12" s="26">
        <v>106</v>
      </c>
      <c r="G12" s="69">
        <v>105</v>
      </c>
      <c r="H12" s="65">
        <f t="shared" si="1"/>
        <v>337</v>
      </c>
      <c r="I12" s="26">
        <v>175</v>
      </c>
      <c r="J12" s="26">
        <v>162</v>
      </c>
      <c r="K12" s="86">
        <f t="shared" si="7"/>
        <v>-126</v>
      </c>
      <c r="L12" s="86">
        <f t="shared" si="2"/>
        <v>-69</v>
      </c>
      <c r="M12" s="87">
        <f t="shared" si="3"/>
        <v>-57</v>
      </c>
      <c r="N12" s="24"/>
      <c r="O12" s="25" t="s">
        <v>19</v>
      </c>
      <c r="P12" s="74">
        <f t="shared" si="4"/>
        <v>0</v>
      </c>
      <c r="Q12" s="33">
        <v>0</v>
      </c>
      <c r="R12" s="26">
        <v>0</v>
      </c>
      <c r="S12" s="33">
        <v>0</v>
      </c>
      <c r="T12" s="65">
        <f t="shared" si="8"/>
        <v>1</v>
      </c>
      <c r="U12" s="95">
        <v>1</v>
      </c>
      <c r="V12" s="95">
        <v>0</v>
      </c>
      <c r="W12" s="65">
        <f t="shared" si="5"/>
        <v>1</v>
      </c>
      <c r="X12" s="33">
        <v>1</v>
      </c>
      <c r="Y12" s="108">
        <v>0</v>
      </c>
      <c r="Z12" s="95">
        <v>125</v>
      </c>
      <c r="AA12" s="112">
        <v>49</v>
      </c>
      <c r="AB12" s="5"/>
      <c r="AC12" s="25" t="s">
        <v>19</v>
      </c>
      <c r="AD12" s="41">
        <f t="shared" si="9"/>
        <v>6.734329120388101</v>
      </c>
      <c r="AE12" s="42">
        <f t="shared" si="10"/>
        <v>10.755776841567727</v>
      </c>
      <c r="AF12" s="103">
        <f t="shared" si="11"/>
        <v>-4.021447721179625</v>
      </c>
      <c r="AG12" s="42">
        <f t="shared" si="12"/>
        <v>0</v>
      </c>
      <c r="AH12" s="42">
        <f t="shared" si="13"/>
        <v>0</v>
      </c>
      <c r="AI12" s="42">
        <f t="shared" si="14"/>
        <v>4.716981132075471</v>
      </c>
      <c r="AJ12" s="42">
        <f t="shared" si="15"/>
        <v>4.716981132075471</v>
      </c>
      <c r="AK12" s="42">
        <f t="shared" si="16"/>
        <v>0</v>
      </c>
      <c r="AL12" s="42">
        <f t="shared" si="17"/>
        <v>4.716981132075471</v>
      </c>
      <c r="AM12" s="42">
        <f t="shared" si="18"/>
        <v>4.716981132075471</v>
      </c>
      <c r="AN12" s="42">
        <f t="shared" si="19"/>
        <v>0</v>
      </c>
      <c r="AO12" s="42">
        <f t="shared" si="20"/>
        <v>3.9895314694242305</v>
      </c>
      <c r="AP12" s="43">
        <f t="shared" si="21"/>
        <v>1.5638963360142986</v>
      </c>
    </row>
    <row r="13" spans="1:42" ht="20.25" customHeight="1">
      <c r="A13" s="23" t="s">
        <v>20</v>
      </c>
      <c r="B13" s="74">
        <f t="shared" si="6"/>
        <v>28505</v>
      </c>
      <c r="C13" s="26">
        <v>13820</v>
      </c>
      <c r="D13" s="69">
        <v>14685</v>
      </c>
      <c r="E13" s="65">
        <f t="shared" si="0"/>
        <v>220</v>
      </c>
      <c r="F13" s="26">
        <v>122</v>
      </c>
      <c r="G13" s="69">
        <v>98</v>
      </c>
      <c r="H13" s="65">
        <f t="shared" si="1"/>
        <v>260</v>
      </c>
      <c r="I13" s="26">
        <v>147</v>
      </c>
      <c r="J13" s="26">
        <v>113</v>
      </c>
      <c r="K13" s="86">
        <f t="shared" si="7"/>
        <v>-40</v>
      </c>
      <c r="L13" s="86">
        <f t="shared" si="2"/>
        <v>-25</v>
      </c>
      <c r="M13" s="87">
        <f t="shared" si="3"/>
        <v>-15</v>
      </c>
      <c r="N13" s="24"/>
      <c r="O13" s="25" t="s">
        <v>20</v>
      </c>
      <c r="P13" s="74">
        <f t="shared" si="4"/>
        <v>1</v>
      </c>
      <c r="Q13" s="33">
        <v>0</v>
      </c>
      <c r="R13" s="33">
        <v>1</v>
      </c>
      <c r="S13" s="33">
        <v>1</v>
      </c>
      <c r="T13" s="65">
        <f t="shared" si="8"/>
        <v>2</v>
      </c>
      <c r="U13" s="95">
        <v>1</v>
      </c>
      <c r="V13" s="95">
        <v>1</v>
      </c>
      <c r="W13" s="65">
        <f t="shared" si="5"/>
        <v>1</v>
      </c>
      <c r="X13" s="33">
        <v>0</v>
      </c>
      <c r="Y13" s="33">
        <v>1</v>
      </c>
      <c r="Z13" s="95">
        <v>104</v>
      </c>
      <c r="AA13" s="112">
        <v>34</v>
      </c>
      <c r="AB13" s="5"/>
      <c r="AC13" s="25" t="s">
        <v>20</v>
      </c>
      <c r="AD13" s="41">
        <f t="shared" si="9"/>
        <v>7.717944220312226</v>
      </c>
      <c r="AE13" s="42">
        <f t="shared" si="10"/>
        <v>9.12120680582354</v>
      </c>
      <c r="AF13" s="103">
        <f t="shared" si="11"/>
        <v>-1.4032625855113139</v>
      </c>
      <c r="AG13" s="42">
        <f t="shared" si="12"/>
        <v>4.545454545454545</v>
      </c>
      <c r="AH13" s="42">
        <f t="shared" si="13"/>
        <v>4.545454545454545</v>
      </c>
      <c r="AI13" s="42">
        <f t="shared" si="14"/>
        <v>9.00900900900901</v>
      </c>
      <c r="AJ13" s="42">
        <f t="shared" si="15"/>
        <v>4.504504504504505</v>
      </c>
      <c r="AK13" s="42">
        <f t="shared" si="16"/>
        <v>4.504504504504505</v>
      </c>
      <c r="AL13" s="42">
        <f t="shared" si="17"/>
        <v>4.545454545454545</v>
      </c>
      <c r="AM13" s="42">
        <f t="shared" si="18"/>
        <v>0</v>
      </c>
      <c r="AN13" s="42">
        <f t="shared" si="19"/>
        <v>4.545454545454545</v>
      </c>
      <c r="AO13" s="42">
        <f t="shared" si="20"/>
        <v>3.6484827223294163</v>
      </c>
      <c r="AP13" s="43">
        <f t="shared" si="21"/>
        <v>1.1927731976846168</v>
      </c>
    </row>
    <row r="14" spans="1:42" ht="20.25" customHeight="1">
      <c r="A14" s="23" t="s">
        <v>21</v>
      </c>
      <c r="B14" s="74">
        <f t="shared" si="6"/>
        <v>8096</v>
      </c>
      <c r="C14" s="26">
        <v>3952</v>
      </c>
      <c r="D14" s="69">
        <v>4144</v>
      </c>
      <c r="E14" s="65">
        <f t="shared" si="0"/>
        <v>43</v>
      </c>
      <c r="F14" s="26">
        <v>21</v>
      </c>
      <c r="G14" s="69">
        <v>22</v>
      </c>
      <c r="H14" s="65">
        <f t="shared" si="1"/>
        <v>98</v>
      </c>
      <c r="I14" s="26">
        <v>50</v>
      </c>
      <c r="J14" s="26">
        <v>48</v>
      </c>
      <c r="K14" s="86">
        <f t="shared" si="7"/>
        <v>-55</v>
      </c>
      <c r="L14" s="86">
        <f t="shared" si="2"/>
        <v>-29</v>
      </c>
      <c r="M14" s="87">
        <f t="shared" si="3"/>
        <v>-26</v>
      </c>
      <c r="N14" s="24"/>
      <c r="O14" s="25" t="s">
        <v>21</v>
      </c>
      <c r="P14" s="74">
        <f t="shared" si="4"/>
        <v>0</v>
      </c>
      <c r="Q14" s="33">
        <v>0</v>
      </c>
      <c r="R14" s="33">
        <v>0</v>
      </c>
      <c r="S14" s="33">
        <v>0</v>
      </c>
      <c r="T14" s="65">
        <f t="shared" si="8"/>
        <v>1</v>
      </c>
      <c r="U14" s="33">
        <v>1</v>
      </c>
      <c r="V14" s="33">
        <v>0</v>
      </c>
      <c r="W14" s="65">
        <f t="shared" si="5"/>
        <v>0</v>
      </c>
      <c r="X14" s="33">
        <v>0</v>
      </c>
      <c r="Y14" s="33">
        <v>0</v>
      </c>
      <c r="Z14" s="95">
        <v>23</v>
      </c>
      <c r="AA14" s="112">
        <v>9</v>
      </c>
      <c r="AB14" s="5"/>
      <c r="AC14" s="25" t="s">
        <v>21</v>
      </c>
      <c r="AD14" s="41">
        <f t="shared" si="9"/>
        <v>5.311264822134387</v>
      </c>
      <c r="AE14" s="42">
        <f t="shared" si="10"/>
        <v>12.104743083003951</v>
      </c>
      <c r="AF14" s="103">
        <f t="shared" si="11"/>
        <v>-6.793478260869565</v>
      </c>
      <c r="AG14" s="42">
        <f t="shared" si="12"/>
        <v>0</v>
      </c>
      <c r="AH14" s="42">
        <f t="shared" si="13"/>
        <v>0</v>
      </c>
      <c r="AI14" s="42">
        <f t="shared" si="14"/>
        <v>22.727272727272727</v>
      </c>
      <c r="AJ14" s="42">
        <f t="shared" si="15"/>
        <v>22.727272727272727</v>
      </c>
      <c r="AK14" s="42">
        <f t="shared" si="16"/>
        <v>0</v>
      </c>
      <c r="AL14" s="42">
        <f t="shared" si="17"/>
        <v>0</v>
      </c>
      <c r="AM14" s="42">
        <f t="shared" si="18"/>
        <v>0</v>
      </c>
      <c r="AN14" s="42">
        <f t="shared" si="19"/>
        <v>0</v>
      </c>
      <c r="AO14" s="42">
        <f t="shared" si="20"/>
        <v>2.840909090909091</v>
      </c>
      <c r="AP14" s="43">
        <f t="shared" si="21"/>
        <v>1.1116600790513835</v>
      </c>
    </row>
    <row r="15" spans="1:42" ht="20.25" customHeight="1">
      <c r="A15" s="23" t="s">
        <v>22</v>
      </c>
      <c r="B15" s="74">
        <f t="shared" si="6"/>
        <v>20065</v>
      </c>
      <c r="C15" s="26">
        <v>9865</v>
      </c>
      <c r="D15" s="69">
        <v>10200</v>
      </c>
      <c r="E15" s="65">
        <f t="shared" si="0"/>
        <v>148</v>
      </c>
      <c r="F15" s="26">
        <v>81</v>
      </c>
      <c r="G15" s="69">
        <v>67</v>
      </c>
      <c r="H15" s="65">
        <f t="shared" si="1"/>
        <v>195</v>
      </c>
      <c r="I15" s="26">
        <v>95</v>
      </c>
      <c r="J15" s="26">
        <v>100</v>
      </c>
      <c r="K15" s="86">
        <f t="shared" si="7"/>
        <v>-47</v>
      </c>
      <c r="L15" s="86">
        <f t="shared" si="2"/>
        <v>-14</v>
      </c>
      <c r="M15" s="87">
        <f t="shared" si="3"/>
        <v>-33</v>
      </c>
      <c r="N15" s="24"/>
      <c r="O15" s="25" t="s">
        <v>22</v>
      </c>
      <c r="P15" s="74">
        <f t="shared" si="4"/>
        <v>2</v>
      </c>
      <c r="Q15" s="26">
        <v>1</v>
      </c>
      <c r="R15" s="26">
        <v>1</v>
      </c>
      <c r="S15" s="26">
        <v>0</v>
      </c>
      <c r="T15" s="65">
        <f t="shared" si="8"/>
        <v>1</v>
      </c>
      <c r="U15" s="95">
        <v>0</v>
      </c>
      <c r="V15" s="95">
        <v>1</v>
      </c>
      <c r="W15" s="65">
        <f t="shared" si="5"/>
        <v>0</v>
      </c>
      <c r="X15" s="33">
        <v>0</v>
      </c>
      <c r="Y15" s="33">
        <v>0</v>
      </c>
      <c r="Z15" s="95">
        <v>105</v>
      </c>
      <c r="AA15" s="112">
        <v>40</v>
      </c>
      <c r="AB15" s="5"/>
      <c r="AC15" s="25" t="s">
        <v>22</v>
      </c>
      <c r="AD15" s="41">
        <f t="shared" si="9"/>
        <v>7.376027909294792</v>
      </c>
      <c r="AE15" s="42">
        <f t="shared" si="10"/>
        <v>9.71841515076003</v>
      </c>
      <c r="AF15" s="103">
        <f t="shared" si="11"/>
        <v>-2.342387241465238</v>
      </c>
      <c r="AG15" s="42">
        <f t="shared" si="12"/>
        <v>13.513513513513514</v>
      </c>
      <c r="AH15" s="42">
        <f t="shared" si="13"/>
        <v>0</v>
      </c>
      <c r="AI15" s="42">
        <f t="shared" si="14"/>
        <v>6.7114093959731544</v>
      </c>
      <c r="AJ15" s="42">
        <f t="shared" si="15"/>
        <v>0</v>
      </c>
      <c r="AK15" s="42">
        <f t="shared" si="16"/>
        <v>6.7114093959731544</v>
      </c>
      <c r="AL15" s="42">
        <f t="shared" si="17"/>
        <v>0</v>
      </c>
      <c r="AM15" s="42">
        <f t="shared" si="18"/>
        <v>0</v>
      </c>
      <c r="AN15" s="42">
        <f t="shared" si="19"/>
        <v>0</v>
      </c>
      <c r="AO15" s="42">
        <f t="shared" si="20"/>
        <v>5.23299277348617</v>
      </c>
      <c r="AP15" s="43">
        <f t="shared" si="21"/>
        <v>1.99352105656616</v>
      </c>
    </row>
    <row r="16" spans="1:42" ht="20.25" customHeight="1">
      <c r="A16" s="23" t="s">
        <v>23</v>
      </c>
      <c r="B16" s="74">
        <f t="shared" si="6"/>
        <v>10028</v>
      </c>
      <c r="C16" s="26">
        <v>4918</v>
      </c>
      <c r="D16" s="69">
        <v>5110</v>
      </c>
      <c r="E16" s="65">
        <f t="shared" si="0"/>
        <v>97</v>
      </c>
      <c r="F16" s="26">
        <v>52</v>
      </c>
      <c r="G16" s="69">
        <v>45</v>
      </c>
      <c r="H16" s="65">
        <f t="shared" si="1"/>
        <v>100</v>
      </c>
      <c r="I16" s="26">
        <v>48</v>
      </c>
      <c r="J16" s="26">
        <v>52</v>
      </c>
      <c r="K16" s="86">
        <f t="shared" si="7"/>
        <v>-3</v>
      </c>
      <c r="L16" s="86">
        <f t="shared" si="2"/>
        <v>4</v>
      </c>
      <c r="M16" s="87">
        <f t="shared" si="3"/>
        <v>-7</v>
      </c>
      <c r="N16" s="24"/>
      <c r="O16" s="25" t="s">
        <v>23</v>
      </c>
      <c r="P16" s="74">
        <f t="shared" si="4"/>
        <v>0</v>
      </c>
      <c r="Q16" s="33">
        <v>0</v>
      </c>
      <c r="R16" s="33">
        <v>0</v>
      </c>
      <c r="S16" s="33">
        <v>0</v>
      </c>
      <c r="T16" s="65">
        <f t="shared" si="8"/>
        <v>4</v>
      </c>
      <c r="U16" s="33">
        <v>0</v>
      </c>
      <c r="V16" s="33">
        <v>4</v>
      </c>
      <c r="W16" s="65">
        <f t="shared" si="5"/>
        <v>0</v>
      </c>
      <c r="X16" s="33">
        <v>0</v>
      </c>
      <c r="Y16" s="33">
        <v>0</v>
      </c>
      <c r="Z16" s="95">
        <v>60</v>
      </c>
      <c r="AA16" s="112">
        <v>17</v>
      </c>
      <c r="AB16" s="5"/>
      <c r="AC16" s="25" t="s">
        <v>23</v>
      </c>
      <c r="AD16" s="41">
        <f t="shared" si="9"/>
        <v>9.67291583566015</v>
      </c>
      <c r="AE16" s="42">
        <f t="shared" si="10"/>
        <v>9.97207818109294</v>
      </c>
      <c r="AF16" s="103">
        <f t="shared" si="11"/>
        <v>-0.2991623454327882</v>
      </c>
      <c r="AG16" s="42">
        <f t="shared" si="12"/>
        <v>0</v>
      </c>
      <c r="AH16" s="42">
        <f t="shared" si="13"/>
        <v>0</v>
      </c>
      <c r="AI16" s="42">
        <f t="shared" si="14"/>
        <v>39.603960396039604</v>
      </c>
      <c r="AJ16" s="42">
        <f t="shared" si="15"/>
        <v>0</v>
      </c>
      <c r="AK16" s="42">
        <f t="shared" si="16"/>
        <v>39.603960396039604</v>
      </c>
      <c r="AL16" s="42">
        <f t="shared" si="17"/>
        <v>0</v>
      </c>
      <c r="AM16" s="42">
        <f t="shared" si="18"/>
        <v>0</v>
      </c>
      <c r="AN16" s="42">
        <f t="shared" si="19"/>
        <v>0</v>
      </c>
      <c r="AO16" s="42">
        <f t="shared" si="20"/>
        <v>5.983246908655763</v>
      </c>
      <c r="AP16" s="43">
        <f t="shared" si="21"/>
        <v>1.6952532907857998</v>
      </c>
    </row>
    <row r="17" spans="1:42" ht="20.25" customHeight="1" thickBot="1">
      <c r="A17" s="23" t="s">
        <v>24</v>
      </c>
      <c r="B17" s="74">
        <f t="shared" si="6"/>
        <v>15271</v>
      </c>
      <c r="C17" s="26">
        <v>7650</v>
      </c>
      <c r="D17" s="69">
        <v>7621</v>
      </c>
      <c r="E17" s="65">
        <f t="shared" si="0"/>
        <v>125</v>
      </c>
      <c r="F17" s="26">
        <v>53</v>
      </c>
      <c r="G17" s="69">
        <v>72</v>
      </c>
      <c r="H17" s="65">
        <f t="shared" si="1"/>
        <v>116</v>
      </c>
      <c r="I17" s="26">
        <v>54</v>
      </c>
      <c r="J17" s="26">
        <v>62</v>
      </c>
      <c r="K17" s="86">
        <f t="shared" si="7"/>
        <v>9</v>
      </c>
      <c r="L17" s="86">
        <f t="shared" si="2"/>
        <v>-1</v>
      </c>
      <c r="M17" s="87">
        <f t="shared" si="3"/>
        <v>10</v>
      </c>
      <c r="N17" s="24"/>
      <c r="O17" s="25" t="s">
        <v>24</v>
      </c>
      <c r="P17" s="74">
        <f t="shared" si="4"/>
        <v>0</v>
      </c>
      <c r="Q17" s="33">
        <v>0</v>
      </c>
      <c r="R17" s="33">
        <v>0</v>
      </c>
      <c r="S17" s="33">
        <v>0</v>
      </c>
      <c r="T17" s="65">
        <f t="shared" si="8"/>
        <v>2</v>
      </c>
      <c r="U17" s="95">
        <v>1</v>
      </c>
      <c r="V17" s="108">
        <v>1</v>
      </c>
      <c r="W17" s="65">
        <f t="shared" si="5"/>
        <v>0</v>
      </c>
      <c r="X17" s="33">
        <v>0</v>
      </c>
      <c r="Y17" s="33">
        <v>0</v>
      </c>
      <c r="Z17" s="95">
        <v>74</v>
      </c>
      <c r="AA17" s="112">
        <v>17</v>
      </c>
      <c r="AB17" s="5"/>
      <c r="AC17" s="25" t="s">
        <v>24</v>
      </c>
      <c r="AD17" s="41">
        <f t="shared" si="9"/>
        <v>8.185449544889005</v>
      </c>
      <c r="AE17" s="42">
        <f t="shared" si="10"/>
        <v>7.596097177656997</v>
      </c>
      <c r="AF17" s="103">
        <f t="shared" si="11"/>
        <v>0.5893523672320083</v>
      </c>
      <c r="AG17" s="42">
        <f t="shared" si="12"/>
        <v>0</v>
      </c>
      <c r="AH17" s="42">
        <f t="shared" si="13"/>
        <v>0</v>
      </c>
      <c r="AI17" s="42">
        <f t="shared" si="14"/>
        <v>15.748031496062993</v>
      </c>
      <c r="AJ17" s="42">
        <f t="shared" si="15"/>
        <v>7.874015748031496</v>
      </c>
      <c r="AK17" s="42">
        <f t="shared" si="16"/>
        <v>7.874015748031496</v>
      </c>
      <c r="AL17" s="42">
        <f t="shared" si="17"/>
        <v>0</v>
      </c>
      <c r="AM17" s="42">
        <f t="shared" si="18"/>
        <v>0</v>
      </c>
      <c r="AN17" s="42">
        <f t="shared" si="19"/>
        <v>0</v>
      </c>
      <c r="AO17" s="42">
        <f t="shared" si="20"/>
        <v>4.845786130574291</v>
      </c>
      <c r="AP17" s="43">
        <f t="shared" si="21"/>
        <v>1.1132211381049046</v>
      </c>
    </row>
    <row r="18" spans="1:42" ht="20.25" customHeight="1" thickBot="1">
      <c r="A18" s="29" t="s">
        <v>17</v>
      </c>
      <c r="B18" s="57">
        <f t="shared" si="6"/>
        <v>72623</v>
      </c>
      <c r="C18" s="60">
        <f aca="true" t="shared" si="22" ref="C18:J18">SUM(C19:C21)</f>
        <v>35148</v>
      </c>
      <c r="D18" s="71">
        <f t="shared" si="22"/>
        <v>37475</v>
      </c>
      <c r="E18" s="60">
        <f t="shared" si="0"/>
        <v>491</v>
      </c>
      <c r="F18" s="60">
        <f t="shared" si="22"/>
        <v>237</v>
      </c>
      <c r="G18" s="71">
        <f t="shared" si="22"/>
        <v>254</v>
      </c>
      <c r="H18" s="60">
        <f t="shared" si="1"/>
        <v>764</v>
      </c>
      <c r="I18" s="60">
        <f t="shared" si="22"/>
        <v>413</v>
      </c>
      <c r="J18" s="60">
        <f t="shared" si="22"/>
        <v>351</v>
      </c>
      <c r="K18" s="90">
        <f t="shared" si="7"/>
        <v>-273</v>
      </c>
      <c r="L18" s="90">
        <f t="shared" si="2"/>
        <v>-176</v>
      </c>
      <c r="M18" s="91">
        <f t="shared" si="3"/>
        <v>-97</v>
      </c>
      <c r="N18" s="24"/>
      <c r="O18" s="30" t="s">
        <v>17</v>
      </c>
      <c r="P18" s="57">
        <f t="shared" si="4"/>
        <v>0</v>
      </c>
      <c r="Q18" s="60">
        <f aca="true" t="shared" si="23" ref="Q18:AA18">SUM(Q19:Q21)</f>
        <v>0</v>
      </c>
      <c r="R18" s="60">
        <f t="shared" si="23"/>
        <v>0</v>
      </c>
      <c r="S18" s="60">
        <f t="shared" si="23"/>
        <v>0</v>
      </c>
      <c r="T18" s="60">
        <f t="shared" si="8"/>
        <v>11</v>
      </c>
      <c r="U18" s="60">
        <f t="shared" si="23"/>
        <v>5</v>
      </c>
      <c r="V18" s="60">
        <f t="shared" si="23"/>
        <v>6</v>
      </c>
      <c r="W18" s="60">
        <f t="shared" si="5"/>
        <v>0</v>
      </c>
      <c r="X18" s="60">
        <f t="shared" si="23"/>
        <v>0</v>
      </c>
      <c r="Y18" s="60">
        <f t="shared" si="23"/>
        <v>0</v>
      </c>
      <c r="Z18" s="60">
        <f t="shared" si="23"/>
        <v>276</v>
      </c>
      <c r="AA18" s="62">
        <f t="shared" si="23"/>
        <v>91</v>
      </c>
      <c r="AB18" s="5"/>
      <c r="AC18" s="30" t="s">
        <v>17</v>
      </c>
      <c r="AD18" s="47">
        <f t="shared" si="9"/>
        <v>6.760943502747064</v>
      </c>
      <c r="AE18" s="48">
        <f t="shared" si="10"/>
        <v>10.520083169243904</v>
      </c>
      <c r="AF18" s="101">
        <f t="shared" si="11"/>
        <v>-3.7591396664968397</v>
      </c>
      <c r="AG18" s="48">
        <f t="shared" si="12"/>
        <v>0</v>
      </c>
      <c r="AH18" s="48">
        <f t="shared" si="13"/>
        <v>0</v>
      </c>
      <c r="AI18" s="48">
        <f t="shared" si="14"/>
        <v>21.912350597609564</v>
      </c>
      <c r="AJ18" s="48">
        <f t="shared" si="15"/>
        <v>9.9601593625498</v>
      </c>
      <c r="AK18" s="48">
        <f t="shared" si="16"/>
        <v>11.952191235059761</v>
      </c>
      <c r="AL18" s="48">
        <f t="shared" si="17"/>
        <v>0</v>
      </c>
      <c r="AM18" s="48">
        <f t="shared" si="18"/>
        <v>0</v>
      </c>
      <c r="AN18" s="48">
        <f t="shared" si="19"/>
        <v>0</v>
      </c>
      <c r="AO18" s="48">
        <f t="shared" si="20"/>
        <v>3.8004488936012004</v>
      </c>
      <c r="AP18" s="49">
        <f t="shared" si="21"/>
        <v>1.2530465554989465</v>
      </c>
    </row>
    <row r="19" spans="1:42" ht="20.25" customHeight="1">
      <c r="A19" s="31" t="s">
        <v>25</v>
      </c>
      <c r="B19" s="76">
        <f t="shared" si="6"/>
        <v>23784</v>
      </c>
      <c r="C19" s="18">
        <v>11381</v>
      </c>
      <c r="D19" s="72">
        <v>12403</v>
      </c>
      <c r="E19" s="67">
        <f t="shared" si="0"/>
        <v>125</v>
      </c>
      <c r="F19" s="18">
        <v>60</v>
      </c>
      <c r="G19" s="72">
        <v>65</v>
      </c>
      <c r="H19" s="67">
        <f t="shared" si="1"/>
        <v>322</v>
      </c>
      <c r="I19" s="18">
        <v>157</v>
      </c>
      <c r="J19" s="18">
        <v>165</v>
      </c>
      <c r="K19" s="92">
        <f t="shared" si="7"/>
        <v>-197</v>
      </c>
      <c r="L19" s="92">
        <f t="shared" si="2"/>
        <v>-97</v>
      </c>
      <c r="M19" s="93">
        <f t="shared" si="3"/>
        <v>-100</v>
      </c>
      <c r="N19" s="24"/>
      <c r="O19" s="17" t="s">
        <v>25</v>
      </c>
      <c r="P19" s="76">
        <f t="shared" si="4"/>
        <v>0</v>
      </c>
      <c r="Q19" s="32">
        <v>0</v>
      </c>
      <c r="R19" s="32">
        <v>0</v>
      </c>
      <c r="S19" s="32">
        <v>0</v>
      </c>
      <c r="T19" s="67">
        <f t="shared" si="8"/>
        <v>7</v>
      </c>
      <c r="U19" s="107">
        <v>4</v>
      </c>
      <c r="V19" s="109">
        <v>3</v>
      </c>
      <c r="W19" s="67">
        <f t="shared" si="5"/>
        <v>0</v>
      </c>
      <c r="X19" s="32">
        <v>0</v>
      </c>
      <c r="Y19" s="32">
        <v>0</v>
      </c>
      <c r="Z19" s="107">
        <v>89</v>
      </c>
      <c r="AA19" s="111">
        <v>27</v>
      </c>
      <c r="AB19" s="5"/>
      <c r="AC19" s="17" t="s">
        <v>25</v>
      </c>
      <c r="AD19" s="50">
        <f t="shared" si="9"/>
        <v>5.255634039690548</v>
      </c>
      <c r="AE19" s="51">
        <f t="shared" si="10"/>
        <v>13.538513286242853</v>
      </c>
      <c r="AF19" s="102">
        <f t="shared" si="11"/>
        <v>-8.282879246552305</v>
      </c>
      <c r="AG19" s="51">
        <f t="shared" si="12"/>
        <v>0</v>
      </c>
      <c r="AH19" s="51">
        <f t="shared" si="13"/>
        <v>0</v>
      </c>
      <c r="AI19" s="51">
        <f t="shared" si="14"/>
        <v>53.03030303030303</v>
      </c>
      <c r="AJ19" s="51">
        <f t="shared" si="15"/>
        <v>30.303030303030305</v>
      </c>
      <c r="AK19" s="51">
        <f t="shared" si="16"/>
        <v>22.727272727272727</v>
      </c>
      <c r="AL19" s="51">
        <f t="shared" si="17"/>
        <v>0</v>
      </c>
      <c r="AM19" s="51">
        <f t="shared" si="18"/>
        <v>0</v>
      </c>
      <c r="AN19" s="51">
        <f t="shared" si="19"/>
        <v>0</v>
      </c>
      <c r="AO19" s="51">
        <f t="shared" si="20"/>
        <v>3.7420114362596704</v>
      </c>
      <c r="AP19" s="52">
        <f t="shared" si="21"/>
        <v>1.1352169525731584</v>
      </c>
    </row>
    <row r="20" spans="1:42" ht="20.25" customHeight="1">
      <c r="A20" s="23" t="s">
        <v>26</v>
      </c>
      <c r="B20" s="74">
        <f t="shared" si="6"/>
        <v>23859</v>
      </c>
      <c r="C20" s="26">
        <v>11636</v>
      </c>
      <c r="D20" s="69">
        <v>12223</v>
      </c>
      <c r="E20" s="65">
        <f t="shared" si="0"/>
        <v>156</v>
      </c>
      <c r="F20" s="26">
        <v>73</v>
      </c>
      <c r="G20" s="69">
        <v>83</v>
      </c>
      <c r="H20" s="65">
        <f t="shared" si="1"/>
        <v>212</v>
      </c>
      <c r="I20" s="26">
        <v>126</v>
      </c>
      <c r="J20" s="26">
        <v>86</v>
      </c>
      <c r="K20" s="86">
        <f t="shared" si="7"/>
        <v>-56</v>
      </c>
      <c r="L20" s="86">
        <f t="shared" si="2"/>
        <v>-53</v>
      </c>
      <c r="M20" s="87">
        <f t="shared" si="3"/>
        <v>-3</v>
      </c>
      <c r="N20" s="24"/>
      <c r="O20" s="25" t="s">
        <v>26</v>
      </c>
      <c r="P20" s="74">
        <f t="shared" si="4"/>
        <v>0</v>
      </c>
      <c r="Q20" s="33">
        <v>0</v>
      </c>
      <c r="R20" s="33">
        <v>0</v>
      </c>
      <c r="S20" s="33">
        <v>0</v>
      </c>
      <c r="T20" s="65">
        <f t="shared" si="8"/>
        <v>1</v>
      </c>
      <c r="U20" s="95">
        <v>0</v>
      </c>
      <c r="V20" s="95">
        <v>1</v>
      </c>
      <c r="W20" s="65">
        <f t="shared" si="5"/>
        <v>0</v>
      </c>
      <c r="X20" s="33">
        <v>0</v>
      </c>
      <c r="Y20" s="33">
        <v>0</v>
      </c>
      <c r="Z20" s="95">
        <v>107</v>
      </c>
      <c r="AA20" s="112">
        <v>22</v>
      </c>
      <c r="AB20" s="5"/>
      <c r="AC20" s="25" t="s">
        <v>26</v>
      </c>
      <c r="AD20" s="41">
        <f t="shared" si="9"/>
        <v>6.538413177417327</v>
      </c>
      <c r="AE20" s="42">
        <f t="shared" si="10"/>
        <v>8.885535856490213</v>
      </c>
      <c r="AF20" s="103">
        <f t="shared" si="11"/>
        <v>-2.3471226790728865</v>
      </c>
      <c r="AG20" s="42">
        <f t="shared" si="12"/>
        <v>0</v>
      </c>
      <c r="AH20" s="42">
        <f t="shared" si="13"/>
        <v>0</v>
      </c>
      <c r="AI20" s="42">
        <f t="shared" si="14"/>
        <v>6.369426751592357</v>
      </c>
      <c r="AJ20" s="42">
        <f t="shared" si="15"/>
        <v>0</v>
      </c>
      <c r="AK20" s="42">
        <f t="shared" si="16"/>
        <v>6.369426751592357</v>
      </c>
      <c r="AL20" s="42">
        <f t="shared" si="17"/>
        <v>0</v>
      </c>
      <c r="AM20" s="42">
        <f t="shared" si="18"/>
        <v>0</v>
      </c>
      <c r="AN20" s="42">
        <f t="shared" si="19"/>
        <v>0</v>
      </c>
      <c r="AO20" s="42">
        <f t="shared" si="20"/>
        <v>4.484680833228551</v>
      </c>
      <c r="AP20" s="43">
        <f t="shared" si="21"/>
        <v>0.9220839096357768</v>
      </c>
    </row>
    <row r="21" spans="1:42" ht="20.25" customHeight="1" thickBot="1">
      <c r="A21" s="34" t="s">
        <v>27</v>
      </c>
      <c r="B21" s="58">
        <f t="shared" si="6"/>
        <v>24980</v>
      </c>
      <c r="C21" s="37">
        <v>12131</v>
      </c>
      <c r="D21" s="73">
        <v>12849</v>
      </c>
      <c r="E21" s="59">
        <f t="shared" si="0"/>
        <v>210</v>
      </c>
      <c r="F21" s="37">
        <v>104</v>
      </c>
      <c r="G21" s="73">
        <v>106</v>
      </c>
      <c r="H21" s="59">
        <f t="shared" si="1"/>
        <v>230</v>
      </c>
      <c r="I21" s="37">
        <v>130</v>
      </c>
      <c r="J21" s="37">
        <v>100</v>
      </c>
      <c r="K21" s="94">
        <f t="shared" si="7"/>
        <v>-20</v>
      </c>
      <c r="L21" s="94">
        <f t="shared" si="2"/>
        <v>-26</v>
      </c>
      <c r="M21" s="61">
        <f t="shared" si="3"/>
        <v>6</v>
      </c>
      <c r="N21" s="24"/>
      <c r="O21" s="35" t="s">
        <v>27</v>
      </c>
      <c r="P21" s="58">
        <f t="shared" si="4"/>
        <v>0</v>
      </c>
      <c r="Q21" s="36">
        <v>0</v>
      </c>
      <c r="R21" s="36">
        <v>0</v>
      </c>
      <c r="S21" s="36">
        <v>0</v>
      </c>
      <c r="T21" s="59">
        <f t="shared" si="8"/>
        <v>3</v>
      </c>
      <c r="U21" s="36">
        <v>1</v>
      </c>
      <c r="V21" s="110">
        <v>2</v>
      </c>
      <c r="W21" s="59">
        <f t="shared" si="5"/>
        <v>0</v>
      </c>
      <c r="X21" s="36">
        <v>0</v>
      </c>
      <c r="Y21" s="36">
        <v>0</v>
      </c>
      <c r="Z21" s="110">
        <v>80</v>
      </c>
      <c r="AA21" s="113">
        <v>42</v>
      </c>
      <c r="AB21" s="5"/>
      <c r="AC21" s="35" t="s">
        <v>27</v>
      </c>
      <c r="AD21" s="53">
        <f t="shared" si="9"/>
        <v>8.406725380304243</v>
      </c>
      <c r="AE21" s="54">
        <f t="shared" si="10"/>
        <v>9.207365892714172</v>
      </c>
      <c r="AF21" s="104">
        <f t="shared" si="11"/>
        <v>-0.8006405124099278</v>
      </c>
      <c r="AG21" s="54">
        <f t="shared" si="12"/>
        <v>0</v>
      </c>
      <c r="AH21" s="54">
        <f t="shared" si="13"/>
        <v>0</v>
      </c>
      <c r="AI21" s="54">
        <f t="shared" si="14"/>
        <v>14.084507042253522</v>
      </c>
      <c r="AJ21" s="54">
        <f t="shared" si="15"/>
        <v>4.694835680751174</v>
      </c>
      <c r="AK21" s="54">
        <f t="shared" si="16"/>
        <v>9.389671361502348</v>
      </c>
      <c r="AL21" s="54">
        <f t="shared" si="17"/>
        <v>0</v>
      </c>
      <c r="AM21" s="54">
        <f t="shared" si="18"/>
        <v>0</v>
      </c>
      <c r="AN21" s="54">
        <f t="shared" si="19"/>
        <v>0</v>
      </c>
      <c r="AO21" s="54">
        <f t="shared" si="20"/>
        <v>3.2025620496397114</v>
      </c>
      <c r="AP21" s="55">
        <f t="shared" si="21"/>
        <v>1.6813450760608486</v>
      </c>
    </row>
    <row r="22" spans="1:42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2:42" s="4" customFormat="1" ht="12" customHeight="1">
      <c r="B23" s="78" t="s">
        <v>57</v>
      </c>
      <c r="C23" s="38" t="s">
        <v>62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28</v>
      </c>
      <c r="AE23" s="38"/>
      <c r="AF23" s="38"/>
      <c r="AG23" s="38"/>
      <c r="AH23" s="38"/>
      <c r="AI23" s="38"/>
      <c r="AJ23" s="38"/>
      <c r="AK23" s="38"/>
      <c r="AL23" s="105" t="s">
        <v>59</v>
      </c>
      <c r="AN23" s="38"/>
      <c r="AO23" s="38"/>
      <c r="AP23" s="38"/>
    </row>
    <row r="24" spans="2:42" s="4" customFormat="1" ht="12" customHeight="1">
      <c r="B24" s="78" t="s">
        <v>56</v>
      </c>
      <c r="C24" s="38" t="s">
        <v>62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 t="s">
        <v>29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2:42" s="4" customFormat="1" ht="12" customHeight="1">
      <c r="B25" s="78" t="s">
        <v>58</v>
      </c>
      <c r="C25" s="38" t="s">
        <v>62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 t="s">
        <v>30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4" customFormat="1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 t="s">
        <v>31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4" customFormat="1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 t="s">
        <v>32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4" customFormat="1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 t="s">
        <v>33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s="4" customFormat="1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 t="s">
        <v>34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4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79" t="s">
        <v>57</v>
      </c>
      <c r="AE30" s="38"/>
      <c r="AF30" s="38" t="s">
        <v>65</v>
      </c>
      <c r="AG30" s="38"/>
      <c r="AH30" s="38"/>
      <c r="AI30" s="38"/>
      <c r="AJ30" s="38"/>
      <c r="AK30" s="38"/>
      <c r="AM30" s="38"/>
      <c r="AN30" s="38"/>
      <c r="AO30" s="38"/>
      <c r="AP30" s="38"/>
    </row>
    <row r="31" spans="1:42" s="4" customFormat="1" ht="12" customHeight="1">
      <c r="A31" s="38"/>
      <c r="B31" s="38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79" t="s">
        <v>56</v>
      </c>
      <c r="AE31" s="38"/>
      <c r="AF31" s="38" t="s">
        <v>65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s="4" customFormat="1" ht="12" customHeight="1">
      <c r="A32" s="38"/>
      <c r="B32" s="38"/>
      <c r="C32" s="40"/>
      <c r="D32" s="4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79" t="s">
        <v>58</v>
      </c>
      <c r="AE32" s="38"/>
      <c r="AF32" s="38" t="s">
        <v>62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ht="13.5">
      <c r="C33" s="1"/>
    </row>
    <row r="34" spans="3:7" ht="13.5">
      <c r="C34" s="1"/>
      <c r="D34" s="1"/>
      <c r="E34" s="1"/>
      <c r="F34" s="2"/>
      <c r="G34" s="2"/>
    </row>
    <row r="47" spans="19:28" ht="13.5">
      <c r="S47" t="s">
        <v>35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9" spans="19:28" ht="13.5">
      <c r="S49" t="s">
        <v>35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9:20" ht="13.5">
      <c r="S50" t="s">
        <v>36</v>
      </c>
      <c r="T50" t="s">
        <v>37</v>
      </c>
    </row>
    <row r="51" ht="13.5">
      <c r="T51" t="s">
        <v>38</v>
      </c>
    </row>
    <row r="52" spans="19:20" ht="13.5">
      <c r="S52" t="s">
        <v>36</v>
      </c>
      <c r="T52" t="s">
        <v>37</v>
      </c>
    </row>
    <row r="53" ht="13.5">
      <c r="T53" t="s">
        <v>38</v>
      </c>
    </row>
    <row r="57" spans="3:8" ht="13.5">
      <c r="C57" s="106"/>
      <c r="D57" s="106"/>
      <c r="E57" s="106"/>
      <c r="F57" s="106"/>
      <c r="G57" s="106"/>
      <c r="H57" s="106"/>
    </row>
    <row r="58" spans="3:8" ht="13.5">
      <c r="C58" s="106"/>
      <c r="D58" s="106"/>
      <c r="E58" s="106"/>
      <c r="F58" s="106"/>
      <c r="G58" s="106"/>
      <c r="H58" s="106"/>
    </row>
    <row r="59" spans="3:8" ht="13.5">
      <c r="C59" s="106"/>
      <c r="D59" s="106"/>
      <c r="E59" s="106"/>
      <c r="F59" s="106"/>
      <c r="G59" s="106"/>
      <c r="H59" s="106"/>
    </row>
    <row r="60" spans="3:8" ht="13.5">
      <c r="C60" s="106"/>
      <c r="D60" s="106"/>
      <c r="E60" s="106"/>
      <c r="F60" s="106"/>
      <c r="G60" s="106"/>
      <c r="H60" s="106"/>
    </row>
    <row r="61" spans="3:7" ht="13.5">
      <c r="C61" s="106"/>
      <c r="D61" s="106"/>
      <c r="E61" s="106"/>
      <c r="F61" s="106"/>
      <c r="G61" s="106"/>
    </row>
    <row r="62" spans="3:8" ht="13.5">
      <c r="C62" s="106"/>
      <c r="D62" s="106"/>
      <c r="E62" s="106"/>
      <c r="F62" s="106"/>
      <c r="G62" s="106"/>
      <c r="H62" s="106"/>
    </row>
    <row r="63" spans="3:8" ht="13.5">
      <c r="C63" s="106"/>
      <c r="D63" s="106"/>
      <c r="E63" s="106"/>
      <c r="F63" s="106"/>
      <c r="G63" s="106"/>
      <c r="H63" s="106"/>
    </row>
    <row r="64" spans="3:8" ht="13.5">
      <c r="C64" s="106"/>
      <c r="D64" s="106"/>
      <c r="E64" s="106"/>
      <c r="F64" s="106"/>
      <c r="G64" s="106"/>
      <c r="H64" s="106"/>
    </row>
    <row r="65" spans="3:8" ht="13.5">
      <c r="C65" s="106"/>
      <c r="D65" s="106"/>
      <c r="E65" s="106"/>
      <c r="F65" s="106"/>
      <c r="G65" s="106"/>
      <c r="H65" s="106"/>
    </row>
    <row r="66" spans="3:8" ht="13.5">
      <c r="C66" s="106"/>
      <c r="D66" s="106"/>
      <c r="E66" s="106"/>
      <c r="F66" s="106"/>
      <c r="G66" s="106"/>
      <c r="H66" s="106"/>
    </row>
    <row r="67" spans="3:8" ht="13.5">
      <c r="C67" s="106"/>
      <c r="D67" s="106"/>
      <c r="E67" s="106"/>
      <c r="F67" s="106"/>
      <c r="G67" s="106"/>
      <c r="H67" s="106"/>
    </row>
    <row r="68" spans="3:8" ht="13.5">
      <c r="C68" s="106"/>
      <c r="D68" s="106"/>
      <c r="E68" s="106"/>
      <c r="F68" s="106"/>
      <c r="G68" s="106"/>
      <c r="H68" s="106"/>
    </row>
    <row r="69" spans="3:8" ht="13.5">
      <c r="C69" s="106"/>
      <c r="D69" s="106"/>
      <c r="E69" s="106"/>
      <c r="F69" s="106"/>
      <c r="G69" s="106"/>
      <c r="H69" s="106"/>
    </row>
  </sheetData>
  <sheetProtection sheet="1"/>
  <mergeCells count="22"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  <mergeCell ref="A4:A5"/>
    <mergeCell ref="P4:R4"/>
    <mergeCell ref="O4:O5"/>
    <mergeCell ref="S4:S5"/>
    <mergeCell ref="T4:V4"/>
    <mergeCell ref="Z4:Z5"/>
    <mergeCell ref="AA4:AA5"/>
    <mergeCell ref="AC4:AC5"/>
    <mergeCell ref="AO4:AO5"/>
    <mergeCell ref="AG4:AG5"/>
    <mergeCell ref="AH4:AH5"/>
    <mergeCell ref="AF4:AF5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&amp;L&amp;9西濃地域の公衆衛生2011&amp;C&amp;9－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2012-01-26T01:58:11Z</cp:lastPrinted>
  <dcterms:created xsi:type="dcterms:W3CDTF">2006-12-26T05:52:34Z</dcterms:created>
  <dcterms:modified xsi:type="dcterms:W3CDTF">2012-01-26T01:58:13Z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