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1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63" i="12"/>
  <c r="AP63" i="12"/>
  <c r="AF63" i="12"/>
  <c r="AU88" i="12"/>
  <c r="AP88" i="12"/>
  <c r="AF88" i="12"/>
  <c r="BG42" i="10" l="1"/>
  <c r="BG41" i="10"/>
  <c r="BG40" i="10"/>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<sst xmlns="http://schemas.openxmlformats.org/spreadsheetml/2006/main" count="1211" uniqueCount="650">
  <si>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</si>
  <si>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</si>
  <si>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</si>
  <si>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</si>
  <si>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</si>
  <si>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</si>
  <si>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</si>
  <si>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</si>
  <si>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</si>
  <si>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</si>
  <si>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</si>
  <si>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</si>
  <si>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</si>
  <si>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</si>
  <si>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</si>
  <si>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</si>
  <si>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</si>
  <si>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</si>
  <si>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</si>
  <si>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</si>
  <si>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</si>
  <si>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</si>
  <si>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</si>
  <si>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</si>
  <si>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</si>
  <si>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</si>
  <si>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</si>
  <si>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</si>
  <si>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</si>
  <si>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</si>
  <si>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</si>
  <si>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</si>
  <si>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</si>
  <si>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</si>
  <si>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</si>
  <si>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</si>
  <si>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</si>
  <si>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</si>
  <si>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</si>
  <si>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</si>
  <si>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</si>
  <si>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</si>
  <si>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</si>
  <si>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</si>
  <si>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</si>
  <si>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</si>
  <si>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</si>
  <si>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</si>
  <si>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</si>
  <si>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</si>
  <si>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</si>
  <si>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</si>
  <si>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</si>
  <si>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</si>
  <si>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</si>
  <si>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</si>
  <si>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</si>
  <si>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</si>
  <si>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</si>
  <si>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</si>
  <si>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</si>
  <si>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</si>
  <si>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</si>
  <si>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</si>
  <si>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</si>
  <si>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</si>
  <si>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</si>
  <si>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</si>
  <si>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</si>
  <si>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</si>
  <si>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</si>
  <si>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</si>
  <si>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</si>
  <si>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</si>
  <si>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</si>
  <si>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</si>
  <si>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</si>
  <si>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</si>
  <si>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</si>
  <si>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</si>
  <si>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</si>
  <si>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</si>
  <si>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</si>
  <si>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</si>
  <si>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</si>
  <si>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</si>
  <si>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</si>
  <si>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</si>
  <si>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</si>
  <si>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</si>
  <si>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</si>
  <si>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</si>
  <si>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</si>
  <si>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</si>
  <si>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</si>
  <si>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</si>
  <si>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</si>
  <si>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</si>
  <si>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</si>
  <si>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</si>
  <si>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</si>
  <si>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</si>
  <si>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</si>
  <si>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</si>
  <si>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</si>
  <si>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</si>
  <si>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</si>
  <si>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</si>
  <si>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</si>
  <si>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</si>
  <si>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</si>
  <si>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</si>
  <si>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</si>
  <si>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</si>
  <si>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</si>
  <si>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</si>
  <si>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</si>
  <si>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</si>
  <si>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</si>
  <si>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</si>
  <si>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</si>
  <si>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</si>
  <si>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</si>
  <si>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</si>
  <si>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</si>
  <si>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</si>
  <si>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</si>
  <si>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</si>
  <si>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</si>
  <si>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</si>
  <si>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</si>
  <si>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</si>
  <si>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</si>
  <si>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</si>
  <si>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</si>
  <si>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</si>
  <si>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</si>
  <si>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</si>
  <si>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</si>
  <si>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</si>
  <si>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</si>
  <si>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</si>
  <si>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</si>
  <si>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</si>
  <si>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</si>
  <si>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</si>
  <si>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</si>
  <si>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</si>
  <si>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</si>
  <si>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</si>
  <si>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</si>
  <si>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</si>
  <si>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</si>
  <si>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</si>
  <si>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</si>
  <si>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</si>
  <si>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</si>
  <si>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</si>
  <si>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</si>
  <si>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</si>
  <si>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</si>
  <si>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</si>
  <si>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</si>
  <si>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</si>
  <si>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</si>
  <si>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</si>
  <si>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</si>
  <si>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</si>
  <si>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</si>
  <si>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</si>
  <si>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</si>
  <si>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</si>
  <si>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</si>
  <si>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</si>
  <si>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</si>
  <si>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</si>
  <si>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</si>
  <si>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</si>
  <si>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</si>
  <si>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</si>
  <si>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</si>
  <si>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</si>
  <si>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</si>
  <si>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</si>
  <si>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</si>
  <si>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</si>
  <si>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</si>
  <si>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</si>
  <si>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</si>
  <si>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</si>
  <si>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</si>
  <si>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</si>
  <si>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</si>
  <si>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</si>
  <si>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</si>
  <si>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</si>
  <si>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</si>
  <si>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</si>
  <si>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</si>
  <si>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</si>
  <si>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</si>
  <si>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</si>
  <si>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</si>
  <si>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</si>
  <si>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</si>
  <si>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</si>
  <si>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</si>
  <si>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</si>
  <si>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</si>
  <si>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</si>
  <si>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</si>
  <si>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</si>
  <si>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</si>
  <si>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</si>
  <si>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</si>
  <si>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</si>
  <si>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</si>
  <si>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</si>
  <si>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</si>
  <si>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</si>
  <si>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岐阜県揖斐川町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</si>
  <si>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</si>
  <si>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</si>
  <si>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</si>
  <si>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</si>
  <si>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</si>
  <si>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</si>
  <si>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</si>
  <si>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</si>
  <si>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</si>
  <si>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</si>
  <si>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</si>
  <si>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</si>
  <si>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</si>
  <si>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</si>
  <si>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</si>
  <si>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</si>
  <si>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</si>
  <si>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</si>
  <si>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</si>
  <si>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</si>
  <si>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</si>
  <si>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</si>
  <si>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</si>
  <si>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</si>
  <si>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</si>
  <si>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</si>
  <si>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</si>
  <si>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</si>
  <si>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</si>
  <si>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</si>
  <si>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</si>
  <si>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</si>
  <si>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</si>
  <si>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</si>
  <si>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</si>
  <si>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</si>
  <si>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</si>
  <si>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</si>
  <si>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</si>
  <si>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</si>
  <si>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</si>
  <si>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</si>
  <si>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</si>
  <si>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</si>
  <si>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</si>
  <si>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</si>
  <si>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</si>
  <si>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</si>
  <si>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</si>
  <si>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</si>
  <si>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</si>
  <si>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</si>
  <si>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</si>
  <si>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</si>
  <si>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</si>
  <si>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</si>
  <si>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</si>
  <si>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</si>
  <si>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</si>
  <si>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</si>
  <si>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</si>
  <si>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</si>
  <si>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</si>
  <si>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</si>
  <si>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</si>
  <si>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</si>
  <si>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</si>
  <si>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</si>
  <si>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</si>
  <si>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</si>
  <si>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</si>
  <si>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</si>
  <si>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</si>
  <si>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</si>
  <si>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</si>
  <si>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</si>
  <si>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</si>
  <si>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</si>
  <si>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</si>
  <si>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</si>
  <si>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</si>
  <si>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</si>
  <si>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</si>
  <si>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</si>
  <si>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</si>
  <si>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</si>
  <si>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</si>
  <si>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</si>
  <si>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</si>
  <si>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</si>
  <si>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</si>
  <si>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</si>
  <si>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</si>
  <si>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</si>
  <si>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</si>
  <si>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</si>
  <si>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</si>
  <si>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</si>
  <si>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</si>
  <si>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</si>
  <si>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</si>
  <si>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</si>
  <si>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</si>
  <si>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</si>
  <si>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</si>
  <si>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</si>
  <si>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</si>
  <si>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</si>
  <si>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</si>
  <si>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</si>
  <si>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</si>
  <si>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</si>
  <si>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</si>
  <si>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</si>
  <si>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</si>
  <si>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</si>
  <si>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</si>
  <si>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</si>
  <si>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</si>
  <si>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</si>
  <si>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</si>
  <si>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</si>
  <si>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</si>
  <si>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</si>
  <si>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</si>
  <si>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</si>
  <si>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</si>
  <si>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</si>
  <si>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</si>
  <si>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</si>
  <si>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</si>
  <si>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</si>
  <si>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</si>
  <si>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</si>
  <si>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</si>
  <si>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</si>
  <si>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</si>
  <si>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</si>
  <si>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</si>
  <si>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</si>
  <si>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</si>
  <si>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</si>
  <si>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</si>
  <si>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</si>
  <si>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</si>
  <si>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</si>
  <si>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</si>
  <si>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</si>
  <si>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</si>
  <si>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</si>
  <si>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</si>
  <si>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</si>
  <si>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</si>
  <si>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</si>
  <si>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</si>
  <si>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</si>
  <si>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岐阜県揖斐川町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</si>
  <si>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</si>
  <si>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</si>
  <si>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</si>
  <si>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</si>
  <si>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</si>
  <si>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</si>
  <si>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</si>
  <si>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</si>
  <si>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</si>
  <si>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</si>
  <si>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</si>
  <si>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</si>
  <si>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</si>
  <si>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</si>
  <si>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</si>
  <si>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</si>
  <si>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</si>
  <si>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</si>
  <si>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</si>
  <si>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</si>
  <si>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</si>
  <si>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</si>
  <si>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t>
    <phoneticPr fontId="5"/>
  </si>
  <si>
    <t>徳山ダム上流域公有地化特別会計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</si>
  <si>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</si>
  <si>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</si>
  <si>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</si>
  <si>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</si>
  <si>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</si>
  <si>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</si>
  <si>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</si>
  <si>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</si>
  <si>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</si>
  <si>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</si>
  <si>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</si>
  <si>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</si>
  <si>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</si>
  <si>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</si>
  <si>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</si>
  <si>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</si>
  <si>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</si>
  <si>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</si>
  <si>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法適用企業</t>
    <phoneticPr fontId="5"/>
  </si>
  <si>
    <t>大和簡易水道特別会計</t>
    <phoneticPr fontId="5"/>
  </si>
  <si>
    <t>法非適用企業</t>
    <phoneticPr fontId="5"/>
  </si>
  <si>
    <t>脛永簡易水道特別会計</t>
    <phoneticPr fontId="5"/>
  </si>
  <si>
    <t>法非適用企業</t>
    <phoneticPr fontId="5"/>
  </si>
  <si>
    <t>市場簡易水道特別会計</t>
    <phoneticPr fontId="5"/>
  </si>
  <si>
    <t>谷汲簡易水道特別会計</t>
    <phoneticPr fontId="5"/>
  </si>
  <si>
    <t>北部簡易水道特別会計</t>
    <phoneticPr fontId="5"/>
  </si>
  <si>
    <t>公共下水道事業特別会計</t>
    <phoneticPr fontId="5"/>
  </si>
  <si>
    <t>農業集落排水事業特別会計</t>
    <phoneticPr fontId="5"/>
  </si>
  <si>
    <t>個別排水事業特別会計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</si>
  <si>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</si>
  <si>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</si>
  <si>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</si>
  <si>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</si>
  <si>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</si>
  <si>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</si>
  <si>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</si>
  <si>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</si>
  <si>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</si>
  <si>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</si>
  <si>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</si>
  <si>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</si>
  <si>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</si>
  <si>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</si>
  <si>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</si>
  <si>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</si>
  <si>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</si>
  <si>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</si>
  <si>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</si>
  <si>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</si>
  <si>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</si>
  <si>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</si>
  <si>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</si>
  <si>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</si>
  <si>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</si>
  <si>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</si>
  <si>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</si>
  <si>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</si>
  <si>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</si>
  <si>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</si>
  <si>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</si>
  <si>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</si>
  <si>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</si>
  <si>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</si>
  <si>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</si>
  <si>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</si>
  <si>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</si>
  <si>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</si>
  <si>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</si>
  <si>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</si>
  <si>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</si>
  <si>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</si>
  <si>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</si>
  <si>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</si>
  <si>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</si>
  <si>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</si>
  <si>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</si>
  <si>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</si>
  <si>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</si>
  <si>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</si>
  <si>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</si>
  <si>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</si>
  <si>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</si>
  <si>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</si>
  <si>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</si>
  <si>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</si>
  <si>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</si>
  <si>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</si>
  <si>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</si>
  <si>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</si>
  <si>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</si>
  <si>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</si>
  <si>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</si>
  <si>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</si>
  <si>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</si>
  <si>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</si>
  <si>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北部簡易水道特別会計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</si>
  <si>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</si>
  <si>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</si>
  <si>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</si>
  <si>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</si>
  <si>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</si>
  <si>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</si>
  <si>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</si>
  <si>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</si>
  <si>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</si>
  <si>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</si>
  <si>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</si>
  <si>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</si>
  <si>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</si>
  <si>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</si>
  <si>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</si>
  <si>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</si>
  <si>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</si>
  <si>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</si>
  <si>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</si>
  <si>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</si>
  <si>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</si>
  <si>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</si>
  <si>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</si>
  <si>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</si>
  <si>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</si>
  <si>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</si>
  <si>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</si>
  <si>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</si>
  <si>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</si>
  <si>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</si>
  <si>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</si>
  <si>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</si>
  <si>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</si>
  <si>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</si>
  <si>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</si>
  <si>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</si>
  <si>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</si>
  <si>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</si>
  <si>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</si>
  <si>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</si>
  <si>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</si>
  <si>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</si>
  <si>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</si>
  <si>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</si>
  <si>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</si>
  <si>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</si>
  <si>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</si>
  <si>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</si>
  <si>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</si>
  <si>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</si>
  <si>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</si>
  <si>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</si>
  <si>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</si>
  <si>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</si>
  <si>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</si>
  <si>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</si>
  <si>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</si>
  <si>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</si>
  <si>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</si>
  <si>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</si>
  <si>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</si>
  <si>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</si>
  <si>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</si>
  <si>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</si>
  <si>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</si>
  <si>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</si>
  <si>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</si>
  <si>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</si>
  <si>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</si>
  <si>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</si>
  <si>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</si>
  <si>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</si>
  <si>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</si>
  <si>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</si>
  <si>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</si>
  <si>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</si>
  <si>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</si>
  <si>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</si>
  <si>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</si>
  <si>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</si>
  <si>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</si>
  <si>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</si>
  <si>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</si>
  <si>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1.37</t>
  </si>
  <si>
    <t>▲ 1.44</t>
  </si>
  <si>
    <t>一般会計</t>
  </si>
  <si>
    <t>上水道事業会計</t>
  </si>
  <si>
    <t>国民健康保険特別会計</t>
  </si>
  <si>
    <t>町営住宅事業特別会計</t>
  </si>
  <si>
    <t>個別排水事業特別会計</t>
  </si>
  <si>
    <t>公共下水道事業特別会計</t>
  </si>
  <si>
    <t>農業集落排水事業特別会計</t>
  </si>
  <si>
    <t>谷汲簡易水道特別会計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</si>
  <si>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</si>
  <si>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</si>
  <si>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</si>
  <si>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</si>
  <si>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</si>
  <si>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</si>
  <si>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</si>
  <si>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</si>
  <si>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</si>
  <si>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大垣衛生施設組合（一般会計）</t>
  </si>
  <si>
    <t>揖斐郡養基小学校養基保育所組合（一般会計）</t>
  </si>
  <si>
    <t>岐阜県市町村会館組合（一般会計）</t>
  </si>
  <si>
    <t>樫原谷林野組合（一般会計）</t>
  </si>
  <si>
    <t>足打谷林野組合（一般会計）</t>
  </si>
  <si>
    <t>岐阜県市町村職員退職手当組合（一般会計）</t>
  </si>
  <si>
    <t>西濃環境整備組合（一般会計）</t>
  </si>
  <si>
    <t>揖斐川水防事務組合（一般会計）</t>
  </si>
  <si>
    <t>揖斐郡消防組合（一般会計）</t>
  </si>
  <si>
    <t>揖斐広域連合（一般会計）</t>
  </si>
  <si>
    <t>揖斐広域連合（介護保険事業会計）</t>
  </si>
  <si>
    <t>岐阜県後期高齢者医療広域連合（一般会計）</t>
  </si>
  <si>
    <t>岐阜県後期高齢者医療広域連合（後期高齢者医療事業会計）</t>
  </si>
  <si>
    <t>揖斐川町土地開発公社</t>
    <rPh sb="0" eb="4">
      <t>イ</t>
    </rPh>
    <rPh sb="4" eb="10">
      <t>トチカイハツコウシャ</t>
    </rPh>
    <phoneticPr fontId="2"/>
  </si>
  <si>
    <t>サンシャイン春日</t>
    <rPh sb="6" eb="8">
      <t>カスガ</t>
    </rPh>
    <phoneticPr fontId="2"/>
  </si>
  <si>
    <t>いびがわ</t>
  </si>
  <si>
    <t>樽見鉄道</t>
    <rPh sb="0" eb="4">
      <t>タルミテツドウ</t>
    </rPh>
    <phoneticPr fontId="2"/>
  </si>
  <si>
    <t>公有地化推進基金</t>
    <phoneticPr fontId="5"/>
  </si>
  <si>
    <t>合併振興基金</t>
    <phoneticPr fontId="5"/>
  </si>
  <si>
    <t>公共施設整備基金</t>
    <phoneticPr fontId="5"/>
  </si>
  <si>
    <t>町営住宅整備基金</t>
    <phoneticPr fontId="5"/>
  </si>
  <si>
    <t>藤橋地域振興基金</t>
    <phoneticPr fontId="5"/>
  </si>
  <si>
    <t>421百万円基金繰入</t>
    <rPh sb="3" eb="6">
      <t>ヒャクマンエン</t>
    </rPh>
    <rPh sb="6" eb="8">
      <t>キキン</t>
    </rPh>
    <rPh sb="8" eb="10">
      <t>クリイレ</t>
    </rPh>
    <phoneticPr fontId="2"/>
  </si>
  <si>
    <t>6百万円基金繰入</t>
    <rPh sb="1" eb="4">
      <t>ヒャクマンエン</t>
    </rPh>
    <rPh sb="4" eb="6">
      <t>キキン</t>
    </rPh>
    <rPh sb="6" eb="8">
      <t>クリイレ</t>
    </rPh>
    <phoneticPr fontId="2"/>
  </si>
  <si>
    <t>89百万円基金繰入</t>
    <rPh sb="2" eb="5">
      <t>ヒャクマンエン</t>
    </rPh>
    <rPh sb="5" eb="7">
      <t>キキン</t>
    </rPh>
    <rPh sb="7" eb="9">
      <t>クリイレ</t>
    </rPh>
    <phoneticPr fontId="2"/>
  </si>
  <si>
    <t>-</t>
    <phoneticPr fontId="2"/>
  </si>
  <si>
    <t>-</t>
    <phoneticPr fontId="2"/>
  </si>
  <si>
    <t>-</t>
    <phoneticPr fontId="2"/>
  </si>
  <si>
    <t>○</t>
    <phoneticPr fontId="2"/>
  </si>
  <si>
    <t>-</t>
    <phoneticPr fontId="2"/>
  </si>
  <si>
    <t>-</t>
    <phoneticPr fontId="2"/>
  </si>
  <si>
    <t>-</t>
    <phoneticPr fontId="2"/>
  </si>
  <si>
    <t>-</t>
    <phoneticPr fontId="2"/>
  </si>
  <si>
    <t>115百万円基金繰入</t>
    <rPh sb="3" eb="6">
      <t>ヒャクマンエン</t>
    </rPh>
    <rPh sb="6" eb="8">
      <t>キキン</t>
    </rPh>
    <rPh sb="8" eb="10">
      <t>クリイレ</t>
    </rPh>
    <phoneticPr fontId="2"/>
  </si>
  <si>
    <t>-</t>
    <phoneticPr fontId="2"/>
  </si>
  <si>
    <t>１百万円基金繰入</t>
    <rPh sb="1" eb="4">
      <t>ヒャクマンエン</t>
    </rPh>
    <rPh sb="4" eb="6">
      <t>キキン</t>
    </rPh>
    <rPh sb="6" eb="8">
      <t>クリイレ</t>
    </rPh>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</si>
  <si>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</si>
  <si>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</si>
  <si>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</si>
  <si>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</si>
  <si>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</si>
  <si>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</si>
  <si>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</si>
  <si>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</si>
  <si>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は類似団体と比較して低い。要因としては、旧町村から承継した地方債の償還が進み、毎年度の償還額が減少してきたこと及び地方債の発行の抑制をしてきたためである。今後も人件費や物件費、公債費等の経常的歳出の縮減に努め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</si>
  <si>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</si>
  <si>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</si>
  <si>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</si>
  <si>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24年度から将来負担比率は「-％」となっているが、合併団体であり広大な面積を持つ当町は、公共施設等の総量が多く、それに伴い、施設等の老朽化も一度に進むこととなる。今後は、将来負担額を抑えるためにも地方債の発行の抑制に努めるほか、「揖斐川町公共施設等総合管理計画」に基づき、施設総量の適正化のみならず、民間のノウハウや資金の導入等も検討し、健全で持続可能な自治体経営の実現を目指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</si>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</sst>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9" xfId="5" applyNumberFormat="1" applyFont="1" applyFill="1" applyBorder="1" applyAlignment="1" applyProtection="1">
      <alignment horizontal="right" vertical="center" shrinkToFit="1"/>
      <protection locked="0"/>
    </xf>
    <xf numFmtId="177" fontId="13" fillId="0" borderId="44" xfId="5" applyNumberFormat="1" applyFont="1" applyFill="1" applyBorder="1" applyAlignment="1" applyProtection="1">
      <alignment horizontal="right" vertical="center" shrinkToFit="1"/>
      <protection locked="0"/>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84459</c:v>
                </c:pt>
                <c:pt idx="4">
                  <c:v>74568</c:v>
                </c:pt>
              </c:numCache>
            </c:numRef>
          </c:val>
          <c:smooth val="0"/>
          <c:extLst>
            <c:ext xmlns:c16="http://schemas.microsoft.com/office/drawing/2014/chart" uri="{C3380CC4-5D6E-409C-BE32-E72D297353CC}">
              <c16:uniqueId val="{00000000-986E-4B4F-8EA7-B2B302B019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77156</c:v>
                </c:pt>
                <c:pt idx="1">
                  <c:v>88619</c:v>
                </c:pt>
                <c:pt idx="2">
                  <c:v>138205</c:v>
                </c:pt>
                <c:pt idx="3">
                  <c:v>118680</c:v>
                </c:pt>
                <c:pt idx="4">
                  <c:v>98168</c:v>
                </c:pt>
              </c:numCache>
            </c:numRef>
          </c:val>
          <c:smooth val="0"/>
          <c:extLst>
            <c:ext xmlns:c16="http://schemas.microsoft.com/office/drawing/2014/chart" uri="{C3380CC4-5D6E-409C-BE32-E72D297353CC}">
              <c16:uniqueId val="{00000001-986E-4B4F-8EA7-B2B302B019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9.3000000000000007</c:v>
                </c:pt>
                <c:pt idx="1">
                  <c:v>3.97</c:v>
                </c:pt>
                <c:pt idx="2">
                  <c:v>3.86</c:v>
                </c:pt>
                <c:pt idx="3">
                  <c:v>6.06</c:v>
                </c:pt>
                <c:pt idx="4">
                  <c:v>9.6999999999999993</c:v>
                </c:pt>
              </c:numCache>
            </c:numRef>
          </c:val>
          <c:extLst>
            <c:ext xmlns:c16="http://schemas.microsoft.com/office/drawing/2014/chart" uri="{C3380CC4-5D6E-409C-BE32-E72D297353CC}">
              <c16:uniqueId val="{00000000-C618-4D14-9FCD-F0A1D4FE4D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27.32</c:v>
                </c:pt>
                <c:pt idx="1">
                  <c:v>32.119999999999997</c:v>
                </c:pt>
                <c:pt idx="2">
                  <c:v>31.41</c:v>
                </c:pt>
                <c:pt idx="3">
                  <c:v>29.64</c:v>
                </c:pt>
                <c:pt idx="4">
                  <c:v>31.73</c:v>
                </c:pt>
              </c:numCache>
            </c:numRef>
          </c:val>
          <c:extLst>
            <c:ext xmlns:c16="http://schemas.microsoft.com/office/drawing/2014/chart" uri="{C3380CC4-5D6E-409C-BE32-E72D297353CC}">
              <c16:uniqueId val="{00000001-C618-4D14-9FCD-F0A1D4FE4D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2.72</c:v>
                </c:pt>
                <c:pt idx="1">
                  <c:v>-1.37</c:v>
                </c:pt>
                <c:pt idx="2">
                  <c:v>-1.44</c:v>
                </c:pt>
                <c:pt idx="3">
                  <c:v>0.92</c:v>
                </c:pt>
                <c:pt idx="4">
                  <c:v>6.68</c:v>
                </c:pt>
              </c:numCache>
            </c:numRef>
          </c:val>
          <c:smooth val="0"/>
          <c:extLst>
            <c:ext xmlns:c16="http://schemas.microsoft.com/office/drawing/2014/chart" uri="{C3380CC4-5D6E-409C-BE32-E72D297353CC}">
              <c16:uniqueId val="{00000002-C618-4D14-9FCD-F0A1D4FE4D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0.22</c:v>
                </c:pt>
                <c:pt idx="4">
                  <c:v>#N/A</c:v>
                </c:pt>
                <c:pt idx="5">
                  <c:v>0.23</c:v>
                </c:pt>
                <c:pt idx="6">
                  <c:v>#N/A</c:v>
                </c:pt>
                <c:pt idx="7">
                  <c:v>0.28999999999999998</c:v>
                </c:pt>
                <c:pt idx="8">
                  <c:v>#N/A</c:v>
                </c:pt>
                <c:pt idx="9">
                  <c:v>0.22</c:v>
                </c:pt>
              </c:numCache>
            </c:numRef>
          </c:val>
          <c:extLst>
            <c:ext xmlns:c16="http://schemas.microsoft.com/office/drawing/2014/chart" uri="{C3380CC4-5D6E-409C-BE32-E72D297353CC}">
              <c16:uniqueId val="{00000000-44B1-45EA-A115-E2BC031A6D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B1-45EA-A115-E2BC031A6DCD}"/>
            </c:ext>
          </c:extLst>
        </c:ser>
        <c:ser>
          <c:idx val="2"/>
          <c:order val="2"/>
          <c:tx>
            <c:strRef>
              <c:f>データシート!$A$29</c:f>
              <c:strCache>
                <c:ptCount val="1"/>
                <c:pt idx="0">
                  <c:v>谷汲簡易水道特別会計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0.03</c:v>
                </c:pt>
                <c:pt idx="8">
                  <c:v>#N/A</c:v>
                </c:pt>
                <c:pt idx="9">
                  <c:v>7.0000000000000007E-2</c:v>
                </c:pt>
              </c:numCache>
            </c:numRef>
          </c:val>
          <c:extLst>
            <c:ext xmlns:c16="http://schemas.microsoft.com/office/drawing/2014/chart" uri="{C3380CC4-5D6E-409C-BE32-E72D297353CC}">
              <c16:uniqueId val="{00000002-44B1-45EA-A115-E2BC031A6DC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0.01</c:v>
                </c:pt>
                <c:pt idx="4">
                  <c:v>#N/A</c:v>
                </c:pt>
                <c:pt idx="5">
                  <c:v>0.09</c:v>
                </c:pt>
                <c:pt idx="6">
                  <c:v>#N/A</c:v>
                </c:pt>
                <c:pt idx="7">
                  <c:v>0.04</c:v>
                </c:pt>
                <c:pt idx="8">
                  <c:v>#N/A</c:v>
                </c:pt>
                <c:pt idx="9">
                  <c:v>0.1</c:v>
                </c:pt>
              </c:numCache>
            </c:numRef>
          </c:val>
          <c:extLst>
            <c:ext xmlns:c16="http://schemas.microsoft.com/office/drawing/2014/chart" uri="{C3380CC4-5D6E-409C-BE32-E72D297353CC}">
              <c16:uniqueId val="{00000003-44B1-45EA-A115-E2BC031A6DC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c:v>
                </c:pt>
                <c:pt idx="4">
                  <c:v>#N/A</c:v>
                </c:pt>
                <c:pt idx="5">
                  <c:v>0</c:v>
                </c:pt>
                <c:pt idx="6">
                  <c:v>#N/A</c:v>
                </c:pt>
                <c:pt idx="7">
                  <c:v>0.04</c:v>
                </c:pt>
                <c:pt idx="8">
                  <c:v>#N/A</c:v>
                </c:pt>
                <c:pt idx="9">
                  <c:v>0.1</c:v>
                </c:pt>
              </c:numCache>
            </c:numRef>
          </c:val>
          <c:extLst>
            <c:ext xmlns:c16="http://schemas.microsoft.com/office/drawing/2014/chart" uri="{C3380CC4-5D6E-409C-BE32-E72D297353CC}">
              <c16:uniqueId val="{00000004-44B1-45EA-A115-E2BC031A6DCD}"/>
            </c:ext>
          </c:extLst>
        </c:ser>
        <c:ser>
          <c:idx val="5"/>
          <c:order val="5"/>
          <c:tx>
            <c:strRef>
              <c:f>データシート!$A$32</c:f>
              <c:strCache>
                <c:ptCount val="1"/>
                <c:pt idx="0">
                  <c:v>個別排水事業特別会計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0.05</c:v>
                </c:pt>
                <c:pt idx="4">
                  <c:v>#N/A</c:v>
                </c:pt>
                <c:pt idx="5">
                  <c:v>0.06</c:v>
                </c:pt>
                <c:pt idx="6">
                  <c:v>#N/A</c:v>
                </c:pt>
                <c:pt idx="7">
                  <c:v>0.03</c:v>
                </c:pt>
                <c:pt idx="8">
                  <c:v>#N/A</c:v>
                </c:pt>
                <c:pt idx="9">
                  <c:v>0.1</c:v>
                </c:pt>
              </c:numCache>
            </c:numRef>
          </c:val>
          <c:extLst>
            <c:ext xmlns:c16="http://schemas.microsoft.com/office/drawing/2014/chart" uri="{C3380CC4-5D6E-409C-BE32-E72D297353CC}">
              <c16:uniqueId val="{00000005-44B1-45EA-A115-E2BC031A6DCD}"/>
            </c:ext>
          </c:extLst>
        </c:ser>
        <c:ser>
          <c:idx val="6"/>
          <c:order val="6"/>
          <c:tx>
            <c:strRef>
              <c:f>データシート!$A$33</c:f>
              <c:strCache>
                <c:ptCount val="1"/>
                <c:pt idx="0">
                  <c:v>町営住宅事業特別会計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0.08</c:v>
                </c:pt>
                <c:pt idx="4">
                  <c:v>#N/A</c:v>
                </c:pt>
                <c:pt idx="5">
                  <c:v>0.1</c:v>
                </c:pt>
                <c:pt idx="6">
                  <c:v>#N/A</c:v>
                </c:pt>
                <c:pt idx="7">
                  <c:v>0.14000000000000001</c:v>
                </c:pt>
                <c:pt idx="8">
                  <c:v>#N/A</c:v>
                </c:pt>
                <c:pt idx="9">
                  <c:v>0.16</c:v>
                </c:pt>
              </c:numCache>
            </c:numRef>
          </c:val>
          <c:extLst>
            <c:ext xmlns:c16="http://schemas.microsoft.com/office/drawing/2014/chart" uri="{C3380CC4-5D6E-409C-BE32-E72D297353CC}">
              <c16:uniqueId val="{00000006-44B1-45EA-A115-E2BC031A6DC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1.44</c:v>
                </c:pt>
                <c:pt idx="4">
                  <c:v>#N/A</c:v>
                </c:pt>
                <c:pt idx="5">
                  <c:v>1.21</c:v>
                </c:pt>
                <c:pt idx="6">
                  <c:v>#N/A</c:v>
                </c:pt>
                <c:pt idx="7">
                  <c:v>1.69</c:v>
                </c:pt>
                <c:pt idx="8">
                  <c:v>#N/A</c:v>
                </c:pt>
                <c:pt idx="9">
                  <c:v>2</c:v>
                </c:pt>
              </c:numCache>
            </c:numRef>
          </c:val>
          <c:extLst>
            <c:ext xmlns:c16="http://schemas.microsoft.com/office/drawing/2014/chart" uri="{C3380CC4-5D6E-409C-BE32-E72D297353CC}">
              <c16:uniqueId val="{00000007-44B1-45EA-A115-E2BC031A6DC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4.2699999999999996</c:v>
                </c:pt>
                <c:pt idx="2">
                  <c:v>#N/A</c:v>
                </c:pt>
                <c:pt idx="3">
                  <c:v>4.53</c:v>
                </c:pt>
                <c:pt idx="4">
                  <c:v>#N/A</c:v>
                </c:pt>
                <c:pt idx="5">
                  <c:v>5</c:v>
                </c:pt>
                <c:pt idx="6">
                  <c:v>#N/A</c:v>
                </c:pt>
                <c:pt idx="7">
                  <c:v>4.46</c:v>
                </c:pt>
                <c:pt idx="8">
                  <c:v>#N/A</c:v>
                </c:pt>
                <c:pt idx="9">
                  <c:v>4.0999999999999996</c:v>
                </c:pt>
              </c:numCache>
            </c:numRef>
          </c:val>
          <c:extLst>
            <c:ext xmlns:c16="http://schemas.microsoft.com/office/drawing/2014/chart" uri="{C3380CC4-5D6E-409C-BE32-E72D297353CC}">
              <c16:uniqueId val="{00000008-44B1-45EA-A115-E2BC031A6D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9.16</c:v>
                </c:pt>
                <c:pt idx="2">
                  <c:v>#N/A</c:v>
                </c:pt>
                <c:pt idx="3">
                  <c:v>3.87</c:v>
                </c:pt>
                <c:pt idx="4">
                  <c:v>#N/A</c:v>
                </c:pt>
                <c:pt idx="5">
                  <c:v>3.74</c:v>
                </c:pt>
                <c:pt idx="6">
                  <c:v>#N/A</c:v>
                </c:pt>
                <c:pt idx="7">
                  <c:v>5.89</c:v>
                </c:pt>
                <c:pt idx="8">
                  <c:v>#N/A</c:v>
                </c:pt>
                <c:pt idx="9">
                  <c:v>9.5299999999999994</c:v>
                </c:pt>
              </c:numCache>
            </c:numRef>
          </c:val>
          <c:extLst>
            <c:ext xmlns:c16="http://schemas.microsoft.com/office/drawing/2014/chart" uri="{C3380CC4-5D6E-409C-BE32-E72D297353CC}">
              <c16:uniqueId val="{00000009-44B1-45EA-A115-E2BC031A6D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1962</c:v>
                </c:pt>
                <c:pt idx="5">
                  <c:v>1958</c:v>
                </c:pt>
                <c:pt idx="8">
                  <c:v>1917</c:v>
                </c:pt>
                <c:pt idx="11">
                  <c:v>1784</c:v>
                </c:pt>
                <c:pt idx="14">
                  <c:v>1764</c:v>
                </c:pt>
              </c:numCache>
            </c:numRef>
          </c:val>
          <c:extLst>
            <c:ext xmlns:c16="http://schemas.microsoft.com/office/drawing/2014/chart" uri="{C3380CC4-5D6E-409C-BE32-E72D297353CC}">
              <c16:uniqueId val="{00000000-DD52-453A-B9CD-0C7A17E3EB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52-453A-B9CD-0C7A17E3EB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52-453A-B9CD-0C7A17E3EB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c:v>
                </c:pt>
                <c:pt idx="3">
                  <c:v>88</c:v>
                </c:pt>
                <c:pt idx="6">
                  <c:v>81</c:v>
                </c:pt>
                <c:pt idx="9">
                  <c:v>80</c:v>
                </c:pt>
                <c:pt idx="12">
                  <c:v>80</c:v>
                </c:pt>
              </c:numCache>
            </c:numRef>
          </c:val>
          <c:extLst>
            <c:ext xmlns:c16="http://schemas.microsoft.com/office/drawing/2014/chart" uri="{C3380CC4-5D6E-409C-BE32-E72D297353CC}">
              <c16:uniqueId val="{00000003-DD52-453A-B9CD-0C7A17E3EB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758</c:v>
                </c:pt>
                <c:pt idx="3">
                  <c:v>696</c:v>
                </c:pt>
                <c:pt idx="6">
                  <c:v>683</c:v>
                </c:pt>
                <c:pt idx="9">
                  <c:v>605</c:v>
                </c:pt>
                <c:pt idx="12">
                  <c:v>562</c:v>
                </c:pt>
              </c:numCache>
            </c:numRef>
          </c:val>
          <c:extLst>
            <c:ext xmlns:c16="http://schemas.microsoft.com/office/drawing/2014/chart" uri="{C3380CC4-5D6E-409C-BE32-E72D297353CC}">
              <c16:uniqueId val="{00000004-DD52-453A-B9CD-0C7A17E3EB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52-453A-B9CD-0C7A17E3EB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52-453A-B9CD-0C7A17E3EB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1685</c:v>
                </c:pt>
                <c:pt idx="3">
                  <c:v>1678</c:v>
                </c:pt>
                <c:pt idx="6">
                  <c:v>1641</c:v>
                </c:pt>
                <c:pt idx="9">
                  <c:v>1551</c:v>
                </c:pt>
                <c:pt idx="12">
                  <c:v>1589</c:v>
                </c:pt>
              </c:numCache>
            </c:numRef>
          </c:val>
          <c:extLst>
            <c:ext xmlns:c16="http://schemas.microsoft.com/office/drawing/2014/chart" uri="{C3380CC4-5D6E-409C-BE32-E72D297353CC}">
              <c16:uniqueId val="{00000007-DD52-453A-B9CD-0C7A17E3EB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577</c:v>
                </c:pt>
                <c:pt idx="2">
                  <c:v>#N/A</c:v>
                </c:pt>
                <c:pt idx="3">
                  <c:v>#N/A</c:v>
                </c:pt>
                <c:pt idx="4">
                  <c:v>504</c:v>
                </c:pt>
                <c:pt idx="5">
                  <c:v>#N/A</c:v>
                </c:pt>
                <c:pt idx="6">
                  <c:v>#N/A</c:v>
                </c:pt>
                <c:pt idx="7">
                  <c:v>488</c:v>
                </c:pt>
                <c:pt idx="8">
                  <c:v>#N/A</c:v>
                </c:pt>
                <c:pt idx="9">
                  <c:v>#N/A</c:v>
                </c:pt>
                <c:pt idx="10">
                  <c:v>452</c:v>
                </c:pt>
                <c:pt idx="11">
                  <c:v>#N/A</c:v>
                </c:pt>
                <c:pt idx="12">
                  <c:v>#N/A</c:v>
                </c:pt>
                <c:pt idx="13">
                  <c:v>467</c:v>
                </c:pt>
                <c:pt idx="14">
                  <c:v>#N/A</c:v>
                </c:pt>
              </c:numCache>
            </c:numRef>
          </c:val>
          <c:smooth val="0"/>
          <c:extLst>
            <c:ext xmlns:c16="http://schemas.microsoft.com/office/drawing/2014/chart" uri="{C3380CC4-5D6E-409C-BE32-E72D297353CC}">
              <c16:uniqueId val="{00000008-DD52-453A-B9CD-0C7A17E3EB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19388</c:v>
                </c:pt>
                <c:pt idx="5">
                  <c:v>18967</c:v>
                </c:pt>
                <c:pt idx="8">
                  <c:v>18704</c:v>
                </c:pt>
                <c:pt idx="11">
                  <c:v>17994</c:v>
                </c:pt>
                <c:pt idx="14">
                  <c:v>17455</c:v>
                </c:pt>
              </c:numCache>
            </c:numRef>
          </c:val>
          <c:extLst>
            <c:ext xmlns:c16="http://schemas.microsoft.com/office/drawing/2014/chart" uri="{C3380CC4-5D6E-409C-BE32-E72D297353CC}">
              <c16:uniqueId val="{00000000-2E33-4D7C-90E6-0CEDCD3181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272</c:v>
                </c:pt>
                <c:pt idx="5">
                  <c:v>198</c:v>
                </c:pt>
                <c:pt idx="8">
                  <c:v>177</c:v>
                </c:pt>
                <c:pt idx="11">
                  <c:v>159</c:v>
                </c:pt>
                <c:pt idx="14">
                  <c:v>164</c:v>
                </c:pt>
              </c:numCache>
            </c:numRef>
          </c:val>
          <c:extLst>
            <c:ext xmlns:c16="http://schemas.microsoft.com/office/drawing/2014/chart" uri="{C3380CC4-5D6E-409C-BE32-E72D297353CC}">
              <c16:uniqueId val="{00000001-2E33-4D7C-90E6-0CEDCD3181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8621</c:v>
                </c:pt>
                <c:pt idx="5">
                  <c:v>8674</c:v>
                </c:pt>
                <c:pt idx="8">
                  <c:v>7999</c:v>
                </c:pt>
                <c:pt idx="11">
                  <c:v>7513</c:v>
                </c:pt>
                <c:pt idx="14">
                  <c:v>7804</c:v>
                </c:pt>
              </c:numCache>
            </c:numRef>
          </c:val>
          <c:extLst>
            <c:ext xmlns:c16="http://schemas.microsoft.com/office/drawing/2014/chart" uri="{C3380CC4-5D6E-409C-BE32-E72D297353CC}">
              <c16:uniqueId val="{00000002-2E33-4D7C-90E6-0CEDCD3181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33-4D7C-90E6-0CEDCD3181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33-4D7C-90E6-0CEDCD3181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174</c:v>
                </c:pt>
                <c:pt idx="3">
                  <c:v>175</c:v>
                </c:pt>
                <c:pt idx="6">
                  <c:v>176</c:v>
                </c:pt>
                <c:pt idx="9">
                  <c:v>177</c:v>
                </c:pt>
                <c:pt idx="12">
                  <c:v>179</c:v>
                </c:pt>
              </c:numCache>
            </c:numRef>
          </c:val>
          <c:extLst>
            <c:ext xmlns:c16="http://schemas.microsoft.com/office/drawing/2014/chart" uri="{C3380CC4-5D6E-409C-BE32-E72D297353CC}">
              <c16:uniqueId val="{00000005-2E33-4D7C-90E6-0CEDCD3181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2180</c:v>
                </c:pt>
                <c:pt idx="3">
                  <c:v>2051</c:v>
                </c:pt>
                <c:pt idx="6">
                  <c:v>2045</c:v>
                </c:pt>
                <c:pt idx="9">
                  <c:v>2080</c:v>
                </c:pt>
                <c:pt idx="12">
                  <c:v>2072</c:v>
                </c:pt>
              </c:numCache>
            </c:numRef>
          </c:val>
          <c:extLst>
            <c:ext xmlns:c16="http://schemas.microsoft.com/office/drawing/2014/chart" uri="{C3380CC4-5D6E-409C-BE32-E72D297353CC}">
              <c16:uniqueId val="{00000006-2E33-4D7C-90E6-0CEDCD3181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622</c:v>
                </c:pt>
                <c:pt idx="3">
                  <c:v>534</c:v>
                </c:pt>
                <c:pt idx="6">
                  <c:v>458</c:v>
                </c:pt>
                <c:pt idx="9">
                  <c:v>454</c:v>
                </c:pt>
                <c:pt idx="12">
                  <c:v>397</c:v>
                </c:pt>
              </c:numCache>
            </c:numRef>
          </c:val>
          <c:extLst>
            <c:ext xmlns:c16="http://schemas.microsoft.com/office/drawing/2014/chart" uri="{C3380CC4-5D6E-409C-BE32-E72D297353CC}">
              <c16:uniqueId val="{00000007-2E33-4D7C-90E6-0CEDCD3181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9023</c:v>
                </c:pt>
                <c:pt idx="3">
                  <c:v>8788</c:v>
                </c:pt>
                <c:pt idx="6">
                  <c:v>8505</c:v>
                </c:pt>
                <c:pt idx="9">
                  <c:v>8386</c:v>
                </c:pt>
                <c:pt idx="12">
                  <c:v>8056</c:v>
                </c:pt>
              </c:numCache>
            </c:numRef>
          </c:val>
          <c:extLst>
            <c:ext xmlns:c16="http://schemas.microsoft.com/office/drawing/2014/chart" uri="{C3380CC4-5D6E-409C-BE32-E72D297353CC}">
              <c16:uniqueId val="{00000008-2E33-4D7C-90E6-0CEDCD3181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E33-4D7C-90E6-0CEDCD3181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15431</c:v>
                </c:pt>
                <c:pt idx="3">
                  <c:v>14592</c:v>
                </c:pt>
                <c:pt idx="6">
                  <c:v>14534</c:v>
                </c:pt>
                <c:pt idx="9">
                  <c:v>14122</c:v>
                </c:pt>
                <c:pt idx="12">
                  <c:v>13836</c:v>
                </c:pt>
              </c:numCache>
            </c:numRef>
          </c:val>
          <c:extLst>
            <c:ext xmlns:c16="http://schemas.microsoft.com/office/drawing/2014/chart" uri="{C3380CC4-5D6E-409C-BE32-E72D297353CC}">
              <c16:uniqueId val="{0000000A-2E33-4D7C-90E6-0CEDCD3181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33-4D7C-90E6-0CEDCD3181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2916</c:v>
                </c:pt>
                <c:pt idx="1">
                  <c:v>2790</c:v>
                </c:pt>
                <c:pt idx="2">
                  <c:v>3068</c:v>
                </c:pt>
              </c:numCache>
            </c:numRef>
          </c:val>
          <c:extLst>
            <c:ext xmlns:c16="http://schemas.microsoft.com/office/drawing/2014/chart" uri="{C3380CC4-5D6E-409C-BE32-E72D297353CC}">
              <c16:uniqueId val="{00000000-E32A-4052-B3A6-0CC228EF91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169</c:v>
                </c:pt>
                <c:pt idx="1">
                  <c:v>169</c:v>
                </c:pt>
                <c:pt idx="2">
                  <c:v>308</c:v>
                </c:pt>
              </c:numCache>
            </c:numRef>
          </c:val>
          <c:extLst>
            <c:ext xmlns:c16="http://schemas.microsoft.com/office/drawing/2014/chart" uri="{C3380CC4-5D6E-409C-BE32-E72D297353CC}">
              <c16:uniqueId val="{00000001-E32A-4052-B3A6-0CC228EF91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6185</c:v>
                </c:pt>
                <c:pt idx="1">
                  <c:v>5808</c:v>
                </c:pt>
                <c:pt idx="2">
                  <c:v>5704</c:v>
                </c:pt>
              </c:numCache>
            </c:numRef>
          </c:val>
          <c:extLst>
            <c:ext xmlns:c16="http://schemas.microsoft.com/office/drawing/2014/chart" uri="{C3380CC4-5D6E-409C-BE32-E72D297353CC}">
              <c16:uniqueId val="{00000002-E32A-4052-B3A6-0CC228EF91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{951EA489-A478-4A09-BD28-D79A69BD075D}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196-4EE0-8606-A3D1A586AF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{F3FFDCDF-CF15-4514-BDA4-ABC39EFFFEC2}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96-4EE0-8606-A3D1A586AF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{4C12B5BC-32C3-4572-9F59-BD1E74E0B4CC}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96-4EE0-8606-A3D1A586AF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{A36398A5-40DB-4A74-AE59-27D14EC096E8}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96-4EE0-8606-A3D1A586AF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{BD32AA51-B9A0-4C5C-9EBD-A99E04A3A1BA}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96-4EE0-8606-A3D1A586AFA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{AF6C7DD5-6B6B-43DB-A96D-7EF60B0315F8}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196-4EE0-8606-A3D1A586AFA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{518F7E35-F0D9-4420-B5DB-8F9240444B94}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196-4EE0-8606-A3D1A586AFA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{E3E28D16-2F23-4B46-916A-48C1CEF41D5B}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196-4EE0-8606-A3D1A586AFA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{DA469427-99E1-49F0-97BF-ED79C7F120D6}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196-4EE0-8606-A3D1A586AF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57.8</c:v>
                </c:pt>
                <c:pt idx="16">
                  <c:v>59</c:v>
                </c:pt>
                <c:pt idx="24">
                  <c:v>55.1</c:v>
                </c:pt>
                <c:pt idx="32">
                  <c:v>56.2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196-4EE0-8606-A3D1A586AF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{682948F6-B9FD-4F15-9AA5-6375DA2D26F4}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196-4EE0-8606-A3D1A586AF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{A86B6676-D15B-4695-9ABC-1282D598675D}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96-4EE0-8606-A3D1A586AF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{D9D18219-E418-4F03-8059-5FBCBDF196E6}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96-4EE0-8606-A3D1A586AF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{45A75750-98E6-4DB3-8FBC-8E78EF00E3E3}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96-4EE0-8606-A3D1A586AF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{D2E4A8BB-3992-4889-8B4D-D227D7BFA5BF}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96-4EE0-8606-A3D1A586AFA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{424B66D0-DB08-4CDB-8AC6-F5F04B651DB9}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196-4EE0-8606-A3D1A586AFA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{114E5CA5-7054-4F15-9D08-ACFE4180E3AD}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196-4EE0-8606-A3D1A586AFA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{D83A3A29-E8C6-4E34-8169-7802DDDAB090}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196-4EE0-8606-A3D1A586AFA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{BEDE9801-7A27-4428-A2EB-20279316162A}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196-4EE0-8606-A3D1A586AF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65.099999999999994</c:v>
                </c:pt>
                <c:pt idx="32">
                  <c:v>64.3</c:v>
                </c:pt>
              </c:numCache>
            </c:numRef>
          </c:xVal>
          <c:yVal>
            <c:numRef>
              <c:f>公会計指標分析・財政指標組合せ分析表!$BP$55:$DC$55</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B196-4EE0-8606-A3D1A586AFA8}"/>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{4D6BC6FB-E0EA-45CB-A458-88A9D7583382}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A0-4068-9171-6C8C1BC17E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{B21BD9A8-9534-469A-900A-187D019A9B5E}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A0-4068-9171-6C8C1BC17E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{809DBEE3-EDEE-42DA-ABDD-025FF9B4DB99}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A0-4068-9171-6C8C1BC17E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{7513C100-598A-4B54-B365-CB7C540652B2}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A0-4068-9171-6C8C1BC17E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{6E016E15-9AF7-487B-8E56-3127AEC03855}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A0-4068-9171-6C8C1BC17EB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{73ED54FD-CB3F-43CC-B505-68828212AC4C}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A0-4068-9171-6C8C1BC17EB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{17BF7393-CF5E-452F-B0B8-7D7693D40AC3}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A0-4068-9171-6C8C1BC17EB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{D995CC7F-F487-4DCD-ADAE-1D37FD3E2F20}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A0-4068-9171-6C8C1BC17EB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{164DA71E-E375-4D4D-8FC6-263BA00D9C0B}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A0-4068-9171-6C8C1BC17E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7.4</c:v>
                </c:pt>
                <c:pt idx="16">
                  <c:v>6.9</c:v>
                </c:pt>
                <c:pt idx="24">
                  <c:v>6.4</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A0-4068-9171-6C8C1BC17E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{5B35D60F-3D4A-4019-908B-25DD2E8873D7}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A0-4068-9171-6C8C1BC17E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{7199EA0D-6C7B-4E92-A6F9-FCBE6D5E17C9}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A0-4068-9171-6C8C1BC17E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{50F94775-BEFD-4899-8AD4-57A0F3086791}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A0-4068-9171-6C8C1BC17E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{135AD362-8453-432D-9E89-42438D8E8812}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A0-4068-9171-6C8C1BC17E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{370F09D6-D98B-4E09-A5D0-0B97AB1E7C1F}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A0-4068-9171-6C8C1BC17EB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{5BEA0BD9-1170-4F18-B0D4-9C8FF95B0EAF}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A0-4068-9171-6C8C1BC17EB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{A32378F7-EDEB-470D-9B29-2987020E42DF}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A0-4068-9171-6C8C1BC17EB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{98B430B7-C1A9-40C1-A702-0479CF09614C}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A0-4068-9171-6C8C1BC17EB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{DC7F80AF-663A-4617-BB42-44EBE0C2017C}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A0-4068-9171-6C8C1BC17E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8.3000000000000007</c:v>
                </c:pt>
                <c:pt idx="32">
                  <c:v>8</c:v>
                </c:pt>
              </c:numCache>
            </c:numRef>
          </c:xVal>
          <c:yVal>
            <c:numRef>
              <c:f>公会計指標分析・財政指標組合せ分析表!$BP$77:$DC$77</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0CA0-4068-9171-6C8C1BC17EB4}"/>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合併町村から継承した起債の償還が進んだことと</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新規起債の抑制</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等により、</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元利償還金は減少傾向であったが、令和３年度は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百万円増加している。これは、合併特例債の償還据置期間終了による元金償還金の増加によるものであり、今後も若干の増加が見込まれる。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○公営企業債の元利償還金に対する負担金等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上水道、簡易水道、下水道事業に対する繰出で、農業集落排水事業の償還終了により、減少傾向にある。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西濃環境整備組合、揖斐郡消防組合、揖斐広域連合等に対する負担金であり、大規模な建設事業が行われず、ほぼ横ばい傾向にある。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過去の起債に対する基準財政需要額であり、平成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年度以降は僅かずつ減少傾向にある。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析対象年度以前からの新規起債の抑制傾向により、元利償還金は減少傾向にあるが、公営企業債の元利償還金に対する負担については、今後再び増加が見込まれる。また、算入公債費が減少傾向にあることからも、実質公債費比率の分子については、今後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○一般会計等に係る地方債の現在高・・・合併町村から継承した起債の償還が進んだことと、新規起債の抑制等により減少した。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○公営企業債等繰入見込額・・・上水道、簡易水道、下水道事業に対するものの影響が大きい。平成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年度から農業集落排水事業の将来負担額が減少しているため、繰入見込額は減少傾向にある。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○組合等負担等見込額・・・加入する組合が新たな設備投等資を行わない限り著しく変化するものではなく、減少傾向にある。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○設立法人等の負債額等負担見込額・・・揖斐川町土地開発公社に対する負担見込額であり、横ばい傾向にある。なお、揖斐川町土地開発公社は令和４年度に解散・清算している。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○充当可能基金・・・計画的に基金を積み立て、取崩しを極力抑えることとしている。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○充当可能特定歳入・・・町営住宅の使用料が主である。住宅使用料の充当可能な上限は公営住宅事業の地方債現在高であることから、地方債残高の減少に併せ、充当可能特定歳入も減少傾向にある。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○基準財政需要額算入見込額・・・公債費の算入見込額の減少により、平成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○将来負担比率の分子・・・一般会計等にかかる地方債の現在高や公営企業債等繰入見込額が減少したことにより、将来負担額</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が前年に比べ減少となった。充当可能財源等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減少したが、前年度より減少幅の方が小さくなったことから、将来負担比率の分子については、令和２年度に比べ減少する結果となった。今後も引き続き地方債の繰上償還や充当可能基金の積み立て等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岐阜県揖斐川町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財政調整基金については、前年度実質収支額の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百万円を積み立て、同額の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また、減債基金は地方債の定期償還のため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百万円を繰り入れたが、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一方、その他特定目的基金については、それぞれ基金利子分と合併特例債を活用した合併振興基金で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百万円、ふるさと寄付金に伴うふるさと基金に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百万円の積み立てを行ったものの、各種事業に充当したため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百万円の減額となったが、基金全体額としては前年比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・財政調整基金については、普通交付税の縮減期間は終了後も縮減額程度の基金残高を維持するよう努めたい。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・減債基金については、年次償還額が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億円を超える年が暫く続くことから、計画的に積み立てていく。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・公有地化推進基金　：徳山ダム上流域における山林管理の一環としての人工林の伐採、分収林の管理、その業務に必要な作業路整備及び良好な</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自然環境を保全するための資金に充てる。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：合併後の新揖斐川町における少子高齢化対策、コミュニティバス運行対策、自治会活動支援や文化振興経費、新町全体の</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まちづくり事業に要する費用に充てる。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：揖斐川町総合計画に基づき将来予想される公共施設建設のための資金を確保し、事業の円滑な執行を図るための資金に充てる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・町営住宅整備基金　：町営住宅の整備を図るための資金に充てる。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藤橋地域振興基金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徳山ダム周辺地域の活性化を促進する事業実施のための資金に充てる。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・公有地化推進基金　：徳山ダム上流域の作業路開設工事及び作業路設計等委託料のため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：給食支援（無償化）事業に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百万円、後期高齢医療事業に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百万円、児童生徒医療費支給事業に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百万円を積立。取り崩しはなし。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・藤橋地域振興基金　：ダム対策経費に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年度までは取り崩しを行ってこなかったが、令和元年度からは償還が終わった額の範囲内において事業充当し、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併せて合併特例債を活用した基金積み立てを行う。</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・その他特定目的基金：近年の低金利により活用できていない果実運用型基金については、条例改正するなど整理統合を図り、資金の有効活用を図る。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・令和２年度末の基金残高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百万円）を積み立てたことによる増額。</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縮減期間が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終了し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年度の普通交付税額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百万円から令和３年度は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百万円まで減少（▲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百万円）した。財政調整基金については、平成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年度までは、一般的に適正といわれる標準財政規模の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億円程度を基金残高としていたが、こうした特例措置の終了に伴う急激な財源の減少に備え、平成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年度から積み増しを行い、平成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億円以上の残高を維持している。今後も普通交付税の縮減分程度の基金残高を維持したい。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・地方債の定期償還のため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・合併後、地域格差の是正等のために各種事業を積極的に推進してきた当町において、一般会計の令和３年度末地方債残高は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百万円と非常に高く、令和３年度の元利償還額については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百万円となっている。年次償還額及び未償還元金のピークは過ぎているが、年次償還額が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億円を超える年が暫く続くことから、減債基金についても計画的に積み立てていく。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19,953
19,701
803.44
15,509,725
14,528,174
938,013
9,668,843
13,836,495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類似団体平均値より低い水準にある。</a:t>
          </a:r>
          <a:r>
            <a:rPr kumimoji="1" lang="ja-JP" altLang="en-US" sz="900">
              <a:solidFill>
                <a:sysClr val="windowText" lastClr="000000"/>
              </a:solidFill>
              <a:effectLst/>
              <a:latin typeface="+mn-lt"/>
              <a:ea typeface="+mn-ea"/>
              <a:cs typeface="+mn-cs"/>
            </a:rPr>
            <a:t>令和</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年度は</a:t>
          </a:r>
          <a:r>
            <a:rPr kumimoji="1" lang="ja-JP" altLang="ja-JP" sz="900">
              <a:solidFill>
                <a:sysClr val="windowText" lastClr="000000"/>
              </a:solidFill>
              <a:effectLst/>
              <a:latin typeface="+mn-lt"/>
              <a:ea typeface="+mn-ea"/>
              <a:cs typeface="+mn-cs"/>
            </a:rPr>
            <a:t>小島コミュニティセンター</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建設</a:t>
          </a:r>
          <a:r>
            <a:rPr kumimoji="1" lang="ja-JP" altLang="en-US" sz="900">
              <a:solidFill>
                <a:sysClr val="windowText" lastClr="000000"/>
              </a:solidFill>
              <a:effectLst/>
              <a:latin typeface="+mn-lt"/>
              <a:ea typeface="+mn-ea"/>
              <a:cs typeface="+mn-cs"/>
            </a:rPr>
            <a:t>により減少したが、令和</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effectLst/>
              <a:latin typeface="+mn-lt"/>
              <a:ea typeface="+mn-ea"/>
              <a:cs typeface="+mn-cs"/>
            </a:rPr>
            <a:t>年度においては大規模な施設の建設がなく、減価償却が進み</a:t>
          </a:r>
          <a:r>
            <a:rPr kumimoji="1" lang="en-US" altLang="ja-JP" sz="900">
              <a:solidFill>
                <a:sysClr val="windowText" lastClr="000000"/>
              </a:solidFill>
              <a:effectLst/>
              <a:latin typeface="+mn-lt"/>
              <a:ea typeface="+mn-ea"/>
              <a:cs typeface="+mn-cs"/>
            </a:rPr>
            <a:t>1.1</a:t>
          </a:r>
          <a:r>
            <a:rPr kumimoji="1" lang="ja-JP" altLang="en-US" sz="900">
              <a:solidFill>
                <a:sysClr val="windowText" lastClr="000000"/>
              </a:solidFill>
              <a:effectLst/>
              <a:latin typeface="+mn-lt"/>
              <a:ea typeface="+mn-ea"/>
              <a:cs typeface="+mn-cs"/>
            </a:rPr>
            <a:t>％増加している。</a:t>
          </a:r>
          <a:r>
            <a:rPr kumimoji="1" lang="ja-JP" altLang="ja-JP" sz="900">
              <a:solidFill>
                <a:sysClr val="windowText" lastClr="000000"/>
              </a:solidFill>
              <a:effectLst/>
              <a:latin typeface="+mn-lt"/>
              <a:ea typeface="+mn-ea"/>
              <a:cs typeface="+mn-cs"/>
            </a:rPr>
            <a:t>当</a:t>
          </a:r>
          <a:r>
            <a:rPr kumimoji="1" lang="ja-JP" altLang="ja-JP" sz="900">
              <a:solidFill>
                <a:schemeClr val="dk1"/>
              </a:solidFill>
              <a:effectLst/>
              <a:latin typeface="+mn-lt"/>
              <a:ea typeface="+mn-ea"/>
              <a:cs typeface="+mn-cs"/>
            </a:rPr>
            <a:t>町は合併団体であり公共施設等の総量が多いことから、施設等の老朽化も一度に進むこととなる。そのため、令和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年度に改訂した「揖斐川町公共施設等総合管理計画」では、目標年度の令和</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年度までに公共建築物の保有面積全体を</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％削減することとしている。計画に基づき、適正なマネジメントに努めたい。</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4492625"/>
          <a:ext cx="127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58832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225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2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275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1426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103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027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101388</xdr:rowOff>
    </xdr:from>
    <xdr:to>
      <xdr:col>23</xdr:col>
      <xdr:colOff>136525</xdr:colOff>
      <xdr:row>30</xdr:row>
      <xdr:rowOff>31538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4962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124265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481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61807</xdr:rowOff>
    </xdr:from>
    <xdr:to>
      <xdr:col>19</xdr:col>
      <xdr:colOff>187325</xdr:colOff>
      <xdr:row>29</xdr:row>
      <xdr:rowOff>163407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49233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112607</xdr:rowOff>
    </xdr:from>
    <xdr:to>
      <xdr:col>23</xdr:col>
      <xdr:colOff>85725</xdr:colOff>
      <xdr:row>29</xdr:row>
      <xdr:rowOff>152188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4974167"/>
          <a:ext cx="61976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0598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112607</xdr:rowOff>
    </xdr:from>
    <xdr:to>
      <xdr:col>19</xdr:col>
      <xdr:colOff>136525</xdr:colOff>
      <xdr:row>30</xdr:row>
      <xdr:rowOff>81492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917825" y="4974167"/>
          <a:ext cx="67056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196465" y="5020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30</xdr:row>
      <xdr:rowOff>81492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247265" y="5067512"/>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79798</xdr:rowOff>
    </xdr:from>
    <xdr:to>
      <xdr:col>7</xdr:col>
      <xdr:colOff>187325</xdr:colOff>
      <xdr:row>30</xdr:row>
      <xdr:rowOff>9948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525905" y="49413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130598</xdr:rowOff>
    </xdr:from>
    <xdr:to>
      <xdr:col>11</xdr:col>
      <xdr:colOff>136525</xdr:colOff>
      <xdr:row>30</xdr:row>
      <xdr:rowOff>38312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576705" y="4992158"/>
          <a:ext cx="670560" cy="7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395989" y="53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2738129" y="52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067569" y="519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397009" y="511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8484</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395989" y="4702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2738129" y="484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105639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067569" y="47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26475</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397009" y="47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年度同意下水道関連事業の起債償還終了等により、昨年度よりも</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％低くなったものの、</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若干高い</a:t>
          </a:r>
          <a:r>
            <a:rPr kumimoji="1" lang="ja-JP" altLang="ja-JP" sz="1100">
              <a:solidFill>
                <a:schemeClr val="dk1"/>
              </a:solidFill>
              <a:effectLst/>
              <a:latin typeface="+mn-lt"/>
              <a:ea typeface="+mn-ea"/>
              <a:cs typeface="+mn-cs"/>
            </a:rPr>
            <a:t>水準にある。地方債発行の抑制や人件費・物件費等の経常的歳出の更なる縮減に努め、健全な財政運営が図られるよう取り組む必要がある。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42936" y="56891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2649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645528" y="44204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3027660" y="4514215"/>
          <a:ext cx="1269" cy="131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3080365" y="58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2963525" y="5829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3080365" y="429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2963525" y="451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34472</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3080365" y="506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001625" y="5208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359005" y="5490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155575</xdr:rowOff>
    </xdr:from>
    <xdr:to>
      <xdr:col>68</xdr:col>
      <xdr:colOff>123825</xdr:colOff>
      <xdr:row>33</xdr:row>
      <xdr:rowOff>85725</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688445" y="5520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149530</xdr:rowOff>
    </xdr:from>
    <xdr:to>
      <xdr:col>64</xdr:col>
      <xdr:colOff>123825</xdr:colOff>
      <xdr:row>33</xdr:row>
      <xdr:rowOff>79680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017885" y="551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4204</xdr:rowOff>
    </xdr:from>
    <xdr:to>
      <xdr:col>60</xdr:col>
      <xdr:colOff>123825</xdr:colOff>
      <xdr:row>33</xdr:row>
      <xdr:rowOff>105804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0347325" y="553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93853</xdr:rowOff>
    </xdr:from>
    <xdr:to>
      <xdr:col>76</xdr:col>
      <xdr:colOff>73025</xdr:colOff>
      <xdr:row>32</xdr:row>
      <xdr:rowOff>24003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001625" y="5290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72280</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3080365" y="526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158623</xdr:rowOff>
    </xdr:from>
    <xdr:to>
      <xdr:col>72</xdr:col>
      <xdr:colOff>123825</xdr:colOff>
      <xdr:row>32</xdr:row>
      <xdr:rowOff>88773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359005" y="5355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144653</xdr:rowOff>
    </xdr:from>
    <xdr:to>
      <xdr:col>76</xdr:col>
      <xdr:colOff>22225</xdr:colOff>
      <xdr:row>32</xdr:row>
      <xdr:rowOff>37973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409805" y="5341493"/>
          <a:ext cx="619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160134</xdr:rowOff>
    </xdr:from>
    <xdr:to>
      <xdr:col>68</xdr:col>
      <xdr:colOff>123825</xdr:colOff>
      <xdr:row>32</xdr:row>
      <xdr:rowOff>90284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688445" y="5356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37973</xdr:rowOff>
    </xdr:from>
    <xdr:to>
      <xdr:col>72</xdr:col>
      <xdr:colOff>73025</xdr:colOff>
      <xdr:row>32</xdr:row>
      <xdr:rowOff>39484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39245" y="5402453"/>
          <a:ext cx="67056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138760</xdr:rowOff>
    </xdr:from>
    <xdr:to>
      <xdr:col>64</xdr:col>
      <xdr:colOff>123825</xdr:colOff>
      <xdr:row>32</xdr:row>
      <xdr:rowOff>68910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017885" y="5335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18110</xdr:rowOff>
    </xdr:from>
    <xdr:to>
      <xdr:col>68</xdr:col>
      <xdr:colOff>73025</xdr:colOff>
      <xdr:row>32</xdr:row>
      <xdr:rowOff>39484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068685" y="5382590"/>
          <a:ext cx="67056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27978</xdr:rowOff>
    </xdr:from>
    <xdr:to>
      <xdr:col>60</xdr:col>
      <xdr:colOff>123825</xdr:colOff>
      <xdr:row>32</xdr:row>
      <xdr:rowOff>129578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0347325" y="53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18110</xdr:rowOff>
    </xdr:from>
    <xdr:to>
      <xdr:col>64</xdr:col>
      <xdr:colOff>73025</xdr:colOff>
      <xdr:row>32</xdr:row>
      <xdr:rowOff>78778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0398125" y="5382590"/>
          <a:ext cx="67056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2185092" y="557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76852</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1527232" y="56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70807</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0856672" y="56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96931</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0186112" y="562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105300</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2185092" y="513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106811</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1527232" y="513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85437</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0856672" y="51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146105</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0186112" y="517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19,953
19,701
803.44
15,509,725
14,528,174
938,013
9,668,843
13,836,495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671185"/>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27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359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36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45720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355340" y="640651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344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45720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39127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20955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35889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271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156210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32269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113047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161942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5547467"/>
          <a:ext cx="0" cy="140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69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6953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3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5547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104329</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642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663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6699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73351</xdr:rowOff>
    </xdr:from>
    <xdr:to>
      <xdr:col>46</xdr:col>
      <xdr:colOff>38100</xdr:colOff>
      <xdr:row>41</xdr:row>
      <xdr:rowOff>3501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67789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70645</xdr:rowOff>
    </xdr:from>
    <xdr:to>
      <xdr:col>41</xdr:col>
      <xdr:colOff>101600</xdr:colOff>
      <xdr:row>41</xdr:row>
      <xdr:rowOff>795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6776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71321</xdr:rowOff>
    </xdr:from>
    <xdr:to>
      <xdr:col>36</xdr:col>
      <xdr:colOff>165100</xdr:colOff>
      <xdr:row>41</xdr:row>
      <xdr:rowOff>1471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6776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151523</xdr:rowOff>
    </xdr:from>
    <xdr:to>
      <xdr:col>55</xdr:col>
      <xdr:colOff>50800</xdr:colOff>
      <xdr:row>39</xdr:row>
      <xdr:rowOff>81673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6521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2950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63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455</xdr:rowOff>
    </xdr:from>
    <xdr:to>
      <xdr:col>50</xdr:col>
      <xdr:colOff>165100</xdr:colOff>
      <xdr:row>39</xdr:row>
      <xdr:rowOff>102055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65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30873</xdr:rowOff>
    </xdr:from>
    <xdr:to>
      <xdr:col>55</xdr:col>
      <xdr:colOff>0</xdr:colOff>
      <xdr:row>39</xdr:row>
      <xdr:rowOff>51255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496300" y="6568833"/>
          <a:ext cx="7239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7953</xdr:rowOff>
    </xdr:from>
    <xdr:to>
      <xdr:col>46</xdr:col>
      <xdr:colOff>38100</xdr:colOff>
      <xdr:row>39</xdr:row>
      <xdr:rowOff>109553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65459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51255</xdr:rowOff>
    </xdr:from>
    <xdr:to>
      <xdr:col>50</xdr:col>
      <xdr:colOff>114300</xdr:colOff>
      <xdr:row>39</xdr:row>
      <xdr:rowOff>58753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713980" y="6589215"/>
          <a:ext cx="78232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16238</xdr:rowOff>
    </xdr:from>
    <xdr:to>
      <xdr:col>41</xdr:col>
      <xdr:colOff>101600</xdr:colOff>
      <xdr:row>39</xdr:row>
      <xdr:rowOff>117838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65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58753</xdr:rowOff>
    </xdr:from>
    <xdr:to>
      <xdr:col>45</xdr:col>
      <xdr:colOff>177800</xdr:colOff>
      <xdr:row>39</xdr:row>
      <xdr:rowOff>67038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24040" y="6596713"/>
          <a:ext cx="78994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24458</xdr:rowOff>
    </xdr:from>
    <xdr:to>
      <xdr:col>36</xdr:col>
      <xdr:colOff>165100</xdr:colOff>
      <xdr:row>39</xdr:row>
      <xdr:rowOff>126058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56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67038</xdr:rowOff>
    </xdr:from>
    <xdr:to>
      <xdr:col>41</xdr:col>
      <xdr:colOff>50800</xdr:colOff>
      <xdr:row>39</xdr:row>
      <xdr:rowOff>75258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149340" y="6604998"/>
          <a:ext cx="7747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82969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39271" y="678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166078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477271" y="68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163372</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702571" y="68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164048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905011" y="68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118582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39271" y="63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126080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477271" y="632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134365</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702571" y="633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142585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05011" y="63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29204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6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24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26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20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08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55353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994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10072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83276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10123715"/>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1005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39188</xdr:rowOff>
    </xdr:from>
    <xdr:to>
      <xdr:col>19</xdr:col>
      <xdr:colOff>177800</xdr:colOff>
      <xdr:row>60</xdr:row>
      <xdr:rowOff>65315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565400" y="10097588"/>
          <a:ext cx="78994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39188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790700" y="10069830"/>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104322</xdr:rowOff>
    </xdr:from>
    <xdr:to>
      <xdr:col>6</xdr:col>
      <xdr:colOff>38100</xdr:colOff>
      <xdr:row>60</xdr:row>
      <xdr:rowOff>34472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9995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155122</xdr:rowOff>
    </xdr:from>
    <xdr:to>
      <xdr:col>10</xdr:col>
      <xdr:colOff>114300</xdr:colOff>
      <xdr:row>60</xdr:row>
      <xdr:rowOff>11430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10045882"/>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9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50999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219565" y="9568975"/>
          <a:ext cx="0" cy="122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9258300" y="107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1079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9258300" y="93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956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9258300" y="10252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192260" y="102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445500" y="102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15517</xdr:rowOff>
    </xdr:from>
    <xdr:to>
      <xdr:col>46</xdr:col>
      <xdr:colOff>38100</xdr:colOff>
      <xdr:row>62</xdr:row>
      <xdr:rowOff>117117</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670800" y="104091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6021</xdr:rowOff>
    </xdr:from>
    <xdr:to>
      <xdr:col>41</xdr:col>
      <xdr:colOff>101600</xdr:colOff>
      <xdr:row>62</xdr:row>
      <xdr:rowOff>107621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873240" y="1039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14043</xdr:rowOff>
    </xdr:from>
    <xdr:to>
      <xdr:col>36</xdr:col>
      <xdr:colOff>165100</xdr:colOff>
      <xdr:row>62</xdr:row>
      <xdr:rowOff>115643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098540" y="104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152729</xdr:rowOff>
    </xdr:from>
    <xdr:to>
      <xdr:col>55</xdr:col>
      <xdr:colOff>50800</xdr:colOff>
      <xdr:row>60</xdr:row>
      <xdr:rowOff>82879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192260" y="100434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4156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9258300" y="989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3901</xdr:rowOff>
    </xdr:from>
    <xdr:to>
      <xdr:col>50</xdr:col>
      <xdr:colOff>165100</xdr:colOff>
      <xdr:row>60</xdr:row>
      <xdr:rowOff>105501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445500" y="100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32079</xdr:rowOff>
    </xdr:from>
    <xdr:to>
      <xdr:col>55</xdr:col>
      <xdr:colOff>0</xdr:colOff>
      <xdr:row>60</xdr:row>
      <xdr:rowOff>54701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496300" y="10090479"/>
          <a:ext cx="7239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17565</xdr:rowOff>
    </xdr:from>
    <xdr:to>
      <xdr:col>46</xdr:col>
      <xdr:colOff>38100</xdr:colOff>
      <xdr:row>60</xdr:row>
      <xdr:rowOff>119165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670800" y="10075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54701</xdr:rowOff>
    </xdr:from>
    <xdr:to>
      <xdr:col>50</xdr:col>
      <xdr:colOff>114300</xdr:colOff>
      <xdr:row>60</xdr:row>
      <xdr:rowOff>68365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713980" y="10113101"/>
          <a:ext cx="78232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30997</xdr:rowOff>
    </xdr:from>
    <xdr:to>
      <xdr:col>41</xdr:col>
      <xdr:colOff>101600</xdr:colOff>
      <xdr:row>60</xdr:row>
      <xdr:rowOff>132597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873240" y="100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68365</xdr:rowOff>
    </xdr:from>
    <xdr:to>
      <xdr:col>45</xdr:col>
      <xdr:colOff>177800</xdr:colOff>
      <xdr:row>60</xdr:row>
      <xdr:rowOff>81797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24040" y="10126765"/>
          <a:ext cx="78994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43490</xdr:rowOff>
    </xdr:from>
    <xdr:to>
      <xdr:col>36</xdr:col>
      <xdr:colOff>165100</xdr:colOff>
      <xdr:row>60</xdr:row>
      <xdr:rowOff>145090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098540" y="1010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81797</xdr:rowOff>
    </xdr:from>
    <xdr:to>
      <xdr:col>41</xdr:col>
      <xdr:colOff>50800</xdr:colOff>
      <xdr:row>60</xdr:row>
      <xdr:rowOff>94290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149340" y="10140197"/>
          <a:ext cx="7747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130591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214575" y="1035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108244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444955" y="1050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98748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0255" y="1049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106770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5872695" y="1050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122028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14575" y="984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135692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44955" y="985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149124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0255" y="987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161617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872695" y="988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086225" y="1303781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12496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124960" y="12816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3037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124960" y="13771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03606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312160" y="1386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51460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7399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120650</xdr:rowOff>
    </xdr:from>
    <xdr:to>
      <xdr:col>6</xdr:col>
      <xdr:colOff>38100</xdr:colOff>
      <xdr:row>83</xdr:row>
      <xdr:rowOff>50800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65200" y="1386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38736</xdr:rowOff>
    </xdr:from>
    <xdr:to>
      <xdr:col>24</xdr:col>
      <xdr:colOff>114300</xdr:colOff>
      <xdr:row>84</xdr:row>
      <xdr:rowOff>140336</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03606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17163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124960" y="1409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312160" y="1409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64770</xdr:rowOff>
    </xdr:from>
    <xdr:to>
      <xdr:col>24</xdr:col>
      <xdr:colOff>63500</xdr:colOff>
      <xdr:row>84</xdr:row>
      <xdr:rowOff>89536</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355340" y="14146530"/>
          <a:ext cx="7315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514600" y="1407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36195</xdr:rowOff>
    </xdr:from>
    <xdr:to>
      <xdr:col>19</xdr:col>
      <xdr:colOff>177800</xdr:colOff>
      <xdr:row>84</xdr:row>
      <xdr:rowOff>64770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565400" y="1411795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111125</xdr:rowOff>
    </xdr:from>
    <xdr:to>
      <xdr:col>10</xdr:col>
      <xdr:colOff>165100</xdr:colOff>
      <xdr:row>84</xdr:row>
      <xdr:rowOff>41275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739900" y="14025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161925</xdr:rowOff>
    </xdr:from>
    <xdr:to>
      <xdr:col>15</xdr:col>
      <xdr:colOff>50800</xdr:colOff>
      <xdr:row>84</xdr:row>
      <xdr:rowOff>36195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790700" y="1407604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53975</xdr:rowOff>
    </xdr:from>
    <xdr:to>
      <xdr:col>6</xdr:col>
      <xdr:colOff>38100</xdr:colOff>
      <xdr:row>83</xdr:row>
      <xdr:rowOff>155575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65200" y="13968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104775</xdr:rowOff>
    </xdr:from>
    <xdr:to>
      <xdr:col>10</xdr:col>
      <xdr:colOff>114300</xdr:colOff>
      <xdr:row>83</xdr:row>
      <xdr:rowOff>161925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08380" y="14018895"/>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64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63516</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67327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106697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411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146702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9219565" y="13094589"/>
          <a:ext cx="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9258300" y="1361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192260" y="13762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445500" y="1383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670800" y="1400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83313</xdr:rowOff>
    </xdr:from>
    <xdr:to>
      <xdr:col>41</xdr:col>
      <xdr:colOff>101600</xdr:colOff>
      <xdr:row>84</xdr:row>
      <xdr:rowOff>13463</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873240" y="13997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73597</xdr:rowOff>
    </xdr:from>
    <xdr:to>
      <xdr:col>36</xdr:col>
      <xdr:colOff>165100</xdr:colOff>
      <xdr:row>84</xdr:row>
      <xdr:rowOff>3747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098540" y="139877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131890</xdr:rowOff>
    </xdr:from>
    <xdr:to>
      <xdr:col>55</xdr:col>
      <xdr:colOff>50800</xdr:colOff>
      <xdr:row>83</xdr:row>
      <xdr:rowOff>62040</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192260" y="13878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110317</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9258300" y="1385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142176</xdr:rowOff>
    </xdr:from>
    <xdr:to>
      <xdr:col>50</xdr:col>
      <xdr:colOff>165100</xdr:colOff>
      <xdr:row>83</xdr:row>
      <xdr:rowOff>72326</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445500" y="13888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11240</xdr:rowOff>
    </xdr:from>
    <xdr:to>
      <xdr:col>55</xdr:col>
      <xdr:colOff>0</xdr:colOff>
      <xdr:row>83</xdr:row>
      <xdr:rowOff>21526</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496300" y="13925360"/>
          <a:ext cx="7239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150177</xdr:rowOff>
    </xdr:from>
    <xdr:to>
      <xdr:col>46</xdr:col>
      <xdr:colOff>38100</xdr:colOff>
      <xdr:row>83</xdr:row>
      <xdr:rowOff>80327</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670800" y="138966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21526</xdr:rowOff>
    </xdr:from>
    <xdr:to>
      <xdr:col>50</xdr:col>
      <xdr:colOff>114300</xdr:colOff>
      <xdr:row>83</xdr:row>
      <xdr:rowOff>29527</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7713980" y="13935646"/>
          <a:ext cx="7823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158178</xdr:rowOff>
    </xdr:from>
    <xdr:to>
      <xdr:col>41</xdr:col>
      <xdr:colOff>101600</xdr:colOff>
      <xdr:row>83</xdr:row>
      <xdr:rowOff>88328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873240" y="13904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29527</xdr:rowOff>
    </xdr:from>
    <xdr:to>
      <xdr:col>45</xdr:col>
      <xdr:colOff>177800</xdr:colOff>
      <xdr:row>83</xdr:row>
      <xdr:rowOff>37528</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24040" y="13943647"/>
          <a:ext cx="78994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165608</xdr:rowOff>
    </xdr:from>
    <xdr:to>
      <xdr:col>36</xdr:col>
      <xdr:colOff>165100</xdr:colOff>
      <xdr:row>83</xdr:row>
      <xdr:rowOff>95758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098540" y="13912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37528</xdr:rowOff>
    </xdr:from>
    <xdr:to>
      <xdr:col>41</xdr:col>
      <xdr:colOff>50800</xdr:colOff>
      <xdr:row>83</xdr:row>
      <xdr:rowOff>44958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149340" y="13951648"/>
          <a:ext cx="7747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8271587"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7509587" y="140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4590</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6712027" y="140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166324</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5937327" y="1408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63453</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8271587" y="1397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96854</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7509587" y="1367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6712027" y="1368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112285</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59373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100-00009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14375764" y="58064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100-00009E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100-0000A0010000}"/>
            </a:ext>
          </a:extLst>
        </xdr:cNvPr>
        <xdr:cNvSpPr txBox="1"/>
      </xdr:nvSpPr>
      <xdr:spPr>
        <a:xfrm>
          <a:off x="144145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428750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51452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100-0000A2010000}"/>
            </a:ext>
          </a:extLst>
        </xdr:cNvPr>
        <xdr:cNvSpPr txBox="1"/>
      </xdr:nvSpPr>
      <xdr:spPr>
        <a:xfrm>
          <a:off x="14414500" y="6254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4325600" y="6275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3578840"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28041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029440" y="620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149225</xdr:rowOff>
    </xdr:from>
    <xdr:to>
      <xdr:col>67</xdr:col>
      <xdr:colOff>101600</xdr:colOff>
      <xdr:row>37</xdr:row>
      <xdr:rowOff>79375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123188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4325600" y="61004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44145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3578840" y="601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116205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3629640" y="6065520"/>
          <a:ext cx="7467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65405</xdr:rowOff>
    </xdr:from>
    <xdr:to>
      <xdr:col>76</xdr:col>
      <xdr:colOff>165100</xdr:colOff>
      <xdr:row>35</xdr:row>
      <xdr:rowOff>167005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280414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116205</xdr:rowOff>
    </xdr:from>
    <xdr:to>
      <xdr:col>81</xdr:col>
      <xdr:colOff>50800</xdr:colOff>
      <xdr:row>36</xdr:row>
      <xdr:rowOff>30480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854940" y="5983605"/>
          <a:ext cx="7747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2029440" y="5850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116205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072620" y="5897880"/>
          <a:ext cx="7823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65405</xdr:rowOff>
    </xdr:from>
    <xdr:to>
      <xdr:col>67</xdr:col>
      <xdr:colOff>101600</xdr:colOff>
      <xdr:row>34</xdr:row>
      <xdr:rowOff>167005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123188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116205</xdr:rowOff>
    </xdr:from>
    <xdr:to>
      <xdr:col>71</xdr:col>
      <xdr:colOff>177800</xdr:colOff>
      <xdr:row>35</xdr:row>
      <xdr:rowOff>30480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1282680" y="5815965"/>
          <a:ext cx="78994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17162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34372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26752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91457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19005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70502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1102984"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4372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12082</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752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9005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12082</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10298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19509104" y="549293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19547840"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944370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19547840" y="5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9443700" y="5492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19547840" y="6214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589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7350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31931</xdr:rowOff>
    </xdr:from>
    <xdr:to>
      <xdr:col>107</xdr:col>
      <xdr:colOff>101600</xdr:colOff>
      <xdr:row>38</xdr:row>
      <xdr:rowOff>133531</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793748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22134</xdr:rowOff>
    </xdr:from>
    <xdr:to>
      <xdr:col>102</xdr:col>
      <xdr:colOff>165100</xdr:colOff>
      <xdr:row>38</xdr:row>
      <xdr:rowOff>123734</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7162780" y="639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31931</xdr:rowOff>
    </xdr:from>
    <xdr:to>
      <xdr:col>98</xdr:col>
      <xdr:colOff>38100</xdr:colOff>
      <xdr:row>38</xdr:row>
      <xdr:rowOff>133531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638808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87449</xdr:rowOff>
    </xdr:from>
    <xdr:to>
      <xdr:col>116</xdr:col>
      <xdr:colOff>114300</xdr:colOff>
      <xdr:row>37</xdr:row>
      <xdr:rowOff>17599</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9458940" y="6122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110326</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19547840" y="597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113574</xdr:rowOff>
    </xdr:from>
    <xdr:to>
      <xdr:col>112</xdr:col>
      <xdr:colOff>38100</xdr:colOff>
      <xdr:row>37</xdr:row>
      <xdr:rowOff>43724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8735040" y="6148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138249</xdr:rowOff>
    </xdr:from>
    <xdr:to>
      <xdr:col>116</xdr:col>
      <xdr:colOff>63500</xdr:colOff>
      <xdr:row>36</xdr:row>
      <xdr:rowOff>164374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8778220" y="6173289"/>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129903</xdr:rowOff>
    </xdr:from>
    <xdr:to>
      <xdr:col>107</xdr:col>
      <xdr:colOff>101600</xdr:colOff>
      <xdr:row>37</xdr:row>
      <xdr:rowOff>60053</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7937480" y="6164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164374</xdr:rowOff>
    </xdr:from>
    <xdr:to>
      <xdr:col>111</xdr:col>
      <xdr:colOff>177800</xdr:colOff>
      <xdr:row>37</xdr:row>
      <xdr:rowOff>9253</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7988280" y="6199414"/>
          <a:ext cx="78994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149497</xdr:rowOff>
    </xdr:from>
    <xdr:to>
      <xdr:col>102</xdr:col>
      <xdr:colOff>165100</xdr:colOff>
      <xdr:row>37</xdr:row>
      <xdr:rowOff>79647</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7162780" y="6184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9253</xdr:rowOff>
    </xdr:from>
    <xdr:to>
      <xdr:col>107</xdr:col>
      <xdr:colOff>50800</xdr:colOff>
      <xdr:row>37</xdr:row>
      <xdr:rowOff>28847</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7213580" y="6211933"/>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165826</xdr:rowOff>
    </xdr:from>
    <xdr:to>
      <xdr:col>98</xdr:col>
      <xdr:colOff>38100</xdr:colOff>
      <xdr:row>37</xdr:row>
      <xdr:rowOff>95976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6388080" y="6200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28847</xdr:rowOff>
    </xdr:from>
    <xdr:to>
      <xdr:col>102</xdr:col>
      <xdr:colOff>114300</xdr:colOff>
      <xdr:row>37</xdr:row>
      <xdr:rowOff>45176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6431260" y="6231527"/>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5611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124658</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7776267" y="64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114861</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7001567" y="648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124658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6226867" y="64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60251</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561127" y="59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76580</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7776267" y="59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96174</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7001567" y="59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112503</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6226867" y="59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4375764" y="9215845"/>
          <a:ext cx="0" cy="157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4414500" y="899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4287500" y="9215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4414500" y="1001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578840" y="992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804140" y="10001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029440" y="9995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123188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14515</xdr:rowOff>
    </xdr:from>
    <xdr:to>
      <xdr:col>85</xdr:col>
      <xdr:colOff>177800</xdr:colOff>
      <xdr:row>58</xdr:row>
      <xdr:rowOff>116115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325600" y="97376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37392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4414500" y="959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87993</xdr:rowOff>
    </xdr:from>
    <xdr:to>
      <xdr:col>81</xdr:col>
      <xdr:colOff>101600</xdr:colOff>
      <xdr:row>58</xdr:row>
      <xdr:rowOff>18143</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3578840" y="9643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138793</xdr:rowOff>
    </xdr:from>
    <xdr:to>
      <xdr:col>85</xdr:col>
      <xdr:colOff>127000</xdr:colOff>
      <xdr:row>58</xdr:row>
      <xdr:rowOff>65315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3629640" y="9694273"/>
          <a:ext cx="74676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22678</xdr:rowOff>
    </xdr:from>
    <xdr:to>
      <xdr:col>76</xdr:col>
      <xdr:colOff>165100</xdr:colOff>
      <xdr:row>57</xdr:row>
      <xdr:rowOff>124278</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804140" y="95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73478</xdr:rowOff>
    </xdr:from>
    <xdr:to>
      <xdr:col>81</xdr:col>
      <xdr:colOff>50800</xdr:colOff>
      <xdr:row>57</xdr:row>
      <xdr:rowOff>138793</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854940" y="9628958"/>
          <a:ext cx="7747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12881</xdr:rowOff>
    </xdr:from>
    <xdr:to>
      <xdr:col>72</xdr:col>
      <xdr:colOff>38100</xdr:colOff>
      <xdr:row>57</xdr:row>
      <xdr:rowOff>114481</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029440" y="9568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63681</xdr:rowOff>
    </xdr:from>
    <xdr:to>
      <xdr:col>76</xdr:col>
      <xdr:colOff>114300</xdr:colOff>
      <xdr:row>57</xdr:row>
      <xdr:rowOff>73478</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072620" y="9619161"/>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1451</xdr:rowOff>
    </xdr:from>
    <xdr:to>
      <xdr:col>67</xdr:col>
      <xdr:colOff>101600</xdr:colOff>
      <xdr:row>56</xdr:row>
      <xdr:rowOff>103051</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1231880" y="93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52251</xdr:rowOff>
    </xdr:from>
    <xdr:to>
      <xdr:col>71</xdr:col>
      <xdr:colOff>177800</xdr:colOff>
      <xdr:row>57</xdr:row>
      <xdr:rowOff>63681</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1282680" y="9440091"/>
          <a:ext cx="78994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131734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3437244" y="1002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75244"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19005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110298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34670</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437244" y="942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140805</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75244" y="936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131008</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1900544" y="935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119578</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1102984" y="917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09104" y="9317584"/>
          <a:ext cx="0" cy="124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19547840" y="105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443700" y="1056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19547840" y="90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93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150283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19547840" y="10208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58940" y="1022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735040" y="10251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145796</xdr:rowOff>
    </xdr:from>
    <xdr:to>
      <xdr:col>107</xdr:col>
      <xdr:colOff>101600</xdr:colOff>
      <xdr:row>62</xdr:row>
      <xdr:rowOff>75946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937480" y="1037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138023</xdr:rowOff>
    </xdr:from>
    <xdr:to>
      <xdr:col>102</xdr:col>
      <xdr:colOff>165100</xdr:colOff>
      <xdr:row>62</xdr:row>
      <xdr:rowOff>68173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162780" y="10364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135280</xdr:rowOff>
    </xdr:from>
    <xdr:to>
      <xdr:col>98</xdr:col>
      <xdr:colOff>38100</xdr:colOff>
      <xdr:row>62</xdr:row>
      <xdr:rowOff>65430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6388080" y="10361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38354</xdr:rowOff>
    </xdr:from>
    <xdr:to>
      <xdr:col>116</xdr:col>
      <xdr:colOff>114300</xdr:colOff>
      <xdr:row>59</xdr:row>
      <xdr:rowOff>139954</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9458940" y="99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61231</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19547840" y="978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68529</xdr:rowOff>
    </xdr:from>
    <xdr:to>
      <xdr:col>112</xdr:col>
      <xdr:colOff>38100</xdr:colOff>
      <xdr:row>59</xdr:row>
      <xdr:rowOff>170129</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8735040" y="9959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89154</xdr:rowOff>
    </xdr:from>
    <xdr:to>
      <xdr:col>116</xdr:col>
      <xdr:colOff>63500</xdr:colOff>
      <xdr:row>59</xdr:row>
      <xdr:rowOff>119329</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8778220" y="9979914"/>
          <a:ext cx="73152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91846</xdr:rowOff>
    </xdr:from>
    <xdr:to>
      <xdr:col>107</xdr:col>
      <xdr:colOff>101600</xdr:colOff>
      <xdr:row>60</xdr:row>
      <xdr:rowOff>21996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7937480" y="9982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119329</xdr:rowOff>
    </xdr:from>
    <xdr:to>
      <xdr:col>111</xdr:col>
      <xdr:colOff>177800</xdr:colOff>
      <xdr:row>59</xdr:row>
      <xdr:rowOff>142646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7988280" y="10010089"/>
          <a:ext cx="78994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114706</xdr:rowOff>
    </xdr:from>
    <xdr:to>
      <xdr:col>102</xdr:col>
      <xdr:colOff>165100</xdr:colOff>
      <xdr:row>60</xdr:row>
      <xdr:rowOff>44856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162780" y="10005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142646</xdr:rowOff>
    </xdr:from>
    <xdr:to>
      <xdr:col>107</xdr:col>
      <xdr:colOff>50800</xdr:colOff>
      <xdr:row>59</xdr:row>
      <xdr:rowOff>165506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7213580" y="10033406"/>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135737</xdr:rowOff>
    </xdr:from>
    <xdr:to>
      <xdr:col>98</xdr:col>
      <xdr:colOff>38100</xdr:colOff>
      <xdr:row>60</xdr:row>
      <xdr:rowOff>65887</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388080" y="100264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165506</xdr:rowOff>
    </xdr:from>
    <xdr:to>
      <xdr:col>102</xdr:col>
      <xdr:colOff>114300</xdr:colOff>
      <xdr:row>60</xdr:row>
      <xdr:rowOff>15087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6431260" y="10056266"/>
          <a:ext cx="78232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18561127" y="103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67073</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17776267" y="104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59300</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7001567" y="104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56557</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6226867" y="104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15206</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18561127" y="973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38523</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17776267" y="976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61383</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7001567" y="978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82414</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6226867" y="980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100-00009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flipV="1">
          <a:off x="14375764" y="1667637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100-000097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5" name="【公民館】&#10;有形固定資産減価償却率最大値テキスト">
          <a:extLst>
            <a:ext uri="{FF2B5EF4-FFF2-40B4-BE49-F238E27FC236}">
              <a16:creationId xmlns:a16="http://schemas.microsoft.com/office/drawing/2014/main" id="{00000000-0008-0000-0100-000099020000}"/>
            </a:ext>
          </a:extLst>
        </xdr:cNvPr>
        <xdr:cNvSpPr txBox="1"/>
      </xdr:nvSpPr>
      <xdr:spPr>
        <a:xfrm>
          <a:off x="14414500" y="164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4287500" y="16676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100-00009B020000}"/>
            </a:ext>
          </a:extLst>
        </xdr:cNvPr>
        <xdr:cNvSpPr txBox="1"/>
      </xdr:nvSpPr>
      <xdr:spPr>
        <a:xfrm>
          <a:off x="14414500" y="1755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325600" y="175742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578840" y="1756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61595</xdr:rowOff>
    </xdr:from>
    <xdr:to>
      <xdr:col>85</xdr:col>
      <xdr:colOff>177800</xdr:colOff>
      <xdr:row>103</xdr:row>
      <xdr:rowOff>163195</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4325600" y="173285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84472</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100-0000A7020000}"/>
            </a:ext>
          </a:extLst>
        </xdr:cNvPr>
        <xdr:cNvSpPr txBox="1"/>
      </xdr:nvSpPr>
      <xdr:spPr>
        <a:xfrm>
          <a:off x="14414500"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357884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112395</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3629640" y="1734312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50164</xdr:rowOff>
    </xdr:from>
    <xdr:to>
      <xdr:col>76</xdr:col>
      <xdr:colOff>165100</xdr:colOff>
      <xdr:row>104</xdr:row>
      <xdr:rowOff>151764</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2804140" y="174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104</xdr:row>
      <xdr:rowOff>100964</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12854940" y="17343120"/>
          <a:ext cx="774700" cy="1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029440" y="17446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62864</xdr:rowOff>
    </xdr:from>
    <xdr:to>
      <xdr:col>76</xdr:col>
      <xdr:colOff>114300</xdr:colOff>
      <xdr:row>104</xdr:row>
      <xdr:rowOff>100964</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072620" y="17497424"/>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153036</xdr:rowOff>
    </xdr:from>
    <xdr:to>
      <xdr:col>67</xdr:col>
      <xdr:colOff>101600</xdr:colOff>
      <xdr:row>104</xdr:row>
      <xdr:rowOff>83186</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1231880" y="1741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32386</xdr:rowOff>
    </xdr:from>
    <xdr:to>
      <xdr:col>71</xdr:col>
      <xdr:colOff>177800</xdr:colOff>
      <xdr:row>104</xdr:row>
      <xdr:rowOff>62864</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1282680" y="17466946"/>
          <a:ext cx="78994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47641</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100-0000B0020000}"/>
            </a:ext>
          </a:extLst>
        </xdr:cNvPr>
        <xdr:cNvSpPr txBox="1"/>
      </xdr:nvSpPr>
      <xdr:spPr>
        <a:xfrm>
          <a:off x="1343724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100-0000B1020000}"/>
            </a:ext>
          </a:extLst>
        </xdr:cNvPr>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100-0000B2020000}"/>
            </a:ext>
          </a:extLst>
        </xdr:cNvPr>
        <xdr:cNvSpPr txBox="1"/>
      </xdr:nvSpPr>
      <xdr:spPr>
        <a:xfrm>
          <a:off x="11900544" y="1754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100-0000B3020000}"/>
            </a:ext>
          </a:extLst>
        </xdr:cNvPr>
        <xdr:cNvSpPr txBox="1"/>
      </xdr:nvSpPr>
      <xdr:spPr>
        <a:xfrm>
          <a:off x="11102984" y="1756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100-0000B4020000}"/>
            </a:ext>
          </a:extLst>
        </xdr:cNvPr>
        <xdr:cNvSpPr txBox="1"/>
      </xdr:nvSpPr>
      <xdr:spPr>
        <a:xfrm>
          <a:off x="13437244" y="1707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142891</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100-0000B5020000}"/>
            </a:ext>
          </a:extLst>
        </xdr:cNvPr>
        <xdr:cNvSpPr txBox="1"/>
      </xdr:nvSpPr>
      <xdr:spPr>
        <a:xfrm>
          <a:off x="12675244" y="1757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100-0000B6020000}"/>
            </a:ext>
          </a:extLst>
        </xdr:cNvPr>
        <xdr:cNvSpPr txBox="1"/>
      </xdr:nvSpPr>
      <xdr:spPr>
        <a:xfrm>
          <a:off x="11900544" y="172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99713</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100-0000B7020000}"/>
            </a:ext>
          </a:extLst>
        </xdr:cNvPr>
        <xdr:cNvSpPr txBox="1"/>
      </xdr:nvSpPr>
      <xdr:spPr>
        <a:xfrm>
          <a:off x="1110298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100-0000D0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19509104" y="16739508"/>
          <a:ext cx="0" cy="155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100-0000D2020000}"/>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100-0000D4020000}"/>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100-0000D6020000}"/>
            </a:ext>
          </a:extLst>
        </xdr:cNvPr>
        <xdr:cNvSpPr txBox="1"/>
      </xdr:nvSpPr>
      <xdr:spPr>
        <a:xfrm>
          <a:off x="19547840" y="17739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58940" y="1776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735040" y="17769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23768</xdr:rowOff>
    </xdr:from>
    <xdr:to>
      <xdr:col>107</xdr:col>
      <xdr:colOff>101600</xdr:colOff>
      <xdr:row>107</xdr:row>
      <xdr:rowOff>125368</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7937480" y="1796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7162780" y="179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638808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144599</xdr:rowOff>
    </xdr:from>
    <xdr:to>
      <xdr:col>116</xdr:col>
      <xdr:colOff>114300</xdr:colOff>
      <xdr:row>105</xdr:row>
      <xdr:rowOff>74749</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19458940" y="17579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167476</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100-0000E2020000}"/>
            </a:ext>
          </a:extLst>
        </xdr:cNvPr>
        <xdr:cNvSpPr txBox="1"/>
      </xdr:nvSpPr>
      <xdr:spPr>
        <a:xfrm>
          <a:off x="19547840" y="174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160927</xdr:rowOff>
    </xdr:from>
    <xdr:to>
      <xdr:col>112</xdr:col>
      <xdr:colOff>38100</xdr:colOff>
      <xdr:row>105</xdr:row>
      <xdr:rowOff>91077</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8735040" y="17595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23949</xdr:rowOff>
    </xdr:from>
    <xdr:to>
      <xdr:col>116</xdr:col>
      <xdr:colOff>63500</xdr:colOff>
      <xdr:row>105</xdr:row>
      <xdr:rowOff>40277</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8778220" y="17626149"/>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7937480" y="1770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40277</xdr:rowOff>
    </xdr:from>
    <xdr:to>
      <xdr:col>111</xdr:col>
      <xdr:colOff>177800</xdr:colOff>
      <xdr:row>105</xdr:row>
      <xdr:rowOff>154577</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7988280" y="17642477"/>
          <a:ext cx="78994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7162780" y="1771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105</xdr:row>
      <xdr:rowOff>166007</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7213580" y="17756777"/>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6388080" y="17727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166007</xdr:rowOff>
    </xdr:from>
    <xdr:to>
      <xdr:col>102</xdr:col>
      <xdr:colOff>114300</xdr:colOff>
      <xdr:row>106</xdr:row>
      <xdr:rowOff>4355</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6431260" y="17768207"/>
          <a:ext cx="78232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747" name="n_1aveValue【公民館】&#10;一人当たり面積">
          <a:extLst>
            <a:ext uri="{FF2B5EF4-FFF2-40B4-BE49-F238E27FC236}">
              <a16:creationId xmlns:a16="http://schemas.microsoft.com/office/drawing/2014/main" id="{00000000-0008-0000-0100-0000EB020000}"/>
            </a:ext>
          </a:extLst>
        </xdr:cNvPr>
        <xdr:cNvSpPr txBox="1"/>
      </xdr:nvSpPr>
      <xdr:spPr>
        <a:xfrm>
          <a:off x="18561127" y="178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748" name="n_2aveValue【公民館】&#10;一人当たり面積">
          <a:extLst>
            <a:ext uri="{FF2B5EF4-FFF2-40B4-BE49-F238E27FC236}">
              <a16:creationId xmlns:a16="http://schemas.microsoft.com/office/drawing/2014/main" id="{00000000-0008-0000-0100-0000EC020000}"/>
            </a:ext>
          </a:extLst>
        </xdr:cNvPr>
        <xdr:cNvSpPr txBox="1"/>
      </xdr:nvSpPr>
      <xdr:spPr>
        <a:xfrm>
          <a:off x="17776267" y="1805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749" name="n_3aveValue【公民館】&#10;一人当たり面積">
          <a:extLst>
            <a:ext uri="{FF2B5EF4-FFF2-40B4-BE49-F238E27FC236}">
              <a16:creationId xmlns:a16="http://schemas.microsoft.com/office/drawing/2014/main" id="{00000000-0008-0000-0100-0000ED020000}"/>
            </a:ext>
          </a:extLst>
        </xdr:cNvPr>
        <xdr:cNvSpPr txBox="1"/>
      </xdr:nvSpPr>
      <xdr:spPr>
        <a:xfrm>
          <a:off x="17001567" y="1805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750" name="n_4aveValue【公民館】&#10;一人当たり面積">
          <a:extLst>
            <a:ext uri="{FF2B5EF4-FFF2-40B4-BE49-F238E27FC236}">
              <a16:creationId xmlns:a16="http://schemas.microsoft.com/office/drawing/2014/main" id="{00000000-0008-0000-0100-0000EE020000}"/>
            </a:ext>
          </a:extLst>
        </xdr:cNvPr>
        <xdr:cNvSpPr txBox="1"/>
      </xdr:nvSpPr>
      <xdr:spPr>
        <a:xfrm>
          <a:off x="162268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107604</xdr:rowOff>
    </xdr:from>
    <xdr:ext cx="469744" cy="259045"/>
    <xdr:sp macro="" textlink="">
      <xdr:nvSpPr>
        <xdr:cNvPr id="751" name="n_1mainValue【公民館】&#10;一人当たり面積">
          <a:extLst>
            <a:ext uri="{FF2B5EF4-FFF2-40B4-BE49-F238E27FC236}">
              <a16:creationId xmlns:a16="http://schemas.microsoft.com/office/drawing/2014/main" id="{00000000-0008-0000-0100-0000EF020000}"/>
            </a:ext>
          </a:extLst>
        </xdr:cNvPr>
        <xdr:cNvSpPr txBox="1"/>
      </xdr:nvSpPr>
      <xdr:spPr>
        <a:xfrm>
          <a:off x="18561127" y="1737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50454</xdr:rowOff>
    </xdr:from>
    <xdr:ext cx="469744" cy="259045"/>
    <xdr:sp macro="" textlink="">
      <xdr:nvSpPr>
        <xdr:cNvPr id="752" name="n_2mainValue【公民館】&#10;一人当たり面積">
          <a:extLst>
            <a:ext uri="{FF2B5EF4-FFF2-40B4-BE49-F238E27FC236}">
              <a16:creationId xmlns:a16="http://schemas.microsoft.com/office/drawing/2014/main" id="{00000000-0008-0000-0100-0000F0020000}"/>
            </a:ext>
          </a:extLst>
        </xdr:cNvPr>
        <xdr:cNvSpPr txBox="1"/>
      </xdr:nvSpPr>
      <xdr:spPr>
        <a:xfrm>
          <a:off x="17776267" y="1748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753" name="n_3mainValue【公民館】&#10;一人当たり面積">
          <a:extLst>
            <a:ext uri="{FF2B5EF4-FFF2-40B4-BE49-F238E27FC236}">
              <a16:creationId xmlns:a16="http://schemas.microsoft.com/office/drawing/2014/main" id="{00000000-0008-0000-0100-0000F1020000}"/>
            </a:ext>
          </a:extLst>
        </xdr:cNvPr>
        <xdr:cNvSpPr txBox="1"/>
      </xdr:nvSpPr>
      <xdr:spPr>
        <a:xfrm>
          <a:off x="17001567" y="174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46282</xdr:rowOff>
    </xdr:from>
    <xdr:ext cx="469744" cy="259045"/>
    <xdr:sp macro="" textlink="">
      <xdr:nvSpPr>
        <xdr:cNvPr id="754" name="n_4mainValue【公民館】&#10;一人当たり面積">
          <a:extLst>
            <a:ext uri="{FF2B5EF4-FFF2-40B4-BE49-F238E27FC236}">
              <a16:creationId xmlns:a16="http://schemas.microsoft.com/office/drawing/2014/main" id="{00000000-0008-0000-0100-0000F2020000}"/>
            </a:ext>
          </a:extLst>
        </xdr:cNvPr>
        <xdr:cNvSpPr txBox="1"/>
      </xdr:nvSpPr>
      <xdr:spPr>
        <a:xfrm>
          <a:off x="16226867" y="1781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17</a:t>
          </a:r>
          <a:r>
            <a:rPr kumimoji="1" lang="ja-JP" altLang="ja-JP" sz="1050" b="0" i="0" baseline="0">
              <a:solidFill>
                <a:schemeClr val="dk1"/>
              </a:solidFill>
              <a:effectLst/>
              <a:latin typeface="+mn-lt"/>
              <a:ea typeface="+mn-ea"/>
              <a:cs typeface="+mn-cs"/>
            </a:rPr>
            <a:t>年の町村合併により、県域の</a:t>
          </a:r>
          <a:r>
            <a:rPr kumimoji="1" lang="en-US" altLang="ja-JP" sz="1050" b="0" i="0" baseline="0">
              <a:solidFill>
                <a:schemeClr val="dk1"/>
              </a:solidFill>
              <a:effectLst/>
              <a:latin typeface="+mn-lt"/>
              <a:ea typeface="+mn-ea"/>
              <a:cs typeface="+mn-cs"/>
            </a:rPr>
            <a:t>7.6</a:t>
          </a:r>
          <a:r>
            <a:rPr kumimoji="1" lang="ja-JP" altLang="ja-JP" sz="1050" b="0" i="0" baseline="0">
              <a:solidFill>
                <a:schemeClr val="dk1"/>
              </a:solidFill>
              <a:effectLst/>
              <a:latin typeface="+mn-lt"/>
              <a:ea typeface="+mn-ea"/>
              <a:cs typeface="+mn-cs"/>
            </a:rPr>
            <a:t>％と広大な面積（</a:t>
          </a:r>
          <a:r>
            <a:rPr kumimoji="1" lang="en-US" altLang="ja-JP" sz="1050" b="0" i="0" baseline="0">
              <a:solidFill>
                <a:schemeClr val="dk1"/>
              </a:solidFill>
              <a:effectLst/>
              <a:latin typeface="+mn-lt"/>
              <a:ea typeface="+mn-ea"/>
              <a:cs typeface="+mn-cs"/>
            </a:rPr>
            <a:t>803.44</a:t>
          </a:r>
          <a:r>
            <a:rPr kumimoji="1" lang="ja-JP" altLang="ja-JP" sz="1050" b="0" i="0" baseline="0">
              <a:solidFill>
                <a:schemeClr val="dk1"/>
              </a:solidFill>
              <a:effectLst/>
              <a:latin typeface="+mn-lt"/>
              <a:ea typeface="+mn-ea"/>
              <a:cs typeface="+mn-cs"/>
            </a:rPr>
            <a:t>㎢）を有することとなった一方、人口については、県の</a:t>
          </a:r>
          <a:r>
            <a:rPr kumimoji="1" lang="en-US" altLang="ja-JP" sz="1050" b="0" i="0" baseline="0">
              <a:solidFill>
                <a:schemeClr val="dk1"/>
              </a:solidFill>
              <a:effectLst/>
              <a:latin typeface="+mn-lt"/>
              <a:ea typeface="+mn-ea"/>
              <a:cs typeface="+mn-cs"/>
            </a:rPr>
            <a:t>1,978,742</a:t>
          </a:r>
          <a:r>
            <a:rPr kumimoji="1" lang="ja-JP" altLang="ja-JP" sz="1050" b="0" i="0" baseline="0">
              <a:solidFill>
                <a:schemeClr val="dk1"/>
              </a:solidFill>
              <a:effectLst/>
              <a:latin typeface="+mn-lt"/>
              <a:ea typeface="+mn-ea"/>
              <a:cs typeface="+mn-cs"/>
            </a:rPr>
            <a:t>人に対し</a:t>
          </a:r>
          <a:r>
            <a:rPr kumimoji="1" lang="en-US" altLang="ja-JP" sz="1050" b="0" i="0" baseline="0">
              <a:solidFill>
                <a:schemeClr val="dk1"/>
              </a:solidFill>
              <a:effectLst/>
              <a:latin typeface="+mn-lt"/>
              <a:ea typeface="+mn-ea"/>
              <a:cs typeface="+mn-cs"/>
            </a:rPr>
            <a:t>19,529</a:t>
          </a:r>
          <a:r>
            <a:rPr kumimoji="1" lang="ja-JP" altLang="ja-JP" sz="1050" b="0" i="0" baseline="0">
              <a:solidFill>
                <a:schemeClr val="dk1"/>
              </a:solidFill>
              <a:effectLst/>
              <a:latin typeface="+mn-lt"/>
              <a:ea typeface="+mn-ea"/>
              <a:cs typeface="+mn-cs"/>
            </a:rPr>
            <a:t>人（ともに</a:t>
          </a:r>
          <a:r>
            <a:rPr kumimoji="1" lang="en-US" altLang="ja-JP" sz="1050" b="0" i="0" baseline="0">
              <a:solidFill>
                <a:schemeClr val="dk1"/>
              </a:solidFill>
              <a:effectLst/>
              <a:latin typeface="+mn-lt"/>
              <a:ea typeface="+mn-ea"/>
              <a:cs typeface="+mn-cs"/>
            </a:rPr>
            <a:t>R2</a:t>
          </a:r>
          <a:r>
            <a:rPr kumimoji="1" lang="ja-JP" altLang="ja-JP" sz="1050" b="0" i="0" baseline="0">
              <a:solidFill>
                <a:schemeClr val="dk1"/>
              </a:solidFill>
              <a:effectLst/>
              <a:latin typeface="+mn-lt"/>
              <a:ea typeface="+mn-ea"/>
              <a:cs typeface="+mn-cs"/>
            </a:rPr>
            <a:t>国調人口）と</a:t>
          </a:r>
          <a:r>
            <a:rPr kumimoji="1" lang="en-US" altLang="ja-JP" sz="1050" b="0" i="0" baseline="0">
              <a:solidFill>
                <a:schemeClr val="dk1"/>
              </a:solidFill>
              <a:effectLst/>
              <a:latin typeface="+mn-lt"/>
              <a:ea typeface="+mn-ea"/>
              <a:cs typeface="+mn-cs"/>
            </a:rPr>
            <a:t>1.0</a:t>
          </a:r>
          <a:r>
            <a:rPr kumimoji="1" lang="ja-JP" altLang="ja-JP" sz="1050" b="0" i="0" baseline="0">
              <a:solidFill>
                <a:schemeClr val="dk1"/>
              </a:solidFill>
              <a:effectLst/>
              <a:latin typeface="+mn-lt"/>
              <a:ea typeface="+mn-ea"/>
              <a:cs typeface="+mn-cs"/>
            </a:rPr>
            <a:t>％の構成比となる当町では、住民一人当たりの道路及び、橋りょう・トンネルの一人当たり有形固定資産額が類似団体内順位だけでなく、岐阜県平均を見ても圧倒的に高い数値となっている。そのため、これらの維持にかかる住民一人当たりの負担も高くなる。道路や橋りょう・トンネルの有形固定資産減価償却率については平均値を下回っているが、今後、維持補修や更新に係るコストの増加が懸念される。</a:t>
          </a:r>
          <a:r>
            <a:rPr kumimoji="1" lang="ja-JP" altLang="ja-JP" sz="1050">
              <a:solidFill>
                <a:schemeClr val="dk1"/>
              </a:solidFill>
              <a:effectLst/>
              <a:latin typeface="+mn-lt"/>
              <a:ea typeface="+mn-ea"/>
              <a:cs typeface="+mn-cs"/>
            </a:rPr>
            <a:t>また、公営住宅</a:t>
          </a:r>
          <a:r>
            <a:rPr kumimoji="1" lang="ja-JP" altLang="en-US" sz="1050">
              <a:solidFill>
                <a:schemeClr val="dk1"/>
              </a:solidFill>
              <a:effectLst/>
              <a:latin typeface="+mn-lt"/>
              <a:ea typeface="+mn-ea"/>
              <a:cs typeface="+mn-cs"/>
            </a:rPr>
            <a:t>の有形固定資産減価償却率</a:t>
          </a:r>
          <a:r>
            <a:rPr kumimoji="1" lang="ja-JP" altLang="ja-JP" sz="1050">
              <a:solidFill>
                <a:schemeClr val="dk1"/>
              </a:solidFill>
              <a:effectLst/>
              <a:latin typeface="+mn-lt"/>
              <a:ea typeface="+mn-ea"/>
              <a:cs typeface="+mn-cs"/>
            </a:rPr>
            <a:t>は、類似団体平均値を上回っている。これは、木造住宅があり、平成初期に旧町村で建設したもので耐用年数を経過したものやもうすぐ耐用年数を迎えるためである。解体撤去年次計画に基づき解体工事を実施する予定である。</a:t>
          </a:r>
          <a:r>
            <a:rPr kumimoji="1" lang="ja-JP" altLang="ja-JP" sz="1050" b="0" i="0" baseline="0">
              <a:solidFill>
                <a:schemeClr val="dk1"/>
              </a:solidFill>
              <a:effectLst/>
              <a:latin typeface="+mn-lt"/>
              <a:ea typeface="+mn-ea"/>
              <a:cs typeface="+mn-cs"/>
            </a:rPr>
            <a:t>保育所や学校施設の有形固定資産減価償却率が低くなっているのは、合併以降、旧町村の格差是正のため進めた複数の保育所建替え更新（Ｈ</a:t>
          </a:r>
          <a:r>
            <a:rPr kumimoji="1" lang="en-US" altLang="ja-JP" sz="1050" b="0" i="0" baseline="0">
              <a:solidFill>
                <a:schemeClr val="dk1"/>
              </a:solidFill>
              <a:effectLst/>
              <a:latin typeface="+mn-lt"/>
              <a:ea typeface="+mn-ea"/>
              <a:cs typeface="+mn-cs"/>
            </a:rPr>
            <a:t>22</a:t>
          </a:r>
          <a:r>
            <a:rPr kumimoji="1" lang="ja-JP" altLang="ja-JP" sz="1050" b="0" i="0" baseline="0">
              <a:solidFill>
                <a:schemeClr val="dk1"/>
              </a:solidFill>
              <a:effectLst/>
              <a:latin typeface="+mn-lt"/>
              <a:ea typeface="+mn-ea"/>
              <a:cs typeface="+mn-cs"/>
            </a:rPr>
            <a:t>おじま幼児園・Ｈ</a:t>
          </a:r>
          <a:r>
            <a:rPr kumimoji="1" lang="en-US" altLang="ja-JP" sz="1050" b="0" i="0" baseline="0">
              <a:solidFill>
                <a:schemeClr val="dk1"/>
              </a:solidFill>
              <a:effectLst/>
              <a:latin typeface="+mn-lt"/>
              <a:ea typeface="+mn-ea"/>
              <a:cs typeface="+mn-cs"/>
            </a:rPr>
            <a:t>24</a:t>
          </a:r>
          <a:r>
            <a:rPr kumimoji="1" lang="ja-JP" altLang="ja-JP" sz="1050" b="0" i="0" baseline="0">
              <a:solidFill>
                <a:schemeClr val="dk1"/>
              </a:solidFill>
              <a:effectLst/>
              <a:latin typeface="+mn-lt"/>
              <a:ea typeface="+mn-ea"/>
              <a:cs typeface="+mn-cs"/>
            </a:rPr>
            <a:t>かすが幼児園・たにぐみ幼児園・Ｈ</a:t>
          </a:r>
          <a:r>
            <a:rPr kumimoji="1" lang="en-US" altLang="ja-JP" sz="1050" b="0" i="0" baseline="0">
              <a:solidFill>
                <a:schemeClr val="dk1"/>
              </a:solidFill>
              <a:effectLst/>
              <a:latin typeface="+mn-lt"/>
              <a:ea typeface="+mn-ea"/>
              <a:cs typeface="+mn-cs"/>
            </a:rPr>
            <a:t>25</a:t>
          </a:r>
          <a:r>
            <a:rPr kumimoji="1" lang="ja-JP" altLang="ja-JP" sz="1050" b="0" i="0" baseline="0">
              <a:solidFill>
                <a:schemeClr val="dk1"/>
              </a:solidFill>
              <a:effectLst/>
              <a:latin typeface="+mn-lt"/>
              <a:ea typeface="+mn-ea"/>
              <a:cs typeface="+mn-cs"/>
            </a:rPr>
            <a:t>きよみず幼児園・Ｈ</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やまと・きたがた幼児園）や、平成</a:t>
          </a:r>
          <a:r>
            <a:rPr kumimoji="1" lang="en-US" altLang="ja-JP" sz="1050" b="0" i="0" baseline="0">
              <a:solidFill>
                <a:schemeClr val="dk1"/>
              </a:solidFill>
              <a:effectLst/>
              <a:latin typeface="+mn-lt"/>
              <a:ea typeface="+mn-ea"/>
              <a:cs typeface="+mn-cs"/>
            </a:rPr>
            <a:t>19</a:t>
          </a:r>
          <a:r>
            <a:rPr kumimoji="1" lang="ja-JP" altLang="ja-JP" sz="1050" b="0" i="0" baseline="0">
              <a:solidFill>
                <a:schemeClr val="dk1"/>
              </a:solidFill>
              <a:effectLst/>
              <a:latin typeface="+mn-lt"/>
              <a:ea typeface="+mn-ea"/>
              <a:cs typeface="+mn-cs"/>
            </a:rPr>
            <a:t>年度に谷汲地域の２つの小学校を統合をするため、谷汲小学校を新築したためである。合併以降、藤橋小中学校・長瀬小学校・久瀬小学校・久瀬中学校・春日中学校を統廃合により廃止にしたところであるが、少子化も伴い、一人当たり学校施設面積は類似団体内上位となっている。町域が広い当町では、児童・生徒の通学環境の観点からも統廃合に限界があり、一人当たり学校面積の数値は、今後も同様の数値が続く</a:t>
          </a:r>
          <a:r>
            <a:rPr kumimoji="1" lang="ja-JP" altLang="en-US" sz="1050" b="0" i="0" baseline="0">
              <a:solidFill>
                <a:schemeClr val="dk1"/>
              </a:solidFill>
              <a:effectLst/>
              <a:latin typeface="+mn-lt"/>
              <a:ea typeface="+mn-ea"/>
              <a:cs typeface="+mn-cs"/>
            </a:rPr>
            <a:t>と考えられる</a:t>
          </a:r>
          <a:r>
            <a:rPr kumimoji="1" lang="ja-JP" altLang="ja-JP" sz="1050" b="0" i="0" baseline="0">
              <a:solidFill>
                <a:schemeClr val="dk1"/>
              </a:solidFill>
              <a:effectLst/>
              <a:latin typeface="+mn-lt"/>
              <a:ea typeface="+mn-ea"/>
              <a:cs typeface="+mn-cs"/>
            </a:rPr>
            <a:t>。公民館については、</a:t>
          </a:r>
          <a:r>
            <a:rPr kumimoji="1" lang="ja-JP" altLang="en-US" sz="1050" b="0" i="0" baseline="0">
              <a:solidFill>
                <a:schemeClr val="dk1"/>
              </a:solidFill>
              <a:effectLst/>
              <a:latin typeface="+mn-lt"/>
              <a:ea typeface="+mn-ea"/>
              <a:cs typeface="+mn-cs"/>
            </a:rPr>
            <a:t>令和</a:t>
          </a:r>
          <a:r>
            <a:rPr kumimoji="1" lang="en-US" altLang="ja-JP" sz="1050" b="0" i="0" baseline="0">
              <a:solidFill>
                <a:schemeClr val="dk1"/>
              </a:solidFill>
              <a:effectLst/>
              <a:latin typeface="+mn-lt"/>
              <a:ea typeface="+mn-ea"/>
              <a:cs typeface="+mn-cs"/>
            </a:rPr>
            <a:t>2</a:t>
          </a:r>
          <a:r>
            <a:rPr kumimoji="1" lang="ja-JP" altLang="en-US" sz="1050" b="0" i="0" baseline="0">
              <a:solidFill>
                <a:schemeClr val="dk1"/>
              </a:solidFill>
              <a:effectLst/>
              <a:latin typeface="+mn-lt"/>
              <a:ea typeface="+mn-ea"/>
              <a:cs typeface="+mn-cs"/>
            </a:rPr>
            <a:t>年度に</a:t>
          </a:r>
          <a:r>
            <a:rPr kumimoji="1" lang="ja-JP" altLang="ja-JP" sz="1050" b="0" i="0" baseline="0">
              <a:solidFill>
                <a:schemeClr val="dk1"/>
              </a:solidFill>
              <a:effectLst/>
              <a:latin typeface="+mn-lt"/>
              <a:ea typeface="+mn-ea"/>
              <a:cs typeface="+mn-cs"/>
            </a:rPr>
            <a:t>小島コミュニティセンターを建設したため有形固定資産減価償却率が低くなっている。</a:t>
          </a:r>
          <a:endParaRPr kumimoji="1" lang="en-US" altLang="ja-JP" sz="1050" b="0" i="0" baseline="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19,953
19,701
803.44
15,509,725
14,528,174
938,013
9,668,843
13,836,495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92528</xdr:rowOff>
    </xdr:from>
    <xdr:to>
      <xdr:col>24</xdr:col>
      <xdr:colOff>62865</xdr:colOff>
      <xdr:row>41</xdr:row>
      <xdr:rowOff>33746</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92288"/>
          <a:ext cx="0" cy="111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37573</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691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33746</xdr:rowOff>
    </xdr:from>
    <xdr:to>
      <xdr:col>24</xdr:col>
      <xdr:colOff>152400</xdr:colOff>
      <xdr:row>41</xdr:row>
      <xdr:rowOff>33746</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6906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39205</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571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92528</xdr:rowOff>
    </xdr:from>
    <xdr:to>
      <xdr:col>24</xdr:col>
      <xdr:colOff>152400</xdr:colOff>
      <xdr:row>34</xdr:row>
      <xdr:rowOff>92528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92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119760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322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34401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75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165480</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200-000042000000}"/>
            </a:ext>
          </a:extLst>
        </xdr:cNvPr>
        <xdr:cNvSpPr txBox="1"/>
      </xdr:nvSpPr>
      <xdr:spPr>
        <a:xfrm>
          <a:off x="317056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103777</xdr:rowOff>
    </xdr:from>
    <xdr:to>
      <xdr:col>15</xdr:col>
      <xdr:colOff>101600</xdr:colOff>
      <xdr:row>38</xdr:row>
      <xdr:rowOff>33927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251460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25054</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200-000044000000}"/>
            </a:ext>
          </a:extLst>
        </xdr:cNvPr>
        <xdr:cNvSpPr txBox="1"/>
      </xdr:nvSpPr>
      <xdr:spPr>
        <a:xfrm>
          <a:off x="238570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93980</xdr:rowOff>
    </xdr:from>
    <xdr:to>
      <xdr:col>10</xdr:col>
      <xdr:colOff>165100</xdr:colOff>
      <xdr:row>38</xdr:row>
      <xdr:rowOff>24130</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40657</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200-000046000000}"/>
            </a:ext>
          </a:extLst>
        </xdr:cNvPr>
        <xdr:cNvSpPr txBox="1"/>
      </xdr:nvSpPr>
      <xdr:spPr>
        <a:xfrm>
          <a:off x="16110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85816</xdr:rowOff>
    </xdr:from>
    <xdr:to>
      <xdr:col>6</xdr:col>
      <xdr:colOff>38100</xdr:colOff>
      <xdr:row>38</xdr:row>
      <xdr:rowOff>15966</xdr:rowOff>
    </xdr:to>
    <xdr:sp macro="" textlink="">
      <xdr:nvSpPr>
        <xdr:cNvPr id="71" name="フローチャート: 判断 70">
          <a:extLst>
            <a:ext uri="{FF2B5EF4-FFF2-40B4-BE49-F238E27FC236}">
              <a16:creationId xmlns:a16="http://schemas.microsoft.com/office/drawing/2014/main" id="{00000000-0008-0000-0200-000047000000}"/>
            </a:ext>
          </a:extLst>
        </xdr:cNvPr>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32493</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200-000048000000}"/>
            </a:ext>
          </a:extLst>
        </xdr:cNvPr>
        <xdr:cNvSpPr txBox="1"/>
      </xdr:nvSpPr>
      <xdr:spPr>
        <a:xfrm>
          <a:off x="8363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4036060" y="57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166205</xdr:rowOff>
    </xdr:from>
    <xdr:ext cx="405111" cy="259045"/>
    <xdr:sp macro="" textlink="">
      <xdr:nvSpPr>
        <xdr:cNvPr id="79" name="【図書館】&#10;有形固定資産減価償却率該当値テキスト">
          <a:extLst>
            <a:ext uri="{FF2B5EF4-FFF2-40B4-BE49-F238E27FC236}">
              <a16:creationId xmlns:a16="http://schemas.microsoft.com/office/drawing/2014/main" id="{00000000-0008-0000-0200-00004F000000}"/>
            </a:ext>
          </a:extLst>
        </xdr:cNvPr>
        <xdr:cNvSpPr txBox="1"/>
      </xdr:nvSpPr>
      <xdr:spPr>
        <a:xfrm>
          <a:off x="4124960" y="56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3312160" y="5671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34</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3355340" y="5718810"/>
          <a:ext cx="73152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84183</xdr:rowOff>
    </xdr:from>
    <xdr:to>
      <xdr:col>15</xdr:col>
      <xdr:colOff>101600</xdr:colOff>
      <xdr:row>34</xdr:row>
      <xdr:rowOff>14333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2514600" y="56163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134983</xdr:rowOff>
    </xdr:from>
    <xdr:to>
      <xdr:col>19</xdr:col>
      <xdr:colOff>177800</xdr:colOff>
      <xdr:row>34</xdr:row>
      <xdr:rowOff>19050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2565400" y="5667103"/>
          <a:ext cx="78994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41728</xdr:rowOff>
    </xdr:from>
    <xdr:to>
      <xdr:col>10</xdr:col>
      <xdr:colOff>165100</xdr:colOff>
      <xdr:row>39</xdr:row>
      <xdr:rowOff>143328</xdr:rowOff>
    </xdr:to>
    <xdr:sp macro="" textlink="">
      <xdr:nvSpPr>
        <xdr:cNvPr id="84" name="楕円 83">
          <a:extLst>
            <a:ext uri="{FF2B5EF4-FFF2-40B4-BE49-F238E27FC236}">
              <a16:creationId xmlns:a16="http://schemas.microsoft.com/office/drawing/2014/main" id="{00000000-0008-0000-0200-000054000000}"/>
            </a:ext>
          </a:extLst>
        </xdr:cNvPr>
        <xdr:cNvSpPr/>
      </xdr:nvSpPr>
      <xdr:spPr>
        <a:xfrm>
          <a:off x="17399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134983</xdr:rowOff>
    </xdr:from>
    <xdr:to>
      <xdr:col>15</xdr:col>
      <xdr:colOff>50800</xdr:colOff>
      <xdr:row>39</xdr:row>
      <xdr:rowOff>92528</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flipV="1">
          <a:off x="1790700" y="5667103"/>
          <a:ext cx="774700" cy="9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5806</xdr:rowOff>
    </xdr:from>
    <xdr:to>
      <xdr:col>6</xdr:col>
      <xdr:colOff>38100</xdr:colOff>
      <xdr:row>39</xdr:row>
      <xdr:rowOff>107406</xdr:rowOff>
    </xdr:to>
    <xdr:sp macro="" textlink="">
      <xdr:nvSpPr>
        <xdr:cNvPr id="86" name="楕円 85">
          <a:extLst>
            <a:ext uri="{FF2B5EF4-FFF2-40B4-BE49-F238E27FC236}">
              <a16:creationId xmlns:a16="http://schemas.microsoft.com/office/drawing/2014/main" id="{00000000-0008-0000-0200-000056000000}"/>
            </a:ext>
          </a:extLst>
        </xdr:cNvPr>
        <xdr:cNvSpPr/>
      </xdr:nvSpPr>
      <xdr:spPr>
        <a:xfrm>
          <a:off x="965200" y="6543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56606</xdr:rowOff>
    </xdr:from>
    <xdr:to>
      <xdr:col>10</xdr:col>
      <xdr:colOff>114300</xdr:colOff>
      <xdr:row>39</xdr:row>
      <xdr:rowOff>92528</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1008380" y="6594566"/>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86377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30860</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418021" y="5395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98533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7683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60977</xdr:rowOff>
    </xdr:from>
    <xdr:ext cx="469744" cy="259045"/>
    <xdr:sp macro="" textlink="">
      <xdr:nvSpPr>
        <xdr:cNvPr id="123" name="n_1aveValue【図書館】&#10;一人当たり面積">
          <a:extLst>
            <a:ext uri="{FF2B5EF4-FFF2-40B4-BE49-F238E27FC236}">
              <a16:creationId xmlns:a16="http://schemas.microsoft.com/office/drawing/2014/main" id="{00000000-0008-0000-0200-00007B000000}"/>
            </a:ext>
          </a:extLst>
        </xdr:cNvPr>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6350</xdr:rowOff>
    </xdr:from>
    <xdr:to>
      <xdr:col>46</xdr:col>
      <xdr:colOff>38100</xdr:colOff>
      <xdr:row>39</xdr:row>
      <xdr:rowOff>107950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99077</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7509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170180</xdr:rowOff>
    </xdr:from>
    <xdr:to>
      <xdr:col>41</xdr:col>
      <xdr:colOff>101600</xdr:colOff>
      <xdr:row>39</xdr:row>
      <xdr:rowOff>100330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116857</xdr:rowOff>
    </xdr:from>
    <xdr:ext cx="469744" cy="259045"/>
    <xdr:sp macro="" textlink="">
      <xdr:nvSpPr>
        <xdr:cNvPr id="127" name="n_3aveValue【図書館】&#10;一人当たり面積">
          <a:extLst>
            <a:ext uri="{FF2B5EF4-FFF2-40B4-BE49-F238E27FC236}">
              <a16:creationId xmlns:a16="http://schemas.microsoft.com/office/drawing/2014/main" id="{00000000-0008-0000-0200-00007F000000}"/>
            </a:ext>
          </a:extLst>
        </xdr:cNvPr>
        <xdr:cNvSpPr txBox="1"/>
      </xdr:nvSpPr>
      <xdr:spPr>
        <a:xfrm>
          <a:off x="67120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162560</xdr:rowOff>
    </xdr:from>
    <xdr:to>
      <xdr:col>36</xdr:col>
      <xdr:colOff>165100</xdr:colOff>
      <xdr:row>39</xdr:row>
      <xdr:rowOff>92710</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109237</xdr:rowOff>
    </xdr:from>
    <xdr:ext cx="469744" cy="259045"/>
    <xdr:sp macro="" textlink="">
      <xdr:nvSpPr>
        <xdr:cNvPr id="129" name="n_4aveValue【図書館】&#10;一人当たり面積">
          <a:extLst>
            <a:ext uri="{FF2B5EF4-FFF2-40B4-BE49-F238E27FC236}">
              <a16:creationId xmlns:a16="http://schemas.microsoft.com/office/drawing/2014/main" id="{00000000-0008-0000-0200-000081000000}"/>
            </a:ext>
          </a:extLst>
        </xdr:cNvPr>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xdr:rowOff>
    </xdr:from>
    <xdr:to>
      <xdr:col>55</xdr:col>
      <xdr:colOff>50800</xdr:colOff>
      <xdr:row>38</xdr:row>
      <xdr:rowOff>111760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192260" y="6380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33037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9258300"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44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60960</xdr:rowOff>
    </xdr:from>
    <xdr:to>
      <xdr:col>55</xdr:col>
      <xdr:colOff>0</xdr:colOff>
      <xdr:row>38</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496300" y="643128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40640</xdr:rowOff>
    </xdr:from>
    <xdr:to>
      <xdr:col>46</xdr:col>
      <xdr:colOff>38100</xdr:colOff>
      <xdr:row>38</xdr:row>
      <xdr:rowOff>142240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670800" y="6410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91440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713980" y="644652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74930</xdr:rowOff>
    </xdr:from>
    <xdr:to>
      <xdr:col>41</xdr:col>
      <xdr:colOff>101600</xdr:colOff>
      <xdr:row>40</xdr:row>
      <xdr:rowOff>5080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87324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91440</xdr:rowOff>
    </xdr:from>
    <xdr:to>
      <xdr:col>45</xdr:col>
      <xdr:colOff>177800</xdr:colOff>
      <xdr:row>39</xdr:row>
      <xdr:rowOff>125730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24040" y="6461760"/>
          <a:ext cx="78994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0985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125730</xdr:rowOff>
    </xdr:from>
    <xdr:to>
      <xdr:col>41</xdr:col>
      <xdr:colOff>50800</xdr:colOff>
      <xdr:row>39</xdr:row>
      <xdr:rowOff>133350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6149340" y="666369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158767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167657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086225" y="9220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12496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12496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12496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03606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31216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1922</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317056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67310</xdr:rowOff>
    </xdr:from>
    <xdr:to>
      <xdr:col>15</xdr:col>
      <xdr:colOff>101600</xdr:colOff>
      <xdr:row>60</xdr:row>
      <xdr:rowOff>168910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5146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160037</xdr:rowOff>
    </xdr:from>
    <xdr:ext cx="405111" cy="259045"/>
    <xdr:sp macro="" textlink="">
      <xdr:nvSpPr>
        <xdr:cNvPr id="183" name="n_2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38570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46355</xdr:rowOff>
    </xdr:from>
    <xdr:to>
      <xdr:col>10</xdr:col>
      <xdr:colOff>165100</xdr:colOff>
      <xdr:row>60</xdr:row>
      <xdr:rowOff>147955</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7399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139082</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161100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166370</xdr:rowOff>
    </xdr:from>
    <xdr:to>
      <xdr:col>6</xdr:col>
      <xdr:colOff>38100</xdr:colOff>
      <xdr:row>60</xdr:row>
      <xdr:rowOff>96520</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96520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87647</xdr:rowOff>
    </xdr:from>
    <xdr:ext cx="405111" cy="259045"/>
    <xdr:sp macro="" textlink="">
      <xdr:nvSpPr>
        <xdr:cNvPr id="187" name="n_4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8363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036060" y="1013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124960"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312160" y="10095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87630</xdr:rowOff>
    </xdr:from>
    <xdr:to>
      <xdr:col>24</xdr:col>
      <xdr:colOff>63500</xdr:colOff>
      <xdr:row>60</xdr:row>
      <xdr:rowOff>123825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355340" y="1014603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51460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87630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565400" y="101079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739900" y="1001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49530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790700" y="1006221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80645</xdr:rowOff>
    </xdr:from>
    <xdr:to>
      <xdr:col>6</xdr:col>
      <xdr:colOff>38100</xdr:colOff>
      <xdr:row>60</xdr:row>
      <xdr:rowOff>10795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965200" y="9971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131445</xdr:rowOff>
    </xdr:from>
    <xdr:to>
      <xdr:col>10</xdr:col>
      <xdr:colOff>114300</xdr:colOff>
      <xdr:row>60</xdr:row>
      <xdr:rowOff>3810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008380" y="1002220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154957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17056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116857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38570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6110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27322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83630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9219565" y="9385935"/>
          <a:ext cx="0" cy="139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9258300" y="10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154160" y="10776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9258300" y="916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9154160" y="938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9258300" y="1019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192260" y="102176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445500" y="10309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4780</xdr:rowOff>
    </xdr:from>
    <xdr:ext cx="469744" cy="259045"/>
    <xdr:sp macro="" textlink="">
      <xdr:nvSpPr>
        <xdr:cNvPr id="242" name="n_1aveValue【体育館・プール】&#10;一人当たり面積">
          <a:extLst>
            <a:ext uri="{FF2B5EF4-FFF2-40B4-BE49-F238E27FC236}">
              <a16:creationId xmlns:a16="http://schemas.microsoft.com/office/drawing/2014/main" id="{00000000-0008-0000-0200-0000F2000000}"/>
            </a:ext>
          </a:extLst>
        </xdr:cNvPr>
        <xdr:cNvSpPr txBox="1"/>
      </xdr:nvSpPr>
      <xdr:spPr>
        <a:xfrm>
          <a:off x="8271587" y="1039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114935</xdr:rowOff>
    </xdr:from>
    <xdr:to>
      <xdr:col>46</xdr:col>
      <xdr:colOff>38100</xdr:colOff>
      <xdr:row>63</xdr:row>
      <xdr:rowOff>45085</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670800" y="10508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36212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7509587"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112078</xdr:rowOff>
    </xdr:from>
    <xdr:to>
      <xdr:col>41</xdr:col>
      <xdr:colOff>101600</xdr:colOff>
      <xdr:row>63</xdr:row>
      <xdr:rowOff>42228</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6873240" y="10505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33355</xdr:rowOff>
    </xdr:from>
    <xdr:ext cx="469744" cy="259045"/>
    <xdr:sp macro="" textlink="">
      <xdr:nvSpPr>
        <xdr:cNvPr id="246" name="n_3aveValue【体育館・プール】&#10;一人当たり面積">
          <a:extLst>
            <a:ext uri="{FF2B5EF4-FFF2-40B4-BE49-F238E27FC236}">
              <a16:creationId xmlns:a16="http://schemas.microsoft.com/office/drawing/2014/main" id="{00000000-0008-0000-0200-0000F6000000}"/>
            </a:ext>
          </a:extLst>
        </xdr:cNvPr>
        <xdr:cNvSpPr txBox="1"/>
      </xdr:nvSpPr>
      <xdr:spPr>
        <a:xfrm>
          <a:off x="6712027" y="105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89218</xdr:rowOff>
    </xdr:from>
    <xdr:to>
      <xdr:col>36</xdr:col>
      <xdr:colOff>165100</xdr:colOff>
      <xdr:row>63</xdr:row>
      <xdr:rowOff>19368</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6098540" y="10482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63</xdr:row>
      <xdr:rowOff>10495</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200-0000F8000000}"/>
            </a:ext>
          </a:extLst>
        </xdr:cNvPr>
        <xdr:cNvSpPr txBox="1"/>
      </xdr:nvSpPr>
      <xdr:spPr>
        <a:xfrm>
          <a:off x="5937327" y="1057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137795</xdr:rowOff>
    </xdr:from>
    <xdr:to>
      <xdr:col>55</xdr:col>
      <xdr:colOff>50800</xdr:colOff>
      <xdr:row>60</xdr:row>
      <xdr:rowOff>67945</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9192260" y="10028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160672</xdr:rowOff>
    </xdr:from>
    <xdr:ext cx="469744" cy="259045"/>
    <xdr:sp macro="" textlink="">
      <xdr:nvSpPr>
        <xdr:cNvPr id="255" name="【体育館・プール】&#10;一人当たり面積該当値テキスト">
          <a:extLst>
            <a:ext uri="{FF2B5EF4-FFF2-40B4-BE49-F238E27FC236}">
              <a16:creationId xmlns:a16="http://schemas.microsoft.com/office/drawing/2014/main" id="{00000000-0008-0000-0200-0000FF000000}"/>
            </a:ext>
          </a:extLst>
        </xdr:cNvPr>
        <xdr:cNvSpPr txBox="1"/>
      </xdr:nvSpPr>
      <xdr:spPr>
        <a:xfrm>
          <a:off x="9258300" y="98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157797</xdr:rowOff>
    </xdr:from>
    <xdr:to>
      <xdr:col>50</xdr:col>
      <xdr:colOff>165100</xdr:colOff>
      <xdr:row>60</xdr:row>
      <xdr:rowOff>87947</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8445500" y="10048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17145</xdr:rowOff>
    </xdr:from>
    <xdr:to>
      <xdr:col>55</xdr:col>
      <xdr:colOff>0</xdr:colOff>
      <xdr:row>60</xdr:row>
      <xdr:rowOff>37147</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8496300" y="10075545"/>
          <a:ext cx="7239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2063</xdr:rowOff>
    </xdr:from>
    <xdr:to>
      <xdr:col>46</xdr:col>
      <xdr:colOff>38100</xdr:colOff>
      <xdr:row>60</xdr:row>
      <xdr:rowOff>103663</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7670800" y="100604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37147</xdr:rowOff>
    </xdr:from>
    <xdr:to>
      <xdr:col>50</xdr:col>
      <xdr:colOff>114300</xdr:colOff>
      <xdr:row>60</xdr:row>
      <xdr:rowOff>52863</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7713980" y="10095547"/>
          <a:ext cx="78232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17780</xdr:rowOff>
    </xdr:from>
    <xdr:to>
      <xdr:col>41</xdr:col>
      <xdr:colOff>101600</xdr:colOff>
      <xdr:row>60</xdr:row>
      <xdr:rowOff>119380</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687324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52863</xdr:rowOff>
    </xdr:from>
    <xdr:to>
      <xdr:col>45</xdr:col>
      <xdr:colOff>177800</xdr:colOff>
      <xdr:row>60</xdr:row>
      <xdr:rowOff>68580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6924040" y="10111263"/>
          <a:ext cx="78994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32068</xdr:rowOff>
    </xdr:from>
    <xdr:to>
      <xdr:col>36</xdr:col>
      <xdr:colOff>165100</xdr:colOff>
      <xdr:row>60</xdr:row>
      <xdr:rowOff>133668</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6098540" y="100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68580</xdr:rowOff>
    </xdr:from>
    <xdr:to>
      <xdr:col>41</xdr:col>
      <xdr:colOff>50800</xdr:colOff>
      <xdr:row>60</xdr:row>
      <xdr:rowOff>82868</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6149340" y="10126980"/>
          <a:ext cx="7747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104474</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8271587" y="98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120190</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7509587" y="984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135907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67120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150195</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5937327" y="987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78105</xdr:rowOff>
    </xdr:from>
    <xdr:to>
      <xdr:col>24</xdr:col>
      <xdr:colOff>62865</xdr:colOff>
      <xdr:row>86</xdr:row>
      <xdr:rowOff>13336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086225" y="13321665"/>
          <a:ext cx="0" cy="110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124960" y="1443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020820" y="14430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24782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12496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78105</xdr:rowOff>
    </xdr:from>
    <xdr:to>
      <xdr:col>24</xdr:col>
      <xdr:colOff>152400</xdr:colOff>
      <xdr:row>79</xdr:row>
      <xdr:rowOff>78105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020820" y="1332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124960" y="136436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036060" y="13665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312160" y="13680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22877</xdr:rowOff>
    </xdr:from>
    <xdr:ext cx="405111" cy="259045"/>
    <xdr:sp macro="" textlink="">
      <xdr:nvSpPr>
        <xdr:cNvPr id="300" name="n_1aveValue【福祉施設】&#10;有形固定資産減価償却率">
          <a:extLst>
            <a:ext uri="{FF2B5EF4-FFF2-40B4-BE49-F238E27FC236}">
              <a16:creationId xmlns:a16="http://schemas.microsoft.com/office/drawing/2014/main" id="{00000000-0008-0000-0200-00002C010000}"/>
            </a:ext>
          </a:extLst>
        </xdr:cNvPr>
        <xdr:cNvSpPr txBox="1"/>
      </xdr:nvSpPr>
      <xdr:spPr>
        <a:xfrm>
          <a:off x="317056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99695</xdr:rowOff>
    </xdr:from>
    <xdr:to>
      <xdr:col>15</xdr:col>
      <xdr:colOff>101600</xdr:colOff>
      <xdr:row>82</xdr:row>
      <xdr:rowOff>29845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514600" y="1367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20972</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200-00002E010000}"/>
            </a:ext>
          </a:extLst>
        </xdr:cNvPr>
        <xdr:cNvSpPr txBox="1"/>
      </xdr:nvSpPr>
      <xdr:spPr>
        <a:xfrm>
          <a:off x="238570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74930</xdr:rowOff>
    </xdr:from>
    <xdr:to>
      <xdr:col>10</xdr:col>
      <xdr:colOff>165100</xdr:colOff>
      <xdr:row>82</xdr:row>
      <xdr:rowOff>5080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739900" y="1365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167657</xdr:rowOff>
    </xdr:from>
    <xdr:ext cx="405111" cy="259045"/>
    <xdr:sp macro="" textlink="">
      <xdr:nvSpPr>
        <xdr:cNvPr id="304" name="n_3aveValue【福祉施設】&#10;有形固定資産減価償却率">
          <a:extLst>
            <a:ext uri="{FF2B5EF4-FFF2-40B4-BE49-F238E27FC236}">
              <a16:creationId xmlns:a16="http://schemas.microsoft.com/office/drawing/2014/main" id="{00000000-0008-0000-0200-000030010000}"/>
            </a:ext>
          </a:extLst>
        </xdr:cNvPr>
        <xdr:cNvSpPr txBox="1"/>
      </xdr:nvSpPr>
      <xdr:spPr>
        <a:xfrm>
          <a:off x="161100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31114</xdr:rowOff>
    </xdr:from>
    <xdr:to>
      <xdr:col>6</xdr:col>
      <xdr:colOff>38100</xdr:colOff>
      <xdr:row>81</xdr:row>
      <xdr:rowOff>132714</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965200" y="13609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123841</xdr:rowOff>
    </xdr:from>
    <xdr:ext cx="405111" cy="259045"/>
    <xdr:sp macro="" textlink="">
      <xdr:nvSpPr>
        <xdr:cNvPr id="306" name="n_4aveValue【福祉施設】&#10;有形固定資産減価償却率">
          <a:extLst>
            <a:ext uri="{FF2B5EF4-FFF2-40B4-BE49-F238E27FC236}">
              <a16:creationId xmlns:a16="http://schemas.microsoft.com/office/drawing/2014/main" id="{00000000-0008-0000-0200-000032010000}"/>
            </a:ext>
          </a:extLst>
        </xdr:cNvPr>
        <xdr:cNvSpPr txBox="1"/>
      </xdr:nvSpPr>
      <xdr:spPr>
        <a:xfrm>
          <a:off x="836304" y="1370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27305</xdr:rowOff>
    </xdr:from>
    <xdr:to>
      <xdr:col>24</xdr:col>
      <xdr:colOff>114300</xdr:colOff>
      <xdr:row>79</xdr:row>
      <xdr:rowOff>128905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403606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151782</xdr:rowOff>
    </xdr:from>
    <xdr:ext cx="405111" cy="259045"/>
    <xdr:sp macro="" textlink="">
      <xdr:nvSpPr>
        <xdr:cNvPr id="313" name="【福祉施設】&#10;有形固定資産減価償却率該当値テキスト">
          <a:extLst>
            <a:ext uri="{FF2B5EF4-FFF2-40B4-BE49-F238E27FC236}">
              <a16:creationId xmlns:a16="http://schemas.microsoft.com/office/drawing/2014/main" id="{00000000-0008-0000-0200-000039010000}"/>
            </a:ext>
          </a:extLst>
        </xdr:cNvPr>
        <xdr:cNvSpPr txBox="1"/>
      </xdr:nvSpPr>
      <xdr:spPr>
        <a:xfrm>
          <a:off x="4124960" y="1322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29211</xdr:rowOff>
    </xdr:from>
    <xdr:to>
      <xdr:col>20</xdr:col>
      <xdr:colOff>38100</xdr:colOff>
      <xdr:row>79</xdr:row>
      <xdr:rowOff>130811</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3312160" y="132727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78105</xdr:rowOff>
    </xdr:from>
    <xdr:to>
      <xdr:col>24</xdr:col>
      <xdr:colOff>63500</xdr:colOff>
      <xdr:row>79</xdr:row>
      <xdr:rowOff>80011</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3355340" y="13321665"/>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156845</xdr:rowOff>
    </xdr:from>
    <xdr:to>
      <xdr:col>15</xdr:col>
      <xdr:colOff>101600</xdr:colOff>
      <xdr:row>79</xdr:row>
      <xdr:rowOff>86995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2514600" y="13232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36195</xdr:rowOff>
    </xdr:from>
    <xdr:to>
      <xdr:col>19</xdr:col>
      <xdr:colOff>177800</xdr:colOff>
      <xdr:row>79</xdr:row>
      <xdr:rowOff>80011</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2565400" y="13279755"/>
          <a:ext cx="78994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114936</xdr:rowOff>
    </xdr:from>
    <xdr:to>
      <xdr:col>10</xdr:col>
      <xdr:colOff>165100</xdr:colOff>
      <xdr:row>79</xdr:row>
      <xdr:rowOff>45086</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1739900" y="1319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165736</xdr:rowOff>
    </xdr:from>
    <xdr:to>
      <xdr:col>15</xdr:col>
      <xdr:colOff>50800</xdr:colOff>
      <xdr:row>79</xdr:row>
      <xdr:rowOff>36195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790700" y="13241656"/>
          <a:ext cx="7747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71120</xdr:rowOff>
    </xdr:from>
    <xdr:to>
      <xdr:col>6</xdr:col>
      <xdr:colOff>38100</xdr:colOff>
      <xdr:row>79</xdr:row>
      <xdr:rowOff>1270</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965200" y="13147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121920</xdr:rowOff>
    </xdr:from>
    <xdr:to>
      <xdr:col>10</xdr:col>
      <xdr:colOff>114300</xdr:colOff>
      <xdr:row>78</xdr:row>
      <xdr:rowOff>165736</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008380" y="13197840"/>
          <a:ext cx="7823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147338</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170564" y="1305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103522</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385704" y="1301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61613</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611004" y="129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17797</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836304" y="1292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200-00005E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9219565" y="13094426"/>
          <a:ext cx="0" cy="143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200-000060010000}"/>
            </a:ext>
          </a:extLst>
        </xdr:cNvPr>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200-000062010000}"/>
            </a:ext>
          </a:extLst>
        </xdr:cNvPr>
        <xdr:cNvSpPr txBox="1"/>
      </xdr:nvSpPr>
      <xdr:spPr>
        <a:xfrm>
          <a:off x="925830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915416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75128</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200-000064010000}"/>
            </a:ext>
          </a:extLst>
        </xdr:cNvPr>
        <xdr:cNvSpPr txBox="1"/>
      </xdr:nvSpPr>
      <xdr:spPr>
        <a:xfrm>
          <a:off x="9258300" y="1398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1922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44550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71863</xdr:rowOff>
    </xdr:from>
    <xdr:ext cx="469744" cy="259045"/>
    <xdr:sp macro="" textlink="">
      <xdr:nvSpPr>
        <xdr:cNvPr id="359" name="n_1aveValue【福祉施設】&#10;一人当たり面積">
          <a:extLst>
            <a:ext uri="{FF2B5EF4-FFF2-40B4-BE49-F238E27FC236}">
              <a16:creationId xmlns:a16="http://schemas.microsoft.com/office/drawing/2014/main" id="{00000000-0008-0000-0200-000067010000}"/>
            </a:ext>
          </a:extLst>
        </xdr:cNvPr>
        <xdr:cNvSpPr txBox="1"/>
      </xdr:nvSpPr>
      <xdr:spPr>
        <a:xfrm>
          <a:off x="8271587" y="139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111398</xdr:rowOff>
    </xdr:from>
    <xdr:to>
      <xdr:col>46</xdr:col>
      <xdr:colOff>38100</xdr:colOff>
      <xdr:row>85</xdr:row>
      <xdr:rowOff>41548</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670800" y="14193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32675</xdr:rowOff>
    </xdr:from>
    <xdr:ext cx="469744" cy="259045"/>
    <xdr:sp macro="" textlink="">
      <xdr:nvSpPr>
        <xdr:cNvPr id="361" name="n_2aveValue【福祉施設】&#10;一人当たり面積">
          <a:extLst>
            <a:ext uri="{FF2B5EF4-FFF2-40B4-BE49-F238E27FC236}">
              <a16:creationId xmlns:a16="http://schemas.microsoft.com/office/drawing/2014/main" id="{00000000-0008-0000-0200-000069010000}"/>
            </a:ext>
          </a:extLst>
        </xdr:cNvPr>
        <xdr:cNvSpPr txBox="1"/>
      </xdr:nvSpPr>
      <xdr:spPr>
        <a:xfrm>
          <a:off x="7509587" y="142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91802</xdr:rowOff>
    </xdr:from>
    <xdr:to>
      <xdr:col>41</xdr:col>
      <xdr:colOff>101600</xdr:colOff>
      <xdr:row>85</xdr:row>
      <xdr:rowOff>21952</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6873240" y="141735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13079</xdr:rowOff>
    </xdr:from>
    <xdr:ext cx="469744" cy="259045"/>
    <xdr:sp macro="" textlink="">
      <xdr:nvSpPr>
        <xdr:cNvPr id="363" name="n_3aveValue【福祉施設】&#10;一人当たり面積">
          <a:extLst>
            <a:ext uri="{FF2B5EF4-FFF2-40B4-BE49-F238E27FC236}">
              <a16:creationId xmlns:a16="http://schemas.microsoft.com/office/drawing/2014/main" id="{00000000-0008-0000-0200-00006B010000}"/>
            </a:ext>
          </a:extLst>
        </xdr:cNvPr>
        <xdr:cNvSpPr txBox="1"/>
      </xdr:nvSpPr>
      <xdr:spPr>
        <a:xfrm>
          <a:off x="6712027" y="1426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82006</xdr:rowOff>
    </xdr:from>
    <xdr:to>
      <xdr:col>36</xdr:col>
      <xdr:colOff>165100</xdr:colOff>
      <xdr:row>85</xdr:row>
      <xdr:rowOff>12156</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6098540" y="14163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85</xdr:row>
      <xdr:rowOff>3283</xdr:rowOff>
    </xdr:from>
    <xdr:ext cx="469744" cy="259045"/>
    <xdr:sp macro="" textlink="">
      <xdr:nvSpPr>
        <xdr:cNvPr id="365" name="n_4aveValue【福祉施設】&#10;一人当たり面積">
          <a:extLst>
            <a:ext uri="{FF2B5EF4-FFF2-40B4-BE49-F238E27FC236}">
              <a16:creationId xmlns:a16="http://schemas.microsoft.com/office/drawing/2014/main" id="{00000000-0008-0000-0200-00006D010000}"/>
            </a:ext>
          </a:extLst>
        </xdr:cNvPr>
        <xdr:cNvSpPr txBox="1"/>
      </xdr:nvSpPr>
      <xdr:spPr>
        <a:xfrm>
          <a:off x="5937327" y="142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36286</xdr:rowOff>
    </xdr:from>
    <xdr:to>
      <xdr:col>55</xdr:col>
      <xdr:colOff>50800</xdr:colOff>
      <xdr:row>82</xdr:row>
      <xdr:rowOff>137886</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9192260" y="13782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59163</xdr:rowOff>
    </xdr:from>
    <xdr:ext cx="469744" cy="259045"/>
    <xdr:sp macro="" textlink="">
      <xdr:nvSpPr>
        <xdr:cNvPr id="372" name="【福祉施設】&#10;一人当たり面積該当値テキスト">
          <a:extLst>
            <a:ext uri="{FF2B5EF4-FFF2-40B4-BE49-F238E27FC236}">
              <a16:creationId xmlns:a16="http://schemas.microsoft.com/office/drawing/2014/main" id="{00000000-0008-0000-0200-000074010000}"/>
            </a:ext>
          </a:extLst>
        </xdr:cNvPr>
        <xdr:cNvSpPr txBox="1"/>
      </xdr:nvSpPr>
      <xdr:spPr>
        <a:xfrm>
          <a:off x="9258300" y="136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145687</xdr:rowOff>
    </xdr:from>
    <xdr:to>
      <xdr:col>50</xdr:col>
      <xdr:colOff>165100</xdr:colOff>
      <xdr:row>82</xdr:row>
      <xdr:rowOff>75837</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8445500" y="13724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25037</xdr:rowOff>
    </xdr:from>
    <xdr:to>
      <xdr:col>55</xdr:col>
      <xdr:colOff>0</xdr:colOff>
      <xdr:row>82</xdr:row>
      <xdr:rowOff>87086</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8496300" y="13771517"/>
          <a:ext cx="7239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162016</xdr:rowOff>
    </xdr:from>
    <xdr:to>
      <xdr:col>46</xdr:col>
      <xdr:colOff>38100</xdr:colOff>
      <xdr:row>82</xdr:row>
      <xdr:rowOff>92166</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7670800" y="13740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25037</xdr:rowOff>
    </xdr:from>
    <xdr:to>
      <xdr:col>50</xdr:col>
      <xdr:colOff>114300</xdr:colOff>
      <xdr:row>82</xdr:row>
      <xdr:rowOff>41366</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7713980" y="13771517"/>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3629</xdr:rowOff>
    </xdr:from>
    <xdr:to>
      <xdr:col>41</xdr:col>
      <xdr:colOff>101600</xdr:colOff>
      <xdr:row>82</xdr:row>
      <xdr:rowOff>105229</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6873240" y="137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41366</xdr:rowOff>
    </xdr:from>
    <xdr:to>
      <xdr:col>45</xdr:col>
      <xdr:colOff>177800</xdr:colOff>
      <xdr:row>82</xdr:row>
      <xdr:rowOff>54429</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6924040" y="13787846"/>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19957</xdr:rowOff>
    </xdr:from>
    <xdr:to>
      <xdr:col>36</xdr:col>
      <xdr:colOff>165100</xdr:colOff>
      <xdr:row>82</xdr:row>
      <xdr:rowOff>121557</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609854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54429</xdr:rowOff>
    </xdr:from>
    <xdr:to>
      <xdr:col>41</xdr:col>
      <xdr:colOff>50800</xdr:colOff>
      <xdr:row>82</xdr:row>
      <xdr:rowOff>70757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6149340" y="13800909"/>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92364</xdr:rowOff>
    </xdr:from>
    <xdr:ext cx="469744" cy="259045"/>
    <xdr:sp macro="" textlink="">
      <xdr:nvSpPr>
        <xdr:cNvPr id="381" name="n_1mainValue【福祉施設】&#10;一人当たり面積">
          <a:extLst>
            <a:ext uri="{FF2B5EF4-FFF2-40B4-BE49-F238E27FC236}">
              <a16:creationId xmlns:a16="http://schemas.microsoft.com/office/drawing/2014/main" id="{00000000-0008-0000-0200-00007D010000}"/>
            </a:ext>
          </a:extLst>
        </xdr:cNvPr>
        <xdr:cNvSpPr txBox="1"/>
      </xdr:nvSpPr>
      <xdr:spPr>
        <a:xfrm>
          <a:off x="8271587" y="1350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108693</xdr:rowOff>
    </xdr:from>
    <xdr:ext cx="469744" cy="259045"/>
    <xdr:sp macro="" textlink="">
      <xdr:nvSpPr>
        <xdr:cNvPr id="382" name="n_2mainValue【福祉施設】&#10;一人当たり面積">
          <a:extLst>
            <a:ext uri="{FF2B5EF4-FFF2-40B4-BE49-F238E27FC236}">
              <a16:creationId xmlns:a16="http://schemas.microsoft.com/office/drawing/2014/main" id="{00000000-0008-0000-0200-00007E010000}"/>
            </a:ext>
          </a:extLst>
        </xdr:cNvPr>
        <xdr:cNvSpPr txBox="1"/>
      </xdr:nvSpPr>
      <xdr:spPr>
        <a:xfrm>
          <a:off x="7509587" y="1351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121756</xdr:rowOff>
    </xdr:from>
    <xdr:ext cx="469744" cy="259045"/>
    <xdr:sp macro="" textlink="">
      <xdr:nvSpPr>
        <xdr:cNvPr id="383" name="n_3mainValue【福祉施設】&#10;一人当たり面積">
          <a:extLst>
            <a:ext uri="{FF2B5EF4-FFF2-40B4-BE49-F238E27FC236}">
              <a16:creationId xmlns:a16="http://schemas.microsoft.com/office/drawing/2014/main" id="{00000000-0008-0000-0200-00007F010000}"/>
            </a:ext>
          </a:extLst>
        </xdr:cNvPr>
        <xdr:cNvSpPr txBox="1"/>
      </xdr:nvSpPr>
      <xdr:spPr>
        <a:xfrm>
          <a:off x="6712027" y="135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138084</xdr:rowOff>
    </xdr:from>
    <xdr:ext cx="469744" cy="259045"/>
    <xdr:sp macro="" textlink="">
      <xdr:nvSpPr>
        <xdr:cNvPr id="384" name="n_4mainValue【福祉施設】&#10;一人当たり面積">
          <a:extLst>
            <a:ext uri="{FF2B5EF4-FFF2-40B4-BE49-F238E27FC236}">
              <a16:creationId xmlns:a16="http://schemas.microsoft.com/office/drawing/2014/main" id="{00000000-0008-0000-0200-000080010000}"/>
            </a:ext>
          </a:extLst>
        </xdr:cNvPr>
        <xdr:cNvSpPr txBox="1"/>
      </xdr:nvSpPr>
      <xdr:spPr>
        <a:xfrm>
          <a:off x="59373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200-000098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4086225" y="1690687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410" name="【市民会館】&#10;有形固定資産減価償却率最小値テキスト">
          <a:extLst>
            <a:ext uri="{FF2B5EF4-FFF2-40B4-BE49-F238E27FC236}">
              <a16:creationId xmlns:a16="http://schemas.microsoft.com/office/drawing/2014/main" id="{00000000-0008-0000-0200-00009A010000}"/>
            </a:ext>
          </a:extLst>
        </xdr:cNvPr>
        <xdr:cNvSpPr txBox="1"/>
      </xdr:nvSpPr>
      <xdr:spPr>
        <a:xfrm>
          <a:off x="412496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02082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200-00009C010000}"/>
            </a:ext>
          </a:extLst>
        </xdr:cNvPr>
        <xdr:cNvSpPr txBox="1"/>
      </xdr:nvSpPr>
      <xdr:spPr>
        <a:xfrm>
          <a:off x="4124960" y="1668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020820" y="16906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200-00009E010000}"/>
            </a:ext>
          </a:extLst>
        </xdr:cNvPr>
        <xdr:cNvSpPr txBox="1"/>
      </xdr:nvSpPr>
      <xdr:spPr>
        <a:xfrm>
          <a:off x="4124960" y="1732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4036060" y="1734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3312160" y="172866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112413</xdr:rowOff>
    </xdr:from>
    <xdr:ext cx="405111" cy="259045"/>
    <xdr:sp macro="" textlink="">
      <xdr:nvSpPr>
        <xdr:cNvPr id="417" name="n_1aveValue【市民会館】&#10;有形固定資産減価償却率">
          <a:extLst>
            <a:ext uri="{FF2B5EF4-FFF2-40B4-BE49-F238E27FC236}">
              <a16:creationId xmlns:a16="http://schemas.microsoft.com/office/drawing/2014/main" id="{00000000-0008-0000-0200-0000A1010000}"/>
            </a:ext>
          </a:extLst>
        </xdr:cNvPr>
        <xdr:cNvSpPr txBox="1"/>
      </xdr:nvSpPr>
      <xdr:spPr>
        <a:xfrm>
          <a:off x="3170564" y="1737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111125</xdr:rowOff>
    </xdr:from>
    <xdr:to>
      <xdr:col>15</xdr:col>
      <xdr:colOff>101600</xdr:colOff>
      <xdr:row>104</xdr:row>
      <xdr:rowOff>41275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251460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32402</xdr:rowOff>
    </xdr:from>
    <xdr:ext cx="405111" cy="259045"/>
    <xdr:sp macro="" textlink="">
      <xdr:nvSpPr>
        <xdr:cNvPr id="419" name="n_2aveValue【市民会館】&#10;有形固定資産減価償却率">
          <a:extLst>
            <a:ext uri="{FF2B5EF4-FFF2-40B4-BE49-F238E27FC236}">
              <a16:creationId xmlns:a16="http://schemas.microsoft.com/office/drawing/2014/main" id="{00000000-0008-0000-0200-0000A3010000}"/>
            </a:ext>
          </a:extLst>
        </xdr:cNvPr>
        <xdr:cNvSpPr txBox="1"/>
      </xdr:nvSpPr>
      <xdr:spPr>
        <a:xfrm>
          <a:off x="2385704" y="1746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71120</xdr:rowOff>
    </xdr:from>
    <xdr:to>
      <xdr:col>10</xdr:col>
      <xdr:colOff>165100</xdr:colOff>
      <xdr:row>104</xdr:row>
      <xdr:rowOff>1270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73990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163847</xdr:rowOff>
    </xdr:from>
    <xdr:ext cx="405111" cy="259045"/>
    <xdr:sp macro="" textlink="">
      <xdr:nvSpPr>
        <xdr:cNvPr id="421" name="n_3aveValue【市民会館】&#10;有形固定資産減価償却率">
          <a:extLst>
            <a:ext uri="{FF2B5EF4-FFF2-40B4-BE49-F238E27FC236}">
              <a16:creationId xmlns:a16="http://schemas.microsoft.com/office/drawing/2014/main" id="{00000000-0008-0000-0200-0000A5010000}"/>
            </a:ext>
          </a:extLst>
        </xdr:cNvPr>
        <xdr:cNvSpPr txBox="1"/>
      </xdr:nvSpPr>
      <xdr:spPr>
        <a:xfrm>
          <a:off x="16110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46355</xdr:rowOff>
    </xdr:from>
    <xdr:to>
      <xdr:col>6</xdr:col>
      <xdr:colOff>38100</xdr:colOff>
      <xdr:row>103</xdr:row>
      <xdr:rowOff>147955</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96520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139082</xdr:rowOff>
    </xdr:from>
    <xdr:ext cx="405111" cy="259045"/>
    <xdr:sp macro="" textlink="">
      <xdr:nvSpPr>
        <xdr:cNvPr id="423" name="n_4aveValue【市民会館】&#10;有形固定資産減価償却率">
          <a:extLst>
            <a:ext uri="{FF2B5EF4-FFF2-40B4-BE49-F238E27FC236}">
              <a16:creationId xmlns:a16="http://schemas.microsoft.com/office/drawing/2014/main" id="{00000000-0008-0000-0200-0000A7010000}"/>
            </a:ext>
          </a:extLst>
        </xdr:cNvPr>
        <xdr:cNvSpPr txBox="1"/>
      </xdr:nvSpPr>
      <xdr:spPr>
        <a:xfrm>
          <a:off x="83630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92075</xdr:rowOff>
    </xdr:from>
    <xdr:to>
      <xdr:col>24</xdr:col>
      <xdr:colOff>114300</xdr:colOff>
      <xdr:row>101</xdr:row>
      <xdr:rowOff>22225</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4036060" y="16856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45102</xdr:rowOff>
    </xdr:from>
    <xdr:ext cx="405111" cy="259045"/>
    <xdr:sp macro="" textlink="">
      <xdr:nvSpPr>
        <xdr:cNvPr id="430" name="【市民会館】&#10;有形固定資産減価償却率該当値テキスト">
          <a:extLst>
            <a:ext uri="{FF2B5EF4-FFF2-40B4-BE49-F238E27FC236}">
              <a16:creationId xmlns:a16="http://schemas.microsoft.com/office/drawing/2014/main" id="{00000000-0008-0000-0200-0000AE010000}"/>
            </a:ext>
          </a:extLst>
        </xdr:cNvPr>
        <xdr:cNvSpPr txBox="1"/>
      </xdr:nvSpPr>
      <xdr:spPr>
        <a:xfrm>
          <a:off x="4124960" y="168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48261</xdr:rowOff>
    </xdr:from>
    <xdr:to>
      <xdr:col>20</xdr:col>
      <xdr:colOff>38100</xdr:colOff>
      <xdr:row>100</xdr:row>
      <xdr:rowOff>149861</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3312160" y="168122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99061</xdr:rowOff>
    </xdr:from>
    <xdr:to>
      <xdr:col>24</xdr:col>
      <xdr:colOff>63500</xdr:colOff>
      <xdr:row>100</xdr:row>
      <xdr:rowOff>142875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3355340" y="16863061"/>
          <a:ext cx="7315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4445</xdr:rowOff>
    </xdr:from>
    <xdr:to>
      <xdr:col>15</xdr:col>
      <xdr:colOff>101600</xdr:colOff>
      <xdr:row>100</xdr:row>
      <xdr:rowOff>106045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25146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55245</xdr:rowOff>
    </xdr:from>
    <xdr:to>
      <xdr:col>19</xdr:col>
      <xdr:colOff>177800</xdr:colOff>
      <xdr:row>100</xdr:row>
      <xdr:rowOff>99061</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2565400" y="16819245"/>
          <a:ext cx="78994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113030</xdr:rowOff>
    </xdr:from>
    <xdr:to>
      <xdr:col>10</xdr:col>
      <xdr:colOff>165100</xdr:colOff>
      <xdr:row>101</xdr:row>
      <xdr:rowOff>43180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739900" y="1687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55245</xdr:rowOff>
    </xdr:from>
    <xdr:to>
      <xdr:col>15</xdr:col>
      <xdr:colOff>50800</xdr:colOff>
      <xdr:row>100</xdr:row>
      <xdr:rowOff>163830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790700" y="16819245"/>
          <a:ext cx="7747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118745</xdr:rowOff>
    </xdr:from>
    <xdr:to>
      <xdr:col>6</xdr:col>
      <xdr:colOff>38100</xdr:colOff>
      <xdr:row>101</xdr:row>
      <xdr:rowOff>48895</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965200" y="16882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163830</xdr:rowOff>
    </xdr:from>
    <xdr:to>
      <xdr:col>10</xdr:col>
      <xdr:colOff>114300</xdr:colOff>
      <xdr:row>100</xdr:row>
      <xdr:rowOff>169545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1008380" y="1692783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166388</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200-0000B7010000}"/>
            </a:ext>
          </a:extLst>
        </xdr:cNvPr>
        <xdr:cNvSpPr txBox="1"/>
      </xdr:nvSpPr>
      <xdr:spPr>
        <a:xfrm>
          <a:off x="3170564" y="165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122572</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200-0000B8010000}"/>
            </a:ext>
          </a:extLst>
        </xdr:cNvPr>
        <xdr:cNvSpPr txBox="1"/>
      </xdr:nvSpPr>
      <xdr:spPr>
        <a:xfrm>
          <a:off x="2385704" y="1655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59707</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200-0000B9010000}"/>
            </a:ext>
          </a:extLst>
        </xdr:cNvPr>
        <xdr:cNvSpPr txBox="1"/>
      </xdr:nvSpPr>
      <xdr:spPr>
        <a:xfrm>
          <a:off x="1611004" y="1665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65422</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200-0000BA010000}"/>
            </a:ext>
          </a:extLst>
        </xdr:cNvPr>
        <xdr:cNvSpPr txBox="1"/>
      </xdr:nvSpPr>
      <xdr:spPr>
        <a:xfrm>
          <a:off x="836304" y="1666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7" name="【市民会館】&#10;一人当たり面積グラフ枠">
          <a:extLst>
            <a:ext uri="{FF2B5EF4-FFF2-40B4-BE49-F238E27FC236}">
              <a16:creationId xmlns:a16="http://schemas.microsoft.com/office/drawing/2014/main" id="{00000000-0008-0000-0200-0000D3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9219565" y="16921843"/>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69" name="【市民会館】&#10;一人当たり面積最小値テキスト">
          <a:extLst>
            <a:ext uri="{FF2B5EF4-FFF2-40B4-BE49-F238E27FC236}">
              <a16:creationId xmlns:a16="http://schemas.microsoft.com/office/drawing/2014/main" id="{00000000-0008-0000-0200-0000D5010000}"/>
            </a:ext>
          </a:extLst>
        </xdr:cNvPr>
        <xdr:cNvSpPr txBox="1"/>
      </xdr:nvSpPr>
      <xdr:spPr>
        <a:xfrm>
          <a:off x="9258300" y="181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9154160" y="18174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71" name="【市民会館】&#10;一人当たり面積最大値テキスト">
          <a:extLst>
            <a:ext uri="{FF2B5EF4-FFF2-40B4-BE49-F238E27FC236}">
              <a16:creationId xmlns:a16="http://schemas.microsoft.com/office/drawing/2014/main" id="{00000000-0008-0000-0200-0000D7010000}"/>
            </a:ext>
          </a:extLst>
        </xdr:cNvPr>
        <xdr:cNvSpPr txBox="1"/>
      </xdr:nvSpPr>
      <xdr:spPr>
        <a:xfrm>
          <a:off x="9258300" y="167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915416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73" name="【市民会館】&#10;一人当たり面積平均値テキスト">
          <a:extLst>
            <a:ext uri="{FF2B5EF4-FFF2-40B4-BE49-F238E27FC236}">
              <a16:creationId xmlns:a16="http://schemas.microsoft.com/office/drawing/2014/main" id="{00000000-0008-0000-0200-0000D9010000}"/>
            </a:ext>
          </a:extLst>
        </xdr:cNvPr>
        <xdr:cNvSpPr txBox="1"/>
      </xdr:nvSpPr>
      <xdr:spPr>
        <a:xfrm>
          <a:off x="9258300" y="17552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919226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844550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67508</xdr:rowOff>
    </xdr:from>
    <xdr:ext cx="469744" cy="259045"/>
    <xdr:sp macro="" textlink="">
      <xdr:nvSpPr>
        <xdr:cNvPr id="476" name="n_1aveValue【市民会館】&#10;一人当たり面積">
          <a:extLst>
            <a:ext uri="{FF2B5EF4-FFF2-40B4-BE49-F238E27FC236}">
              <a16:creationId xmlns:a16="http://schemas.microsoft.com/office/drawing/2014/main" id="{00000000-0008-0000-0200-0000DC010000}"/>
            </a:ext>
          </a:extLst>
        </xdr:cNvPr>
        <xdr:cNvSpPr txBox="1"/>
      </xdr:nvSpPr>
      <xdr:spPr>
        <a:xfrm>
          <a:off x="8271587" y="17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111942</xdr:rowOff>
    </xdr:from>
    <xdr:to>
      <xdr:col>46</xdr:col>
      <xdr:colOff>38100</xdr:colOff>
      <xdr:row>106</xdr:row>
      <xdr:rowOff>42092</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7670800" y="17714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33219</xdr:rowOff>
    </xdr:from>
    <xdr:ext cx="469744" cy="259045"/>
    <xdr:sp macro="" textlink="">
      <xdr:nvSpPr>
        <xdr:cNvPr id="478" name="n_2aveValue【市民会館】&#10;一人当たり面積">
          <a:extLst>
            <a:ext uri="{FF2B5EF4-FFF2-40B4-BE49-F238E27FC236}">
              <a16:creationId xmlns:a16="http://schemas.microsoft.com/office/drawing/2014/main" id="{00000000-0008-0000-0200-0000DE010000}"/>
            </a:ext>
          </a:extLst>
        </xdr:cNvPr>
        <xdr:cNvSpPr txBox="1"/>
      </xdr:nvSpPr>
      <xdr:spPr>
        <a:xfrm>
          <a:off x="7509587" y="178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111942</xdr:rowOff>
    </xdr:from>
    <xdr:to>
      <xdr:col>41</xdr:col>
      <xdr:colOff>101600</xdr:colOff>
      <xdr:row>106</xdr:row>
      <xdr:rowOff>42092</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6873240" y="177141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33219</xdr:rowOff>
    </xdr:from>
    <xdr:ext cx="469744" cy="259045"/>
    <xdr:sp macro="" textlink="">
      <xdr:nvSpPr>
        <xdr:cNvPr id="480" name="n_3aveValue【市民会館】&#10;一人当たり面積">
          <a:extLst>
            <a:ext uri="{FF2B5EF4-FFF2-40B4-BE49-F238E27FC236}">
              <a16:creationId xmlns:a16="http://schemas.microsoft.com/office/drawing/2014/main" id="{00000000-0008-0000-0200-0000E0010000}"/>
            </a:ext>
          </a:extLst>
        </xdr:cNvPr>
        <xdr:cNvSpPr txBox="1"/>
      </xdr:nvSpPr>
      <xdr:spPr>
        <a:xfrm>
          <a:off x="6712027" y="178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125005</xdr:rowOff>
    </xdr:from>
    <xdr:to>
      <xdr:col>36</xdr:col>
      <xdr:colOff>165100</xdr:colOff>
      <xdr:row>106</xdr:row>
      <xdr:rowOff>55155</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6098540" y="1772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46282</xdr:rowOff>
    </xdr:from>
    <xdr:ext cx="469744" cy="259045"/>
    <xdr:sp macro="" textlink="">
      <xdr:nvSpPr>
        <xdr:cNvPr id="482" name="n_4aveValue【市民会館】&#10;一人当たり面積">
          <a:extLst>
            <a:ext uri="{FF2B5EF4-FFF2-40B4-BE49-F238E27FC236}">
              <a16:creationId xmlns:a16="http://schemas.microsoft.com/office/drawing/2014/main" id="{00000000-0008-0000-0200-0000E2010000}"/>
            </a:ext>
          </a:extLst>
        </xdr:cNvPr>
        <xdr:cNvSpPr txBox="1"/>
      </xdr:nvSpPr>
      <xdr:spPr>
        <a:xfrm>
          <a:off x="5937327" y="1781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907</xdr:rowOff>
    </xdr:from>
    <xdr:to>
      <xdr:col>55</xdr:col>
      <xdr:colOff>50800</xdr:colOff>
      <xdr:row>101</xdr:row>
      <xdr:rowOff>102507</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9192260" y="16932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87284</xdr:rowOff>
    </xdr:from>
    <xdr:ext cx="469744" cy="259045"/>
    <xdr:sp macro="" textlink="">
      <xdr:nvSpPr>
        <xdr:cNvPr id="489" name="【市民会館】&#10;一人当たり面積該当値テキスト">
          <a:extLst>
            <a:ext uri="{FF2B5EF4-FFF2-40B4-BE49-F238E27FC236}">
              <a16:creationId xmlns:a16="http://schemas.microsoft.com/office/drawing/2014/main" id="{00000000-0008-0000-0200-0000E9010000}"/>
            </a:ext>
          </a:extLst>
        </xdr:cNvPr>
        <xdr:cNvSpPr txBox="1"/>
      </xdr:nvSpPr>
      <xdr:spPr>
        <a:xfrm>
          <a:off x="9258300" y="168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33564</xdr:rowOff>
    </xdr:from>
    <xdr:to>
      <xdr:col>50</xdr:col>
      <xdr:colOff>165100</xdr:colOff>
      <xdr:row>101</xdr:row>
      <xdr:rowOff>135164</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8445500" y="169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51707</xdr:rowOff>
    </xdr:from>
    <xdr:to>
      <xdr:col>55</xdr:col>
      <xdr:colOff>0</xdr:colOff>
      <xdr:row>101</xdr:row>
      <xdr:rowOff>84364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8496300" y="16983347"/>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59689</xdr:rowOff>
    </xdr:from>
    <xdr:to>
      <xdr:col>46</xdr:col>
      <xdr:colOff>38100</xdr:colOff>
      <xdr:row>101</xdr:row>
      <xdr:rowOff>161289</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7670800" y="169913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84364</xdr:rowOff>
    </xdr:from>
    <xdr:to>
      <xdr:col>50</xdr:col>
      <xdr:colOff>114300</xdr:colOff>
      <xdr:row>101</xdr:row>
      <xdr:rowOff>110489</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7713980" y="17016004"/>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82550</xdr:rowOff>
    </xdr:from>
    <xdr:to>
      <xdr:col>41</xdr:col>
      <xdr:colOff>101600</xdr:colOff>
      <xdr:row>102</xdr:row>
      <xdr:rowOff>12700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687324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110489</xdr:rowOff>
    </xdr:from>
    <xdr:to>
      <xdr:col>45</xdr:col>
      <xdr:colOff>177800</xdr:colOff>
      <xdr:row>101</xdr:row>
      <xdr:rowOff>133350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6924040" y="1704212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108676</xdr:rowOff>
    </xdr:from>
    <xdr:to>
      <xdr:col>36</xdr:col>
      <xdr:colOff>165100</xdr:colOff>
      <xdr:row>102</xdr:row>
      <xdr:rowOff>38826</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6098540" y="17040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133350</xdr:rowOff>
    </xdr:from>
    <xdr:to>
      <xdr:col>41</xdr:col>
      <xdr:colOff>50800</xdr:colOff>
      <xdr:row>101</xdr:row>
      <xdr:rowOff>159476</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6149340" y="17064990"/>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151691</xdr:rowOff>
    </xdr:from>
    <xdr:ext cx="469744" cy="259045"/>
    <xdr:sp macro="" textlink="">
      <xdr:nvSpPr>
        <xdr:cNvPr id="498" name="n_1mainValue【市民会館】&#10;一人当たり面積">
          <a:extLst>
            <a:ext uri="{FF2B5EF4-FFF2-40B4-BE49-F238E27FC236}">
              <a16:creationId xmlns:a16="http://schemas.microsoft.com/office/drawing/2014/main" id="{00000000-0008-0000-0200-0000F2010000}"/>
            </a:ext>
          </a:extLst>
        </xdr:cNvPr>
        <xdr:cNvSpPr txBox="1"/>
      </xdr:nvSpPr>
      <xdr:spPr>
        <a:xfrm>
          <a:off x="8271587" y="1674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6366</xdr:rowOff>
    </xdr:from>
    <xdr:ext cx="469744" cy="259045"/>
    <xdr:sp macro="" textlink="">
      <xdr:nvSpPr>
        <xdr:cNvPr id="499" name="n_2mainValue【市民会館】&#10;一人当たり面積">
          <a:extLst>
            <a:ext uri="{FF2B5EF4-FFF2-40B4-BE49-F238E27FC236}">
              <a16:creationId xmlns:a16="http://schemas.microsoft.com/office/drawing/2014/main" id="{00000000-0008-0000-0200-0000F3010000}"/>
            </a:ext>
          </a:extLst>
        </xdr:cNvPr>
        <xdr:cNvSpPr txBox="1"/>
      </xdr:nvSpPr>
      <xdr:spPr>
        <a:xfrm>
          <a:off x="750958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29227</xdr:rowOff>
    </xdr:from>
    <xdr:ext cx="469744" cy="259045"/>
    <xdr:sp macro="" textlink="">
      <xdr:nvSpPr>
        <xdr:cNvPr id="500" name="n_3mainValue【市民会館】&#10;一人当たり面積">
          <a:extLst>
            <a:ext uri="{FF2B5EF4-FFF2-40B4-BE49-F238E27FC236}">
              <a16:creationId xmlns:a16="http://schemas.microsoft.com/office/drawing/2014/main" id="{00000000-0008-0000-0200-0000F4010000}"/>
            </a:ext>
          </a:extLst>
        </xdr:cNvPr>
        <xdr:cNvSpPr txBox="1"/>
      </xdr:nvSpPr>
      <xdr:spPr>
        <a:xfrm>
          <a:off x="6712027"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55353</xdr:rowOff>
    </xdr:from>
    <xdr:ext cx="469744" cy="259045"/>
    <xdr:sp macro="" textlink="">
      <xdr:nvSpPr>
        <xdr:cNvPr id="501" name="n_4mainValue【市民会館】&#10;一人当たり面積">
          <a:extLst>
            <a:ext uri="{FF2B5EF4-FFF2-40B4-BE49-F238E27FC236}">
              <a16:creationId xmlns:a16="http://schemas.microsoft.com/office/drawing/2014/main" id="{00000000-0008-0000-0200-0000F5010000}"/>
            </a:ext>
          </a:extLst>
        </xdr:cNvPr>
        <xdr:cNvSpPr txBox="1"/>
      </xdr:nvSpPr>
      <xdr:spPr>
        <a:xfrm>
          <a:off x="5937327" y="168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6" name="【一般廃棄物処理施設】&#10;有形固定資産減価償却率グラフ枠">
          <a:extLst>
            <a:ext uri="{FF2B5EF4-FFF2-40B4-BE49-F238E27FC236}">
              <a16:creationId xmlns:a16="http://schemas.microsoft.com/office/drawing/2014/main" id="{00000000-0008-0000-0200-00000E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14375764" y="5647509"/>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528" name="【一般廃棄物処理施設】&#10;有形固定資産減価償却率最小値テキスト">
          <a:extLst>
            <a:ext uri="{FF2B5EF4-FFF2-40B4-BE49-F238E27FC236}">
              <a16:creationId xmlns:a16="http://schemas.microsoft.com/office/drawing/2014/main" id="{00000000-0008-0000-0200-000010020000}"/>
            </a:ext>
          </a:extLst>
        </xdr:cNvPr>
        <xdr:cNvSpPr txBox="1"/>
      </xdr:nvSpPr>
      <xdr:spPr>
        <a:xfrm>
          <a:off x="14414500" y="710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4287500" y="7097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30" name="【一般廃棄物処理施設】&#10;有形固定資産減価償却率最大値テキスト">
          <a:extLst>
            <a:ext uri="{FF2B5EF4-FFF2-40B4-BE49-F238E27FC236}">
              <a16:creationId xmlns:a16="http://schemas.microsoft.com/office/drawing/2014/main" id="{00000000-0008-0000-0200-000012020000}"/>
            </a:ext>
          </a:extLst>
        </xdr:cNvPr>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532" name="【一般廃棄物処理施設】&#10;有形固定資産減価償却率平均値テキスト">
          <a:extLst>
            <a:ext uri="{FF2B5EF4-FFF2-40B4-BE49-F238E27FC236}">
              <a16:creationId xmlns:a16="http://schemas.microsoft.com/office/drawing/2014/main" id="{00000000-0008-0000-0200-000014020000}"/>
            </a:ext>
          </a:extLst>
        </xdr:cNvPr>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4325600" y="635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3578840" y="64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126292</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3437244"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131535</xdr:rowOff>
    </xdr:from>
    <xdr:to>
      <xdr:col>76</xdr:col>
      <xdr:colOff>165100</xdr:colOff>
      <xdr:row>39</xdr:row>
      <xdr:rowOff>61685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2804140" y="650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52812</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2675244"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79284</xdr:rowOff>
    </xdr:from>
    <xdr:to>
      <xdr:col>72</xdr:col>
      <xdr:colOff>38100</xdr:colOff>
      <xdr:row>39</xdr:row>
      <xdr:rowOff>9434</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2029440" y="6449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39</xdr:row>
      <xdr:rowOff>561</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19005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102144</xdr:rowOff>
    </xdr:from>
    <xdr:to>
      <xdr:col>67</xdr:col>
      <xdr:colOff>101600</xdr:colOff>
      <xdr:row>39</xdr:row>
      <xdr:rowOff>32294</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123188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39</xdr:row>
      <xdr:rowOff>23421</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110298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4325600" y="642021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28320</xdr:rowOff>
    </xdr:from>
    <xdr:ext cx="405111" cy="259045"/>
    <xdr:sp macro="" textlink="">
      <xdr:nvSpPr>
        <xdr:cNvPr id="548" name="【一般廃棄物処理施設】&#10;有形固定資産減価償却率該当値テキスト">
          <a:extLst>
            <a:ext uri="{FF2B5EF4-FFF2-40B4-BE49-F238E27FC236}">
              <a16:creationId xmlns:a16="http://schemas.microsoft.com/office/drawing/2014/main" id="{00000000-0008-0000-0200-000024020000}"/>
            </a:ext>
          </a:extLst>
        </xdr:cNvPr>
        <xdr:cNvSpPr txBox="1"/>
      </xdr:nvSpPr>
      <xdr:spPr>
        <a:xfrm>
          <a:off x="14414500" y="63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147864</xdr:rowOff>
    </xdr:from>
    <xdr:to>
      <xdr:col>81</xdr:col>
      <xdr:colOff>101600</xdr:colOff>
      <xdr:row>38</xdr:row>
      <xdr:rowOff>78014</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357884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27215</xdr:rowOff>
    </xdr:from>
    <xdr:to>
      <xdr:col>85</xdr:col>
      <xdr:colOff>127000</xdr:colOff>
      <xdr:row>38</xdr:row>
      <xdr:rowOff>100693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3629640" y="6397535"/>
          <a:ext cx="74676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2804140" y="629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27215</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854940" y="6347460"/>
          <a:ext cx="7747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43361</xdr:rowOff>
    </xdr:from>
    <xdr:to>
      <xdr:col>72</xdr:col>
      <xdr:colOff>38100</xdr:colOff>
      <xdr:row>37</xdr:row>
      <xdr:rowOff>144961</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029440" y="62460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37</xdr:row>
      <xdr:rowOff>144780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072620" y="6296841"/>
          <a:ext cx="7823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160927</xdr:rowOff>
    </xdr:from>
    <xdr:to>
      <xdr:col>67</xdr:col>
      <xdr:colOff>101600</xdr:colOff>
      <xdr:row>37</xdr:row>
      <xdr:rowOff>91077</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1231880" y="61959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40277</xdr:rowOff>
    </xdr:from>
    <xdr:to>
      <xdr:col>71</xdr:col>
      <xdr:colOff>177800</xdr:colOff>
      <xdr:row>37</xdr:row>
      <xdr:rowOff>94161</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1282680" y="6242957"/>
          <a:ext cx="78994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57" name="n_1mainValue【一般廃棄物処理施設】&#10;有形固定資産減価償却率">
          <a:extLst>
            <a:ext uri="{FF2B5EF4-FFF2-40B4-BE49-F238E27FC236}">
              <a16:creationId xmlns:a16="http://schemas.microsoft.com/office/drawing/2014/main" id="{00000000-0008-0000-0200-00002D020000}"/>
            </a:ext>
          </a:extLst>
        </xdr:cNvPr>
        <xdr:cNvSpPr txBox="1"/>
      </xdr:nvSpPr>
      <xdr:spPr>
        <a:xfrm>
          <a:off x="134372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58" name="n_2mainValue【一般廃棄物処理施設】&#10;有形固定資産減価償却率">
          <a:extLst>
            <a:ext uri="{FF2B5EF4-FFF2-40B4-BE49-F238E27FC236}">
              <a16:creationId xmlns:a16="http://schemas.microsoft.com/office/drawing/2014/main" id="{00000000-0008-0000-0200-00002E020000}"/>
            </a:ext>
          </a:extLst>
        </xdr:cNvPr>
        <xdr:cNvSpPr txBox="1"/>
      </xdr:nvSpPr>
      <xdr:spPr>
        <a:xfrm>
          <a:off x="126752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161488</xdr:rowOff>
    </xdr:from>
    <xdr:ext cx="405111" cy="259045"/>
    <xdr:sp macro="" textlink="">
      <xdr:nvSpPr>
        <xdr:cNvPr id="559" name="n_3mainValue【一般廃棄物処理施設】&#10;有形固定資産減価償却率">
          <a:extLst>
            <a:ext uri="{FF2B5EF4-FFF2-40B4-BE49-F238E27FC236}">
              <a16:creationId xmlns:a16="http://schemas.microsoft.com/office/drawing/2014/main" id="{00000000-0008-0000-0200-00002F020000}"/>
            </a:ext>
          </a:extLst>
        </xdr:cNvPr>
        <xdr:cNvSpPr txBox="1"/>
      </xdr:nvSpPr>
      <xdr:spPr>
        <a:xfrm>
          <a:off x="1190054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107604</xdr:rowOff>
    </xdr:from>
    <xdr:ext cx="405111" cy="259045"/>
    <xdr:sp macro="" textlink="">
      <xdr:nvSpPr>
        <xdr:cNvPr id="560" name="n_4mainValue【一般廃棄物処理施設】&#10;有形固定資産減価償却率">
          <a:extLst>
            <a:ext uri="{FF2B5EF4-FFF2-40B4-BE49-F238E27FC236}">
              <a16:creationId xmlns:a16="http://schemas.microsoft.com/office/drawing/2014/main" id="{00000000-0008-0000-0200-000030020000}"/>
            </a:ext>
          </a:extLst>
        </xdr:cNvPr>
        <xdr:cNvSpPr txBox="1"/>
      </xdr:nvSpPr>
      <xdr:spPr>
        <a:xfrm>
          <a:off x="11102984" y="59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a:extLst>
            <a:ext uri="{FF2B5EF4-FFF2-40B4-BE49-F238E27FC236}">
              <a16:creationId xmlns:a16="http://schemas.microsoft.com/office/drawing/2014/main" id="{00000000-0008-0000-0200-000045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9509104" y="5887090"/>
          <a:ext cx="0" cy="1112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583" name="【一般廃棄物処理施設】&#10;一人当たり有形固定資産（償却資産）額最小値テキスト">
          <a:extLst>
            <a:ext uri="{FF2B5EF4-FFF2-40B4-BE49-F238E27FC236}">
              <a16:creationId xmlns:a16="http://schemas.microsoft.com/office/drawing/2014/main" id="{00000000-0008-0000-0200-000047020000}"/>
            </a:ext>
          </a:extLst>
        </xdr:cNvPr>
        <xdr:cNvSpPr txBox="1"/>
      </xdr:nvSpPr>
      <xdr:spPr>
        <a:xfrm>
          <a:off x="19547840" y="70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9443700" y="6999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585" name="【一般廃棄物処理施設】&#10;一人当たり有形固定資産（償却資産）額最大値テキスト">
          <a:extLst>
            <a:ext uri="{FF2B5EF4-FFF2-40B4-BE49-F238E27FC236}">
              <a16:creationId xmlns:a16="http://schemas.microsoft.com/office/drawing/2014/main" id="{00000000-0008-0000-0200-000049020000}"/>
            </a:ext>
          </a:extLst>
        </xdr:cNvPr>
        <xdr:cNvSpPr txBox="1"/>
      </xdr:nvSpPr>
      <xdr:spPr>
        <a:xfrm>
          <a:off x="19547840" y="56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9443700" y="5887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587" name="【一般廃棄物処理施設】&#10;一人当たり有形固定資産（償却資産）額平均値テキスト">
          <a:extLst>
            <a:ext uri="{FF2B5EF4-FFF2-40B4-BE49-F238E27FC236}">
              <a16:creationId xmlns:a16="http://schemas.microsoft.com/office/drawing/2014/main" id="{00000000-0008-0000-0200-00004B020000}"/>
            </a:ext>
          </a:extLst>
        </xdr:cNvPr>
        <xdr:cNvSpPr txBox="1"/>
      </xdr:nvSpPr>
      <xdr:spPr>
        <a:xfrm>
          <a:off x="19547840" y="6428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9458940" y="657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8735040" y="65844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164609</xdr:rowOff>
    </xdr:from>
    <xdr:ext cx="534377" cy="259045"/>
    <xdr:sp macro="" textlink="">
      <xdr:nvSpPr>
        <xdr:cNvPr id="590" name="n_1ave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18528811" y="63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105287</xdr:rowOff>
    </xdr:from>
    <xdr:to>
      <xdr:col>107</xdr:col>
      <xdr:colOff>101600</xdr:colOff>
      <xdr:row>40</xdr:row>
      <xdr:rowOff>35437</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51964</xdr:rowOff>
    </xdr:from>
    <xdr:ext cx="534377" cy="259045"/>
    <xdr:sp macro="" textlink="">
      <xdr:nvSpPr>
        <xdr:cNvPr id="592" name="n_2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17766811" y="64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108317</xdr:rowOff>
    </xdr:from>
    <xdr:to>
      <xdr:col>102</xdr:col>
      <xdr:colOff>165100</xdr:colOff>
      <xdr:row>40</xdr:row>
      <xdr:rowOff>38467</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54994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696925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84205</xdr:rowOff>
    </xdr:from>
    <xdr:to>
      <xdr:col>98</xdr:col>
      <xdr:colOff>38100</xdr:colOff>
      <xdr:row>40</xdr:row>
      <xdr:rowOff>14355</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30882</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619455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5004</xdr:rowOff>
    </xdr:from>
    <xdr:to>
      <xdr:col>116</xdr:col>
      <xdr:colOff>114300</xdr:colOff>
      <xdr:row>40</xdr:row>
      <xdr:rowOff>106604</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9458940" y="67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154881</xdr:rowOff>
    </xdr:from>
    <xdr:ext cx="534377" cy="259045"/>
    <xdr:sp macro="" textlink="">
      <xdr:nvSpPr>
        <xdr:cNvPr id="603" name="【一般廃棄物処理施設】&#10;一人当たり有形固定資産（償却資産）額該当値テキスト">
          <a:extLst>
            <a:ext uri="{FF2B5EF4-FFF2-40B4-BE49-F238E27FC236}">
              <a16:creationId xmlns:a16="http://schemas.microsoft.com/office/drawing/2014/main" id="{00000000-0008-0000-0200-00005B020000}"/>
            </a:ext>
          </a:extLst>
        </xdr:cNvPr>
        <xdr:cNvSpPr txBox="1"/>
      </xdr:nvSpPr>
      <xdr:spPr>
        <a:xfrm>
          <a:off x="19547840" y="66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8964</xdr:rowOff>
    </xdr:from>
    <xdr:to>
      <xdr:col>112</xdr:col>
      <xdr:colOff>38100</xdr:colOff>
      <xdr:row>40</xdr:row>
      <xdr:rowOff>110564</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8735040" y="67145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55804</xdr:rowOff>
    </xdr:from>
    <xdr:to>
      <xdr:col>116</xdr:col>
      <xdr:colOff>63500</xdr:colOff>
      <xdr:row>40</xdr:row>
      <xdr:rowOff>59764</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8778220" y="6761404"/>
          <a:ext cx="73152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9284</xdr:rowOff>
    </xdr:from>
    <xdr:to>
      <xdr:col>107</xdr:col>
      <xdr:colOff>101600</xdr:colOff>
      <xdr:row>40</xdr:row>
      <xdr:rowOff>110884</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7937480" y="67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59764</xdr:rowOff>
    </xdr:from>
    <xdr:to>
      <xdr:col>111</xdr:col>
      <xdr:colOff>177800</xdr:colOff>
      <xdr:row>40</xdr:row>
      <xdr:rowOff>60084</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7988280" y="6765364"/>
          <a:ext cx="78994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16132</xdr:rowOff>
    </xdr:from>
    <xdr:to>
      <xdr:col>102</xdr:col>
      <xdr:colOff>165100</xdr:colOff>
      <xdr:row>40</xdr:row>
      <xdr:rowOff>117732</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7162780" y="672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60084</xdr:rowOff>
    </xdr:from>
    <xdr:to>
      <xdr:col>107</xdr:col>
      <xdr:colOff>50800</xdr:colOff>
      <xdr:row>40</xdr:row>
      <xdr:rowOff>66932</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7213580" y="6765684"/>
          <a:ext cx="7747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18634</xdr:rowOff>
    </xdr:from>
    <xdr:to>
      <xdr:col>98</xdr:col>
      <xdr:colOff>38100</xdr:colOff>
      <xdr:row>40</xdr:row>
      <xdr:rowOff>120234</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6388080" y="67242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66932</xdr:rowOff>
    </xdr:from>
    <xdr:to>
      <xdr:col>102</xdr:col>
      <xdr:colOff>114300</xdr:colOff>
      <xdr:row>40</xdr:row>
      <xdr:rowOff>69434</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16431260" y="6772532"/>
          <a:ext cx="78232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101691</xdr:rowOff>
    </xdr:from>
    <xdr:ext cx="534377" cy="259045"/>
    <xdr:sp macro="" textlink="">
      <xdr:nvSpPr>
        <xdr:cNvPr id="612" name="n_1main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18528811" y="68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102011</xdr:rowOff>
    </xdr:from>
    <xdr:ext cx="534377" cy="259045"/>
    <xdr:sp macro="" textlink="">
      <xdr:nvSpPr>
        <xdr:cNvPr id="613" name="n_2mainValue【一般廃棄物処理施設】&#10;一人当たり有形固定資産（償却資産）額">
          <a:extLst>
            <a:ext uri="{FF2B5EF4-FFF2-40B4-BE49-F238E27FC236}">
              <a16:creationId xmlns:a16="http://schemas.microsoft.com/office/drawing/2014/main" id="{00000000-0008-0000-0200-000065020000}"/>
            </a:ext>
          </a:extLst>
        </xdr:cNvPr>
        <xdr:cNvSpPr txBox="1"/>
      </xdr:nvSpPr>
      <xdr:spPr>
        <a:xfrm>
          <a:off x="17766811" y="68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108859</xdr:rowOff>
    </xdr:from>
    <xdr:ext cx="534377" cy="259045"/>
    <xdr:sp macro="" textlink="">
      <xdr:nvSpPr>
        <xdr:cNvPr id="614" name="n_3mainValue【一般廃棄物処理施設】&#10;一人当たり有形固定資産（償却資産）額">
          <a:extLst>
            <a:ext uri="{FF2B5EF4-FFF2-40B4-BE49-F238E27FC236}">
              <a16:creationId xmlns:a16="http://schemas.microsoft.com/office/drawing/2014/main" id="{00000000-0008-0000-0200-000066020000}"/>
            </a:ext>
          </a:extLst>
        </xdr:cNvPr>
        <xdr:cNvSpPr txBox="1"/>
      </xdr:nvSpPr>
      <xdr:spPr>
        <a:xfrm>
          <a:off x="16969251" y="68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111361</xdr:rowOff>
    </xdr:from>
    <xdr:ext cx="534377" cy="259045"/>
    <xdr:sp macro="" textlink="">
      <xdr:nvSpPr>
        <xdr:cNvPr id="615" name="n_4mainValue【一般廃棄物処理施設】&#10;一人当たり有形固定資産（償却資産）額">
          <a:extLst>
            <a:ext uri="{FF2B5EF4-FFF2-40B4-BE49-F238E27FC236}">
              <a16:creationId xmlns:a16="http://schemas.microsoft.com/office/drawing/2014/main" id="{00000000-0008-0000-0200-000067020000}"/>
            </a:ext>
          </a:extLst>
        </xdr:cNvPr>
        <xdr:cNvSpPr txBox="1"/>
      </xdr:nvSpPr>
      <xdr:spPr>
        <a:xfrm>
          <a:off x="16194551" y="681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41" name="【保健センター・保健所】&#10;有形固定資産減価償却率グラフ枠">
          <a:extLst>
            <a:ext uri="{FF2B5EF4-FFF2-40B4-BE49-F238E27FC236}">
              <a16:creationId xmlns:a16="http://schemas.microsoft.com/office/drawing/2014/main" id="{00000000-0008-0000-0200-000081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4375764" y="9293678"/>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643" name="【保健センター・保健所】&#10;有形固定資産減価償却率最小値テキスト">
          <a:extLst>
            <a:ext uri="{FF2B5EF4-FFF2-40B4-BE49-F238E27FC236}">
              <a16:creationId xmlns:a16="http://schemas.microsoft.com/office/drawing/2014/main" id="{00000000-0008-0000-0200-000083020000}"/>
            </a:ext>
          </a:extLst>
        </xdr:cNvPr>
        <xdr:cNvSpPr txBox="1"/>
      </xdr:nvSpPr>
      <xdr:spPr>
        <a:xfrm>
          <a:off x="14414500" y="108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42875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5" name="【保健センター・保健所】&#10;有形固定資産減価償却率最大値テキスト">
          <a:extLst>
            <a:ext uri="{FF2B5EF4-FFF2-40B4-BE49-F238E27FC236}">
              <a16:creationId xmlns:a16="http://schemas.microsoft.com/office/drawing/2014/main" id="{00000000-0008-0000-0200-000085020000}"/>
            </a:ext>
          </a:extLst>
        </xdr:cNvPr>
        <xdr:cNvSpPr txBox="1"/>
      </xdr:nvSpPr>
      <xdr:spPr>
        <a:xfrm>
          <a:off x="14414500" y="907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21062</xdr:rowOff>
    </xdr:from>
    <xdr:ext cx="405111" cy="259045"/>
    <xdr:sp macro="" textlink="">
      <xdr:nvSpPr>
        <xdr:cNvPr id="647" name="【保健センター・保健所】&#10;有形固定資産減価償却率平均値テキスト">
          <a:extLst>
            <a:ext uri="{FF2B5EF4-FFF2-40B4-BE49-F238E27FC236}">
              <a16:creationId xmlns:a16="http://schemas.microsoft.com/office/drawing/2014/main" id="{00000000-0008-0000-0200-000087020000}"/>
            </a:ext>
          </a:extLst>
        </xdr:cNvPr>
        <xdr:cNvSpPr txBox="1"/>
      </xdr:nvSpPr>
      <xdr:spPr>
        <a:xfrm>
          <a:off x="14414500" y="957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4325600" y="97251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3578840" y="961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8544</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3437244" y="939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22678</xdr:rowOff>
    </xdr:from>
    <xdr:to>
      <xdr:col>76</xdr:col>
      <xdr:colOff>165100</xdr:colOff>
      <xdr:row>57</xdr:row>
      <xdr:rowOff>124278</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2804140" y="957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140805</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2675244" y="936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138612</xdr:rowOff>
    </xdr:from>
    <xdr:to>
      <xdr:col>72</xdr:col>
      <xdr:colOff>38100</xdr:colOff>
      <xdr:row>57</xdr:row>
      <xdr:rowOff>68762</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2029440" y="9526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85289</xdr:rowOff>
    </xdr:from>
    <xdr:ext cx="405111" cy="259045"/>
    <xdr:sp macro="" textlink="">
      <xdr:nvSpPr>
        <xdr:cNvPr id="654" name="n_3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1900544" y="930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168003</xdr:rowOff>
    </xdr:from>
    <xdr:to>
      <xdr:col>67</xdr:col>
      <xdr:colOff>101600</xdr:colOff>
      <xdr:row>57</xdr:row>
      <xdr:rowOff>98153</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1231880" y="95558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114680</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1102984" y="933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4325600" y="1026831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663" name="【保健センター・保健所】&#10;有形固定資産減価償却率該当値テキスト">
          <a:extLst>
            <a:ext uri="{FF2B5EF4-FFF2-40B4-BE49-F238E27FC236}">
              <a16:creationId xmlns:a16="http://schemas.microsoft.com/office/drawing/2014/main" id="{00000000-0008-0000-0200-000097020000}"/>
            </a:ext>
          </a:extLst>
        </xdr:cNvPr>
        <xdr:cNvSpPr txBox="1"/>
      </xdr:nvSpPr>
      <xdr:spPr>
        <a:xfrm>
          <a:off x="14414500"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3578840" y="10229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50619</xdr:rowOff>
    </xdr:from>
    <xdr:to>
      <xdr:col>85</xdr:col>
      <xdr:colOff>127000</xdr:colOff>
      <xdr:row>61</xdr:row>
      <xdr:rowOff>93073</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3629640" y="10276659"/>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2804140" y="1015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61</xdr:row>
      <xdr:rowOff>50619</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854940" y="10208623"/>
          <a:ext cx="7747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2029440" y="10082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75112</xdr:rowOff>
    </xdr:from>
    <xdr:to>
      <xdr:col>76</xdr:col>
      <xdr:colOff>114300</xdr:colOff>
      <xdr:row>60</xdr:row>
      <xdr:rowOff>150223</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072620" y="10133512"/>
          <a:ext cx="78232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123188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75112</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1282680" y="10058400"/>
          <a:ext cx="78994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92546</xdr:rowOff>
    </xdr:from>
    <xdr:ext cx="405111" cy="259045"/>
    <xdr:sp macro="" textlink="">
      <xdr:nvSpPr>
        <xdr:cNvPr id="672" name="n_1mainValue【保健センター・保健所】&#10;有形固定資産減価償却率">
          <a:extLst>
            <a:ext uri="{FF2B5EF4-FFF2-40B4-BE49-F238E27FC236}">
              <a16:creationId xmlns:a16="http://schemas.microsoft.com/office/drawing/2014/main" id="{00000000-0008-0000-0200-0000A0020000}"/>
            </a:ext>
          </a:extLst>
        </xdr:cNvPr>
        <xdr:cNvSpPr txBox="1"/>
      </xdr:nvSpPr>
      <xdr:spPr>
        <a:xfrm>
          <a:off x="1343724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673" name="n_2mainValue【保健センター・保健所】&#10;有形固定資産減価償却率">
          <a:extLst>
            <a:ext uri="{FF2B5EF4-FFF2-40B4-BE49-F238E27FC236}">
              <a16:creationId xmlns:a16="http://schemas.microsoft.com/office/drawing/2014/main" id="{00000000-0008-0000-0200-0000A1020000}"/>
            </a:ext>
          </a:extLst>
        </xdr:cNvPr>
        <xdr:cNvSpPr txBox="1"/>
      </xdr:nvSpPr>
      <xdr:spPr>
        <a:xfrm>
          <a:off x="1267524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117039</xdr:rowOff>
    </xdr:from>
    <xdr:ext cx="405111" cy="259045"/>
    <xdr:sp macro="" textlink="">
      <xdr:nvSpPr>
        <xdr:cNvPr id="674" name="n_3mainValue【保健センター・保健所】&#10;有形固定資産減価償却率">
          <a:extLst>
            <a:ext uri="{FF2B5EF4-FFF2-40B4-BE49-F238E27FC236}">
              <a16:creationId xmlns:a16="http://schemas.microsoft.com/office/drawing/2014/main" id="{00000000-0008-0000-0200-0000A2020000}"/>
            </a:ext>
          </a:extLst>
        </xdr:cNvPr>
        <xdr:cNvSpPr txBox="1"/>
      </xdr:nvSpPr>
      <xdr:spPr>
        <a:xfrm>
          <a:off x="119005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75" name="n_4mainValue【保健センター・保健所】&#10;有形固定資産減価償却率">
          <a:extLst>
            <a:ext uri="{FF2B5EF4-FFF2-40B4-BE49-F238E27FC236}">
              <a16:creationId xmlns:a16="http://schemas.microsoft.com/office/drawing/2014/main" id="{00000000-0008-0000-0200-0000A3020000}"/>
            </a:ext>
          </a:extLst>
        </xdr:cNvPr>
        <xdr:cNvSpPr txBox="1"/>
      </xdr:nvSpPr>
      <xdr:spPr>
        <a:xfrm>
          <a:off x="1110298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保健センター・保健所】&#10;一人当たり面積グラフ枠">
          <a:extLst>
            <a:ext uri="{FF2B5EF4-FFF2-40B4-BE49-F238E27FC236}">
              <a16:creationId xmlns:a16="http://schemas.microsoft.com/office/drawing/2014/main" id="{00000000-0008-0000-0200-0000BA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9509104" y="93497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700" name="【保健センター・保健所】&#10;一人当たり面積最小値テキスト">
          <a:extLst>
            <a:ext uri="{FF2B5EF4-FFF2-40B4-BE49-F238E27FC236}">
              <a16:creationId xmlns:a16="http://schemas.microsoft.com/office/drawing/2014/main" id="{00000000-0008-0000-0200-0000BC020000}"/>
            </a:ext>
          </a:extLst>
        </xdr:cNvPr>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702" name="【保健センター・保健所】&#10;一人当たり面積最大値テキスト">
          <a:extLst>
            <a:ext uri="{FF2B5EF4-FFF2-40B4-BE49-F238E27FC236}">
              <a16:creationId xmlns:a16="http://schemas.microsoft.com/office/drawing/2014/main" id="{00000000-0008-0000-0200-0000BE020000}"/>
            </a:ext>
          </a:extLst>
        </xdr:cNvPr>
        <xdr:cNvSpPr txBox="1"/>
      </xdr:nvSpPr>
      <xdr:spPr>
        <a:xfrm>
          <a:off x="19547840" y="91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9443700" y="934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704" name="【保健センター・保健所】&#10;一人当たり面積平均値テキスト">
          <a:extLst>
            <a:ext uri="{FF2B5EF4-FFF2-40B4-BE49-F238E27FC236}">
              <a16:creationId xmlns:a16="http://schemas.microsoft.com/office/drawing/2014/main" id="{00000000-0008-0000-0200-0000C0020000}"/>
            </a:ext>
          </a:extLst>
        </xdr:cNvPr>
        <xdr:cNvSpPr txBox="1"/>
      </xdr:nvSpPr>
      <xdr:spPr>
        <a:xfrm>
          <a:off x="19547840" y="1019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94589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87350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707" name="n_1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5611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90170</xdr:rowOff>
    </xdr:from>
    <xdr:to>
      <xdr:col>107</xdr:col>
      <xdr:colOff>101600</xdr:colOff>
      <xdr:row>63</xdr:row>
      <xdr:rowOff>20320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793748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11447</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1777626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93980</xdr:rowOff>
    </xdr:from>
    <xdr:to>
      <xdr:col>102</xdr:col>
      <xdr:colOff>165100</xdr:colOff>
      <xdr:row>63</xdr:row>
      <xdr:rowOff>24130</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15257</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700156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105410</xdr:rowOff>
    </xdr:from>
    <xdr:to>
      <xdr:col>98</xdr:col>
      <xdr:colOff>38100</xdr:colOff>
      <xdr:row>63</xdr:row>
      <xdr:rowOff>35560</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638808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26687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622686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945894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720" name="【保健センター・保健所】&#10;一人当たり面積該当値テキスト">
          <a:extLst>
            <a:ext uri="{FF2B5EF4-FFF2-40B4-BE49-F238E27FC236}">
              <a16:creationId xmlns:a16="http://schemas.microsoft.com/office/drawing/2014/main" id="{00000000-0008-0000-0200-0000D0020000}"/>
            </a:ext>
          </a:extLst>
        </xdr:cNvPr>
        <xdr:cNvSpPr txBox="1"/>
      </xdr:nvSpPr>
      <xdr:spPr>
        <a:xfrm>
          <a:off x="19547840"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67310</xdr:rowOff>
    </xdr:from>
    <xdr:to>
      <xdr:col>112</xdr:col>
      <xdr:colOff>38100</xdr:colOff>
      <xdr:row>62</xdr:row>
      <xdr:rowOff>168910</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8735040" y="10460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118110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8778220" y="105041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793748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118110</xdr:rowOff>
    </xdr:from>
    <xdr:to>
      <xdr:col>111</xdr:col>
      <xdr:colOff>177800</xdr:colOff>
      <xdr:row>62</xdr:row>
      <xdr:rowOff>121920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17988280" y="1051179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7162780" y="1047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121920</xdr:rowOff>
    </xdr:from>
    <xdr:to>
      <xdr:col>107</xdr:col>
      <xdr:colOff>50800</xdr:colOff>
      <xdr:row>62</xdr:row>
      <xdr:rowOff>129540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7213580" y="105156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82550</xdr:rowOff>
    </xdr:from>
    <xdr:to>
      <xdr:col>98</xdr:col>
      <xdr:colOff>38100</xdr:colOff>
      <xdr:row>63</xdr:row>
      <xdr:rowOff>12700</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6388080" y="1047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62</xdr:row>
      <xdr:rowOff>133350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16431260" y="1052322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160037</xdr:rowOff>
    </xdr:from>
    <xdr:ext cx="469744" cy="259045"/>
    <xdr:sp macro="" textlink="">
      <xdr:nvSpPr>
        <xdr:cNvPr id="729" name="n_1mainValue【保健センター・保健所】&#10;一人当たり面積">
          <a:extLst>
            <a:ext uri="{FF2B5EF4-FFF2-40B4-BE49-F238E27FC236}">
              <a16:creationId xmlns:a16="http://schemas.microsoft.com/office/drawing/2014/main" id="{00000000-0008-0000-0200-0000D9020000}"/>
            </a:ext>
          </a:extLst>
        </xdr:cNvPr>
        <xdr:cNvSpPr txBox="1"/>
      </xdr:nvSpPr>
      <xdr:spPr>
        <a:xfrm>
          <a:off x="185611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17797</xdr:rowOff>
    </xdr:from>
    <xdr:ext cx="469744" cy="259045"/>
    <xdr:sp macro="" textlink="">
      <xdr:nvSpPr>
        <xdr:cNvPr id="730" name="n_2mainValue【保健センター・保健所】&#10;一人当たり面積">
          <a:extLst>
            <a:ext uri="{FF2B5EF4-FFF2-40B4-BE49-F238E27FC236}">
              <a16:creationId xmlns:a16="http://schemas.microsoft.com/office/drawing/2014/main" id="{00000000-0008-0000-0200-0000DA020000}"/>
            </a:ext>
          </a:extLst>
        </xdr:cNvPr>
        <xdr:cNvSpPr txBox="1"/>
      </xdr:nvSpPr>
      <xdr:spPr>
        <a:xfrm>
          <a:off x="1777626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25417</xdr:rowOff>
    </xdr:from>
    <xdr:ext cx="469744" cy="259045"/>
    <xdr:sp macro="" textlink="">
      <xdr:nvSpPr>
        <xdr:cNvPr id="731" name="n_3mainValue【保健センター・保健所】&#10;一人当たり面積">
          <a:extLst>
            <a:ext uri="{FF2B5EF4-FFF2-40B4-BE49-F238E27FC236}">
              <a16:creationId xmlns:a16="http://schemas.microsoft.com/office/drawing/2014/main" id="{00000000-0008-0000-0200-0000DB020000}"/>
            </a:ext>
          </a:extLst>
        </xdr:cNvPr>
        <xdr:cNvSpPr txBox="1"/>
      </xdr:nvSpPr>
      <xdr:spPr>
        <a:xfrm>
          <a:off x="1700156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32" name="n_4mainValue【保健センター・保健所】&#10;一人当たり面積">
          <a:extLst>
            <a:ext uri="{FF2B5EF4-FFF2-40B4-BE49-F238E27FC236}">
              <a16:creationId xmlns:a16="http://schemas.microsoft.com/office/drawing/2014/main" id="{00000000-0008-0000-0200-0000DC020000}"/>
            </a:ext>
          </a:extLst>
        </xdr:cNvPr>
        <xdr:cNvSpPr txBox="1"/>
      </xdr:nvSpPr>
      <xdr:spPr>
        <a:xfrm>
          <a:off x="162268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6" name="【消防施設】&#10;有形固定資産減価償却率グラフ枠">
          <a:extLst>
            <a:ext uri="{FF2B5EF4-FFF2-40B4-BE49-F238E27FC236}">
              <a16:creationId xmlns:a16="http://schemas.microsoft.com/office/drawing/2014/main" id="{00000000-0008-0000-0200-0000F4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4375764" y="12997816"/>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8" name="【消防施設】&#10;有形固定資産減価償却率最小値テキスト">
          <a:extLst>
            <a:ext uri="{FF2B5EF4-FFF2-40B4-BE49-F238E27FC236}">
              <a16:creationId xmlns:a16="http://schemas.microsoft.com/office/drawing/2014/main" id="{00000000-0008-0000-0200-0000F6020000}"/>
            </a:ext>
          </a:extLst>
        </xdr:cNvPr>
        <xdr:cNvSpPr txBox="1"/>
      </xdr:nvSpPr>
      <xdr:spPr>
        <a:xfrm>
          <a:off x="144145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42875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760" name="【消防施設】&#10;有形固定資産減価償却率最大値テキスト">
          <a:extLst>
            <a:ext uri="{FF2B5EF4-FFF2-40B4-BE49-F238E27FC236}">
              <a16:creationId xmlns:a16="http://schemas.microsoft.com/office/drawing/2014/main" id="{00000000-0008-0000-0200-0000F8020000}"/>
            </a:ext>
          </a:extLst>
        </xdr:cNvPr>
        <xdr:cNvSpPr txBox="1"/>
      </xdr:nvSpPr>
      <xdr:spPr>
        <a:xfrm>
          <a:off x="14414500" y="1277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4287500" y="12997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762" name="【消防施設】&#10;有形固定資産減価償却率平均値テキスト">
          <a:extLst>
            <a:ext uri="{FF2B5EF4-FFF2-40B4-BE49-F238E27FC236}">
              <a16:creationId xmlns:a16="http://schemas.microsoft.com/office/drawing/2014/main" id="{00000000-0008-0000-0200-0000FA020000}"/>
            </a:ext>
          </a:extLst>
        </xdr:cNvPr>
        <xdr:cNvSpPr txBox="1"/>
      </xdr:nvSpPr>
      <xdr:spPr>
        <a:xfrm>
          <a:off x="14414500" y="13813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4325600" y="138347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357884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133366</xdr:rowOff>
    </xdr:from>
    <xdr:ext cx="405111" cy="259045"/>
    <xdr:sp macro="" textlink="">
      <xdr:nvSpPr>
        <xdr:cNvPr id="765" name="n_1aveValue【消防施設】&#10;有形固定資産減価償却率">
          <a:extLst>
            <a:ext uri="{FF2B5EF4-FFF2-40B4-BE49-F238E27FC236}">
              <a16:creationId xmlns:a16="http://schemas.microsoft.com/office/drawing/2014/main" id="{00000000-0008-0000-0200-0000FD020000}"/>
            </a:ext>
          </a:extLst>
        </xdr:cNvPr>
        <xdr:cNvSpPr txBox="1"/>
      </xdr:nvSpPr>
      <xdr:spPr>
        <a:xfrm>
          <a:off x="1343724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149225</xdr:rowOff>
    </xdr:from>
    <xdr:to>
      <xdr:col>76</xdr:col>
      <xdr:colOff>165100</xdr:colOff>
      <xdr:row>81</xdr:row>
      <xdr:rowOff>79375</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95902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200-0000FF020000}"/>
            </a:ext>
          </a:extLst>
        </xdr:cNvPr>
        <xdr:cNvSpPr txBox="1"/>
      </xdr:nvSpPr>
      <xdr:spPr>
        <a:xfrm>
          <a:off x="1267524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124461</xdr:rowOff>
    </xdr:from>
    <xdr:to>
      <xdr:col>72</xdr:col>
      <xdr:colOff>38100</xdr:colOff>
      <xdr:row>81</xdr:row>
      <xdr:rowOff>54611</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71138</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200-000001030000}"/>
            </a:ext>
          </a:extLst>
        </xdr:cNvPr>
        <xdr:cNvSpPr txBox="1"/>
      </xdr:nvSpPr>
      <xdr:spPr>
        <a:xfrm>
          <a:off x="1190054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122555</xdr:rowOff>
    </xdr:from>
    <xdr:to>
      <xdr:col>67</xdr:col>
      <xdr:colOff>101600</xdr:colOff>
      <xdr:row>81</xdr:row>
      <xdr:rowOff>52705</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69232</xdr:rowOff>
    </xdr:from>
    <xdr:ext cx="405111" cy="259045"/>
    <xdr:sp macro="" textlink="">
      <xdr:nvSpPr>
        <xdr:cNvPr id="771" name="n_4aveValue【消防施設】&#10;有形固定資産減価償却率">
          <a:extLst>
            <a:ext uri="{FF2B5EF4-FFF2-40B4-BE49-F238E27FC236}">
              <a16:creationId xmlns:a16="http://schemas.microsoft.com/office/drawing/2014/main" id="{00000000-0008-0000-0200-000003030000}"/>
            </a:ext>
          </a:extLst>
        </xdr:cNvPr>
        <xdr:cNvSpPr txBox="1"/>
      </xdr:nvSpPr>
      <xdr:spPr>
        <a:xfrm>
          <a:off x="1110298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4325600" y="137795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778" name="【消防施設】&#10;有形固定資産減価償却率該当値テキスト">
          <a:extLst>
            <a:ext uri="{FF2B5EF4-FFF2-40B4-BE49-F238E27FC236}">
              <a16:creationId xmlns:a16="http://schemas.microsoft.com/office/drawing/2014/main" id="{00000000-0008-0000-0200-00000A030000}"/>
            </a:ext>
          </a:extLst>
        </xdr:cNvPr>
        <xdr:cNvSpPr txBox="1"/>
      </xdr:nvSpPr>
      <xdr:spPr>
        <a:xfrm>
          <a:off x="14414500" y="1363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3578840" y="13733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83820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3629640" y="13780769"/>
          <a:ext cx="74676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2804140" y="1368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34289</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854940" y="13731240"/>
          <a:ext cx="7747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84455</xdr:rowOff>
    </xdr:from>
    <xdr:to>
      <xdr:col>72</xdr:col>
      <xdr:colOff>38100</xdr:colOff>
      <xdr:row>82</xdr:row>
      <xdr:rowOff>14605</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2029440" y="13663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135255</xdr:rowOff>
    </xdr:from>
    <xdr:to>
      <xdr:col>76</xdr:col>
      <xdr:colOff>114300</xdr:colOff>
      <xdr:row>81</xdr:row>
      <xdr:rowOff>152400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072620" y="1371409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78739</xdr:rowOff>
    </xdr:from>
    <xdr:to>
      <xdr:col>67</xdr:col>
      <xdr:colOff>101600</xdr:colOff>
      <xdr:row>82</xdr:row>
      <xdr:rowOff>8889</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123188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129539</xdr:rowOff>
    </xdr:from>
    <xdr:to>
      <xdr:col>71</xdr:col>
      <xdr:colOff>177800</xdr:colOff>
      <xdr:row>81</xdr:row>
      <xdr:rowOff>135255</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1282680" y="13708379"/>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101616</xdr:rowOff>
    </xdr:from>
    <xdr:ext cx="405111" cy="259045"/>
    <xdr:sp macro="" textlink="">
      <xdr:nvSpPr>
        <xdr:cNvPr id="787" name="n_1mainValue【消防施設】&#10;有形固定資産減価償却率">
          <a:extLst>
            <a:ext uri="{FF2B5EF4-FFF2-40B4-BE49-F238E27FC236}">
              <a16:creationId xmlns:a16="http://schemas.microsoft.com/office/drawing/2014/main" id="{00000000-0008-0000-0200-000013030000}"/>
            </a:ext>
          </a:extLst>
        </xdr:cNvPr>
        <xdr:cNvSpPr txBox="1"/>
      </xdr:nvSpPr>
      <xdr:spPr>
        <a:xfrm>
          <a:off x="134372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88" name="n_2mainValue【消防施設】&#10;有形固定資産減価償却率">
          <a:extLst>
            <a:ext uri="{FF2B5EF4-FFF2-40B4-BE49-F238E27FC236}">
              <a16:creationId xmlns:a16="http://schemas.microsoft.com/office/drawing/2014/main" id="{00000000-0008-0000-0200-000014030000}"/>
            </a:ext>
          </a:extLst>
        </xdr:cNvPr>
        <xdr:cNvSpPr txBox="1"/>
      </xdr:nvSpPr>
      <xdr:spPr>
        <a:xfrm>
          <a:off x="126752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5732</xdr:rowOff>
    </xdr:from>
    <xdr:ext cx="405111" cy="259045"/>
    <xdr:sp macro="" textlink="">
      <xdr:nvSpPr>
        <xdr:cNvPr id="789" name="n_3mainValue【消防施設】&#10;有形固定資産減価償却率">
          <a:extLst>
            <a:ext uri="{FF2B5EF4-FFF2-40B4-BE49-F238E27FC236}">
              <a16:creationId xmlns:a16="http://schemas.microsoft.com/office/drawing/2014/main" id="{00000000-0008-0000-0200-000015030000}"/>
            </a:ext>
          </a:extLst>
        </xdr:cNvPr>
        <xdr:cNvSpPr txBox="1"/>
      </xdr:nvSpPr>
      <xdr:spPr>
        <a:xfrm>
          <a:off x="1190054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xdr:rowOff>
    </xdr:from>
    <xdr:ext cx="405111" cy="259045"/>
    <xdr:sp macro="" textlink="">
      <xdr:nvSpPr>
        <xdr:cNvPr id="790" name="n_4mainValue【消防施設】&#10;有形固定資産減価償却率">
          <a:extLst>
            <a:ext uri="{FF2B5EF4-FFF2-40B4-BE49-F238E27FC236}">
              <a16:creationId xmlns:a16="http://schemas.microsoft.com/office/drawing/2014/main" id="{00000000-0008-0000-0200-000016030000}"/>
            </a:ext>
          </a:extLst>
        </xdr:cNvPr>
        <xdr:cNvSpPr txBox="1"/>
      </xdr:nvSpPr>
      <xdr:spPr>
        <a:xfrm>
          <a:off x="1110298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a:extLst>
            <a:ext uri="{FF2B5EF4-FFF2-40B4-BE49-F238E27FC236}">
              <a16:creationId xmlns:a16="http://schemas.microsoft.com/office/drawing/2014/main" id="{00000000-0008-0000-0200-00002D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9509104" y="13158470"/>
          <a:ext cx="0" cy="134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5" name="【消防施設】&#10;一人当たり面積最小値テキスト">
          <a:extLst>
            <a:ext uri="{FF2B5EF4-FFF2-40B4-BE49-F238E27FC236}">
              <a16:creationId xmlns:a16="http://schemas.microsoft.com/office/drawing/2014/main" id="{00000000-0008-0000-0200-00002F030000}"/>
            </a:ext>
          </a:extLst>
        </xdr:cNvPr>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817" name="【消防施設】&#10;一人当たり面積最大値テキスト">
          <a:extLst>
            <a:ext uri="{FF2B5EF4-FFF2-40B4-BE49-F238E27FC236}">
              <a16:creationId xmlns:a16="http://schemas.microsoft.com/office/drawing/2014/main" id="{00000000-0008-0000-0200-000031030000}"/>
            </a:ext>
          </a:extLst>
        </xdr:cNvPr>
        <xdr:cNvSpPr txBox="1"/>
      </xdr:nvSpPr>
      <xdr:spPr>
        <a:xfrm>
          <a:off x="19547840"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9443700" y="1315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148607</xdr:rowOff>
    </xdr:from>
    <xdr:ext cx="469744" cy="259045"/>
    <xdr:sp macro="" textlink="">
      <xdr:nvSpPr>
        <xdr:cNvPr id="819" name="【消防施設】&#10;一人当たり面積平均値テキスト">
          <a:extLst>
            <a:ext uri="{FF2B5EF4-FFF2-40B4-BE49-F238E27FC236}">
              <a16:creationId xmlns:a16="http://schemas.microsoft.com/office/drawing/2014/main" id="{00000000-0008-0000-0200-000033030000}"/>
            </a:ext>
          </a:extLst>
        </xdr:cNvPr>
        <xdr:cNvSpPr txBox="1"/>
      </xdr:nvSpPr>
      <xdr:spPr>
        <a:xfrm>
          <a:off x="19547840" y="1423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5894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735040" y="14249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92727</xdr:rowOff>
    </xdr:from>
    <xdr:ext cx="469744" cy="259045"/>
    <xdr:sp macro="" textlink="">
      <xdr:nvSpPr>
        <xdr:cNvPr id="822" name="n_1aveValue【消防施設】&#10;一人当たり面積">
          <a:extLst>
            <a:ext uri="{FF2B5EF4-FFF2-40B4-BE49-F238E27FC236}">
              <a16:creationId xmlns:a16="http://schemas.microsoft.com/office/drawing/2014/main" id="{00000000-0008-0000-0200-000036030000}"/>
            </a:ext>
          </a:extLst>
        </xdr:cNvPr>
        <xdr:cNvSpPr txBox="1"/>
      </xdr:nvSpPr>
      <xdr:spPr>
        <a:xfrm>
          <a:off x="185611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115570</xdr:rowOff>
    </xdr:from>
    <xdr:to>
      <xdr:col>107</xdr:col>
      <xdr:colOff>101600</xdr:colOff>
      <xdr:row>86</xdr:row>
      <xdr:rowOff>45720</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7937480" y="14364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36847</xdr:rowOff>
    </xdr:from>
    <xdr:ext cx="469744" cy="259045"/>
    <xdr:sp macro="" textlink="">
      <xdr:nvSpPr>
        <xdr:cNvPr id="824" name="n_2aveValue【消防施設】&#10;一人当たり面積">
          <a:extLst>
            <a:ext uri="{FF2B5EF4-FFF2-40B4-BE49-F238E27FC236}">
              <a16:creationId xmlns:a16="http://schemas.microsoft.com/office/drawing/2014/main" id="{00000000-0008-0000-0200-000038030000}"/>
            </a:ext>
          </a:extLst>
        </xdr:cNvPr>
        <xdr:cNvSpPr txBox="1"/>
      </xdr:nvSpPr>
      <xdr:spPr>
        <a:xfrm>
          <a:off x="17776267" y="1445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114300</xdr:rowOff>
    </xdr:from>
    <xdr:to>
      <xdr:col>102</xdr:col>
      <xdr:colOff>165100</xdr:colOff>
      <xdr:row>86</xdr:row>
      <xdr:rowOff>44450</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71627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35577</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7001567" y="1445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119380</xdr:rowOff>
    </xdr:from>
    <xdr:to>
      <xdr:col>98</xdr:col>
      <xdr:colOff>38100</xdr:colOff>
      <xdr:row>86</xdr:row>
      <xdr:rowOff>49530</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6388080" y="14368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86</xdr:row>
      <xdr:rowOff>40657</xdr:rowOff>
    </xdr:from>
    <xdr:ext cx="469744" cy="259045"/>
    <xdr:sp macro="" textlink="">
      <xdr:nvSpPr>
        <xdr:cNvPr id="828" name="n_4aveValue【消防施設】&#10;一人当たり面積">
          <a:extLst>
            <a:ext uri="{FF2B5EF4-FFF2-40B4-BE49-F238E27FC236}">
              <a16:creationId xmlns:a16="http://schemas.microsoft.com/office/drawing/2014/main" id="{00000000-0008-0000-0200-00003C030000}"/>
            </a:ext>
          </a:extLst>
        </xdr:cNvPr>
        <xdr:cNvSpPr txBox="1"/>
      </xdr:nvSpPr>
      <xdr:spPr>
        <a:xfrm>
          <a:off x="16226867"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163830</xdr:rowOff>
    </xdr:from>
    <xdr:to>
      <xdr:col>116</xdr:col>
      <xdr:colOff>114300</xdr:colOff>
      <xdr:row>85</xdr:row>
      <xdr:rowOff>93980</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9458940" y="14245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15257</xdr:rowOff>
    </xdr:from>
    <xdr:ext cx="469744" cy="259045"/>
    <xdr:sp macro="" textlink="">
      <xdr:nvSpPr>
        <xdr:cNvPr id="835" name="【消防施設】&#10;一人当たり面積該当値テキスト">
          <a:extLst>
            <a:ext uri="{FF2B5EF4-FFF2-40B4-BE49-F238E27FC236}">
              <a16:creationId xmlns:a16="http://schemas.microsoft.com/office/drawing/2014/main" id="{00000000-0008-0000-0200-000043030000}"/>
            </a:ext>
          </a:extLst>
        </xdr:cNvPr>
        <xdr:cNvSpPr txBox="1"/>
      </xdr:nvSpPr>
      <xdr:spPr>
        <a:xfrm>
          <a:off x="19547840" y="140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0</xdr:rowOff>
    </xdr:from>
    <xdr:to>
      <xdr:col>112</xdr:col>
      <xdr:colOff>38100</xdr:colOff>
      <xdr:row>85</xdr:row>
      <xdr:rowOff>101600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8735040" y="14249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43180</xdr:rowOff>
    </xdr:from>
    <xdr:to>
      <xdr:col>116</xdr:col>
      <xdr:colOff>63500</xdr:colOff>
      <xdr:row>85</xdr:row>
      <xdr:rowOff>50800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18778220" y="1429258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3811</xdr:rowOff>
    </xdr:from>
    <xdr:to>
      <xdr:col>107</xdr:col>
      <xdr:colOff>101600</xdr:colOff>
      <xdr:row>85</xdr:row>
      <xdr:rowOff>105411</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7937480" y="142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50800</xdr:rowOff>
    </xdr:from>
    <xdr:to>
      <xdr:col>111</xdr:col>
      <xdr:colOff>177800</xdr:colOff>
      <xdr:row>85</xdr:row>
      <xdr:rowOff>54611</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7988280" y="1430020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716278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54611</xdr:rowOff>
    </xdr:from>
    <xdr:to>
      <xdr:col>107</xdr:col>
      <xdr:colOff>50800</xdr:colOff>
      <xdr:row>85</xdr:row>
      <xdr:rowOff>57150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7213580" y="14304011"/>
          <a:ext cx="7747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11430</xdr:rowOff>
    </xdr:from>
    <xdr:to>
      <xdr:col>98</xdr:col>
      <xdr:colOff>38100</xdr:colOff>
      <xdr:row>85</xdr:row>
      <xdr:rowOff>113030</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6388080" y="14260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62230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6431260" y="1430655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44" name="n_1mainValue【消防施設】&#10;一人当たり面積">
          <a:extLst>
            <a:ext uri="{FF2B5EF4-FFF2-40B4-BE49-F238E27FC236}">
              <a16:creationId xmlns:a16="http://schemas.microsoft.com/office/drawing/2014/main" id="{00000000-0008-0000-0200-00004C030000}"/>
            </a:ext>
          </a:extLst>
        </xdr:cNvPr>
        <xdr:cNvSpPr txBox="1"/>
      </xdr:nvSpPr>
      <xdr:spPr>
        <a:xfrm>
          <a:off x="1856112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845" name="n_2mainValue【消防施設】&#10;一人当たり面積">
          <a:extLst>
            <a:ext uri="{FF2B5EF4-FFF2-40B4-BE49-F238E27FC236}">
              <a16:creationId xmlns:a16="http://schemas.microsoft.com/office/drawing/2014/main" id="{00000000-0008-0000-0200-00004D030000}"/>
            </a:ext>
          </a:extLst>
        </xdr:cNvPr>
        <xdr:cNvSpPr txBox="1"/>
      </xdr:nvSpPr>
      <xdr:spPr>
        <a:xfrm>
          <a:off x="1777626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46" name="n_3mainValue【消防施設】&#10;一人当たり面積">
          <a:extLst>
            <a:ext uri="{FF2B5EF4-FFF2-40B4-BE49-F238E27FC236}">
              <a16:creationId xmlns:a16="http://schemas.microsoft.com/office/drawing/2014/main" id="{00000000-0008-0000-0200-00004E030000}"/>
            </a:ext>
          </a:extLst>
        </xdr:cNvPr>
        <xdr:cNvSpPr txBox="1"/>
      </xdr:nvSpPr>
      <xdr:spPr>
        <a:xfrm>
          <a:off x="170015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129557</xdr:rowOff>
    </xdr:from>
    <xdr:ext cx="469744" cy="259045"/>
    <xdr:sp macro="" textlink="">
      <xdr:nvSpPr>
        <xdr:cNvPr id="847" name="n_4mainValue【消防施設】&#10;一人当たり面積">
          <a:extLst>
            <a:ext uri="{FF2B5EF4-FFF2-40B4-BE49-F238E27FC236}">
              <a16:creationId xmlns:a16="http://schemas.microsoft.com/office/drawing/2014/main" id="{00000000-0008-0000-0200-00004F030000}"/>
            </a:ext>
          </a:extLst>
        </xdr:cNvPr>
        <xdr:cNvSpPr txBox="1"/>
      </xdr:nvSpPr>
      <xdr:spPr>
        <a:xfrm>
          <a:off x="16226867"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2" name="【庁舎】&#10;有形固定資産減価償却率グラフ枠">
          <a:extLst>
            <a:ext uri="{FF2B5EF4-FFF2-40B4-BE49-F238E27FC236}">
              <a16:creationId xmlns:a16="http://schemas.microsoft.com/office/drawing/2014/main" id="{00000000-0008-0000-0200-000068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flipV="1">
          <a:off x="14375764" y="16757468"/>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874" name="【庁舎】&#10;有形固定資産減価償却率最小値テキスト">
          <a:extLst>
            <a:ext uri="{FF2B5EF4-FFF2-40B4-BE49-F238E27FC236}">
              <a16:creationId xmlns:a16="http://schemas.microsoft.com/office/drawing/2014/main" id="{00000000-0008-0000-0200-00006A030000}"/>
            </a:ext>
          </a:extLst>
        </xdr:cNvPr>
        <xdr:cNvSpPr txBox="1"/>
      </xdr:nvSpPr>
      <xdr:spPr>
        <a:xfrm>
          <a:off x="14414500" y="182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4287500" y="1826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76" name="【庁舎】&#10;有形固定資産減価償却率最大値テキスト">
          <a:extLst>
            <a:ext uri="{FF2B5EF4-FFF2-40B4-BE49-F238E27FC236}">
              <a16:creationId xmlns:a16="http://schemas.microsoft.com/office/drawing/2014/main" id="{00000000-0008-0000-0200-00006C030000}"/>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34851</xdr:rowOff>
    </xdr:from>
    <xdr:ext cx="405111" cy="259045"/>
    <xdr:sp macro="" textlink="">
      <xdr:nvSpPr>
        <xdr:cNvPr id="878" name="【庁舎】&#10;有形固定資産減価償却率平均値テキスト">
          <a:extLst>
            <a:ext uri="{FF2B5EF4-FFF2-40B4-BE49-F238E27FC236}">
              <a16:creationId xmlns:a16="http://schemas.microsoft.com/office/drawing/2014/main" id="{00000000-0008-0000-0200-00006E030000}"/>
            </a:ext>
          </a:extLst>
        </xdr:cNvPr>
        <xdr:cNvSpPr txBox="1"/>
      </xdr:nvSpPr>
      <xdr:spPr>
        <a:xfrm>
          <a:off x="14414500" y="174694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4325600" y="174909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357884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134456</xdr:rowOff>
    </xdr:from>
    <xdr:ext cx="405111" cy="259045"/>
    <xdr:sp macro="" textlink="">
      <xdr:nvSpPr>
        <xdr:cNvPr id="881" name="n_1aveValue【庁舎】&#10;有形固定資産減価償却率">
          <a:extLst>
            <a:ext uri="{FF2B5EF4-FFF2-40B4-BE49-F238E27FC236}">
              <a16:creationId xmlns:a16="http://schemas.microsoft.com/office/drawing/2014/main" id="{00000000-0008-0000-0200-000071030000}"/>
            </a:ext>
          </a:extLst>
        </xdr:cNvPr>
        <xdr:cNvSpPr txBox="1"/>
      </xdr:nvSpPr>
      <xdr:spPr>
        <a:xfrm>
          <a:off x="13437244" y="175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90714</xdr:rowOff>
    </xdr:from>
    <xdr:to>
      <xdr:col>76</xdr:col>
      <xdr:colOff>165100</xdr:colOff>
      <xdr:row>105</xdr:row>
      <xdr:rowOff>20864</xdr:rowOff>
    </xdr:to>
    <xdr:sp macro="" textlink="">
      <xdr:nvSpPr>
        <xdr:cNvPr id="882" name="フローチャート: 判断 881">
          <a:extLst>
            <a:ext uri="{FF2B5EF4-FFF2-40B4-BE49-F238E27FC236}">
              <a16:creationId xmlns:a16="http://schemas.microsoft.com/office/drawing/2014/main" id="{00000000-0008-0000-0200-00007203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11991</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200-000073030000}"/>
            </a:ext>
          </a:extLst>
        </xdr:cNvPr>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7438</xdr:rowOff>
    </xdr:from>
    <xdr:to>
      <xdr:col>72</xdr:col>
      <xdr:colOff>38100</xdr:colOff>
      <xdr:row>105</xdr:row>
      <xdr:rowOff>109038</xdr:rowOff>
    </xdr:to>
    <xdr:sp macro="" textlink="">
      <xdr:nvSpPr>
        <xdr:cNvPr id="884" name="フローチャート: 判断 883">
          <a:extLst>
            <a:ext uri="{FF2B5EF4-FFF2-40B4-BE49-F238E27FC236}">
              <a16:creationId xmlns:a16="http://schemas.microsoft.com/office/drawing/2014/main" id="{00000000-0008-0000-0200-000074030000}"/>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100165</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190054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100512</xdr:rowOff>
    </xdr:from>
    <xdr:to>
      <xdr:col>67</xdr:col>
      <xdr:colOff>101600</xdr:colOff>
      <xdr:row>105</xdr:row>
      <xdr:rowOff>30662</xdr:rowOff>
    </xdr:to>
    <xdr:sp macro="" textlink="">
      <xdr:nvSpPr>
        <xdr:cNvPr id="886" name="フローチャート: 判断 885">
          <a:extLst>
            <a:ext uri="{FF2B5EF4-FFF2-40B4-BE49-F238E27FC236}">
              <a16:creationId xmlns:a16="http://schemas.microsoft.com/office/drawing/2014/main" id="{00000000-0008-0000-0200-000076030000}"/>
            </a:ext>
          </a:extLst>
        </xdr:cNvPr>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21789</xdr:rowOff>
    </xdr:from>
    <xdr:ext cx="405111" cy="259045"/>
    <xdr:sp macro="" textlink="">
      <xdr:nvSpPr>
        <xdr:cNvPr id="887" name="n_4aveValue【庁舎】&#10;有形固定資産減価償却率">
          <a:extLst>
            <a:ext uri="{FF2B5EF4-FFF2-40B4-BE49-F238E27FC236}">
              <a16:creationId xmlns:a16="http://schemas.microsoft.com/office/drawing/2014/main" id="{00000000-0008-0000-0200-000077030000}"/>
            </a:ext>
          </a:extLst>
        </xdr:cNvPr>
        <xdr:cNvSpPr txBox="1"/>
      </xdr:nvSpPr>
      <xdr:spPr>
        <a:xfrm>
          <a:off x="11102984"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893" name="楕円 892">
          <a:extLst>
            <a:ext uri="{FF2B5EF4-FFF2-40B4-BE49-F238E27FC236}">
              <a16:creationId xmlns:a16="http://schemas.microsoft.com/office/drawing/2014/main" id="{00000000-0008-0000-0200-00007D030000}"/>
            </a:ext>
          </a:extLst>
        </xdr:cNvPr>
        <xdr:cNvSpPr/>
      </xdr:nvSpPr>
      <xdr:spPr>
        <a:xfrm>
          <a:off x="14325600" y="174049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160945</xdr:rowOff>
    </xdr:from>
    <xdr:ext cx="405111" cy="259045"/>
    <xdr:sp macro="" textlink="">
      <xdr:nvSpPr>
        <xdr:cNvPr id="894" name="【庁舎】&#10;有形固定資産減価償却率該当値テキスト">
          <a:extLst>
            <a:ext uri="{FF2B5EF4-FFF2-40B4-BE49-F238E27FC236}">
              <a16:creationId xmlns:a16="http://schemas.microsoft.com/office/drawing/2014/main" id="{00000000-0008-0000-0200-00007E030000}"/>
            </a:ext>
          </a:extLst>
        </xdr:cNvPr>
        <xdr:cNvSpPr txBox="1"/>
      </xdr:nvSpPr>
      <xdr:spPr>
        <a:xfrm>
          <a:off x="144145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95613</xdr:rowOff>
    </xdr:from>
    <xdr:to>
      <xdr:col>81</xdr:col>
      <xdr:colOff>101600</xdr:colOff>
      <xdr:row>104</xdr:row>
      <xdr:rowOff>25763</xdr:rowOff>
    </xdr:to>
    <xdr:sp macro="" textlink="">
      <xdr:nvSpPr>
        <xdr:cNvPr id="895" name="楕円 894">
          <a:extLst>
            <a:ext uri="{FF2B5EF4-FFF2-40B4-BE49-F238E27FC236}">
              <a16:creationId xmlns:a16="http://schemas.microsoft.com/office/drawing/2014/main" id="{00000000-0008-0000-0200-00007F030000}"/>
            </a:ext>
          </a:extLst>
        </xdr:cNvPr>
        <xdr:cNvSpPr/>
      </xdr:nvSpPr>
      <xdr:spPr>
        <a:xfrm>
          <a:off x="13578840" y="17362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146413</xdr:rowOff>
    </xdr:from>
    <xdr:to>
      <xdr:col>85</xdr:col>
      <xdr:colOff>127000</xdr:colOff>
      <xdr:row>104</xdr:row>
      <xdr:rowOff>17418</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3629640" y="17413333"/>
          <a:ext cx="74676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72752</xdr:rowOff>
    </xdr:from>
    <xdr:to>
      <xdr:col>76</xdr:col>
      <xdr:colOff>165100</xdr:colOff>
      <xdr:row>104</xdr:row>
      <xdr:rowOff>2902</xdr:rowOff>
    </xdr:to>
    <xdr:sp macro="" textlink="">
      <xdr:nvSpPr>
        <xdr:cNvPr id="897" name="楕円 896">
          <a:extLst>
            <a:ext uri="{FF2B5EF4-FFF2-40B4-BE49-F238E27FC236}">
              <a16:creationId xmlns:a16="http://schemas.microsoft.com/office/drawing/2014/main" id="{00000000-0008-0000-0200-000081030000}"/>
            </a:ext>
          </a:extLst>
        </xdr:cNvPr>
        <xdr:cNvSpPr/>
      </xdr:nvSpPr>
      <xdr:spPr>
        <a:xfrm>
          <a:off x="12804140" y="17339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123552</xdr:rowOff>
    </xdr:from>
    <xdr:to>
      <xdr:col>81</xdr:col>
      <xdr:colOff>50800</xdr:colOff>
      <xdr:row>103</xdr:row>
      <xdr:rowOff>146413</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2854940" y="17390472"/>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100512</xdr:rowOff>
    </xdr:from>
    <xdr:to>
      <xdr:col>72</xdr:col>
      <xdr:colOff>38100</xdr:colOff>
      <xdr:row>104</xdr:row>
      <xdr:rowOff>30662</xdr:rowOff>
    </xdr:to>
    <xdr:sp macro="" textlink="">
      <xdr:nvSpPr>
        <xdr:cNvPr id="899" name="楕円 898">
          <a:extLst>
            <a:ext uri="{FF2B5EF4-FFF2-40B4-BE49-F238E27FC236}">
              <a16:creationId xmlns:a16="http://schemas.microsoft.com/office/drawing/2014/main" id="{00000000-0008-0000-0200-000083030000}"/>
            </a:ext>
          </a:extLst>
        </xdr:cNvPr>
        <xdr:cNvSpPr/>
      </xdr:nvSpPr>
      <xdr:spPr>
        <a:xfrm>
          <a:off x="12029440" y="17367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123552</xdr:rowOff>
    </xdr:from>
    <xdr:to>
      <xdr:col>76</xdr:col>
      <xdr:colOff>114300</xdr:colOff>
      <xdr:row>103</xdr:row>
      <xdr:rowOff>151312</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flipV="1">
          <a:off x="12072620" y="17390472"/>
          <a:ext cx="7823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58057</xdr:rowOff>
    </xdr:from>
    <xdr:to>
      <xdr:col>67</xdr:col>
      <xdr:colOff>101600</xdr:colOff>
      <xdr:row>103</xdr:row>
      <xdr:rowOff>159657</xdr:rowOff>
    </xdr:to>
    <xdr:sp macro="" textlink="">
      <xdr:nvSpPr>
        <xdr:cNvPr id="901" name="楕円 900">
          <a:extLst>
            <a:ext uri="{FF2B5EF4-FFF2-40B4-BE49-F238E27FC236}">
              <a16:creationId xmlns:a16="http://schemas.microsoft.com/office/drawing/2014/main" id="{00000000-0008-0000-0200-000085030000}"/>
            </a:ext>
          </a:extLst>
        </xdr:cNvPr>
        <xdr:cNvSpPr/>
      </xdr:nvSpPr>
      <xdr:spPr>
        <a:xfrm>
          <a:off x="11231880" y="17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108857</xdr:rowOff>
    </xdr:from>
    <xdr:to>
      <xdr:col>71</xdr:col>
      <xdr:colOff>177800</xdr:colOff>
      <xdr:row>103</xdr:row>
      <xdr:rowOff>151312</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1282680" y="17375777"/>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42290</xdr:rowOff>
    </xdr:from>
    <xdr:ext cx="405111" cy="259045"/>
    <xdr:sp macro="" textlink="">
      <xdr:nvSpPr>
        <xdr:cNvPr id="903" name="n_1mainValue【庁舎】&#10;有形固定資産減価償却率">
          <a:extLst>
            <a:ext uri="{FF2B5EF4-FFF2-40B4-BE49-F238E27FC236}">
              <a16:creationId xmlns:a16="http://schemas.microsoft.com/office/drawing/2014/main" id="{00000000-0008-0000-0200-000087030000}"/>
            </a:ext>
          </a:extLst>
        </xdr:cNvPr>
        <xdr:cNvSpPr txBox="1"/>
      </xdr:nvSpPr>
      <xdr:spPr>
        <a:xfrm>
          <a:off x="134372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19429</xdr:rowOff>
    </xdr:from>
    <xdr:ext cx="405111" cy="259045"/>
    <xdr:sp macro="" textlink="">
      <xdr:nvSpPr>
        <xdr:cNvPr id="904" name="n_2mainValue【庁舎】&#10;有形固定資産減価償却率">
          <a:extLst>
            <a:ext uri="{FF2B5EF4-FFF2-40B4-BE49-F238E27FC236}">
              <a16:creationId xmlns:a16="http://schemas.microsoft.com/office/drawing/2014/main" id="{00000000-0008-0000-0200-000088030000}"/>
            </a:ext>
          </a:extLst>
        </xdr:cNvPr>
        <xdr:cNvSpPr txBox="1"/>
      </xdr:nvSpPr>
      <xdr:spPr>
        <a:xfrm>
          <a:off x="126752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47189</xdr:rowOff>
    </xdr:from>
    <xdr:ext cx="405111" cy="259045"/>
    <xdr:sp macro="" textlink="">
      <xdr:nvSpPr>
        <xdr:cNvPr id="905" name="n_3mainValue【庁舎】&#10;有形固定資産減価償却率">
          <a:extLst>
            <a:ext uri="{FF2B5EF4-FFF2-40B4-BE49-F238E27FC236}">
              <a16:creationId xmlns:a16="http://schemas.microsoft.com/office/drawing/2014/main" id="{00000000-0008-0000-0200-000089030000}"/>
            </a:ext>
          </a:extLst>
        </xdr:cNvPr>
        <xdr:cNvSpPr txBox="1"/>
      </xdr:nvSpPr>
      <xdr:spPr>
        <a:xfrm>
          <a:off x="119005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4734</xdr:rowOff>
    </xdr:from>
    <xdr:ext cx="405111" cy="259045"/>
    <xdr:sp macro="" textlink="">
      <xdr:nvSpPr>
        <xdr:cNvPr id="906" name="n_4mainValue【庁舎】&#10;有形固定資産減価償却率">
          <a:extLst>
            <a:ext uri="{FF2B5EF4-FFF2-40B4-BE49-F238E27FC236}">
              <a16:creationId xmlns:a16="http://schemas.microsoft.com/office/drawing/2014/main" id="{00000000-0008-0000-0200-00008A030000}"/>
            </a:ext>
          </a:extLst>
        </xdr:cNvPr>
        <xdr:cNvSpPr txBox="1"/>
      </xdr:nvSpPr>
      <xdr:spPr>
        <a:xfrm>
          <a:off x="1110298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2" name="正方形/長方形 911">
          <a:extLst>
            <a:ext uri="{FF2B5EF4-FFF2-40B4-BE49-F238E27FC236}">
              <a16:creationId xmlns:a16="http://schemas.microsoft.com/office/drawing/2014/main" id="{00000000-0008-0000-0200-000090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3" name="正方形/長方形 912">
          <a:extLst>
            <a:ext uri="{FF2B5EF4-FFF2-40B4-BE49-F238E27FC236}">
              <a16:creationId xmlns:a16="http://schemas.microsoft.com/office/drawing/2014/main" id="{00000000-0008-0000-0200-000091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4" name="正方形/長方形 913">
          <a:extLst>
            <a:ext uri="{FF2B5EF4-FFF2-40B4-BE49-F238E27FC236}">
              <a16:creationId xmlns:a16="http://schemas.microsoft.com/office/drawing/2014/main" id="{00000000-0008-0000-0200-000092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30" name="【庁舎】&#10;一人当たり面積グラフ枠">
          <a:extLst>
            <a:ext uri="{FF2B5EF4-FFF2-40B4-BE49-F238E27FC236}">
              <a16:creationId xmlns:a16="http://schemas.microsoft.com/office/drawing/2014/main" id="{00000000-0008-0000-0200-0000A2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19509104" y="1688211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932" name="【庁舎】&#10;一人当たり面積最小値テキスト">
          <a:extLst>
            <a:ext uri="{FF2B5EF4-FFF2-40B4-BE49-F238E27FC236}">
              <a16:creationId xmlns:a16="http://schemas.microsoft.com/office/drawing/2014/main" id="{00000000-0008-0000-0200-0000A4030000}"/>
            </a:ext>
          </a:extLst>
        </xdr:cNvPr>
        <xdr:cNvSpPr txBox="1"/>
      </xdr:nvSpPr>
      <xdr:spPr>
        <a:xfrm>
          <a:off x="19547840" y="183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a:off x="19443700" y="18333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934" name="【庁舎】&#10;一人当たり面積最大値テキスト">
          <a:extLst>
            <a:ext uri="{FF2B5EF4-FFF2-40B4-BE49-F238E27FC236}">
              <a16:creationId xmlns:a16="http://schemas.microsoft.com/office/drawing/2014/main" id="{00000000-0008-0000-0200-0000A6030000}"/>
            </a:ext>
          </a:extLst>
        </xdr:cNvPr>
        <xdr:cNvSpPr txBox="1"/>
      </xdr:nvSpPr>
      <xdr:spPr>
        <a:xfrm>
          <a:off x="19547840" y="166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a:off x="19443700" y="16882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55263</xdr:rowOff>
    </xdr:from>
    <xdr:ext cx="469744" cy="259045"/>
    <xdr:sp macro="" textlink="">
      <xdr:nvSpPr>
        <xdr:cNvPr id="936" name="【庁舎】&#10;一人当たり面積平均値テキスト">
          <a:extLst>
            <a:ext uri="{FF2B5EF4-FFF2-40B4-BE49-F238E27FC236}">
              <a16:creationId xmlns:a16="http://schemas.microsoft.com/office/drawing/2014/main" id="{00000000-0008-0000-0200-0000A8030000}"/>
            </a:ext>
          </a:extLst>
        </xdr:cNvPr>
        <xdr:cNvSpPr txBox="1"/>
      </xdr:nvSpPr>
      <xdr:spPr>
        <a:xfrm>
          <a:off x="19547840" y="17825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19458940" y="17846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938" name="フローチャート: 判断 937">
          <a:extLst>
            <a:ext uri="{FF2B5EF4-FFF2-40B4-BE49-F238E27FC236}">
              <a16:creationId xmlns:a16="http://schemas.microsoft.com/office/drawing/2014/main" id="{00000000-0008-0000-0200-0000AA030000}"/>
            </a:ext>
          </a:extLst>
        </xdr:cNvPr>
        <xdr:cNvSpPr/>
      </xdr:nvSpPr>
      <xdr:spPr>
        <a:xfrm>
          <a:off x="18735040" y="1789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49547</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185611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141605</xdr:rowOff>
    </xdr:from>
    <xdr:to>
      <xdr:col>107</xdr:col>
      <xdr:colOff>101600</xdr:colOff>
      <xdr:row>108</xdr:row>
      <xdr:rowOff>71755</xdr:rowOff>
    </xdr:to>
    <xdr:sp macro="" textlink="">
      <xdr:nvSpPr>
        <xdr:cNvPr id="940" name="フローチャート: 判断 939">
          <a:extLst>
            <a:ext uri="{FF2B5EF4-FFF2-40B4-BE49-F238E27FC236}">
              <a16:creationId xmlns:a16="http://schemas.microsoft.com/office/drawing/2014/main" id="{00000000-0008-0000-0200-0000AC030000}"/>
            </a:ext>
          </a:extLst>
        </xdr:cNvPr>
        <xdr:cNvSpPr/>
      </xdr:nvSpPr>
      <xdr:spPr>
        <a:xfrm>
          <a:off x="17937480" y="18079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62882</xdr:rowOff>
    </xdr:from>
    <xdr:ext cx="469744" cy="259045"/>
    <xdr:sp macro="" textlink="">
      <xdr:nvSpPr>
        <xdr:cNvPr id="941" name="n_2aveValue【庁舎】&#10;一人当たり面積">
          <a:extLst>
            <a:ext uri="{FF2B5EF4-FFF2-40B4-BE49-F238E27FC236}">
              <a16:creationId xmlns:a16="http://schemas.microsoft.com/office/drawing/2014/main" id="{00000000-0008-0000-0200-0000AD030000}"/>
            </a:ext>
          </a:extLst>
        </xdr:cNvPr>
        <xdr:cNvSpPr txBox="1"/>
      </xdr:nvSpPr>
      <xdr:spPr>
        <a:xfrm>
          <a:off x="1777626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139700</xdr:rowOff>
    </xdr:from>
    <xdr:to>
      <xdr:col>102</xdr:col>
      <xdr:colOff>165100</xdr:colOff>
      <xdr:row>108</xdr:row>
      <xdr:rowOff>69850</xdr:rowOff>
    </xdr:to>
    <xdr:sp macro="" textlink="">
      <xdr:nvSpPr>
        <xdr:cNvPr id="942" name="フローチャート: 判断 941">
          <a:extLst>
            <a:ext uri="{FF2B5EF4-FFF2-40B4-BE49-F238E27FC236}">
              <a16:creationId xmlns:a16="http://schemas.microsoft.com/office/drawing/2014/main" id="{00000000-0008-0000-0200-0000AE030000}"/>
            </a:ext>
          </a:extLst>
        </xdr:cNvPr>
        <xdr:cNvSpPr/>
      </xdr:nvSpPr>
      <xdr:spPr>
        <a:xfrm>
          <a:off x="17162780" y="18077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60977</xdr:rowOff>
    </xdr:from>
    <xdr:ext cx="469744" cy="259045"/>
    <xdr:sp macro="" textlink="">
      <xdr:nvSpPr>
        <xdr:cNvPr id="943" name="n_3aveValue【庁舎】&#10;一人当たり面積">
          <a:extLst>
            <a:ext uri="{FF2B5EF4-FFF2-40B4-BE49-F238E27FC236}">
              <a16:creationId xmlns:a16="http://schemas.microsoft.com/office/drawing/2014/main" id="{00000000-0008-0000-0200-0000AF030000}"/>
            </a:ext>
          </a:extLst>
        </xdr:cNvPr>
        <xdr:cNvSpPr txBox="1"/>
      </xdr:nvSpPr>
      <xdr:spPr>
        <a:xfrm>
          <a:off x="1700156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153036</xdr:rowOff>
    </xdr:from>
    <xdr:to>
      <xdr:col>98</xdr:col>
      <xdr:colOff>38100</xdr:colOff>
      <xdr:row>108</xdr:row>
      <xdr:rowOff>83186</xdr:rowOff>
    </xdr:to>
    <xdr:sp macro="" textlink="">
      <xdr:nvSpPr>
        <xdr:cNvPr id="944" name="フローチャート: 判断 943">
          <a:extLst>
            <a:ext uri="{FF2B5EF4-FFF2-40B4-BE49-F238E27FC236}">
              <a16:creationId xmlns:a16="http://schemas.microsoft.com/office/drawing/2014/main" id="{00000000-0008-0000-0200-0000B0030000}"/>
            </a:ext>
          </a:extLst>
        </xdr:cNvPr>
        <xdr:cNvSpPr/>
      </xdr:nvSpPr>
      <xdr:spPr>
        <a:xfrm>
          <a:off x="1638808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108</xdr:row>
      <xdr:rowOff>74313</xdr:rowOff>
    </xdr:from>
    <xdr:ext cx="469744" cy="259045"/>
    <xdr:sp macro="" textlink="">
      <xdr:nvSpPr>
        <xdr:cNvPr id="945" name="n_4aveValue【庁舎】&#10;一人当たり面積">
          <a:extLst>
            <a:ext uri="{FF2B5EF4-FFF2-40B4-BE49-F238E27FC236}">
              <a16:creationId xmlns:a16="http://schemas.microsoft.com/office/drawing/2014/main" id="{00000000-0008-0000-0200-0000B1030000}"/>
            </a:ext>
          </a:extLst>
        </xdr:cNvPr>
        <xdr:cNvSpPr txBox="1"/>
      </xdr:nvSpPr>
      <xdr:spPr>
        <a:xfrm>
          <a:off x="1622686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7" name="テキスト ボックス 946">
          <a:extLst>
            <a:ext uri="{FF2B5EF4-FFF2-40B4-BE49-F238E27FC236}">
              <a16:creationId xmlns:a16="http://schemas.microsoft.com/office/drawing/2014/main" id="{00000000-0008-0000-0200-0000B3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8" name="テキスト ボックス 947">
          <a:extLst>
            <a:ext uri="{FF2B5EF4-FFF2-40B4-BE49-F238E27FC236}">
              <a16:creationId xmlns:a16="http://schemas.microsoft.com/office/drawing/2014/main" id="{00000000-0008-0000-0200-0000B4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31114</xdr:rowOff>
    </xdr:from>
    <xdr:to>
      <xdr:col>116</xdr:col>
      <xdr:colOff>114300</xdr:colOff>
      <xdr:row>103</xdr:row>
      <xdr:rowOff>132714</xdr:rowOff>
    </xdr:to>
    <xdr:sp macro="" textlink="">
      <xdr:nvSpPr>
        <xdr:cNvPr id="951" name="楕円 950">
          <a:extLst>
            <a:ext uri="{FF2B5EF4-FFF2-40B4-BE49-F238E27FC236}">
              <a16:creationId xmlns:a16="http://schemas.microsoft.com/office/drawing/2014/main" id="{00000000-0008-0000-0200-0000B7030000}"/>
            </a:ext>
          </a:extLst>
        </xdr:cNvPr>
        <xdr:cNvSpPr/>
      </xdr:nvSpPr>
      <xdr:spPr>
        <a:xfrm>
          <a:off x="19458940" y="172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53991</xdr:rowOff>
    </xdr:from>
    <xdr:ext cx="469744" cy="259045"/>
    <xdr:sp macro="" textlink="">
      <xdr:nvSpPr>
        <xdr:cNvPr id="952" name="【庁舎】&#10;一人当たり面積該当値テキスト">
          <a:extLst>
            <a:ext uri="{FF2B5EF4-FFF2-40B4-BE49-F238E27FC236}">
              <a16:creationId xmlns:a16="http://schemas.microsoft.com/office/drawing/2014/main" id="{00000000-0008-0000-0200-0000B8030000}"/>
            </a:ext>
          </a:extLst>
        </xdr:cNvPr>
        <xdr:cNvSpPr txBox="1"/>
      </xdr:nvSpPr>
      <xdr:spPr>
        <a:xfrm>
          <a:off x="19547840" y="171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63500</xdr:rowOff>
    </xdr:from>
    <xdr:to>
      <xdr:col>112</xdr:col>
      <xdr:colOff>38100</xdr:colOff>
      <xdr:row>103</xdr:row>
      <xdr:rowOff>165100</xdr:rowOff>
    </xdr:to>
    <xdr:sp macro="" textlink="">
      <xdr:nvSpPr>
        <xdr:cNvPr id="953" name="楕円 952">
          <a:extLst>
            <a:ext uri="{FF2B5EF4-FFF2-40B4-BE49-F238E27FC236}">
              <a16:creationId xmlns:a16="http://schemas.microsoft.com/office/drawing/2014/main" id="{00000000-0008-0000-0200-0000B9030000}"/>
            </a:ext>
          </a:extLst>
        </xdr:cNvPr>
        <xdr:cNvSpPr/>
      </xdr:nvSpPr>
      <xdr:spPr>
        <a:xfrm>
          <a:off x="18735040" y="17330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81914</xdr:rowOff>
    </xdr:from>
    <xdr:to>
      <xdr:col>116</xdr:col>
      <xdr:colOff>63500</xdr:colOff>
      <xdr:row>103</xdr:row>
      <xdr:rowOff>114300</xdr:rowOff>
    </xdr:to>
    <xdr:cxnSp macro="">
      <xdr:nvCxnSpPr>
        <xdr:cNvPr id="954" name="直線コネクタ 953">
          <a:extLst>
            <a:ext uri="{FF2B5EF4-FFF2-40B4-BE49-F238E27FC236}">
              <a16:creationId xmlns:a16="http://schemas.microsoft.com/office/drawing/2014/main" id="{00000000-0008-0000-0200-0000BA030000}"/>
            </a:ext>
          </a:extLst>
        </xdr:cNvPr>
        <xdr:cNvCxnSpPr/>
      </xdr:nvCxnSpPr>
      <xdr:spPr>
        <a:xfrm flipV="1">
          <a:off x="18778220" y="17348834"/>
          <a:ext cx="7315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88264</xdr:rowOff>
    </xdr:from>
    <xdr:to>
      <xdr:col>107</xdr:col>
      <xdr:colOff>101600</xdr:colOff>
      <xdr:row>104</xdr:row>
      <xdr:rowOff>18414</xdr:rowOff>
    </xdr:to>
    <xdr:sp macro="" textlink="">
      <xdr:nvSpPr>
        <xdr:cNvPr id="955" name="楕円 954">
          <a:extLst>
            <a:ext uri="{FF2B5EF4-FFF2-40B4-BE49-F238E27FC236}">
              <a16:creationId xmlns:a16="http://schemas.microsoft.com/office/drawing/2014/main" id="{00000000-0008-0000-0200-0000BB030000}"/>
            </a:ext>
          </a:extLst>
        </xdr:cNvPr>
        <xdr:cNvSpPr/>
      </xdr:nvSpPr>
      <xdr:spPr>
        <a:xfrm>
          <a:off x="17937480" y="17355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114300</xdr:rowOff>
    </xdr:from>
    <xdr:to>
      <xdr:col>111</xdr:col>
      <xdr:colOff>177800</xdr:colOff>
      <xdr:row>103</xdr:row>
      <xdr:rowOff>139064</xdr:rowOff>
    </xdr:to>
    <xdr:cxnSp macro="">
      <xdr:nvCxnSpPr>
        <xdr:cNvPr id="956" name="直線コネクタ 955">
          <a:extLst>
            <a:ext uri="{FF2B5EF4-FFF2-40B4-BE49-F238E27FC236}">
              <a16:creationId xmlns:a16="http://schemas.microsoft.com/office/drawing/2014/main" id="{00000000-0008-0000-0200-0000BC030000}"/>
            </a:ext>
          </a:extLst>
        </xdr:cNvPr>
        <xdr:cNvCxnSpPr/>
      </xdr:nvCxnSpPr>
      <xdr:spPr>
        <a:xfrm flipV="1">
          <a:off x="17988280" y="17381220"/>
          <a:ext cx="78994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957" name="楕円 956">
          <a:extLst>
            <a:ext uri="{FF2B5EF4-FFF2-40B4-BE49-F238E27FC236}">
              <a16:creationId xmlns:a16="http://schemas.microsoft.com/office/drawing/2014/main" id="{00000000-0008-0000-0200-0000BD030000}"/>
            </a:ext>
          </a:extLst>
        </xdr:cNvPr>
        <xdr:cNvSpPr/>
      </xdr:nvSpPr>
      <xdr:spPr>
        <a:xfrm>
          <a:off x="17162780" y="1723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139064</xdr:rowOff>
    </xdr:to>
    <xdr:cxnSp macro="">
      <xdr:nvCxnSpPr>
        <xdr:cNvPr id="958" name="直線コネクタ 957">
          <a:extLst>
            <a:ext uri="{FF2B5EF4-FFF2-40B4-BE49-F238E27FC236}">
              <a16:creationId xmlns:a16="http://schemas.microsoft.com/office/drawing/2014/main" id="{00000000-0008-0000-0200-0000BE030000}"/>
            </a:ext>
          </a:extLst>
        </xdr:cNvPr>
        <xdr:cNvCxnSpPr/>
      </xdr:nvCxnSpPr>
      <xdr:spPr>
        <a:xfrm>
          <a:off x="17213580" y="17278350"/>
          <a:ext cx="7747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158750</xdr:rowOff>
    </xdr:from>
    <xdr:to>
      <xdr:col>98</xdr:col>
      <xdr:colOff>38100</xdr:colOff>
      <xdr:row>103</xdr:row>
      <xdr:rowOff>88900</xdr:rowOff>
    </xdr:to>
    <xdr:sp macro="" textlink="">
      <xdr:nvSpPr>
        <xdr:cNvPr id="959" name="楕円 958">
          <a:extLst>
            <a:ext uri="{FF2B5EF4-FFF2-40B4-BE49-F238E27FC236}">
              <a16:creationId xmlns:a16="http://schemas.microsoft.com/office/drawing/2014/main" id="{00000000-0008-0000-0200-0000BF030000}"/>
            </a:ext>
          </a:extLst>
        </xdr:cNvPr>
        <xdr:cNvSpPr/>
      </xdr:nvSpPr>
      <xdr:spPr>
        <a:xfrm>
          <a:off x="16388080" y="17258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xdr:rowOff>
    </xdr:from>
    <xdr:to>
      <xdr:col>102</xdr:col>
      <xdr:colOff>114300</xdr:colOff>
      <xdr:row>103</xdr:row>
      <xdr:rowOff>38100</xdr:rowOff>
    </xdr:to>
    <xdr:cxnSp macro="">
      <xdr:nvCxnSpPr>
        <xdr:cNvPr id="960" name="直線コネクタ 959">
          <a:extLst>
            <a:ext uri="{FF2B5EF4-FFF2-40B4-BE49-F238E27FC236}">
              <a16:creationId xmlns:a16="http://schemas.microsoft.com/office/drawing/2014/main" id="{00000000-0008-0000-0200-0000C0030000}"/>
            </a:ext>
          </a:extLst>
        </xdr:cNvPr>
        <xdr:cNvCxnSpPr/>
      </xdr:nvCxnSpPr>
      <xdr:spPr>
        <a:xfrm flipV="1">
          <a:off x="16431260" y="1727835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10177</xdr:rowOff>
    </xdr:from>
    <xdr:ext cx="469744" cy="259045"/>
    <xdr:sp macro="" textlink="">
      <xdr:nvSpPr>
        <xdr:cNvPr id="961" name="n_1mainValue【庁舎】&#10;一人当たり面積">
          <a:extLst>
            <a:ext uri="{FF2B5EF4-FFF2-40B4-BE49-F238E27FC236}">
              <a16:creationId xmlns:a16="http://schemas.microsoft.com/office/drawing/2014/main" id="{00000000-0008-0000-0200-0000C1030000}"/>
            </a:ext>
          </a:extLst>
        </xdr:cNvPr>
        <xdr:cNvSpPr txBox="1"/>
      </xdr:nvSpPr>
      <xdr:spPr>
        <a:xfrm>
          <a:off x="185611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34941</xdr:rowOff>
    </xdr:from>
    <xdr:ext cx="469744" cy="259045"/>
    <xdr:sp macro="" textlink="">
      <xdr:nvSpPr>
        <xdr:cNvPr id="962" name="n_2mainValue【庁舎】&#10;一人当たり面積">
          <a:extLst>
            <a:ext uri="{FF2B5EF4-FFF2-40B4-BE49-F238E27FC236}">
              <a16:creationId xmlns:a16="http://schemas.microsoft.com/office/drawing/2014/main" id="{00000000-0008-0000-0200-0000C2030000}"/>
            </a:ext>
          </a:extLst>
        </xdr:cNvPr>
        <xdr:cNvSpPr txBox="1"/>
      </xdr:nvSpPr>
      <xdr:spPr>
        <a:xfrm>
          <a:off x="17776267" y="1713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963" name="n_3mainValue【庁舎】&#10;一人当たり面積">
          <a:extLst>
            <a:ext uri="{FF2B5EF4-FFF2-40B4-BE49-F238E27FC236}">
              <a16:creationId xmlns:a16="http://schemas.microsoft.com/office/drawing/2014/main" id="{00000000-0008-0000-0200-0000C3030000}"/>
            </a:ext>
          </a:extLst>
        </xdr:cNvPr>
        <xdr:cNvSpPr txBox="1"/>
      </xdr:nvSpPr>
      <xdr:spPr>
        <a:xfrm>
          <a:off x="17001567"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105427</xdr:rowOff>
    </xdr:from>
    <xdr:ext cx="469744" cy="259045"/>
    <xdr:sp macro="" textlink="">
      <xdr:nvSpPr>
        <xdr:cNvPr id="964" name="n_4mainValue【庁舎】&#10;一人当たり面積">
          <a:extLst>
            <a:ext uri="{FF2B5EF4-FFF2-40B4-BE49-F238E27FC236}">
              <a16:creationId xmlns:a16="http://schemas.microsoft.com/office/drawing/2014/main" id="{00000000-0008-0000-0200-0000C4030000}"/>
            </a:ext>
          </a:extLst>
        </xdr:cNvPr>
        <xdr:cNvSpPr txBox="1"/>
      </xdr:nvSpPr>
      <xdr:spPr>
        <a:xfrm>
          <a:off x="16226867" y="17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5" name="正方形/長方形 964">
          <a:extLst>
            <a:ext uri="{FF2B5EF4-FFF2-40B4-BE49-F238E27FC236}">
              <a16:creationId xmlns:a16="http://schemas.microsoft.com/office/drawing/2014/main" id="{00000000-0008-0000-0200-0000C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6" name="正方形/長方形 965">
          <a:extLst>
            <a:ext uri="{FF2B5EF4-FFF2-40B4-BE49-F238E27FC236}">
              <a16:creationId xmlns:a16="http://schemas.microsoft.com/office/drawing/2014/main" id="{00000000-0008-0000-0200-0000C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7" name="テキスト ボックス 966">
          <a:extLst>
            <a:ext uri="{FF2B5EF4-FFF2-40B4-BE49-F238E27FC236}">
              <a16:creationId xmlns:a16="http://schemas.microsoft.com/office/drawing/2014/main" id="{00000000-0008-0000-0200-0000C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広大な町域と人口減少問題を抱える当町においては、各施設の一人当たり面積や有形固定資産減価償却率が類似団体や県平均と比較して全体的に高い傾向にある。しかしながら、老朽化が進む保健センターについては、一人当たり面積も少ないことから、住民サービスの向上といった観点からも施設の更新</a:t>
          </a:r>
          <a:r>
            <a:rPr kumimoji="1" lang="ja-JP" altLang="en-US" sz="1100" b="0" i="0" baseline="0">
              <a:solidFill>
                <a:schemeClr val="dk1"/>
              </a:solidFill>
              <a:effectLst/>
              <a:latin typeface="+mn-lt"/>
              <a:ea typeface="+mn-ea"/>
              <a:cs typeface="+mn-cs"/>
            </a:rPr>
            <a:t>を検討中である。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市民会館については、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年度に地域交流センターを建設したため、類似団体数値より低くなって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図書館については、令和元年度に揖斐川図書館の建て替えを行ったため、類似団体より低くなっている。</a:t>
          </a:r>
          <a:r>
            <a:rPr kumimoji="1" lang="ja-JP" altLang="en-US" sz="1100">
              <a:solidFill>
                <a:schemeClr val="dk1"/>
              </a:solidFill>
              <a:effectLst/>
              <a:latin typeface="+mn-lt"/>
              <a:ea typeface="+mn-ea"/>
              <a:cs typeface="+mn-cs"/>
            </a:rPr>
            <a:t>また、体育館・プールの</a:t>
          </a:r>
          <a:r>
            <a:rPr kumimoji="1" lang="ja-JP" altLang="ja-JP" sz="1100" b="0" i="0" baseline="0">
              <a:solidFill>
                <a:schemeClr val="dk1"/>
              </a:solidFill>
              <a:effectLst/>
              <a:latin typeface="+mn-lt"/>
              <a:ea typeface="+mn-ea"/>
              <a:cs typeface="+mn-cs"/>
            </a:rPr>
            <a:t>有形固定資産減価償却率</a:t>
          </a:r>
          <a:r>
            <a:rPr kumimoji="1" lang="ja-JP" altLang="en-US" sz="1100" b="0" i="0" baseline="0">
              <a:solidFill>
                <a:schemeClr val="dk1"/>
              </a:solidFill>
              <a:effectLst/>
              <a:latin typeface="+mn-lt"/>
              <a:ea typeface="+mn-ea"/>
              <a:cs typeface="+mn-cs"/>
            </a:rPr>
            <a:t>は、類似団体より高くなっているが、今後町民プールの解体を予定しており、減少が見込まれる。</a:t>
          </a:r>
          <a:endParaRPr lang="ja-JP" altLang="ja-JP" sz="1400">
            <a:effectLst/>
          </a:endParaRPr>
        </a:p>
        <a:p>
          <a:r>
            <a:rPr kumimoji="1" lang="ja-JP" altLang="ja-JP" sz="1100">
              <a:solidFill>
                <a:schemeClr val="dk1"/>
              </a:solidFill>
              <a:effectLst/>
              <a:latin typeface="+mn-lt"/>
              <a:ea typeface="+mn-ea"/>
              <a:cs typeface="+mn-cs"/>
            </a:rPr>
            <a:t>今後は、広大な区域における住民サービスの維持と、施設等の総量適正化についてバランスを図りつつ、「揖斐川町公共施設等総合管理計画」に基づき、長期的な視点を持って施設の更新・統廃合・長寿命化などを検討するなど、適正なマネジメントが求めら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19,953
19,701
803.44
15,509,725
14,528,174
938,013
9,668,843
13,836,495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12470" y="456692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日現在</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％）に加え、町内に中心となる産業や大規模な事業所が少ないこと等により財政基盤が弱く、類似団体平均値を下回っている（▲</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そのため、企業誘致や定住促進対策を積極的に進め、法人税・住民税等の増収に努めている。一方、歳出は、合併により職員数が大幅増となった人件費のほか、公共施設等の維持管理経費に係る物件費の削減が課題である。平成</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年度末に策定された「公共施設等総合管理計画」による類似施設の統廃合や採算性の低い施設の廃止など、徹底した行財政改革を進め、経常経費の縮減に努める。人件費については、定員適正化に基づく削減計画により削減を図っているが、今後は事務事業の効率化と見直しとともにバランスの取れた定員管理を行う必要がある。</a:t>
          </a:r>
          <a:endParaRPr lang="ja-JP" altLang="ja-JP" sz="1050" baseline="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79163</xdr:rowOff>
    </xdr:to>
    <xdr:cxnSp macro="">
      <xdr:nvCxnSpPr>
        <xdr:cNvPr id="67" name="直線コネクタ 66"/>
        <xdr:cNvCxnSpPr/>
      </xdr:nvCxnSpPr>
      <xdr:spPr>
        <a:xfrm>
          <a:off x="4114800" y="74354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63077</xdr:rowOff>
    </xdr:to>
    <xdr:cxnSp macro="">
      <xdr:nvCxnSpPr>
        <xdr:cNvPr id="70" name="直線コネクタ 69"/>
        <xdr:cNvCxnSpPr/>
      </xdr:nvCxnSpPr>
      <xdr:spPr>
        <a:xfrm>
          <a:off x="3225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63077</xdr:rowOff>
    </xdr:to>
    <xdr:cxnSp macro="">
      <xdr:nvCxnSpPr>
        <xdr:cNvPr id="73" name="直線コネクタ 72"/>
        <xdr:cNvCxnSpPr/>
      </xdr:nvCxnSpPr>
      <xdr:spPr>
        <a:xfrm flipV="1">
          <a:off x="2336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140546</xdr:rowOff>
    </xdr:from>
    <xdr:to>
      <xdr:col>15</xdr:col>
      <xdr:colOff>133350</xdr:colOff>
      <xdr:row>41</xdr:row>
      <xdr:rowOff>70696</xdr:rowOff>
    </xdr:to>
    <xdr:sp macro="" textlink="">
      <xdr:nvSpPr>
        <xdr:cNvPr id="74" name="フローチャート: 判断 73"/>
        <xdr:cNvSpPr/>
      </xdr:nvSpPr>
      <xdr:spPr>
        <a:xfrm>
          <a:off x="3175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80873</xdr:rowOff>
    </xdr:from>
    <xdr:ext cx="762000" cy="259045"/>
    <xdr:sp macro="" textlink="">
      <xdr:nvSpPr>
        <xdr:cNvPr id="75" name="テキスト ボックス 74"/>
        <xdr:cNvSpPr txBox="1"/>
      </xdr:nvSpPr>
      <xdr:spPr>
        <a:xfrm>
          <a:off x="2844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79163</xdr:rowOff>
    </xdr:to>
    <xdr:cxnSp macro="">
      <xdr:nvCxnSpPr>
        <xdr:cNvPr id="76" name="直線コネクタ 75"/>
        <xdr:cNvCxnSpPr/>
      </xdr:nvCxnSpPr>
      <xdr:spPr>
        <a:xfrm flipV="1">
          <a:off x="1447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7" name="フローチャート: 判断 76"/>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78" name="テキスト ボックス 77"/>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6" name="楕円 85"/>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7" name="財政力該当値テキスト"/>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8" name="楕円 87"/>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98654</xdr:rowOff>
    </xdr:from>
    <xdr:ext cx="736600" cy="259045"/>
    <xdr:sp macro="" textlink="">
      <xdr:nvSpPr>
        <xdr:cNvPr id="89" name="テキスト ボックス 88"/>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12277</xdr:rowOff>
    </xdr:from>
    <xdr:to>
      <xdr:col>11</xdr:col>
      <xdr:colOff>82550</xdr:colOff>
      <xdr:row>43</xdr:row>
      <xdr:rowOff>113877</xdr:rowOff>
    </xdr:to>
    <xdr:sp macro="" textlink="">
      <xdr:nvSpPr>
        <xdr:cNvPr id="92" name="楕円 91"/>
        <xdr:cNvSpPr/>
      </xdr:nvSpPr>
      <xdr:spPr>
        <a:xfrm>
          <a:off x="2286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93" name="テキスト ボックス 92"/>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28363</xdr:rowOff>
    </xdr:from>
    <xdr:to>
      <xdr:col>7</xdr:col>
      <xdr:colOff>31750</xdr:colOff>
      <xdr:row>43</xdr:row>
      <xdr:rowOff>129963</xdr:rowOff>
    </xdr:to>
    <xdr:sp macro="" textlink="">
      <xdr:nvSpPr>
        <xdr:cNvPr id="94" name="楕円 93"/>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114740</xdr:rowOff>
    </xdr:from>
    <xdr:ext cx="762000" cy="259045"/>
    <xdr:sp macro="" textlink="">
      <xdr:nvSpPr>
        <xdr:cNvPr id="95" name="テキスト ボックス 94"/>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人件費・物件費等の人口１人当たりの決算額は類似団体平均値を大幅に上回っているが、経常収支比率は類似団体平均値を</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ポイント下回っている。前年度から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主な要因は、令和２年度に引き続き新型コロナウィルス感染症対応地方創生臨時交付金を受けて実施した事業規模が大きく、臨時的経費が増加したことによって相対的に経常経費の比率が減少した影響が大きい。</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人件費や物件費については今後も増加することが見込まれるため、人件費については削減に努め、物件費の多くを占める公共施設の維持管理経費については、「公共施設等総合管理計画」による類似施設の統廃合や採算性の低い施設の廃止など、徹底した行政改革や事務事業の見直しを進め経常経費の縮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169672</xdr:rowOff>
    </xdr:to>
    <xdr:cxnSp macro="">
      <xdr:nvCxnSpPr>
        <xdr:cNvPr id="128" name="直線コネクタ 127"/>
        <xdr:cNvCxnSpPr/>
      </xdr:nvCxnSpPr>
      <xdr:spPr>
        <a:xfrm flipV="1">
          <a:off x="4114800" y="110845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56134</xdr:rowOff>
    </xdr:to>
    <xdr:cxnSp macro="">
      <xdr:nvCxnSpPr>
        <xdr:cNvPr id="131" name="直線コネクタ 130"/>
        <xdr:cNvCxnSpPr/>
      </xdr:nvCxnSpPr>
      <xdr:spPr>
        <a:xfrm flipV="1">
          <a:off x="3225800" y="1114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118872</xdr:rowOff>
    </xdr:to>
    <xdr:cxnSp macro="">
      <xdr:nvCxnSpPr>
        <xdr:cNvPr id="134" name="直線コネクタ 133"/>
        <xdr:cNvCxnSpPr/>
      </xdr:nvCxnSpPr>
      <xdr:spPr>
        <a:xfrm flipV="1">
          <a:off x="2336800" y="112003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75184</xdr:rowOff>
    </xdr:from>
    <xdr:to>
      <xdr:col>15</xdr:col>
      <xdr:colOff>133350</xdr:colOff>
      <xdr:row>67</xdr:row>
      <xdr:rowOff>5334</xdr:rowOff>
    </xdr:to>
    <xdr:sp macro="" textlink="">
      <xdr:nvSpPr>
        <xdr:cNvPr id="135" name="フローチャート: 判断 134"/>
        <xdr:cNvSpPr/>
      </xdr:nvSpPr>
      <xdr:spPr>
        <a:xfrm>
          <a:off x="3175000" y="1139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36" name="テキスト ボックス 135"/>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143002</xdr:rowOff>
    </xdr:to>
    <xdr:cxnSp macro="">
      <xdr:nvCxnSpPr>
        <xdr:cNvPr id="137" name="直線コネクタ 136"/>
        <xdr:cNvCxnSpPr/>
      </xdr:nvCxnSpPr>
      <xdr:spPr>
        <a:xfrm flipV="1">
          <a:off x="1447800" y="112631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51054</xdr:rowOff>
    </xdr:from>
    <xdr:to>
      <xdr:col>11</xdr:col>
      <xdr:colOff>82550</xdr:colOff>
      <xdr:row>66</xdr:row>
      <xdr:rowOff>152654</xdr:rowOff>
    </xdr:to>
    <xdr:sp macro="" textlink="">
      <xdr:nvSpPr>
        <xdr:cNvPr id="138" name="フローチャート: 判断 137"/>
        <xdr:cNvSpPr/>
      </xdr:nvSpPr>
      <xdr:spPr>
        <a:xfrm>
          <a:off x="2286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137431</xdr:rowOff>
    </xdr:from>
    <xdr:ext cx="762000" cy="259045"/>
    <xdr:sp macro="" textlink="">
      <xdr:nvSpPr>
        <xdr:cNvPr id="139" name="テキスト ボックス 138"/>
        <xdr:cNvSpPr txBox="1"/>
      </xdr:nvSpPr>
      <xdr:spPr>
        <a:xfrm>
          <a:off x="1955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40" name="フローチャート: 判断 139"/>
        <xdr:cNvSpPr/>
      </xdr:nvSpPr>
      <xdr:spPr>
        <a:xfrm>
          <a:off x="1397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41" name="テキスト ボックス 140"/>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48"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49" name="楕円 148"/>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50" name="テキスト ボックス 149"/>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1" name="楕円 150"/>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52" name="テキスト ボックス 151"/>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3" name="楕円 152"/>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8399</xdr:rowOff>
    </xdr:from>
    <xdr:ext cx="762000" cy="259045"/>
    <xdr:sp macro="" textlink="">
      <xdr:nvSpPr>
        <xdr:cNvPr id="154" name="テキスト ボックス 153"/>
        <xdr:cNvSpPr txBox="1"/>
      </xdr:nvSpPr>
      <xdr:spPr>
        <a:xfrm>
          <a:off x="1955800" y="1098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5" name="楕円 154"/>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32529</xdr:rowOff>
    </xdr:from>
    <xdr:ext cx="762000" cy="259045"/>
    <xdr:sp macro="" textlink="">
      <xdr:nvSpPr>
        <xdr:cNvPr id="156" name="テキスト ボックス 155"/>
        <xdr:cNvSpPr txBox="1"/>
      </xdr:nvSpPr>
      <xdr:spPr>
        <a:xfrm>
          <a:off x="1066800" y="1100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大幅に上回っている。人件費は人員削減効果が出ているものの、物件費は依然として高い。合併団体であり広大な面積を持つ当町は公共施設の総量も多く、施設の維持管理に係る光熱水費等の需用費や指定管理料等の委託料が嵩むほか、老朽化に伴う修繕料等も多い。加えて令和２年度から導入された会計年度任用職員制度に伴い人件費が増加し、物件費についても令和２年度に引き続き、新型コロナウィルス感染症対応に伴う経費が増加したことが影響し、前年度を若干上回る決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人件費は更なる職員数の削減が限界に近づいているなか、公共施設の統廃合等を早急に進め、人件費・物件費等の抑制に努める。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81662</xdr:rowOff>
    </xdr:from>
    <xdr:to>
      <xdr:col>23</xdr:col>
      <xdr:colOff>133350</xdr:colOff>
      <xdr:row>87</xdr:row>
      <xdr:rowOff>99623</xdr:rowOff>
    </xdr:to>
    <xdr:cxnSp macro="">
      <xdr:nvCxnSpPr>
        <xdr:cNvPr id="191" name="直線コネクタ 190"/>
        <xdr:cNvCxnSpPr/>
      </xdr:nvCxnSpPr>
      <xdr:spPr>
        <a:xfrm>
          <a:off x="4114800" y="149978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2" name="人件費・物件費等の状況平均値テキスト"/>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22011</xdr:rowOff>
    </xdr:from>
    <xdr:to>
      <xdr:col>19</xdr:col>
      <xdr:colOff>133350</xdr:colOff>
      <xdr:row>87</xdr:row>
      <xdr:rowOff>81662</xdr:rowOff>
    </xdr:to>
    <xdr:cxnSp macro="">
      <xdr:nvCxnSpPr>
        <xdr:cNvPr id="194" name="直線コネクタ 193"/>
        <xdr:cNvCxnSpPr/>
      </xdr:nvCxnSpPr>
      <xdr:spPr>
        <a:xfrm>
          <a:off x="3225800" y="14766711"/>
          <a:ext cx="889000" cy="2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6" name="テキスト ボックス 195"/>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82713</xdr:rowOff>
    </xdr:from>
    <xdr:to>
      <xdr:col>15</xdr:col>
      <xdr:colOff>82550</xdr:colOff>
      <xdr:row>86</xdr:row>
      <xdr:rowOff>22011</xdr:rowOff>
    </xdr:to>
    <xdr:cxnSp macro="">
      <xdr:nvCxnSpPr>
        <xdr:cNvPr id="197" name="直線コネクタ 196"/>
        <xdr:cNvCxnSpPr/>
      </xdr:nvCxnSpPr>
      <xdr:spPr>
        <a:xfrm>
          <a:off x="2336800" y="14655963"/>
          <a:ext cx="889000" cy="1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118845</xdr:rowOff>
    </xdr:from>
    <xdr:to>
      <xdr:col>15</xdr:col>
      <xdr:colOff>133350</xdr:colOff>
      <xdr:row>82</xdr:row>
      <xdr:rowOff>48995</xdr:rowOff>
    </xdr:to>
    <xdr:sp macro="" textlink="">
      <xdr:nvSpPr>
        <xdr:cNvPr id="198" name="フローチャート: 判断 197"/>
        <xdr:cNvSpPr/>
      </xdr:nvSpPr>
      <xdr:spPr>
        <a:xfrm>
          <a:off x="3175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59172</xdr:rowOff>
    </xdr:from>
    <xdr:ext cx="762000" cy="259045"/>
    <xdr:sp macro="" textlink="">
      <xdr:nvSpPr>
        <xdr:cNvPr id="199" name="テキスト ボックス 198"/>
        <xdr:cNvSpPr txBox="1"/>
      </xdr:nvSpPr>
      <xdr:spPr>
        <a:xfrm>
          <a:off x="2844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82713</xdr:rowOff>
    </xdr:from>
    <xdr:to>
      <xdr:col>11</xdr:col>
      <xdr:colOff>31750</xdr:colOff>
      <xdr:row>85</xdr:row>
      <xdr:rowOff>92148</xdr:rowOff>
    </xdr:to>
    <xdr:cxnSp macro="">
      <xdr:nvCxnSpPr>
        <xdr:cNvPr id="200" name="直線コネクタ 199"/>
        <xdr:cNvCxnSpPr/>
      </xdr:nvCxnSpPr>
      <xdr:spPr>
        <a:xfrm flipV="1">
          <a:off x="1447800" y="14655963"/>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114109</xdr:rowOff>
    </xdr:from>
    <xdr:to>
      <xdr:col>11</xdr:col>
      <xdr:colOff>82550</xdr:colOff>
      <xdr:row>82</xdr:row>
      <xdr:rowOff>44259</xdr:rowOff>
    </xdr:to>
    <xdr:sp macro="" textlink="">
      <xdr:nvSpPr>
        <xdr:cNvPr id="201" name="フローチャート: 判断 200"/>
        <xdr:cNvSpPr/>
      </xdr:nvSpPr>
      <xdr:spPr>
        <a:xfrm>
          <a:off x="2286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54436</xdr:rowOff>
    </xdr:from>
    <xdr:ext cx="762000" cy="259045"/>
    <xdr:sp macro="" textlink="">
      <xdr:nvSpPr>
        <xdr:cNvPr id="202" name="テキスト ボックス 201"/>
        <xdr:cNvSpPr txBox="1"/>
      </xdr:nvSpPr>
      <xdr:spPr>
        <a:xfrm>
          <a:off x="1955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130180</xdr:rowOff>
    </xdr:from>
    <xdr:to>
      <xdr:col>7</xdr:col>
      <xdr:colOff>31750</xdr:colOff>
      <xdr:row>82</xdr:row>
      <xdr:rowOff>60330</xdr:rowOff>
    </xdr:to>
    <xdr:sp macro="" textlink="">
      <xdr:nvSpPr>
        <xdr:cNvPr id="203" name="フローチャート: 判断 202"/>
        <xdr:cNvSpPr/>
      </xdr:nvSpPr>
      <xdr:spPr>
        <a:xfrm>
          <a:off x="1397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70507</xdr:rowOff>
    </xdr:from>
    <xdr:ext cx="762000" cy="259045"/>
    <xdr:sp macro="" textlink="">
      <xdr:nvSpPr>
        <xdr:cNvPr id="204" name="テキスト ボックス 203"/>
        <xdr:cNvSpPr txBox="1"/>
      </xdr:nvSpPr>
      <xdr:spPr>
        <a:xfrm>
          <a:off x="1066800" y="137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48823</xdr:rowOff>
    </xdr:from>
    <xdr:to>
      <xdr:col>23</xdr:col>
      <xdr:colOff>184150</xdr:colOff>
      <xdr:row>87</xdr:row>
      <xdr:rowOff>150423</xdr:rowOff>
    </xdr:to>
    <xdr:sp macro="" textlink="">
      <xdr:nvSpPr>
        <xdr:cNvPr id="210" name="楕円 209"/>
        <xdr:cNvSpPr/>
      </xdr:nvSpPr>
      <xdr:spPr>
        <a:xfrm>
          <a:off x="4902200" y="149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20900</xdr:rowOff>
    </xdr:from>
    <xdr:ext cx="762000" cy="259045"/>
    <xdr:sp macro="" textlink="">
      <xdr:nvSpPr>
        <xdr:cNvPr id="211" name="人件費・物件費等の状況該当値テキスト"/>
        <xdr:cNvSpPr txBox="1"/>
      </xdr:nvSpPr>
      <xdr:spPr>
        <a:xfrm>
          <a:off x="5041900" y="1493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30862</xdr:rowOff>
    </xdr:from>
    <xdr:to>
      <xdr:col>19</xdr:col>
      <xdr:colOff>184150</xdr:colOff>
      <xdr:row>87</xdr:row>
      <xdr:rowOff>132462</xdr:rowOff>
    </xdr:to>
    <xdr:sp macro="" textlink="">
      <xdr:nvSpPr>
        <xdr:cNvPr id="212" name="楕円 211"/>
        <xdr:cNvSpPr/>
      </xdr:nvSpPr>
      <xdr:spPr>
        <a:xfrm>
          <a:off x="4064000" y="149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117239</xdr:rowOff>
    </xdr:from>
    <xdr:ext cx="736600" cy="259045"/>
    <xdr:sp macro="" textlink="">
      <xdr:nvSpPr>
        <xdr:cNvPr id="213" name="テキスト ボックス 212"/>
        <xdr:cNvSpPr txBox="1"/>
      </xdr:nvSpPr>
      <xdr:spPr>
        <a:xfrm>
          <a:off x="3733800" y="1503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142661</xdr:rowOff>
    </xdr:from>
    <xdr:to>
      <xdr:col>15</xdr:col>
      <xdr:colOff>133350</xdr:colOff>
      <xdr:row>86</xdr:row>
      <xdr:rowOff>72811</xdr:rowOff>
    </xdr:to>
    <xdr:sp macro="" textlink="">
      <xdr:nvSpPr>
        <xdr:cNvPr id="214" name="楕円 213"/>
        <xdr:cNvSpPr/>
      </xdr:nvSpPr>
      <xdr:spPr>
        <a:xfrm>
          <a:off x="3175000" y="147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57588</xdr:rowOff>
    </xdr:from>
    <xdr:ext cx="762000" cy="259045"/>
    <xdr:sp macro="" textlink="">
      <xdr:nvSpPr>
        <xdr:cNvPr id="215" name="テキスト ボックス 214"/>
        <xdr:cNvSpPr txBox="1"/>
      </xdr:nvSpPr>
      <xdr:spPr>
        <a:xfrm>
          <a:off x="2844800" y="1480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31913</xdr:rowOff>
    </xdr:from>
    <xdr:to>
      <xdr:col>11</xdr:col>
      <xdr:colOff>82550</xdr:colOff>
      <xdr:row>85</xdr:row>
      <xdr:rowOff>133513</xdr:rowOff>
    </xdr:to>
    <xdr:sp macro="" textlink="">
      <xdr:nvSpPr>
        <xdr:cNvPr id="216" name="楕円 215"/>
        <xdr:cNvSpPr/>
      </xdr:nvSpPr>
      <xdr:spPr>
        <a:xfrm>
          <a:off x="2286000" y="146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118290</xdr:rowOff>
    </xdr:from>
    <xdr:ext cx="762000" cy="259045"/>
    <xdr:sp macro="" textlink="">
      <xdr:nvSpPr>
        <xdr:cNvPr id="217" name="テキスト ボックス 216"/>
        <xdr:cNvSpPr txBox="1"/>
      </xdr:nvSpPr>
      <xdr:spPr>
        <a:xfrm>
          <a:off x="1955800" y="146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41348</xdr:rowOff>
    </xdr:from>
    <xdr:to>
      <xdr:col>7</xdr:col>
      <xdr:colOff>31750</xdr:colOff>
      <xdr:row>85</xdr:row>
      <xdr:rowOff>142948</xdr:rowOff>
    </xdr:to>
    <xdr:sp macro="" textlink="">
      <xdr:nvSpPr>
        <xdr:cNvPr id="218" name="楕円 217"/>
        <xdr:cNvSpPr/>
      </xdr:nvSpPr>
      <xdr:spPr>
        <a:xfrm>
          <a:off x="1397000" y="146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127725</xdr:rowOff>
    </xdr:from>
    <xdr:ext cx="762000" cy="259045"/>
    <xdr:sp macro="" textlink="">
      <xdr:nvSpPr>
        <xdr:cNvPr id="219" name="テキスト ボックス 218"/>
        <xdr:cNvSpPr txBox="1"/>
      </xdr:nvSpPr>
      <xdr:spPr>
        <a:xfrm>
          <a:off x="1066800" y="1470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類似団体平均値に比べて低い水準にあり、平均値を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国家公務員人件費削減措置の影響により指数自体は高くなったが、類似団体も同様の結果となっており、依然として低い水準となっている。これは、従来からの給与体系水準の低さや男女の昇任格差が要因であると考えられ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年度から新たな昇給制度（勤務評定）により適正な給与の改正を図っており、また、地域の民間企業との給与格差についても適正に反映させたい。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55" name="直線コネクタ 254"/>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62593</xdr:rowOff>
    </xdr:to>
    <xdr:cxnSp macro="">
      <xdr:nvCxnSpPr>
        <xdr:cNvPr id="258" name="直線コネクタ 257"/>
        <xdr:cNvCxnSpPr/>
      </xdr:nvCxnSpPr>
      <xdr:spPr>
        <a:xfrm flipV="1">
          <a:off x="15290800" y="1388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0" name="テキスト ボックス 259"/>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62593</xdr:rowOff>
    </xdr:to>
    <xdr:cxnSp macro="">
      <xdr:nvCxnSpPr>
        <xdr:cNvPr id="261" name="直線コネクタ 260"/>
        <xdr:cNvCxnSpPr/>
      </xdr:nvCxnSpPr>
      <xdr:spPr>
        <a:xfrm>
          <a:off x="14401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81</xdr:row>
      <xdr:rowOff>62593</xdr:rowOff>
    </xdr:to>
    <xdr:cxnSp macro="">
      <xdr:nvCxnSpPr>
        <xdr:cNvPr id="264" name="直線コネクタ 263"/>
        <xdr:cNvCxnSpPr/>
      </xdr:nvCxnSpPr>
      <xdr:spPr>
        <a:xfrm flipV="1">
          <a:off x="13512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5" name="フローチャート: 判断 264"/>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6" name="テキスト ボックス 265"/>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4" name="楕円 273"/>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130827</xdr:rowOff>
    </xdr:from>
    <xdr:ext cx="762000" cy="259045"/>
    <xdr:sp macro="" textlink="">
      <xdr:nvSpPr>
        <xdr:cNvPr id="275" name="給与水準   （国との比較）該当値テキスト"/>
        <xdr:cNvSpPr txBox="1"/>
      </xdr:nvSpPr>
      <xdr:spPr>
        <a:xfrm>
          <a:off x="17106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6" name="楕円 275"/>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7" name="テキスト ボックス 276"/>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78" name="楕円 277"/>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79" name="テキスト ボックス 278"/>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166007</xdr:rowOff>
    </xdr:from>
    <xdr:to>
      <xdr:col>68</xdr:col>
      <xdr:colOff>203200</xdr:colOff>
      <xdr:row>81</xdr:row>
      <xdr:rowOff>96157</xdr:rowOff>
    </xdr:to>
    <xdr:sp macro="" textlink="">
      <xdr:nvSpPr>
        <xdr:cNvPr id="280" name="楕円 279"/>
        <xdr:cNvSpPr/>
      </xdr:nvSpPr>
      <xdr:spPr>
        <a:xfrm>
          <a:off x="14351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106334</xdr:rowOff>
    </xdr:from>
    <xdr:ext cx="762000" cy="259045"/>
    <xdr:sp macro="" textlink="">
      <xdr:nvSpPr>
        <xdr:cNvPr id="281" name="テキスト ボックス 280"/>
        <xdr:cNvSpPr txBox="1"/>
      </xdr:nvSpPr>
      <xdr:spPr>
        <a:xfrm>
          <a:off x="14020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2" name="楕円 281"/>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3" name="テキスト ボックス 282"/>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人上回っている。これは、合併により職員数が著しく多くなったことが要因である。</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令和３年度の職員数は</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231</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人</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であり、合併当初（</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日）と比較すると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以上の減となっており、「定員管理適正化計画」以上の削減を図っているところであるが、住民サービスの低下を招く恐れもあるためバランスを図る必要がある。今後も引き続き事務効率化や指定管理者制度の導入による業務の外部委託などを進め、住民サービスの確保を図りつつ職員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81597</xdr:rowOff>
    </xdr:from>
    <xdr:to>
      <xdr:col>81</xdr:col>
      <xdr:colOff>44450</xdr:colOff>
      <xdr:row>64</xdr:row>
      <xdr:rowOff>139912</xdr:rowOff>
    </xdr:to>
    <xdr:cxnSp macro="">
      <xdr:nvCxnSpPr>
        <xdr:cNvPr id="318" name="直線コネクタ 317"/>
        <xdr:cNvCxnSpPr/>
      </xdr:nvCxnSpPr>
      <xdr:spPr>
        <a:xfrm>
          <a:off x="16179800" y="11054397"/>
          <a:ext cx="8382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81597</xdr:rowOff>
    </xdr:from>
    <xdr:to>
      <xdr:col>77</xdr:col>
      <xdr:colOff>44450</xdr:colOff>
      <xdr:row>64</xdr:row>
      <xdr:rowOff>115781</xdr:rowOff>
    </xdr:to>
    <xdr:cxnSp macro="">
      <xdr:nvCxnSpPr>
        <xdr:cNvPr id="321" name="直線コネクタ 320"/>
        <xdr:cNvCxnSpPr/>
      </xdr:nvCxnSpPr>
      <xdr:spPr>
        <a:xfrm flipV="1">
          <a:off x="15290800" y="1105439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115781</xdr:rowOff>
    </xdr:from>
    <xdr:to>
      <xdr:col>72</xdr:col>
      <xdr:colOff>203200</xdr:colOff>
      <xdr:row>64</xdr:row>
      <xdr:rowOff>155998</xdr:rowOff>
    </xdr:to>
    <xdr:cxnSp macro="">
      <xdr:nvCxnSpPr>
        <xdr:cNvPr id="324" name="直線コネクタ 323"/>
        <xdr:cNvCxnSpPr/>
      </xdr:nvCxnSpPr>
      <xdr:spPr>
        <a:xfrm flipV="1">
          <a:off x="14401800" y="110885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131974</xdr:rowOff>
    </xdr:from>
    <xdr:to>
      <xdr:col>73</xdr:col>
      <xdr:colOff>44450</xdr:colOff>
      <xdr:row>60</xdr:row>
      <xdr:rowOff>62124</xdr:rowOff>
    </xdr:to>
    <xdr:sp macro="" textlink="">
      <xdr:nvSpPr>
        <xdr:cNvPr id="325" name="フローチャート: 判断 324"/>
        <xdr:cNvSpPr/>
      </xdr:nvSpPr>
      <xdr:spPr>
        <a:xfrm>
          <a:off x="15240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72301</xdr:rowOff>
    </xdr:from>
    <xdr:ext cx="762000" cy="259045"/>
    <xdr:sp macro="" textlink="">
      <xdr:nvSpPr>
        <xdr:cNvPr id="326" name="テキスト ボックス 325"/>
        <xdr:cNvSpPr txBox="1"/>
      </xdr:nvSpPr>
      <xdr:spPr>
        <a:xfrm>
          <a:off x="14909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155998</xdr:rowOff>
    </xdr:from>
    <xdr:to>
      <xdr:col>68</xdr:col>
      <xdr:colOff>152400</xdr:colOff>
      <xdr:row>65</xdr:row>
      <xdr:rowOff>71014</xdr:rowOff>
    </xdr:to>
    <xdr:cxnSp macro="">
      <xdr:nvCxnSpPr>
        <xdr:cNvPr id="327" name="直線コネクタ 326"/>
        <xdr:cNvCxnSpPr/>
      </xdr:nvCxnSpPr>
      <xdr:spPr>
        <a:xfrm flipV="1">
          <a:off x="13512800" y="11128798"/>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127953</xdr:rowOff>
    </xdr:from>
    <xdr:to>
      <xdr:col>68</xdr:col>
      <xdr:colOff>203200</xdr:colOff>
      <xdr:row>60</xdr:row>
      <xdr:rowOff>58103</xdr:rowOff>
    </xdr:to>
    <xdr:sp macro="" textlink="">
      <xdr:nvSpPr>
        <xdr:cNvPr id="328" name="フローチャート: 判断 327"/>
        <xdr:cNvSpPr/>
      </xdr:nvSpPr>
      <xdr:spPr>
        <a:xfrm>
          <a:off x="14351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29" name="テキスト ボックス 328"/>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148061</xdr:rowOff>
    </xdr:from>
    <xdr:to>
      <xdr:col>64</xdr:col>
      <xdr:colOff>152400</xdr:colOff>
      <xdr:row>60</xdr:row>
      <xdr:rowOff>78211</xdr:rowOff>
    </xdr:to>
    <xdr:sp macro="" textlink="">
      <xdr:nvSpPr>
        <xdr:cNvPr id="330" name="フローチャート: 判断 329"/>
        <xdr:cNvSpPr/>
      </xdr:nvSpPr>
      <xdr:spPr>
        <a:xfrm>
          <a:off x="13462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88388</xdr:rowOff>
    </xdr:from>
    <xdr:ext cx="762000" cy="259045"/>
    <xdr:sp macro="" textlink="">
      <xdr:nvSpPr>
        <xdr:cNvPr id="331" name="テキスト ボックス 330"/>
        <xdr:cNvSpPr txBox="1"/>
      </xdr:nvSpPr>
      <xdr:spPr>
        <a:xfrm>
          <a:off x="13131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89112</xdr:rowOff>
    </xdr:from>
    <xdr:to>
      <xdr:col>81</xdr:col>
      <xdr:colOff>95250</xdr:colOff>
      <xdr:row>65</xdr:row>
      <xdr:rowOff>19262</xdr:rowOff>
    </xdr:to>
    <xdr:sp macro="" textlink="">
      <xdr:nvSpPr>
        <xdr:cNvPr id="337" name="楕円 336"/>
        <xdr:cNvSpPr/>
      </xdr:nvSpPr>
      <xdr:spPr>
        <a:xfrm>
          <a:off x="169672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61189</xdr:rowOff>
    </xdr:from>
    <xdr:ext cx="762000" cy="259045"/>
    <xdr:sp macro="" textlink="">
      <xdr:nvSpPr>
        <xdr:cNvPr id="338" name="定員管理の状況該当値テキスト"/>
        <xdr:cNvSpPr txBox="1"/>
      </xdr:nvSpPr>
      <xdr:spPr>
        <a:xfrm>
          <a:off x="17106900" y="11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30797</xdr:rowOff>
    </xdr:from>
    <xdr:to>
      <xdr:col>77</xdr:col>
      <xdr:colOff>95250</xdr:colOff>
      <xdr:row>64</xdr:row>
      <xdr:rowOff>132397</xdr:rowOff>
    </xdr:to>
    <xdr:sp macro="" textlink="">
      <xdr:nvSpPr>
        <xdr:cNvPr id="339" name="楕円 338"/>
        <xdr:cNvSpPr/>
      </xdr:nvSpPr>
      <xdr:spPr>
        <a:xfrm>
          <a:off x="16129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117174</xdr:rowOff>
    </xdr:from>
    <xdr:ext cx="736600" cy="259045"/>
    <xdr:sp macro="" textlink="">
      <xdr:nvSpPr>
        <xdr:cNvPr id="340" name="テキスト ボックス 339"/>
        <xdr:cNvSpPr txBox="1"/>
      </xdr:nvSpPr>
      <xdr:spPr>
        <a:xfrm>
          <a:off x="15798800" y="110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64981</xdr:rowOff>
    </xdr:from>
    <xdr:to>
      <xdr:col>73</xdr:col>
      <xdr:colOff>44450</xdr:colOff>
      <xdr:row>64</xdr:row>
      <xdr:rowOff>166581</xdr:rowOff>
    </xdr:to>
    <xdr:sp macro="" textlink="">
      <xdr:nvSpPr>
        <xdr:cNvPr id="341" name="楕円 340"/>
        <xdr:cNvSpPr/>
      </xdr:nvSpPr>
      <xdr:spPr>
        <a:xfrm>
          <a:off x="15240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151358</xdr:rowOff>
    </xdr:from>
    <xdr:ext cx="762000" cy="259045"/>
    <xdr:sp macro="" textlink="">
      <xdr:nvSpPr>
        <xdr:cNvPr id="342" name="テキスト ボックス 341"/>
        <xdr:cNvSpPr txBox="1"/>
      </xdr:nvSpPr>
      <xdr:spPr>
        <a:xfrm>
          <a:off x="14909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105198</xdr:rowOff>
    </xdr:from>
    <xdr:to>
      <xdr:col>68</xdr:col>
      <xdr:colOff>203200</xdr:colOff>
      <xdr:row>65</xdr:row>
      <xdr:rowOff>35348</xdr:rowOff>
    </xdr:to>
    <xdr:sp macro="" textlink="">
      <xdr:nvSpPr>
        <xdr:cNvPr id="343" name="楕円 342"/>
        <xdr:cNvSpPr/>
      </xdr:nvSpPr>
      <xdr:spPr>
        <a:xfrm>
          <a:off x="14351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20125</xdr:rowOff>
    </xdr:from>
    <xdr:ext cx="762000" cy="259045"/>
    <xdr:sp macro="" textlink="">
      <xdr:nvSpPr>
        <xdr:cNvPr id="344" name="テキスト ボックス 343"/>
        <xdr:cNvSpPr txBox="1"/>
      </xdr:nvSpPr>
      <xdr:spPr>
        <a:xfrm>
          <a:off x="14020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20214</xdr:rowOff>
    </xdr:from>
    <xdr:to>
      <xdr:col>64</xdr:col>
      <xdr:colOff>152400</xdr:colOff>
      <xdr:row>65</xdr:row>
      <xdr:rowOff>121814</xdr:rowOff>
    </xdr:to>
    <xdr:sp macro="" textlink="">
      <xdr:nvSpPr>
        <xdr:cNvPr id="345" name="楕円 344"/>
        <xdr:cNvSpPr/>
      </xdr:nvSpPr>
      <xdr:spPr>
        <a:xfrm>
          <a:off x="13462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106591</xdr:rowOff>
    </xdr:from>
    <xdr:ext cx="762000" cy="259045"/>
    <xdr:sp macro="" textlink="">
      <xdr:nvSpPr>
        <xdr:cNvPr id="346" name="テキスト ボックス 345"/>
        <xdr:cNvSpPr txBox="1"/>
      </xdr:nvSpPr>
      <xdr:spPr>
        <a:xfrm>
          <a:off x="13131800" y="112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近年は、類似団体に比べ平均的な値で推移しているが、平成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年度からの推移を見ると大きく減少傾向にある（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合併に伴い旧町村の格差是正や新町の一体化を狙う投資的経費の財源としての地方債発行や、全町全域下水道化に向けた整備のための地方債発行を行いつつも、旧町村から承継した地方債の償還が進み、年度毎の償還額が減少してきたためである。また、地方債残高については、交付税措置等条件の有利なものが大半を占めている。しかしなが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年度以降は、算出の分母となる普通交付税の合併算定替適用期間が終了し、交付税額が大きく減少していることから、今後は実質公債費比率の増加が見込まれる。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20828</xdr:rowOff>
    </xdr:to>
    <xdr:cxnSp macro="">
      <xdr:nvCxnSpPr>
        <xdr:cNvPr id="378" name="直線コネクタ 377"/>
        <xdr:cNvCxnSpPr/>
      </xdr:nvCxnSpPr>
      <xdr:spPr>
        <a:xfrm flipV="1">
          <a:off x="16179800" y="68498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69088</xdr:rowOff>
    </xdr:to>
    <xdr:cxnSp macro="">
      <xdr:nvCxnSpPr>
        <xdr:cNvPr id="381" name="直線コネクタ 380"/>
        <xdr:cNvCxnSpPr/>
      </xdr:nvCxnSpPr>
      <xdr:spPr>
        <a:xfrm flipV="1">
          <a:off x="15290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117348</xdr:rowOff>
    </xdr:to>
    <xdr:cxnSp macro="">
      <xdr:nvCxnSpPr>
        <xdr:cNvPr id="384" name="直線コネクタ 383"/>
        <xdr:cNvCxnSpPr/>
      </xdr:nvCxnSpPr>
      <xdr:spPr>
        <a:xfrm flipV="1">
          <a:off x="14401800" y="692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6" name="テキスト ボックス 385"/>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146304</xdr:rowOff>
    </xdr:to>
    <xdr:cxnSp macro="">
      <xdr:nvCxnSpPr>
        <xdr:cNvPr id="387" name="直線コネクタ 386"/>
        <xdr:cNvCxnSpPr/>
      </xdr:nvCxnSpPr>
      <xdr:spPr>
        <a:xfrm flipV="1">
          <a:off x="13512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88" name="フローチャート: 判断 387"/>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89" name="テキスト ボックス 388"/>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0" name="フローチャート: 判断 389"/>
        <xdr:cNvSpPr/>
      </xdr:nvSpPr>
      <xdr:spPr>
        <a:xfrm>
          <a:off x="13462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391" name="テキスト ボックス 39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7" name="楕円 396"/>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398"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0" name="テキスト ボックス 399"/>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1" name="楕円 400"/>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2" name="テキスト ボックス 401"/>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3" name="楕円 402"/>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152925</xdr:rowOff>
    </xdr:from>
    <xdr:ext cx="762000" cy="259045"/>
    <xdr:sp macro="" textlink="">
      <xdr:nvSpPr>
        <xdr:cNvPr id="404" name="テキスト ボックス 403"/>
        <xdr:cNvSpPr txBox="1"/>
      </xdr:nvSpPr>
      <xdr:spPr>
        <a:xfrm>
          <a:off x="14020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5" name="楕円 404"/>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406" name="テキスト ボックス 405"/>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将来負担比率については、平成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となっている。しかしながら近年、算出の分母となる標準財政規模や算入公債費等の額が減少傾向にあることから、将来負担額を抑えるためにも地方債発行の抑制に努める必要がある。今後も長期的視野に立ち、後世への負担を少しでも軽減するよう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2" name="フローチャート: 判断 441"/>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3" name="テキスト ボックス 442"/>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128693</xdr:rowOff>
    </xdr:from>
    <xdr:to>
      <xdr:col>73</xdr:col>
      <xdr:colOff>44450</xdr:colOff>
      <xdr:row>15</xdr:row>
      <xdr:rowOff>58843</xdr:rowOff>
    </xdr:to>
    <xdr:sp macro="" textlink="">
      <xdr:nvSpPr>
        <xdr:cNvPr id="444" name="フローチャート: 判断 443"/>
        <xdr:cNvSpPr/>
      </xdr:nvSpPr>
      <xdr:spPr>
        <a:xfrm>
          <a:off x="15240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69020</xdr:rowOff>
    </xdr:from>
    <xdr:ext cx="762000" cy="259045"/>
    <xdr:sp macro="" textlink="">
      <xdr:nvSpPr>
        <xdr:cNvPr id="445" name="テキスト ボックス 444"/>
        <xdr:cNvSpPr txBox="1"/>
      </xdr:nvSpPr>
      <xdr:spPr>
        <a:xfrm>
          <a:off x="14909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6" name="フローチャート: 判断 445"/>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47" name="テキスト ボックス 446"/>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48" name="フローチャート: 判断 447"/>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49" name="テキスト ボックス 448"/>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19,953
19,701
803.44
15,509,725
14,528,174
938,013
9,668,843
13,836,495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人件費に係る経常収支比率は「定員管理適正化計画」の効果もあり、前年度に続いて類似団体をやや下回っている。職員数については、合併当初</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日）に比べると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人の削減を行い、町が定めた目標を上回る削減を図った（計画においては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人の純減目標）。平成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月に改正された当計画（平成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年度）においては、令和３年度の職員数を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人としているところであるが、計画を大幅に上回る職員削減を実施している。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76708</xdr:rowOff>
    </xdr:to>
    <xdr:cxnSp macro="">
      <xdr:nvCxnSpPr>
        <xdr:cNvPr id="64" name="直線コネクタ 63"/>
        <xdr:cNvCxnSpPr/>
      </xdr:nvCxnSpPr>
      <xdr:spPr>
        <a:xfrm flipV="1">
          <a:off x="3987800" y="6198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110998</xdr:rowOff>
    </xdr:from>
    <xdr:to>
      <xdr:col>19</xdr:col>
      <xdr:colOff>187325</xdr:colOff>
      <xdr:row>36</xdr:row>
      <xdr:rowOff>76708</xdr:rowOff>
    </xdr:to>
    <xdr:cxnSp macro="">
      <xdr:nvCxnSpPr>
        <xdr:cNvPr id="67" name="直線コネクタ 66"/>
        <xdr:cNvCxnSpPr/>
      </xdr:nvCxnSpPr>
      <xdr:spPr>
        <a:xfrm>
          <a:off x="3098800" y="61117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35</xdr:row>
      <xdr:rowOff>156718</xdr:rowOff>
    </xdr:to>
    <xdr:cxnSp macro="">
      <xdr:nvCxnSpPr>
        <xdr:cNvPr id="70" name="直線コネクタ 69"/>
        <xdr:cNvCxnSpPr/>
      </xdr:nvCxnSpPr>
      <xdr:spPr>
        <a:xfrm flipV="1">
          <a:off x="2209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135145</xdr:rowOff>
    </xdr:from>
    <xdr:ext cx="762000" cy="259045"/>
    <xdr:sp macro="" textlink="">
      <xdr:nvSpPr>
        <xdr:cNvPr id="72" name="テキスト ボックス 71"/>
        <xdr:cNvSpPr txBox="1"/>
      </xdr:nvSpPr>
      <xdr:spPr>
        <a:xfrm>
          <a:off x="2717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8128</xdr:rowOff>
    </xdr:to>
    <xdr:cxnSp macro="">
      <xdr:nvCxnSpPr>
        <xdr:cNvPr id="73" name="直線コネクタ 72"/>
        <xdr:cNvCxnSpPr/>
      </xdr:nvCxnSpPr>
      <xdr:spPr>
        <a:xfrm flipV="1">
          <a:off x="1320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75" name="テキスト ボックス 74"/>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525</xdr:rowOff>
    </xdr:from>
    <xdr:ext cx="762000" cy="259045"/>
    <xdr:sp macro="" textlink="">
      <xdr:nvSpPr>
        <xdr:cNvPr id="88" name="テキスト ボックス 87"/>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物件費の令和３年度決算額は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百万円の減であったが、経常収支比率については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ポイントの増となった。また、類似団体平均を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合併により町域が広大となり公共施設の総量も多く、維持管理に係る経費や、老朽化に伴う臨時的な維持修繕等が今後増加すると考えられる。そのため、合併以降進めてきた用度等経常経費の見直しや縮減の徹底、及び「公共施設等総合管理計画」に基づく施設の統廃合や廃止を積極的に進めていくことで、今後の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19</xdr:row>
      <xdr:rowOff>31750</xdr:rowOff>
    </xdr:to>
    <xdr:cxnSp macro="">
      <xdr:nvCxnSpPr>
        <xdr:cNvPr id="125" name="直線コネクタ 124"/>
        <xdr:cNvCxnSpPr/>
      </xdr:nvCxnSpPr>
      <xdr:spPr>
        <a:xfrm>
          <a:off x="15671800" y="29972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19</xdr:row>
      <xdr:rowOff>44450</xdr:rowOff>
    </xdr:to>
    <xdr:cxnSp macro="">
      <xdr:nvCxnSpPr>
        <xdr:cNvPr id="128" name="直線コネクタ 127"/>
        <xdr:cNvCxnSpPr/>
      </xdr:nvCxnSpPr>
      <xdr:spPr>
        <a:xfrm flipV="1">
          <a:off x="14782800" y="2997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0" name="テキスト ボックス 129"/>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44450</xdr:rowOff>
    </xdr:to>
    <xdr:cxnSp macro="">
      <xdr:nvCxnSpPr>
        <xdr:cNvPr id="131" name="直線コネクタ 130"/>
        <xdr:cNvCxnSpPr/>
      </xdr:nvCxnSpPr>
      <xdr:spPr>
        <a:xfrm>
          <a:off x="13893800" y="317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2" name="フローチャート: 判断 131"/>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101600</xdr:rowOff>
    </xdr:to>
    <xdr:cxnSp macro="">
      <xdr:nvCxnSpPr>
        <xdr:cNvPr id="134" name="直線コネクタ 133"/>
        <xdr:cNvCxnSpPr/>
      </xdr:nvCxnSpPr>
      <xdr:spPr>
        <a:xfrm flipV="1">
          <a:off x="13004800" y="317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5" name="フローチャート: 判断 134"/>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6" name="テキスト ボックス 135"/>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7" name="フローチャート: 判断 136"/>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38" name="テキスト ボックス 137"/>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4" name="楕円 143"/>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5"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46" name="楕円 145"/>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118127</xdr:rowOff>
    </xdr:from>
    <xdr:ext cx="736600" cy="259045"/>
    <xdr:sp macro="" textlink="">
      <xdr:nvSpPr>
        <xdr:cNvPr id="147" name="テキスト ボックス 146"/>
        <xdr:cNvSpPr txBox="1"/>
      </xdr:nvSpPr>
      <xdr:spPr>
        <a:xfrm>
          <a:off x="15290800" y="303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165100</xdr:rowOff>
    </xdr:from>
    <xdr:to>
      <xdr:col>74</xdr:col>
      <xdr:colOff>31750</xdr:colOff>
      <xdr:row>19</xdr:row>
      <xdr:rowOff>95250</xdr:rowOff>
    </xdr:to>
    <xdr:sp macro="" textlink="">
      <xdr:nvSpPr>
        <xdr:cNvPr id="148" name="楕円 147"/>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49" name="テキスト ボックス 148"/>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51" name="テキスト ボックス 150"/>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2" name="楕円 151"/>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3" name="テキスト ボックス 152"/>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扶助費の令和３年度決算額は新型コロナウイルス感染対策の臨時特別給付金給付事業により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％の増）したが、特定財源の比率が高く、経常収支比率については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％で、類似団体に比して低い率となっている。扶助費については、高齢化や障がい福祉の充実、少子化対策などにより今後も増加が予想される。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151493</xdr:rowOff>
    </xdr:to>
    <xdr:cxnSp macro="">
      <xdr:nvCxnSpPr>
        <xdr:cNvPr id="188" name="直線コネクタ 187"/>
        <xdr:cNvCxnSpPr/>
      </xdr:nvCxnSpPr>
      <xdr:spPr>
        <a:xfrm flipV="1">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110672</xdr:rowOff>
    </xdr:to>
    <xdr:cxnSp macro="">
      <xdr:nvCxnSpPr>
        <xdr:cNvPr id="191" name="直線コネクタ 190"/>
        <xdr:cNvCxnSpPr/>
      </xdr:nvCxnSpPr>
      <xdr:spPr>
        <a:xfrm flipV="1">
          <a:off x="3098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20865</xdr:rowOff>
    </xdr:to>
    <xdr:cxnSp macro="">
      <xdr:nvCxnSpPr>
        <xdr:cNvPr id="194" name="直線コネクタ 193"/>
        <xdr:cNvCxnSpPr/>
      </xdr:nvCxnSpPr>
      <xdr:spPr>
        <a:xfrm flipV="1">
          <a:off x="2209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5" name="フローチャート: 判断 194"/>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196" name="テキスト ボックス 195"/>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55</xdr:row>
      <xdr:rowOff>20865</xdr:rowOff>
    </xdr:to>
    <xdr:cxnSp macro="">
      <xdr:nvCxnSpPr>
        <xdr:cNvPr id="197" name="直線コネクタ 196"/>
        <xdr:cNvCxnSpPr/>
      </xdr:nvCxnSpPr>
      <xdr:spPr>
        <a:xfrm>
          <a:off x="1320800" y="9303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198" name="フローチャート: 判断 197"/>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199" name="テキスト ボックス 198"/>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0" name="フローチャート: 判断 199"/>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1" name="テキスト ボックス 200"/>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7" name="楕円 206"/>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148062</xdr:rowOff>
    </xdr:from>
    <xdr:ext cx="762000" cy="259045"/>
    <xdr:sp macro="" textlink="">
      <xdr:nvSpPr>
        <xdr:cNvPr id="208"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9" name="楕円 208"/>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0" name="テキスト ボックス 209"/>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5" name="楕円 214"/>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6" name="テキスト ボックス 21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繰出金の令和３年度決算額は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1,752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百万円の減となった。内訳は国保・介護保険などの事業会計への繰出金と、簡易水道、下水道等公営企業会計への繰出金が主なものである。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121557</xdr:rowOff>
    </xdr:to>
    <xdr:cxnSp macro="">
      <xdr:nvCxnSpPr>
        <xdr:cNvPr id="251" name="直線コネクタ 250"/>
        <xdr:cNvCxnSpPr/>
      </xdr:nvCxnSpPr>
      <xdr:spPr>
        <a:xfrm flipV="1">
          <a:off x="15671800" y="9613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121557</xdr:rowOff>
    </xdr:to>
    <xdr:cxnSp macro="">
      <xdr:nvCxnSpPr>
        <xdr:cNvPr id="254" name="直線コネクタ 253"/>
        <xdr:cNvCxnSpPr/>
      </xdr:nvCxnSpPr>
      <xdr:spPr>
        <a:xfrm>
          <a:off x="14782800" y="9581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151493</xdr:rowOff>
    </xdr:to>
    <xdr:cxnSp macro="">
      <xdr:nvCxnSpPr>
        <xdr:cNvPr id="257" name="直線コネクタ 256"/>
        <xdr:cNvCxnSpPr/>
      </xdr:nvCxnSpPr>
      <xdr:spPr>
        <a:xfrm>
          <a:off x="13893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56</xdr:row>
      <xdr:rowOff>99785</xdr:rowOff>
    </xdr:to>
    <xdr:cxnSp macro="">
      <xdr:nvCxnSpPr>
        <xdr:cNvPr id="260" name="直線コネクタ 259"/>
        <xdr:cNvCxnSpPr/>
      </xdr:nvCxnSpPr>
      <xdr:spPr>
        <a:xfrm flipV="1">
          <a:off x="13004800" y="94723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2" name="テキスト ボックス 261"/>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1"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157134</xdr:rowOff>
    </xdr:from>
    <xdr:ext cx="736600" cy="259045"/>
    <xdr:sp macro="" textlink="">
      <xdr:nvSpPr>
        <xdr:cNvPr id="273" name="テキスト ボックス 272"/>
        <xdr:cNvSpPr txBox="1"/>
      </xdr:nvSpPr>
      <xdr:spPr>
        <a:xfrm>
          <a:off x="15290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15620</xdr:rowOff>
    </xdr:from>
    <xdr:ext cx="762000" cy="259045"/>
    <xdr:sp macro="" textlink="">
      <xdr:nvSpPr>
        <xdr:cNvPr id="275" name="テキスト ボックス 274"/>
        <xdr:cNvSpPr txBox="1"/>
      </xdr:nvSpPr>
      <xdr:spPr>
        <a:xfrm>
          <a:off x="14401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76" name="楕円 275"/>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77" name="テキスト ボックス 276"/>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78" name="楕円 277"/>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135362</xdr:rowOff>
    </xdr:from>
    <xdr:ext cx="762000" cy="259045"/>
    <xdr:sp macro="" textlink="">
      <xdr:nvSpPr>
        <xdr:cNvPr id="279" name="テキスト ボックス 278"/>
        <xdr:cNvSpPr txBox="1"/>
      </xdr:nvSpPr>
      <xdr:spPr>
        <a:xfrm>
          <a:off x="12623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補助費等の令和３年度経常経費充当一般財源は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百万円の微増となった。類似団体平均に比して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くはなっているが、補助費等には消防組合負担金や高齢者福祉関係の事務を行う社会福祉協議会や広域連合、し尿処理やごみ処理を行う一部事務組合への補助負担金、公共交通の要である養老鉄道・樽見鉄道などへの支援を含んでおり、必要不可欠な経費としてさらなる削減は容易ではない。これら各種団体への補助費等について、事業内容・費用対効果を検証しながら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46990</xdr:rowOff>
    </xdr:to>
    <xdr:cxnSp macro="">
      <xdr:nvCxnSpPr>
        <xdr:cNvPr id="312" name="直線コネクタ 311"/>
        <xdr:cNvCxnSpPr/>
      </xdr:nvCxnSpPr>
      <xdr:spPr>
        <a:xfrm flipV="1">
          <a:off x="15671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138430</xdr:rowOff>
    </xdr:to>
    <xdr:cxnSp macro="">
      <xdr:nvCxnSpPr>
        <xdr:cNvPr id="315" name="直線コネクタ 314"/>
        <xdr:cNvCxnSpPr/>
      </xdr:nvCxnSpPr>
      <xdr:spPr>
        <a:xfrm flipV="1">
          <a:off x="14782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88900</xdr:rowOff>
    </xdr:to>
    <xdr:cxnSp macro="">
      <xdr:nvCxnSpPr>
        <xdr:cNvPr id="318" name="直線コネクタ 317"/>
        <xdr:cNvCxnSpPr/>
      </xdr:nvCxnSpPr>
      <xdr:spPr>
        <a:xfrm flipV="1">
          <a:off x="13893800" y="6139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20320</xdr:rowOff>
    </xdr:from>
    <xdr:to>
      <xdr:col>69</xdr:col>
      <xdr:colOff>92075</xdr:colOff>
      <xdr:row>36</xdr:row>
      <xdr:rowOff>88900</xdr:rowOff>
    </xdr:to>
    <xdr:cxnSp macro="">
      <xdr:nvCxnSpPr>
        <xdr:cNvPr id="321" name="直線コネクタ 320"/>
        <xdr:cNvCxnSpPr/>
      </xdr:nvCxnSpPr>
      <xdr:spPr>
        <a:xfrm>
          <a:off x="13004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4" name="フローチャート: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1" name="楕円 330"/>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2"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3" name="楕円 332"/>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4" name="テキスト ボックス 333"/>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5" name="楕円 334"/>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6" name="テキスト ボックス 335"/>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7" name="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39" name="楕円 338"/>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40" name="テキスト ボックス 339"/>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公債費の経常収支比率は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となっており、類似団体平均値に比べて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ポイント上回っている。決算額については、令和２年度の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百万円に対し令和３年度が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1,589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今後も、地方債発行の抑制や繰上償還を実施することにより、公債費負担の軽減を図る。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81280</xdr:rowOff>
    </xdr:from>
    <xdr:to>
      <xdr:col>24</xdr:col>
      <xdr:colOff>25400</xdr:colOff>
      <xdr:row>79</xdr:row>
      <xdr:rowOff>115570</xdr:rowOff>
    </xdr:to>
    <xdr:cxnSp macro="">
      <xdr:nvCxnSpPr>
        <xdr:cNvPr id="368" name="直線コネクタ 367"/>
        <xdr:cNvCxnSpPr/>
      </xdr:nvCxnSpPr>
      <xdr:spPr>
        <a:xfrm flipV="1">
          <a:off x="3987800" y="13625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144163</xdr:rowOff>
    </xdr:from>
    <xdr:ext cx="762000" cy="259045"/>
    <xdr:sp macro="" textlink="">
      <xdr:nvSpPr>
        <xdr:cNvPr id="369" name="公債費平均値テキスト"/>
        <xdr:cNvSpPr txBox="1"/>
      </xdr:nvSpPr>
      <xdr:spPr>
        <a:xfrm>
          <a:off x="4914900" y="13345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80</xdr:row>
      <xdr:rowOff>6986</xdr:rowOff>
    </xdr:to>
    <xdr:cxnSp macro="">
      <xdr:nvCxnSpPr>
        <xdr:cNvPr id="371" name="直線コネクタ 370"/>
        <xdr:cNvCxnSpPr/>
      </xdr:nvCxnSpPr>
      <xdr:spPr>
        <a:xfrm flipV="1">
          <a:off x="3098800" y="136601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125113</xdr:rowOff>
    </xdr:from>
    <xdr:ext cx="736600" cy="259045"/>
    <xdr:sp macro="" textlink="">
      <xdr:nvSpPr>
        <xdr:cNvPr id="373" name="テキスト ボックス 372"/>
        <xdr:cNvSpPr txBox="1"/>
      </xdr:nvSpPr>
      <xdr:spPr>
        <a:xfrm>
          <a:off x="3606800" y="1332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6986</xdr:rowOff>
    </xdr:from>
    <xdr:to>
      <xdr:col>15</xdr:col>
      <xdr:colOff>98425</xdr:colOff>
      <xdr:row>80</xdr:row>
      <xdr:rowOff>18414</xdr:rowOff>
    </xdr:to>
    <xdr:cxnSp macro="">
      <xdr:nvCxnSpPr>
        <xdr:cNvPr id="374" name="直線コネクタ 373"/>
        <xdr:cNvCxnSpPr/>
      </xdr:nvCxnSpPr>
      <xdr:spPr>
        <a:xfrm flipV="1">
          <a:off x="2209800" y="137229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19050</xdr:rowOff>
    </xdr:from>
    <xdr:to>
      <xdr:col>15</xdr:col>
      <xdr:colOff>149225</xdr:colOff>
      <xdr:row>78</xdr:row>
      <xdr:rowOff>120650</xdr:rowOff>
    </xdr:to>
    <xdr:sp macro="" textlink="">
      <xdr:nvSpPr>
        <xdr:cNvPr id="375" name="フローチャート: 判断 374"/>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130827</xdr:rowOff>
    </xdr:from>
    <xdr:ext cx="762000" cy="259045"/>
    <xdr:sp macro="" textlink="">
      <xdr:nvSpPr>
        <xdr:cNvPr id="376" name="テキスト ボックス 375"/>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167005</xdr:rowOff>
    </xdr:from>
    <xdr:to>
      <xdr:col>11</xdr:col>
      <xdr:colOff>9525</xdr:colOff>
      <xdr:row>80</xdr:row>
      <xdr:rowOff>18414</xdr:rowOff>
    </xdr:to>
    <xdr:cxnSp macro="">
      <xdr:nvCxnSpPr>
        <xdr:cNvPr id="377" name="直線コネクタ 376"/>
        <xdr:cNvCxnSpPr/>
      </xdr:nvCxnSpPr>
      <xdr:spPr>
        <a:xfrm>
          <a:off x="1320800" y="137115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24764</xdr:rowOff>
    </xdr:from>
    <xdr:to>
      <xdr:col>11</xdr:col>
      <xdr:colOff>60325</xdr:colOff>
      <xdr:row>78</xdr:row>
      <xdr:rowOff>126364</xdr:rowOff>
    </xdr:to>
    <xdr:sp macro="" textlink="">
      <xdr:nvSpPr>
        <xdr:cNvPr id="378" name="フローチャート: 判断 377"/>
        <xdr:cNvSpPr/>
      </xdr:nvSpPr>
      <xdr:spPr>
        <a:xfrm>
          <a:off x="2159000" y="133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136541</xdr:rowOff>
    </xdr:from>
    <xdr:ext cx="762000" cy="259045"/>
    <xdr:sp macro="" textlink="">
      <xdr:nvSpPr>
        <xdr:cNvPr id="379" name="テキスト ボックス 378"/>
        <xdr:cNvSpPr txBox="1"/>
      </xdr:nvSpPr>
      <xdr:spPr>
        <a:xfrm>
          <a:off x="1828800" y="131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41911</xdr:rowOff>
    </xdr:from>
    <xdr:to>
      <xdr:col>6</xdr:col>
      <xdr:colOff>171450</xdr:colOff>
      <xdr:row>78</xdr:row>
      <xdr:rowOff>143511</xdr:rowOff>
    </xdr:to>
    <xdr:sp macro="" textlink="">
      <xdr:nvSpPr>
        <xdr:cNvPr id="380" name="フローチャート: 判断 379"/>
        <xdr:cNvSpPr/>
      </xdr:nvSpPr>
      <xdr:spPr>
        <a:xfrm>
          <a:off x="1270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153688</xdr:rowOff>
    </xdr:from>
    <xdr:ext cx="762000" cy="259045"/>
    <xdr:sp macro="" textlink="">
      <xdr:nvSpPr>
        <xdr:cNvPr id="381" name="テキスト ボックス 380"/>
        <xdr:cNvSpPr txBox="1"/>
      </xdr:nvSpPr>
      <xdr:spPr>
        <a:xfrm>
          <a:off x="939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30480</xdr:rowOff>
    </xdr:from>
    <xdr:to>
      <xdr:col>24</xdr:col>
      <xdr:colOff>76200</xdr:colOff>
      <xdr:row>79</xdr:row>
      <xdr:rowOff>132080</xdr:rowOff>
    </xdr:to>
    <xdr:sp macro="" textlink="">
      <xdr:nvSpPr>
        <xdr:cNvPr id="387" name="楕円 386"/>
        <xdr:cNvSpPr/>
      </xdr:nvSpPr>
      <xdr:spPr>
        <a:xfrm>
          <a:off x="4775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2557</xdr:rowOff>
    </xdr:from>
    <xdr:ext cx="762000" cy="259045"/>
    <xdr:sp macro="" textlink="">
      <xdr:nvSpPr>
        <xdr:cNvPr id="388" name="公債費該当値テキスト"/>
        <xdr:cNvSpPr txBox="1"/>
      </xdr:nvSpPr>
      <xdr:spPr>
        <a:xfrm>
          <a:off x="49149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89" name="楕円 388"/>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90" name="テキスト ボックス 389"/>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127636</xdr:rowOff>
    </xdr:from>
    <xdr:to>
      <xdr:col>15</xdr:col>
      <xdr:colOff>149225</xdr:colOff>
      <xdr:row>80</xdr:row>
      <xdr:rowOff>57786</xdr:rowOff>
    </xdr:to>
    <xdr:sp macro="" textlink="">
      <xdr:nvSpPr>
        <xdr:cNvPr id="391" name="楕円 390"/>
        <xdr:cNvSpPr/>
      </xdr:nvSpPr>
      <xdr:spPr>
        <a:xfrm>
          <a:off x="3048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42563</xdr:rowOff>
    </xdr:from>
    <xdr:ext cx="762000" cy="259045"/>
    <xdr:sp macro="" textlink="">
      <xdr:nvSpPr>
        <xdr:cNvPr id="392" name="テキスト ボックス 391"/>
        <xdr:cNvSpPr txBox="1"/>
      </xdr:nvSpPr>
      <xdr:spPr>
        <a:xfrm>
          <a:off x="2717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139064</xdr:rowOff>
    </xdr:from>
    <xdr:to>
      <xdr:col>11</xdr:col>
      <xdr:colOff>60325</xdr:colOff>
      <xdr:row>80</xdr:row>
      <xdr:rowOff>69214</xdr:rowOff>
    </xdr:to>
    <xdr:sp macro="" textlink="">
      <xdr:nvSpPr>
        <xdr:cNvPr id="393" name="楕円 392"/>
        <xdr:cNvSpPr/>
      </xdr:nvSpPr>
      <xdr:spPr>
        <a:xfrm>
          <a:off x="2159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53991</xdr:rowOff>
    </xdr:from>
    <xdr:ext cx="762000" cy="259045"/>
    <xdr:sp macro="" textlink="">
      <xdr:nvSpPr>
        <xdr:cNvPr id="394" name="テキスト ボックス 393"/>
        <xdr:cNvSpPr txBox="1"/>
      </xdr:nvSpPr>
      <xdr:spPr>
        <a:xfrm>
          <a:off x="1828800" y="1376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116205</xdr:rowOff>
    </xdr:from>
    <xdr:to>
      <xdr:col>6</xdr:col>
      <xdr:colOff>171450</xdr:colOff>
      <xdr:row>80</xdr:row>
      <xdr:rowOff>46355</xdr:rowOff>
    </xdr:to>
    <xdr:sp macro="" textlink="">
      <xdr:nvSpPr>
        <xdr:cNvPr id="395" name="楕円 394"/>
        <xdr:cNvSpPr/>
      </xdr:nvSpPr>
      <xdr:spPr>
        <a:xfrm>
          <a:off x="12700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31132</xdr:rowOff>
    </xdr:from>
    <xdr:ext cx="762000" cy="259045"/>
    <xdr:sp macro="" textlink="">
      <xdr:nvSpPr>
        <xdr:cNvPr id="396" name="テキスト ボックス 395"/>
        <xdr:cNvSpPr txBox="1"/>
      </xdr:nvSpPr>
      <xdr:spPr>
        <a:xfrm>
          <a:off x="939800" y="137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公債費以外の経常収支比率としては、類似団体平均値を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今後高齢化社会の益々の進展に伴う社会保障費等扶助費の増加や、高齢化や人口減少に伴う町税の減少等が予想されるため、その他の経常経費においても更なる抑制を図らなければならない。類似する公共施設の統廃合や人件費の削減など行政改革を積極的に進めることが不可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88137</xdr:rowOff>
    </xdr:to>
    <xdr:cxnSp macro="">
      <xdr:nvCxnSpPr>
        <xdr:cNvPr id="427" name="直線コネクタ 426"/>
        <xdr:cNvCxnSpPr/>
      </xdr:nvCxnSpPr>
      <xdr:spPr>
        <a:xfrm flipV="1">
          <a:off x="15671800" y="132623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28"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92711</xdr:rowOff>
    </xdr:to>
    <xdr:cxnSp macro="">
      <xdr:nvCxnSpPr>
        <xdr:cNvPr id="430" name="直線コネクタ 429"/>
        <xdr:cNvCxnSpPr/>
      </xdr:nvCxnSpPr>
      <xdr:spPr>
        <a:xfrm flipV="1">
          <a:off x="14782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2" name="テキスト ボックス 431"/>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143002</xdr:rowOff>
    </xdr:to>
    <xdr:cxnSp macro="">
      <xdr:nvCxnSpPr>
        <xdr:cNvPr id="433" name="直線コネクタ 432"/>
        <xdr:cNvCxnSpPr/>
      </xdr:nvCxnSpPr>
      <xdr:spPr>
        <a:xfrm flipV="1">
          <a:off x="13893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151637</xdr:rowOff>
    </xdr:from>
    <xdr:to>
      <xdr:col>74</xdr:col>
      <xdr:colOff>31750</xdr:colOff>
      <xdr:row>80</xdr:row>
      <xdr:rowOff>81787</xdr:rowOff>
    </xdr:to>
    <xdr:sp macro="" textlink="">
      <xdr:nvSpPr>
        <xdr:cNvPr id="434" name="フローチャート: 判断 433"/>
        <xdr:cNvSpPr/>
      </xdr:nvSpPr>
      <xdr:spPr>
        <a:xfrm>
          <a:off x="14732000" y="1369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35" name="テキスト ボックス 434"/>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12700</xdr:rowOff>
    </xdr:to>
    <xdr:cxnSp macro="">
      <xdr:nvCxnSpPr>
        <xdr:cNvPr id="436" name="直線コネクタ 435"/>
        <xdr:cNvCxnSpPr/>
      </xdr:nvCxnSpPr>
      <xdr:spPr>
        <a:xfrm flipV="1">
          <a:off x="13004800" y="13344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124206</xdr:rowOff>
    </xdr:from>
    <xdr:to>
      <xdr:col>69</xdr:col>
      <xdr:colOff>142875</xdr:colOff>
      <xdr:row>80</xdr:row>
      <xdr:rowOff>54356</xdr:rowOff>
    </xdr:to>
    <xdr:sp macro="" textlink="">
      <xdr:nvSpPr>
        <xdr:cNvPr id="437" name="フローチャート: 判断 436"/>
        <xdr:cNvSpPr/>
      </xdr:nvSpPr>
      <xdr:spPr>
        <a:xfrm>
          <a:off x="13843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38" name="テキスト ボックス 437"/>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39" name="フローチャート: 判断 438"/>
        <xdr:cNvSpPr/>
      </xdr:nvSpPr>
      <xdr:spPr>
        <a:xfrm>
          <a:off x="12954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0" name="テキスト ボックス 439"/>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6" name="楕円 445"/>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7" name="公債費以外該当値テキスト"/>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8" name="楕円 447"/>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49" name="テキスト ボックス 448"/>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0" name="楕円 44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1" name="テキスト ボックス 45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2" name="楕円 451"/>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53" name="テキスト ボックス 452"/>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4" name="楕円 453"/>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5" name="テキスト ボックス 45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51606</xdr:rowOff>
    </xdr:from>
    <xdr:to>
      <xdr:col>29</xdr:col>
      <xdr:colOff>127000</xdr:colOff>
      <xdr:row>14</xdr:row>
      <xdr:rowOff>84067</xdr:rowOff>
    </xdr:to>
    <xdr:cxnSp macro="">
      <xdr:nvCxnSpPr>
        <xdr:cNvPr id="52" name="直線コネクタ 51"/>
        <xdr:cNvCxnSpPr/>
      </xdr:nvCxnSpPr>
      <xdr:spPr bwMode="auto">
        <a:xfrm flipV="1">
          <a:off x="5003800" y="2499531"/>
          <a:ext cx="6477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84067</xdr:rowOff>
    </xdr:from>
    <xdr:to>
      <xdr:col>26</xdr:col>
      <xdr:colOff>50800</xdr:colOff>
      <xdr:row>15</xdr:row>
      <xdr:rowOff>35636</xdr:rowOff>
    </xdr:to>
    <xdr:cxnSp macro="">
      <xdr:nvCxnSpPr>
        <xdr:cNvPr id="55" name="直線コネクタ 54"/>
        <xdr:cNvCxnSpPr/>
      </xdr:nvCxnSpPr>
      <xdr:spPr bwMode="auto">
        <a:xfrm flipV="1">
          <a:off x="4305300" y="2531992"/>
          <a:ext cx="698500" cy="12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23422</xdr:rowOff>
    </xdr:from>
    <xdr:to>
      <xdr:col>22</xdr:col>
      <xdr:colOff>114300</xdr:colOff>
      <xdr:row>15</xdr:row>
      <xdr:rowOff>35636</xdr:rowOff>
    </xdr:to>
    <xdr:cxnSp macro="">
      <xdr:nvCxnSpPr>
        <xdr:cNvPr id="58" name="直線コネクタ 57"/>
        <xdr:cNvCxnSpPr/>
      </xdr:nvCxnSpPr>
      <xdr:spPr bwMode="auto">
        <a:xfrm>
          <a:off x="3606800" y="2642797"/>
          <a:ext cx="698500" cy="1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120821</xdr:rowOff>
    </xdr:from>
    <xdr:to>
      <xdr:col>22</xdr:col>
      <xdr:colOff>165100</xdr:colOff>
      <xdr:row>19</xdr:row>
      <xdr:rowOff>50971</xdr:rowOff>
    </xdr:to>
    <xdr:sp macro="" textlink="">
      <xdr:nvSpPr>
        <xdr:cNvPr id="59" name="フローチャート: 判断 58"/>
        <xdr:cNvSpPr/>
      </xdr:nvSpPr>
      <xdr:spPr bwMode="auto">
        <a:xfrm>
          <a:off x="42545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35748</xdr:rowOff>
    </xdr:from>
    <xdr:ext cx="762000" cy="259045"/>
    <xdr:sp macro="" textlink="">
      <xdr:nvSpPr>
        <xdr:cNvPr id="60" name="テキスト ボックス 59"/>
        <xdr:cNvSpPr txBox="1"/>
      </xdr:nvSpPr>
      <xdr:spPr>
        <a:xfrm>
          <a:off x="39243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23422</xdr:rowOff>
    </xdr:from>
    <xdr:to>
      <xdr:col>18</xdr:col>
      <xdr:colOff>177800</xdr:colOff>
      <xdr:row>15</xdr:row>
      <xdr:rowOff>53990</xdr:rowOff>
    </xdr:to>
    <xdr:cxnSp macro="">
      <xdr:nvCxnSpPr>
        <xdr:cNvPr id="61" name="直線コネクタ 60"/>
        <xdr:cNvCxnSpPr/>
      </xdr:nvCxnSpPr>
      <xdr:spPr bwMode="auto">
        <a:xfrm flipV="1">
          <a:off x="2908300" y="2642797"/>
          <a:ext cx="698500" cy="3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131940</xdr:rowOff>
    </xdr:from>
    <xdr:to>
      <xdr:col>19</xdr:col>
      <xdr:colOff>38100</xdr:colOff>
      <xdr:row>19</xdr:row>
      <xdr:rowOff>62090</xdr:rowOff>
    </xdr:to>
    <xdr:sp macro="" textlink="">
      <xdr:nvSpPr>
        <xdr:cNvPr id="62" name="フローチャート: 判断 61"/>
        <xdr:cNvSpPr/>
      </xdr:nvSpPr>
      <xdr:spPr bwMode="auto">
        <a:xfrm>
          <a:off x="35560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46867</xdr:rowOff>
    </xdr:from>
    <xdr:ext cx="762000" cy="259045"/>
    <xdr:sp macro="" textlink="">
      <xdr:nvSpPr>
        <xdr:cNvPr id="63" name="テキスト ボックス 62"/>
        <xdr:cNvSpPr txBox="1"/>
      </xdr:nvSpPr>
      <xdr:spPr>
        <a:xfrm>
          <a:off x="32258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131859</xdr:rowOff>
    </xdr:from>
    <xdr:to>
      <xdr:col>15</xdr:col>
      <xdr:colOff>101600</xdr:colOff>
      <xdr:row>19</xdr:row>
      <xdr:rowOff>62009</xdr:rowOff>
    </xdr:to>
    <xdr:sp macro="" textlink="">
      <xdr:nvSpPr>
        <xdr:cNvPr id="64" name="フローチャート: 判断 63"/>
        <xdr:cNvSpPr/>
      </xdr:nvSpPr>
      <xdr:spPr bwMode="auto">
        <a:xfrm>
          <a:off x="28575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46786</xdr:rowOff>
    </xdr:from>
    <xdr:ext cx="762000" cy="259045"/>
    <xdr:sp macro="" textlink="">
      <xdr:nvSpPr>
        <xdr:cNvPr id="65" name="テキスト ボックス 64"/>
        <xdr:cNvSpPr txBox="1"/>
      </xdr:nvSpPr>
      <xdr:spPr>
        <a:xfrm>
          <a:off x="25273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806</xdr:rowOff>
    </xdr:from>
    <xdr:to>
      <xdr:col>29</xdr:col>
      <xdr:colOff>177800</xdr:colOff>
      <xdr:row>14</xdr:row>
      <xdr:rowOff>102406</xdr:rowOff>
    </xdr:to>
    <xdr:sp macro="" textlink="">
      <xdr:nvSpPr>
        <xdr:cNvPr id="71" name="楕円 70"/>
        <xdr:cNvSpPr/>
      </xdr:nvSpPr>
      <xdr:spPr bwMode="auto">
        <a:xfrm>
          <a:off x="5600700" y="244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17333</xdr:rowOff>
    </xdr:from>
    <xdr:ext cx="762000" cy="259045"/>
    <xdr:sp macro="" textlink="">
      <xdr:nvSpPr>
        <xdr:cNvPr id="72" name="人口1人当たり決算額の推移該当値テキスト130"/>
        <xdr:cNvSpPr txBox="1"/>
      </xdr:nvSpPr>
      <xdr:spPr>
        <a:xfrm>
          <a:off x="5740400" y="229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33267</xdr:rowOff>
    </xdr:from>
    <xdr:to>
      <xdr:col>26</xdr:col>
      <xdr:colOff>101600</xdr:colOff>
      <xdr:row>14</xdr:row>
      <xdr:rowOff>134867</xdr:rowOff>
    </xdr:to>
    <xdr:sp macro="" textlink="">
      <xdr:nvSpPr>
        <xdr:cNvPr id="73" name="楕円 72"/>
        <xdr:cNvSpPr/>
      </xdr:nvSpPr>
      <xdr:spPr bwMode="auto">
        <a:xfrm>
          <a:off x="4953000" y="248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145044</xdr:rowOff>
    </xdr:from>
    <xdr:ext cx="736600" cy="259045"/>
    <xdr:sp macro="" textlink="">
      <xdr:nvSpPr>
        <xdr:cNvPr id="74" name="テキスト ボックス 73"/>
        <xdr:cNvSpPr txBox="1"/>
      </xdr:nvSpPr>
      <xdr:spPr>
        <a:xfrm>
          <a:off x="4622800" y="2250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156286</xdr:rowOff>
    </xdr:from>
    <xdr:to>
      <xdr:col>22</xdr:col>
      <xdr:colOff>165100</xdr:colOff>
      <xdr:row>15</xdr:row>
      <xdr:rowOff>86436</xdr:rowOff>
    </xdr:to>
    <xdr:sp macro="" textlink="">
      <xdr:nvSpPr>
        <xdr:cNvPr id="75" name="楕円 74"/>
        <xdr:cNvSpPr/>
      </xdr:nvSpPr>
      <xdr:spPr bwMode="auto">
        <a:xfrm>
          <a:off x="4254500" y="260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96613</xdr:rowOff>
    </xdr:from>
    <xdr:ext cx="762000" cy="259045"/>
    <xdr:sp macro="" textlink="">
      <xdr:nvSpPr>
        <xdr:cNvPr id="76" name="テキスト ボックス 75"/>
        <xdr:cNvSpPr txBox="1"/>
      </xdr:nvSpPr>
      <xdr:spPr>
        <a:xfrm>
          <a:off x="3924300" y="23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144072</xdr:rowOff>
    </xdr:from>
    <xdr:to>
      <xdr:col>19</xdr:col>
      <xdr:colOff>38100</xdr:colOff>
      <xdr:row>15</xdr:row>
      <xdr:rowOff>74222</xdr:rowOff>
    </xdr:to>
    <xdr:sp macro="" textlink="">
      <xdr:nvSpPr>
        <xdr:cNvPr id="77" name="楕円 76"/>
        <xdr:cNvSpPr/>
      </xdr:nvSpPr>
      <xdr:spPr bwMode="auto">
        <a:xfrm>
          <a:off x="3556000" y="259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84399</xdr:rowOff>
    </xdr:from>
    <xdr:ext cx="762000" cy="259045"/>
    <xdr:sp macro="" textlink="">
      <xdr:nvSpPr>
        <xdr:cNvPr id="78" name="テキスト ボックス 77"/>
        <xdr:cNvSpPr txBox="1"/>
      </xdr:nvSpPr>
      <xdr:spPr>
        <a:xfrm>
          <a:off x="3225800" y="23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3190</xdr:rowOff>
    </xdr:from>
    <xdr:to>
      <xdr:col>15</xdr:col>
      <xdr:colOff>101600</xdr:colOff>
      <xdr:row>15</xdr:row>
      <xdr:rowOff>104790</xdr:rowOff>
    </xdr:to>
    <xdr:sp macro="" textlink="">
      <xdr:nvSpPr>
        <xdr:cNvPr id="79" name="楕円 78"/>
        <xdr:cNvSpPr/>
      </xdr:nvSpPr>
      <xdr:spPr bwMode="auto">
        <a:xfrm>
          <a:off x="2857500" y="262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114967</xdr:rowOff>
    </xdr:from>
    <xdr:ext cx="762000" cy="259045"/>
    <xdr:sp macro="" textlink="">
      <xdr:nvSpPr>
        <xdr:cNvPr id="80" name="テキスト ボックス 79"/>
        <xdr:cNvSpPr txBox="1"/>
      </xdr:nvSpPr>
      <xdr:spPr>
        <a:xfrm>
          <a:off x="2527300" y="23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118999</xdr:rowOff>
    </xdr:from>
    <xdr:to>
      <xdr:col>29</xdr:col>
      <xdr:colOff>127000</xdr:colOff>
      <xdr:row>35</xdr:row>
      <xdr:rowOff>143802</xdr:rowOff>
    </xdr:to>
    <xdr:cxnSp macro="">
      <xdr:nvCxnSpPr>
        <xdr:cNvPr id="113" name="直線コネクタ 112"/>
        <xdr:cNvCxnSpPr/>
      </xdr:nvCxnSpPr>
      <xdr:spPr bwMode="auto">
        <a:xfrm flipV="1">
          <a:off x="5003800" y="6729349"/>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118618</xdr:rowOff>
    </xdr:from>
    <xdr:to>
      <xdr:col>26</xdr:col>
      <xdr:colOff>50800</xdr:colOff>
      <xdr:row>35</xdr:row>
      <xdr:rowOff>143802</xdr:rowOff>
    </xdr:to>
    <xdr:cxnSp macro="">
      <xdr:nvCxnSpPr>
        <xdr:cNvPr id="116" name="直線コネクタ 115"/>
        <xdr:cNvCxnSpPr/>
      </xdr:nvCxnSpPr>
      <xdr:spPr bwMode="auto">
        <a:xfrm>
          <a:off x="4305300" y="6728968"/>
          <a:ext cx="698500" cy="2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112941</xdr:rowOff>
    </xdr:from>
    <xdr:to>
      <xdr:col>22</xdr:col>
      <xdr:colOff>114300</xdr:colOff>
      <xdr:row>35</xdr:row>
      <xdr:rowOff>118618</xdr:rowOff>
    </xdr:to>
    <xdr:cxnSp macro="">
      <xdr:nvCxnSpPr>
        <xdr:cNvPr id="119" name="直線コネクタ 118"/>
        <xdr:cNvCxnSpPr/>
      </xdr:nvCxnSpPr>
      <xdr:spPr bwMode="auto">
        <a:xfrm>
          <a:off x="3606800" y="6723291"/>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329189</xdr:rowOff>
    </xdr:from>
    <xdr:ext cx="762000" cy="259045"/>
    <xdr:sp macro="" textlink="">
      <xdr:nvSpPr>
        <xdr:cNvPr id="121" name="テキスト ボックス 120"/>
        <xdr:cNvSpPr txBox="1"/>
      </xdr:nvSpPr>
      <xdr:spPr>
        <a:xfrm>
          <a:off x="39243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58191</xdr:rowOff>
    </xdr:from>
    <xdr:to>
      <xdr:col>18</xdr:col>
      <xdr:colOff>177800</xdr:colOff>
      <xdr:row>35</xdr:row>
      <xdr:rowOff>112941</xdr:rowOff>
    </xdr:to>
    <xdr:cxnSp macro="">
      <xdr:nvCxnSpPr>
        <xdr:cNvPr id="122" name="直線コネクタ 121"/>
        <xdr:cNvCxnSpPr/>
      </xdr:nvCxnSpPr>
      <xdr:spPr bwMode="auto">
        <a:xfrm>
          <a:off x="2908300" y="6668541"/>
          <a:ext cx="698500" cy="5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319587</xdr:rowOff>
    </xdr:from>
    <xdr:ext cx="762000" cy="259045"/>
    <xdr:sp macro="" textlink="">
      <xdr:nvSpPr>
        <xdr:cNvPr id="124" name="テキスト ボックス 123"/>
        <xdr:cNvSpPr txBox="1"/>
      </xdr:nvSpPr>
      <xdr:spPr>
        <a:xfrm>
          <a:off x="32258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326636</xdr:rowOff>
    </xdr:from>
    <xdr:ext cx="762000" cy="259045"/>
    <xdr:sp macro="" textlink="">
      <xdr:nvSpPr>
        <xdr:cNvPr id="126" name="テキスト ボックス 125"/>
        <xdr:cNvSpPr txBox="1"/>
      </xdr:nvSpPr>
      <xdr:spPr>
        <a:xfrm>
          <a:off x="25273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68199</xdr:rowOff>
    </xdr:from>
    <xdr:to>
      <xdr:col>29</xdr:col>
      <xdr:colOff>177800</xdr:colOff>
      <xdr:row>35</xdr:row>
      <xdr:rowOff>169799</xdr:rowOff>
    </xdr:to>
    <xdr:sp macro="" textlink="">
      <xdr:nvSpPr>
        <xdr:cNvPr id="132" name="楕円 131"/>
        <xdr:cNvSpPr/>
      </xdr:nvSpPr>
      <xdr:spPr bwMode="auto">
        <a:xfrm>
          <a:off x="5600700" y="667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40276</xdr:rowOff>
    </xdr:from>
    <xdr:ext cx="762000" cy="259045"/>
    <xdr:sp macro="" textlink="">
      <xdr:nvSpPr>
        <xdr:cNvPr id="133" name="人口1人当たり決算額の推移該当値テキスト445"/>
        <xdr:cNvSpPr txBox="1"/>
      </xdr:nvSpPr>
      <xdr:spPr>
        <a:xfrm>
          <a:off x="5740400" y="665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93002</xdr:rowOff>
    </xdr:from>
    <xdr:to>
      <xdr:col>26</xdr:col>
      <xdr:colOff>101600</xdr:colOff>
      <xdr:row>35</xdr:row>
      <xdr:rowOff>194602</xdr:rowOff>
    </xdr:to>
    <xdr:sp macro="" textlink="">
      <xdr:nvSpPr>
        <xdr:cNvPr id="134" name="楕円 133"/>
        <xdr:cNvSpPr/>
      </xdr:nvSpPr>
      <xdr:spPr bwMode="auto">
        <a:xfrm>
          <a:off x="4953000" y="670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179379</xdr:rowOff>
    </xdr:from>
    <xdr:ext cx="736600" cy="259045"/>
    <xdr:sp macro="" textlink="">
      <xdr:nvSpPr>
        <xdr:cNvPr id="135" name="テキスト ボックス 134"/>
        <xdr:cNvSpPr txBox="1"/>
      </xdr:nvSpPr>
      <xdr:spPr>
        <a:xfrm>
          <a:off x="4622800" y="6789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67818</xdr:rowOff>
    </xdr:from>
    <xdr:to>
      <xdr:col>22</xdr:col>
      <xdr:colOff>165100</xdr:colOff>
      <xdr:row>35</xdr:row>
      <xdr:rowOff>169418</xdr:rowOff>
    </xdr:to>
    <xdr:sp macro="" textlink="">
      <xdr:nvSpPr>
        <xdr:cNvPr id="136" name="楕円 135"/>
        <xdr:cNvSpPr/>
      </xdr:nvSpPr>
      <xdr:spPr bwMode="auto">
        <a:xfrm>
          <a:off x="4254500" y="66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179595</xdr:rowOff>
    </xdr:from>
    <xdr:ext cx="762000" cy="259045"/>
    <xdr:sp macro="" textlink="">
      <xdr:nvSpPr>
        <xdr:cNvPr id="137" name="テキスト ボックス 136"/>
        <xdr:cNvSpPr txBox="1"/>
      </xdr:nvSpPr>
      <xdr:spPr>
        <a:xfrm>
          <a:off x="3924300" y="644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62141</xdr:rowOff>
    </xdr:from>
    <xdr:to>
      <xdr:col>19</xdr:col>
      <xdr:colOff>38100</xdr:colOff>
      <xdr:row>35</xdr:row>
      <xdr:rowOff>163741</xdr:rowOff>
    </xdr:to>
    <xdr:sp macro="" textlink="">
      <xdr:nvSpPr>
        <xdr:cNvPr id="138" name="楕円 137"/>
        <xdr:cNvSpPr/>
      </xdr:nvSpPr>
      <xdr:spPr bwMode="auto">
        <a:xfrm>
          <a:off x="3556000" y="667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173918</xdr:rowOff>
    </xdr:from>
    <xdr:ext cx="762000" cy="259045"/>
    <xdr:sp macro="" textlink="">
      <xdr:nvSpPr>
        <xdr:cNvPr id="139" name="テキスト ボックス 138"/>
        <xdr:cNvSpPr txBox="1"/>
      </xdr:nvSpPr>
      <xdr:spPr>
        <a:xfrm>
          <a:off x="3225800" y="644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7391</xdr:rowOff>
    </xdr:from>
    <xdr:to>
      <xdr:col>15</xdr:col>
      <xdr:colOff>101600</xdr:colOff>
      <xdr:row>35</xdr:row>
      <xdr:rowOff>108991</xdr:rowOff>
    </xdr:to>
    <xdr:sp macro="" textlink="">
      <xdr:nvSpPr>
        <xdr:cNvPr id="140" name="楕円 139"/>
        <xdr:cNvSpPr/>
      </xdr:nvSpPr>
      <xdr:spPr bwMode="auto">
        <a:xfrm>
          <a:off x="2857500" y="661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119168</xdr:rowOff>
    </xdr:from>
    <xdr:ext cx="762000" cy="259045"/>
    <xdr:sp macro="" textlink="">
      <xdr:nvSpPr>
        <xdr:cNvPr id="141" name="テキスト ボックス 140"/>
        <xdr:cNvSpPr txBox="1"/>
      </xdr:nvSpPr>
      <xdr:spPr>
        <a:xfrm>
          <a:off x="2527300" y="638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19,953
19,701
803.44
15,509,725
14,528,174
938,013
9,668,843
13,836,495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132401</xdr:rowOff>
    </xdr:from>
    <xdr:to>
      <xdr:col>24</xdr:col>
      <xdr:colOff>63500</xdr:colOff>
      <xdr:row>35</xdr:row>
      <xdr:rowOff>2981</xdr:rowOff>
    </xdr:to>
    <xdr:cxnSp macro="">
      <xdr:nvCxnSpPr>
        <xdr:cNvPr id="63" name="直線コネクタ 62"/>
        <xdr:cNvCxnSpPr/>
      </xdr:nvCxnSpPr>
      <xdr:spPr>
        <a:xfrm flipV="1">
          <a:off x="3797300" y="5961701"/>
          <a:ext cx="8382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2981</xdr:rowOff>
    </xdr:from>
    <xdr:to>
      <xdr:col>19</xdr:col>
      <xdr:colOff>177800</xdr:colOff>
      <xdr:row>36</xdr:row>
      <xdr:rowOff>116971</xdr:rowOff>
    </xdr:to>
    <xdr:cxnSp macro="">
      <xdr:nvCxnSpPr>
        <xdr:cNvPr id="66" name="直線コネクタ 65"/>
        <xdr:cNvCxnSpPr/>
      </xdr:nvCxnSpPr>
      <xdr:spPr>
        <a:xfrm flipV="1">
          <a:off x="2908300" y="6003731"/>
          <a:ext cx="889000" cy="2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50089</xdr:rowOff>
    </xdr:from>
    <xdr:to>
      <xdr:col>15</xdr:col>
      <xdr:colOff>50800</xdr:colOff>
      <xdr:row>36</xdr:row>
      <xdr:rowOff>116971</xdr:rowOff>
    </xdr:to>
    <xdr:cxnSp macro="">
      <xdr:nvCxnSpPr>
        <xdr:cNvPr id="69" name="直線コネクタ 68"/>
        <xdr:cNvCxnSpPr/>
      </xdr:nvCxnSpPr>
      <xdr:spPr>
        <a:xfrm>
          <a:off x="2019300" y="6222289"/>
          <a:ext cx="8890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171147</xdr:rowOff>
    </xdr:from>
    <xdr:to>
      <xdr:col>15</xdr:col>
      <xdr:colOff>101600</xdr:colOff>
      <xdr:row>39</xdr:row>
      <xdr:rowOff>101297</xdr:rowOff>
    </xdr:to>
    <xdr:sp macro="" textlink="">
      <xdr:nvSpPr>
        <xdr:cNvPr id="70" name="フローチャート: 判断 69"/>
        <xdr:cNvSpPr/>
      </xdr:nvSpPr>
      <xdr:spPr>
        <a:xfrm>
          <a:off x="2857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92424</xdr:rowOff>
    </xdr:from>
    <xdr:ext cx="534377" cy="259045"/>
    <xdr:sp macro="" textlink="">
      <xdr:nvSpPr>
        <xdr:cNvPr id="71" name="テキスト ボックス 70"/>
        <xdr:cNvSpPr txBox="1"/>
      </xdr:nvSpPr>
      <xdr:spPr>
        <a:xfrm>
          <a:off x="2641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19097</xdr:rowOff>
    </xdr:from>
    <xdr:to>
      <xdr:col>10</xdr:col>
      <xdr:colOff>114300</xdr:colOff>
      <xdr:row>36</xdr:row>
      <xdr:rowOff>50089</xdr:rowOff>
    </xdr:to>
    <xdr:cxnSp macro="">
      <xdr:nvCxnSpPr>
        <xdr:cNvPr id="72" name="直線コネクタ 71"/>
        <xdr:cNvCxnSpPr/>
      </xdr:nvCxnSpPr>
      <xdr:spPr>
        <a:xfrm>
          <a:off x="1130300" y="6191297"/>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169367</xdr:rowOff>
    </xdr:from>
    <xdr:to>
      <xdr:col>10</xdr:col>
      <xdr:colOff>165100</xdr:colOff>
      <xdr:row>39</xdr:row>
      <xdr:rowOff>99517</xdr:rowOff>
    </xdr:to>
    <xdr:sp macro="" textlink="">
      <xdr:nvSpPr>
        <xdr:cNvPr id="73" name="フローチャート: 判断 72"/>
        <xdr:cNvSpPr/>
      </xdr:nvSpPr>
      <xdr:spPr>
        <a:xfrm>
          <a:off x="1968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90644</xdr:rowOff>
    </xdr:from>
    <xdr:ext cx="534377" cy="259045"/>
    <xdr:sp macro="" textlink="">
      <xdr:nvSpPr>
        <xdr:cNvPr id="74" name="テキスト ボックス 73"/>
        <xdr:cNvSpPr txBox="1"/>
      </xdr:nvSpPr>
      <xdr:spPr>
        <a:xfrm>
          <a:off x="1752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158378</xdr:rowOff>
    </xdr:from>
    <xdr:to>
      <xdr:col>6</xdr:col>
      <xdr:colOff>38100</xdr:colOff>
      <xdr:row>39</xdr:row>
      <xdr:rowOff>88528</xdr:rowOff>
    </xdr:to>
    <xdr:sp macro="" textlink="">
      <xdr:nvSpPr>
        <xdr:cNvPr id="75" name="フローチャート: 判断 74"/>
        <xdr:cNvSpPr/>
      </xdr:nvSpPr>
      <xdr:spPr>
        <a:xfrm>
          <a:off x="1079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79655</xdr:rowOff>
    </xdr:from>
    <xdr:ext cx="534377" cy="259045"/>
    <xdr:sp macro="" textlink="">
      <xdr:nvSpPr>
        <xdr:cNvPr id="76" name="テキスト ボックス 75"/>
        <xdr:cNvSpPr txBox="1"/>
      </xdr:nvSpPr>
      <xdr:spPr>
        <a:xfrm>
          <a:off x="863111" y="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81601</xdr:rowOff>
    </xdr:from>
    <xdr:to>
      <xdr:col>24</xdr:col>
      <xdr:colOff>114300</xdr:colOff>
      <xdr:row>35</xdr:row>
      <xdr:rowOff>11751</xdr:rowOff>
    </xdr:to>
    <xdr:sp macro="" textlink="">
      <xdr:nvSpPr>
        <xdr:cNvPr id="82" name="楕円 81"/>
        <xdr:cNvSpPr/>
      </xdr:nvSpPr>
      <xdr:spPr>
        <a:xfrm>
          <a:off x="4584700" y="59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104478</xdr:rowOff>
    </xdr:from>
    <xdr:ext cx="599010" cy="259045"/>
    <xdr:sp macro="" textlink="">
      <xdr:nvSpPr>
        <xdr:cNvPr id="83" name="人件費該当値テキスト"/>
        <xdr:cNvSpPr txBox="1"/>
      </xdr:nvSpPr>
      <xdr:spPr>
        <a:xfrm>
          <a:off x="4686300" y="576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123631</xdr:rowOff>
    </xdr:from>
    <xdr:to>
      <xdr:col>20</xdr:col>
      <xdr:colOff>38100</xdr:colOff>
      <xdr:row>35</xdr:row>
      <xdr:rowOff>53781</xdr:rowOff>
    </xdr:to>
    <xdr:sp macro="" textlink="">
      <xdr:nvSpPr>
        <xdr:cNvPr id="84" name="楕円 83"/>
        <xdr:cNvSpPr/>
      </xdr:nvSpPr>
      <xdr:spPr>
        <a:xfrm>
          <a:off x="3746500" y="59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70308</xdr:rowOff>
    </xdr:from>
    <xdr:ext cx="599010" cy="259045"/>
    <xdr:sp macro="" textlink="">
      <xdr:nvSpPr>
        <xdr:cNvPr id="85" name="テキスト ボックス 84"/>
        <xdr:cNvSpPr txBox="1"/>
      </xdr:nvSpPr>
      <xdr:spPr>
        <a:xfrm>
          <a:off x="3497795" y="57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66171</xdr:rowOff>
    </xdr:from>
    <xdr:to>
      <xdr:col>15</xdr:col>
      <xdr:colOff>101600</xdr:colOff>
      <xdr:row>36</xdr:row>
      <xdr:rowOff>167771</xdr:rowOff>
    </xdr:to>
    <xdr:sp macro="" textlink="">
      <xdr:nvSpPr>
        <xdr:cNvPr id="86" name="楕円 85"/>
        <xdr:cNvSpPr/>
      </xdr:nvSpPr>
      <xdr:spPr>
        <a:xfrm>
          <a:off x="2857500" y="62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12848</xdr:rowOff>
    </xdr:from>
    <xdr:ext cx="534377" cy="259045"/>
    <xdr:sp macro="" textlink="">
      <xdr:nvSpPr>
        <xdr:cNvPr id="87" name="テキスト ボックス 86"/>
        <xdr:cNvSpPr txBox="1"/>
      </xdr:nvSpPr>
      <xdr:spPr>
        <a:xfrm>
          <a:off x="2641111" y="6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170739</xdr:rowOff>
    </xdr:from>
    <xdr:to>
      <xdr:col>10</xdr:col>
      <xdr:colOff>165100</xdr:colOff>
      <xdr:row>36</xdr:row>
      <xdr:rowOff>100889</xdr:rowOff>
    </xdr:to>
    <xdr:sp macro="" textlink="">
      <xdr:nvSpPr>
        <xdr:cNvPr id="88" name="楕円 87"/>
        <xdr:cNvSpPr/>
      </xdr:nvSpPr>
      <xdr:spPr>
        <a:xfrm>
          <a:off x="1968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117416</xdr:rowOff>
    </xdr:from>
    <xdr:ext cx="534377" cy="259045"/>
    <xdr:sp macro="" textlink="">
      <xdr:nvSpPr>
        <xdr:cNvPr id="89" name="テキスト ボックス 88"/>
        <xdr:cNvSpPr txBox="1"/>
      </xdr:nvSpPr>
      <xdr:spPr>
        <a:xfrm>
          <a:off x="1752111" y="59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139747</xdr:rowOff>
    </xdr:from>
    <xdr:to>
      <xdr:col>6</xdr:col>
      <xdr:colOff>38100</xdr:colOff>
      <xdr:row>36</xdr:row>
      <xdr:rowOff>69897</xdr:rowOff>
    </xdr:to>
    <xdr:sp macro="" textlink="">
      <xdr:nvSpPr>
        <xdr:cNvPr id="90" name="楕円 89"/>
        <xdr:cNvSpPr/>
      </xdr:nvSpPr>
      <xdr:spPr>
        <a:xfrm>
          <a:off x="1079500" y="61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86424</xdr:rowOff>
    </xdr:from>
    <xdr:ext cx="534377" cy="259045"/>
    <xdr:sp macro="" textlink="">
      <xdr:nvSpPr>
        <xdr:cNvPr id="91" name="テキスト ボックス 90"/>
        <xdr:cNvSpPr txBox="1"/>
      </xdr:nvSpPr>
      <xdr:spPr>
        <a:xfrm>
          <a:off x="863111" y="591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159359</xdr:rowOff>
    </xdr:from>
    <xdr:to>
      <xdr:col>24</xdr:col>
      <xdr:colOff>63500</xdr:colOff>
      <xdr:row>52</xdr:row>
      <xdr:rowOff>19762</xdr:rowOff>
    </xdr:to>
    <xdr:cxnSp macro="">
      <xdr:nvCxnSpPr>
        <xdr:cNvPr id="121" name="直線コネクタ 120"/>
        <xdr:cNvCxnSpPr/>
      </xdr:nvCxnSpPr>
      <xdr:spPr>
        <a:xfrm>
          <a:off x="3797300" y="8903309"/>
          <a:ext cx="8382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39723</xdr:rowOff>
    </xdr:from>
    <xdr:ext cx="534377" cy="259045"/>
    <xdr:sp macro="" textlink="">
      <xdr:nvSpPr>
        <xdr:cNvPr id="122" name="物件費平均値テキスト"/>
        <xdr:cNvSpPr txBox="1"/>
      </xdr:nvSpPr>
      <xdr:spPr>
        <a:xfrm>
          <a:off x="4686300" y="9469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159359</xdr:rowOff>
    </xdr:from>
    <xdr:to>
      <xdr:col>19</xdr:col>
      <xdr:colOff>177800</xdr:colOff>
      <xdr:row>52</xdr:row>
      <xdr:rowOff>38697</xdr:rowOff>
    </xdr:to>
    <xdr:cxnSp macro="">
      <xdr:nvCxnSpPr>
        <xdr:cNvPr id="124" name="直線コネクタ 123"/>
        <xdr:cNvCxnSpPr/>
      </xdr:nvCxnSpPr>
      <xdr:spPr>
        <a:xfrm flipV="1">
          <a:off x="2908300" y="8903309"/>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38697</xdr:rowOff>
    </xdr:from>
    <xdr:to>
      <xdr:col>15</xdr:col>
      <xdr:colOff>50800</xdr:colOff>
      <xdr:row>53</xdr:row>
      <xdr:rowOff>168732</xdr:rowOff>
    </xdr:to>
    <xdr:cxnSp macro="">
      <xdr:nvCxnSpPr>
        <xdr:cNvPr id="127" name="直線コネクタ 126"/>
        <xdr:cNvCxnSpPr/>
      </xdr:nvCxnSpPr>
      <xdr:spPr>
        <a:xfrm flipV="1">
          <a:off x="2019300" y="8954097"/>
          <a:ext cx="889000" cy="3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6356</xdr:rowOff>
    </xdr:from>
    <xdr:to>
      <xdr:col>15</xdr:col>
      <xdr:colOff>101600</xdr:colOff>
      <xdr:row>58</xdr:row>
      <xdr:rowOff>107956</xdr:rowOff>
    </xdr:to>
    <xdr:sp macro="" textlink="">
      <xdr:nvSpPr>
        <xdr:cNvPr id="128" name="フローチャート: 判断 127"/>
        <xdr:cNvSpPr/>
      </xdr:nvSpPr>
      <xdr:spPr>
        <a:xfrm>
          <a:off x="2857500" y="995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99083</xdr:rowOff>
    </xdr:from>
    <xdr:ext cx="534377" cy="259045"/>
    <xdr:sp macro="" textlink="">
      <xdr:nvSpPr>
        <xdr:cNvPr id="129" name="テキスト ボックス 128"/>
        <xdr:cNvSpPr txBox="1"/>
      </xdr:nvSpPr>
      <xdr:spPr>
        <a:xfrm>
          <a:off x="2641111" y="10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95409</xdr:rowOff>
    </xdr:from>
    <xdr:to>
      <xdr:col>10</xdr:col>
      <xdr:colOff>114300</xdr:colOff>
      <xdr:row>53</xdr:row>
      <xdr:rowOff>168732</xdr:rowOff>
    </xdr:to>
    <xdr:cxnSp macro="">
      <xdr:nvCxnSpPr>
        <xdr:cNvPr id="130" name="直線コネクタ 129"/>
        <xdr:cNvCxnSpPr/>
      </xdr:nvCxnSpPr>
      <xdr:spPr>
        <a:xfrm>
          <a:off x="1130300" y="9182259"/>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18473</xdr:rowOff>
    </xdr:from>
    <xdr:to>
      <xdr:col>10</xdr:col>
      <xdr:colOff>165100</xdr:colOff>
      <xdr:row>58</xdr:row>
      <xdr:rowOff>120073</xdr:rowOff>
    </xdr:to>
    <xdr:sp macro="" textlink="">
      <xdr:nvSpPr>
        <xdr:cNvPr id="131" name="フローチャート: 判断 130"/>
        <xdr:cNvSpPr/>
      </xdr:nvSpPr>
      <xdr:spPr>
        <a:xfrm>
          <a:off x="1968500" y="996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111200</xdr:rowOff>
    </xdr:from>
    <xdr:ext cx="534377" cy="259045"/>
    <xdr:sp macro="" textlink="">
      <xdr:nvSpPr>
        <xdr:cNvPr id="132" name="テキスト ボックス 131"/>
        <xdr:cNvSpPr txBox="1"/>
      </xdr:nvSpPr>
      <xdr:spPr>
        <a:xfrm>
          <a:off x="1752111" y="100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160928</xdr:rowOff>
    </xdr:from>
    <xdr:to>
      <xdr:col>6</xdr:col>
      <xdr:colOff>38100</xdr:colOff>
      <xdr:row>58</xdr:row>
      <xdr:rowOff>91078</xdr:rowOff>
    </xdr:to>
    <xdr:sp macro="" textlink="">
      <xdr:nvSpPr>
        <xdr:cNvPr id="133" name="フローチャート: 判断 132"/>
        <xdr:cNvSpPr/>
      </xdr:nvSpPr>
      <xdr:spPr>
        <a:xfrm>
          <a:off x="1079500" y="993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82205</xdr:rowOff>
    </xdr:from>
    <xdr:ext cx="534377" cy="259045"/>
    <xdr:sp macro="" textlink="">
      <xdr:nvSpPr>
        <xdr:cNvPr id="134" name="テキスト ボックス 133"/>
        <xdr:cNvSpPr txBox="1"/>
      </xdr:nvSpPr>
      <xdr:spPr>
        <a:xfrm>
          <a:off x="863111" y="100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140412</xdr:rowOff>
    </xdr:from>
    <xdr:to>
      <xdr:col>24</xdr:col>
      <xdr:colOff>114300</xdr:colOff>
      <xdr:row>52</xdr:row>
      <xdr:rowOff>70562</xdr:rowOff>
    </xdr:to>
    <xdr:sp macro="" textlink="">
      <xdr:nvSpPr>
        <xdr:cNvPr id="140" name="楕円 139"/>
        <xdr:cNvSpPr/>
      </xdr:nvSpPr>
      <xdr:spPr>
        <a:xfrm>
          <a:off x="4584700" y="88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163289</xdr:rowOff>
    </xdr:from>
    <xdr:ext cx="599010" cy="259045"/>
    <xdr:sp macro="" textlink="">
      <xdr:nvSpPr>
        <xdr:cNvPr id="141" name="物件費該当値テキスト"/>
        <xdr:cNvSpPr txBox="1"/>
      </xdr:nvSpPr>
      <xdr:spPr>
        <a:xfrm>
          <a:off x="4686300" y="873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108559</xdr:rowOff>
    </xdr:from>
    <xdr:to>
      <xdr:col>20</xdr:col>
      <xdr:colOff>38100</xdr:colOff>
      <xdr:row>52</xdr:row>
      <xdr:rowOff>38709</xdr:rowOff>
    </xdr:to>
    <xdr:sp macro="" textlink="">
      <xdr:nvSpPr>
        <xdr:cNvPr id="142" name="楕円 141"/>
        <xdr:cNvSpPr/>
      </xdr:nvSpPr>
      <xdr:spPr>
        <a:xfrm>
          <a:off x="3746500" y="88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55236</xdr:rowOff>
    </xdr:from>
    <xdr:ext cx="599010" cy="259045"/>
    <xdr:sp macro="" textlink="">
      <xdr:nvSpPr>
        <xdr:cNvPr id="143" name="テキスト ボックス 142"/>
        <xdr:cNvSpPr txBox="1"/>
      </xdr:nvSpPr>
      <xdr:spPr>
        <a:xfrm>
          <a:off x="3497795" y="862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159347</xdr:rowOff>
    </xdr:from>
    <xdr:to>
      <xdr:col>15</xdr:col>
      <xdr:colOff>101600</xdr:colOff>
      <xdr:row>52</xdr:row>
      <xdr:rowOff>89497</xdr:rowOff>
    </xdr:to>
    <xdr:sp macro="" textlink="">
      <xdr:nvSpPr>
        <xdr:cNvPr id="144" name="楕円 143"/>
        <xdr:cNvSpPr/>
      </xdr:nvSpPr>
      <xdr:spPr>
        <a:xfrm>
          <a:off x="2857500" y="89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106024</xdr:rowOff>
    </xdr:from>
    <xdr:ext cx="599010" cy="259045"/>
    <xdr:sp macro="" textlink="">
      <xdr:nvSpPr>
        <xdr:cNvPr id="145" name="テキスト ボックス 144"/>
        <xdr:cNvSpPr txBox="1"/>
      </xdr:nvSpPr>
      <xdr:spPr>
        <a:xfrm>
          <a:off x="2608795" y="86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117932</xdr:rowOff>
    </xdr:from>
    <xdr:to>
      <xdr:col>10</xdr:col>
      <xdr:colOff>165100</xdr:colOff>
      <xdr:row>54</xdr:row>
      <xdr:rowOff>48082</xdr:rowOff>
    </xdr:to>
    <xdr:sp macro="" textlink="">
      <xdr:nvSpPr>
        <xdr:cNvPr id="146" name="楕円 145"/>
        <xdr:cNvSpPr/>
      </xdr:nvSpPr>
      <xdr:spPr>
        <a:xfrm>
          <a:off x="1968500" y="92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64609</xdr:rowOff>
    </xdr:from>
    <xdr:ext cx="599010" cy="259045"/>
    <xdr:sp macro="" textlink="">
      <xdr:nvSpPr>
        <xdr:cNvPr id="147" name="テキスト ボックス 146"/>
        <xdr:cNvSpPr txBox="1"/>
      </xdr:nvSpPr>
      <xdr:spPr>
        <a:xfrm>
          <a:off x="1719795" y="898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44609</xdr:rowOff>
    </xdr:from>
    <xdr:to>
      <xdr:col>6</xdr:col>
      <xdr:colOff>38100</xdr:colOff>
      <xdr:row>53</xdr:row>
      <xdr:rowOff>146209</xdr:rowOff>
    </xdr:to>
    <xdr:sp macro="" textlink="">
      <xdr:nvSpPr>
        <xdr:cNvPr id="148" name="楕円 147"/>
        <xdr:cNvSpPr/>
      </xdr:nvSpPr>
      <xdr:spPr>
        <a:xfrm>
          <a:off x="1079500" y="91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162736</xdr:rowOff>
    </xdr:from>
    <xdr:ext cx="599010" cy="259045"/>
    <xdr:sp macro="" textlink="">
      <xdr:nvSpPr>
        <xdr:cNvPr id="149" name="テキスト ボックス 148"/>
        <xdr:cNvSpPr txBox="1"/>
      </xdr:nvSpPr>
      <xdr:spPr>
        <a:xfrm>
          <a:off x="830795" y="890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68149</xdr:rowOff>
    </xdr:from>
    <xdr:to>
      <xdr:col>24</xdr:col>
      <xdr:colOff>63500</xdr:colOff>
      <xdr:row>73</xdr:row>
      <xdr:rowOff>149072</xdr:rowOff>
    </xdr:to>
    <xdr:cxnSp macro="">
      <xdr:nvCxnSpPr>
        <xdr:cNvPr id="176" name="直線コネクタ 175"/>
        <xdr:cNvCxnSpPr/>
      </xdr:nvCxnSpPr>
      <xdr:spPr>
        <a:xfrm flipV="1">
          <a:off x="3797300" y="12583999"/>
          <a:ext cx="838200" cy="8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149072</xdr:rowOff>
    </xdr:from>
    <xdr:to>
      <xdr:col>19</xdr:col>
      <xdr:colOff>177800</xdr:colOff>
      <xdr:row>76</xdr:row>
      <xdr:rowOff>57907</xdr:rowOff>
    </xdr:to>
    <xdr:cxnSp macro="">
      <xdr:nvCxnSpPr>
        <xdr:cNvPr id="179" name="直線コネクタ 178"/>
        <xdr:cNvCxnSpPr/>
      </xdr:nvCxnSpPr>
      <xdr:spPr>
        <a:xfrm flipV="1">
          <a:off x="2908300" y="12664922"/>
          <a:ext cx="889000" cy="42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57541</xdr:rowOff>
    </xdr:from>
    <xdr:to>
      <xdr:col>15</xdr:col>
      <xdr:colOff>50800</xdr:colOff>
      <xdr:row>76</xdr:row>
      <xdr:rowOff>57907</xdr:rowOff>
    </xdr:to>
    <xdr:cxnSp macro="">
      <xdr:nvCxnSpPr>
        <xdr:cNvPr id="182" name="直線コネクタ 181"/>
        <xdr:cNvCxnSpPr/>
      </xdr:nvCxnSpPr>
      <xdr:spPr>
        <a:xfrm>
          <a:off x="2019300" y="1308774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3" name="フローチャート: 判断 182"/>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4" name="テキスト ボックス 183"/>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57541</xdr:rowOff>
    </xdr:from>
    <xdr:to>
      <xdr:col>10</xdr:col>
      <xdr:colOff>114300</xdr:colOff>
      <xdr:row>77</xdr:row>
      <xdr:rowOff>69292</xdr:rowOff>
    </xdr:to>
    <xdr:cxnSp macro="">
      <xdr:nvCxnSpPr>
        <xdr:cNvPr id="185" name="直線コネクタ 184"/>
        <xdr:cNvCxnSpPr/>
      </xdr:nvCxnSpPr>
      <xdr:spPr>
        <a:xfrm flipV="1">
          <a:off x="1130300" y="13087741"/>
          <a:ext cx="889000" cy="18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6" name="フローチャート: 判断 185"/>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7" name="テキスト ボックス 186"/>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8" name="フローチャート: 判断 187"/>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89" name="テキスト ボックス 188"/>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17349</xdr:rowOff>
    </xdr:from>
    <xdr:to>
      <xdr:col>24</xdr:col>
      <xdr:colOff>114300</xdr:colOff>
      <xdr:row>73</xdr:row>
      <xdr:rowOff>118949</xdr:rowOff>
    </xdr:to>
    <xdr:sp macro="" textlink="">
      <xdr:nvSpPr>
        <xdr:cNvPr id="195" name="楕円 194"/>
        <xdr:cNvSpPr/>
      </xdr:nvSpPr>
      <xdr:spPr>
        <a:xfrm>
          <a:off x="4584700" y="1253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40226</xdr:rowOff>
    </xdr:from>
    <xdr:ext cx="534377" cy="259045"/>
    <xdr:sp macro="" textlink="">
      <xdr:nvSpPr>
        <xdr:cNvPr id="196" name="維持補修費該当値テキスト"/>
        <xdr:cNvSpPr txBox="1"/>
      </xdr:nvSpPr>
      <xdr:spPr>
        <a:xfrm>
          <a:off x="4686300" y="123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98272</xdr:rowOff>
    </xdr:from>
    <xdr:to>
      <xdr:col>20</xdr:col>
      <xdr:colOff>38100</xdr:colOff>
      <xdr:row>74</xdr:row>
      <xdr:rowOff>28422</xdr:rowOff>
    </xdr:to>
    <xdr:sp macro="" textlink="">
      <xdr:nvSpPr>
        <xdr:cNvPr id="197" name="楕円 196"/>
        <xdr:cNvSpPr/>
      </xdr:nvSpPr>
      <xdr:spPr>
        <a:xfrm>
          <a:off x="3746500" y="126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44949</xdr:rowOff>
    </xdr:from>
    <xdr:ext cx="534377" cy="259045"/>
    <xdr:sp macro="" textlink="">
      <xdr:nvSpPr>
        <xdr:cNvPr id="198" name="テキスト ボックス 197"/>
        <xdr:cNvSpPr txBox="1"/>
      </xdr:nvSpPr>
      <xdr:spPr>
        <a:xfrm>
          <a:off x="3530111" y="123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7107</xdr:rowOff>
    </xdr:from>
    <xdr:to>
      <xdr:col>15</xdr:col>
      <xdr:colOff>101600</xdr:colOff>
      <xdr:row>76</xdr:row>
      <xdr:rowOff>108707</xdr:rowOff>
    </xdr:to>
    <xdr:sp macro="" textlink="">
      <xdr:nvSpPr>
        <xdr:cNvPr id="199" name="楕円 198"/>
        <xdr:cNvSpPr/>
      </xdr:nvSpPr>
      <xdr:spPr>
        <a:xfrm>
          <a:off x="2857500" y="130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125234</xdr:rowOff>
    </xdr:from>
    <xdr:ext cx="469744" cy="259045"/>
    <xdr:sp macro="" textlink="">
      <xdr:nvSpPr>
        <xdr:cNvPr id="200" name="テキスト ボックス 199"/>
        <xdr:cNvSpPr txBox="1"/>
      </xdr:nvSpPr>
      <xdr:spPr>
        <a:xfrm>
          <a:off x="2673428" y="1281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6741</xdr:rowOff>
    </xdr:from>
    <xdr:to>
      <xdr:col>10</xdr:col>
      <xdr:colOff>165100</xdr:colOff>
      <xdr:row>76</xdr:row>
      <xdr:rowOff>108341</xdr:rowOff>
    </xdr:to>
    <xdr:sp macro="" textlink="">
      <xdr:nvSpPr>
        <xdr:cNvPr id="201" name="楕円 200"/>
        <xdr:cNvSpPr/>
      </xdr:nvSpPr>
      <xdr:spPr>
        <a:xfrm>
          <a:off x="1968500" y="130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124868</xdr:rowOff>
    </xdr:from>
    <xdr:ext cx="469744" cy="259045"/>
    <xdr:sp macro="" textlink="">
      <xdr:nvSpPr>
        <xdr:cNvPr id="202" name="テキスト ボックス 201"/>
        <xdr:cNvSpPr txBox="1"/>
      </xdr:nvSpPr>
      <xdr:spPr>
        <a:xfrm>
          <a:off x="1784428" y="1281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18492</xdr:rowOff>
    </xdr:from>
    <xdr:to>
      <xdr:col>6</xdr:col>
      <xdr:colOff>38100</xdr:colOff>
      <xdr:row>77</xdr:row>
      <xdr:rowOff>120092</xdr:rowOff>
    </xdr:to>
    <xdr:sp macro="" textlink="">
      <xdr:nvSpPr>
        <xdr:cNvPr id="203" name="楕円 202"/>
        <xdr:cNvSpPr/>
      </xdr:nvSpPr>
      <xdr:spPr>
        <a:xfrm>
          <a:off x="10795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136619</xdr:rowOff>
    </xdr:from>
    <xdr:ext cx="469744" cy="259045"/>
    <xdr:sp macro="" textlink="">
      <xdr:nvSpPr>
        <xdr:cNvPr id="204" name="テキスト ボックス 203"/>
        <xdr:cNvSpPr txBox="1"/>
      </xdr:nvSpPr>
      <xdr:spPr>
        <a:xfrm>
          <a:off x="895428" y="129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85799</xdr:rowOff>
    </xdr:from>
    <xdr:to>
      <xdr:col>24</xdr:col>
      <xdr:colOff>63500</xdr:colOff>
      <xdr:row>98</xdr:row>
      <xdr:rowOff>92348</xdr:rowOff>
    </xdr:to>
    <xdr:cxnSp macro="">
      <xdr:nvCxnSpPr>
        <xdr:cNvPr id="236" name="直線コネクタ 235"/>
        <xdr:cNvCxnSpPr/>
      </xdr:nvCxnSpPr>
      <xdr:spPr>
        <a:xfrm flipV="1">
          <a:off x="3797300" y="16544999"/>
          <a:ext cx="838200" cy="34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65813</xdr:rowOff>
    </xdr:from>
    <xdr:to>
      <xdr:col>19</xdr:col>
      <xdr:colOff>177800</xdr:colOff>
      <xdr:row>98</xdr:row>
      <xdr:rowOff>92348</xdr:rowOff>
    </xdr:to>
    <xdr:cxnSp macro="">
      <xdr:nvCxnSpPr>
        <xdr:cNvPr id="239" name="直線コネクタ 238"/>
        <xdr:cNvCxnSpPr/>
      </xdr:nvCxnSpPr>
      <xdr:spPr>
        <a:xfrm>
          <a:off x="2908300" y="16867913"/>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41" name="テキスト ボックス 240"/>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56849</xdr:rowOff>
    </xdr:from>
    <xdr:to>
      <xdr:col>15</xdr:col>
      <xdr:colOff>50800</xdr:colOff>
      <xdr:row>98</xdr:row>
      <xdr:rowOff>65813</xdr:rowOff>
    </xdr:to>
    <xdr:cxnSp macro="">
      <xdr:nvCxnSpPr>
        <xdr:cNvPr id="242" name="直線コネクタ 241"/>
        <xdr:cNvCxnSpPr/>
      </xdr:nvCxnSpPr>
      <xdr:spPr>
        <a:xfrm>
          <a:off x="2019300" y="16858949"/>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3" name="フローチャート: 判断 242"/>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4" name="テキスト ボックス 243"/>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56849</xdr:rowOff>
    </xdr:from>
    <xdr:to>
      <xdr:col>10</xdr:col>
      <xdr:colOff>114300</xdr:colOff>
      <xdr:row>98</xdr:row>
      <xdr:rowOff>101474</xdr:rowOff>
    </xdr:to>
    <xdr:cxnSp macro="">
      <xdr:nvCxnSpPr>
        <xdr:cNvPr id="245" name="直線コネクタ 244"/>
        <xdr:cNvCxnSpPr/>
      </xdr:nvCxnSpPr>
      <xdr:spPr>
        <a:xfrm flipV="1">
          <a:off x="1130300" y="16858949"/>
          <a:ext cx="889000" cy="4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6" name="フローチャート: 判断 245"/>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7" name="テキスト ボックス 246"/>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48" name="フローチャート: 判断 247"/>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49" name="テキスト ボックス 248"/>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34999</xdr:rowOff>
    </xdr:from>
    <xdr:to>
      <xdr:col>24</xdr:col>
      <xdr:colOff>114300</xdr:colOff>
      <xdr:row>96</xdr:row>
      <xdr:rowOff>136599</xdr:rowOff>
    </xdr:to>
    <xdr:sp macro="" textlink="">
      <xdr:nvSpPr>
        <xdr:cNvPr id="255" name="楕円 254"/>
        <xdr:cNvSpPr/>
      </xdr:nvSpPr>
      <xdr:spPr>
        <a:xfrm>
          <a:off x="4584700" y="164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13426</xdr:rowOff>
    </xdr:from>
    <xdr:ext cx="534377" cy="259045"/>
    <xdr:sp macro="" textlink="">
      <xdr:nvSpPr>
        <xdr:cNvPr id="256" name="扶助費該当値テキスト"/>
        <xdr:cNvSpPr txBox="1"/>
      </xdr:nvSpPr>
      <xdr:spPr>
        <a:xfrm>
          <a:off x="4686300" y="164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41548</xdr:rowOff>
    </xdr:from>
    <xdr:to>
      <xdr:col>20</xdr:col>
      <xdr:colOff>38100</xdr:colOff>
      <xdr:row>98</xdr:row>
      <xdr:rowOff>143148</xdr:rowOff>
    </xdr:to>
    <xdr:sp macro="" textlink="">
      <xdr:nvSpPr>
        <xdr:cNvPr id="257" name="楕円 256"/>
        <xdr:cNvSpPr/>
      </xdr:nvSpPr>
      <xdr:spPr>
        <a:xfrm>
          <a:off x="3746500" y="168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134275</xdr:rowOff>
    </xdr:from>
    <xdr:ext cx="534377" cy="259045"/>
    <xdr:sp macro="" textlink="">
      <xdr:nvSpPr>
        <xdr:cNvPr id="258" name="テキスト ボックス 257"/>
        <xdr:cNvSpPr txBox="1"/>
      </xdr:nvSpPr>
      <xdr:spPr>
        <a:xfrm>
          <a:off x="3530111" y="1693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15013</xdr:rowOff>
    </xdr:from>
    <xdr:to>
      <xdr:col>15</xdr:col>
      <xdr:colOff>101600</xdr:colOff>
      <xdr:row>98</xdr:row>
      <xdr:rowOff>116613</xdr:rowOff>
    </xdr:to>
    <xdr:sp macro="" textlink="">
      <xdr:nvSpPr>
        <xdr:cNvPr id="259" name="楕円 258"/>
        <xdr:cNvSpPr/>
      </xdr:nvSpPr>
      <xdr:spPr>
        <a:xfrm>
          <a:off x="2857500" y="16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107740</xdr:rowOff>
    </xdr:from>
    <xdr:ext cx="534377" cy="259045"/>
    <xdr:sp macro="" textlink="">
      <xdr:nvSpPr>
        <xdr:cNvPr id="260" name="テキスト ボックス 259"/>
        <xdr:cNvSpPr txBox="1"/>
      </xdr:nvSpPr>
      <xdr:spPr>
        <a:xfrm>
          <a:off x="2641111" y="169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6049</xdr:rowOff>
    </xdr:from>
    <xdr:to>
      <xdr:col>10</xdr:col>
      <xdr:colOff>165100</xdr:colOff>
      <xdr:row>98</xdr:row>
      <xdr:rowOff>107649</xdr:rowOff>
    </xdr:to>
    <xdr:sp macro="" textlink="">
      <xdr:nvSpPr>
        <xdr:cNvPr id="261" name="楕円 260"/>
        <xdr:cNvSpPr/>
      </xdr:nvSpPr>
      <xdr:spPr>
        <a:xfrm>
          <a:off x="1968500" y="16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98776</xdr:rowOff>
    </xdr:from>
    <xdr:ext cx="534377" cy="259045"/>
    <xdr:sp macro="" textlink="">
      <xdr:nvSpPr>
        <xdr:cNvPr id="262" name="テキスト ボックス 261"/>
        <xdr:cNvSpPr txBox="1"/>
      </xdr:nvSpPr>
      <xdr:spPr>
        <a:xfrm>
          <a:off x="1752111" y="169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50674</xdr:rowOff>
    </xdr:from>
    <xdr:to>
      <xdr:col>6</xdr:col>
      <xdr:colOff>38100</xdr:colOff>
      <xdr:row>98</xdr:row>
      <xdr:rowOff>152274</xdr:rowOff>
    </xdr:to>
    <xdr:sp macro="" textlink="">
      <xdr:nvSpPr>
        <xdr:cNvPr id="263" name="楕円 262"/>
        <xdr:cNvSpPr/>
      </xdr:nvSpPr>
      <xdr:spPr>
        <a:xfrm>
          <a:off x="1079500" y="168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143401</xdr:rowOff>
    </xdr:from>
    <xdr:ext cx="534377" cy="259045"/>
    <xdr:sp macro="" textlink="">
      <xdr:nvSpPr>
        <xdr:cNvPr id="264" name="テキスト ボックス 263"/>
        <xdr:cNvSpPr txBox="1"/>
      </xdr:nvSpPr>
      <xdr:spPr>
        <a:xfrm>
          <a:off x="863111" y="169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139892</xdr:rowOff>
    </xdr:from>
    <xdr:to>
      <xdr:col>55</xdr:col>
      <xdr:colOff>0</xdr:colOff>
      <xdr:row>36</xdr:row>
      <xdr:rowOff>112789</xdr:rowOff>
    </xdr:to>
    <xdr:cxnSp macro="">
      <xdr:nvCxnSpPr>
        <xdr:cNvPr id="292" name="直線コネクタ 291"/>
        <xdr:cNvCxnSpPr/>
      </xdr:nvCxnSpPr>
      <xdr:spPr>
        <a:xfrm>
          <a:off x="9639300" y="5283392"/>
          <a:ext cx="838200" cy="10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3" name="補助費等平均値テキスト"/>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139892</xdr:rowOff>
    </xdr:from>
    <xdr:to>
      <xdr:col>50</xdr:col>
      <xdr:colOff>114300</xdr:colOff>
      <xdr:row>36</xdr:row>
      <xdr:rowOff>89737</xdr:rowOff>
    </xdr:to>
    <xdr:cxnSp macro="">
      <xdr:nvCxnSpPr>
        <xdr:cNvPr id="295" name="直線コネクタ 294"/>
        <xdr:cNvCxnSpPr/>
      </xdr:nvCxnSpPr>
      <xdr:spPr>
        <a:xfrm flipV="1">
          <a:off x="8750300" y="5283392"/>
          <a:ext cx="889000" cy="97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41084</xdr:rowOff>
    </xdr:from>
    <xdr:ext cx="599010" cy="259045"/>
    <xdr:sp macro="" textlink="">
      <xdr:nvSpPr>
        <xdr:cNvPr id="297" name="テキスト ボックス 296"/>
        <xdr:cNvSpPr txBox="1"/>
      </xdr:nvSpPr>
      <xdr:spPr>
        <a:xfrm>
          <a:off x="9339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79414</xdr:rowOff>
    </xdr:from>
    <xdr:to>
      <xdr:col>45</xdr:col>
      <xdr:colOff>177800</xdr:colOff>
      <xdr:row>36</xdr:row>
      <xdr:rowOff>89737</xdr:rowOff>
    </xdr:to>
    <xdr:cxnSp macro="">
      <xdr:nvCxnSpPr>
        <xdr:cNvPr id="298" name="直線コネクタ 297"/>
        <xdr:cNvCxnSpPr/>
      </xdr:nvCxnSpPr>
      <xdr:spPr>
        <a:xfrm>
          <a:off x="7861300" y="6251614"/>
          <a:ext cx="8890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xdr:rowOff>
    </xdr:from>
    <xdr:to>
      <xdr:col>46</xdr:col>
      <xdr:colOff>38100</xdr:colOff>
      <xdr:row>38</xdr:row>
      <xdr:rowOff>102470</xdr:rowOff>
    </xdr:to>
    <xdr:sp macro="" textlink="">
      <xdr:nvSpPr>
        <xdr:cNvPr id="299" name="フローチャート: 判断 298"/>
        <xdr:cNvSpPr/>
      </xdr:nvSpPr>
      <xdr:spPr>
        <a:xfrm>
          <a:off x="8699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93597</xdr:rowOff>
    </xdr:from>
    <xdr:ext cx="534377" cy="259045"/>
    <xdr:sp macro="" textlink="">
      <xdr:nvSpPr>
        <xdr:cNvPr id="300" name="テキスト ボックス 299"/>
        <xdr:cNvSpPr txBox="1"/>
      </xdr:nvSpPr>
      <xdr:spPr>
        <a:xfrm>
          <a:off x="8483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79414</xdr:rowOff>
    </xdr:from>
    <xdr:to>
      <xdr:col>41</xdr:col>
      <xdr:colOff>50800</xdr:colOff>
      <xdr:row>36</xdr:row>
      <xdr:rowOff>147582</xdr:rowOff>
    </xdr:to>
    <xdr:cxnSp macro="">
      <xdr:nvCxnSpPr>
        <xdr:cNvPr id="301" name="直線コネクタ 300"/>
        <xdr:cNvCxnSpPr/>
      </xdr:nvCxnSpPr>
      <xdr:spPr>
        <a:xfrm flipV="1">
          <a:off x="6972300" y="6251614"/>
          <a:ext cx="889000" cy="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29473</xdr:rowOff>
    </xdr:from>
    <xdr:to>
      <xdr:col>41</xdr:col>
      <xdr:colOff>101600</xdr:colOff>
      <xdr:row>38</xdr:row>
      <xdr:rowOff>131073</xdr:rowOff>
    </xdr:to>
    <xdr:sp macro="" textlink="">
      <xdr:nvSpPr>
        <xdr:cNvPr id="302" name="フローチャート: 判断 301"/>
        <xdr:cNvSpPr/>
      </xdr:nvSpPr>
      <xdr:spPr>
        <a:xfrm>
          <a:off x="7810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122200</xdr:rowOff>
    </xdr:from>
    <xdr:ext cx="534377" cy="259045"/>
    <xdr:sp macro="" textlink="">
      <xdr:nvSpPr>
        <xdr:cNvPr id="303" name="テキスト ボックス 302"/>
        <xdr:cNvSpPr txBox="1"/>
      </xdr:nvSpPr>
      <xdr:spPr>
        <a:xfrm>
          <a:off x="7594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53604</xdr:rowOff>
    </xdr:from>
    <xdr:to>
      <xdr:col>36</xdr:col>
      <xdr:colOff>165100</xdr:colOff>
      <xdr:row>38</xdr:row>
      <xdr:rowOff>155204</xdr:rowOff>
    </xdr:to>
    <xdr:sp macro="" textlink="">
      <xdr:nvSpPr>
        <xdr:cNvPr id="304" name="フローチャート: 判断 303"/>
        <xdr:cNvSpPr/>
      </xdr:nvSpPr>
      <xdr:spPr>
        <a:xfrm>
          <a:off x="6921500" y="656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146331</xdr:rowOff>
    </xdr:from>
    <xdr:ext cx="534377" cy="259045"/>
    <xdr:sp macro="" textlink="">
      <xdr:nvSpPr>
        <xdr:cNvPr id="305" name="テキスト ボックス 304"/>
        <xdr:cNvSpPr txBox="1"/>
      </xdr:nvSpPr>
      <xdr:spPr>
        <a:xfrm>
          <a:off x="6705111" y="66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61989</xdr:rowOff>
    </xdr:from>
    <xdr:to>
      <xdr:col>55</xdr:col>
      <xdr:colOff>50800</xdr:colOff>
      <xdr:row>36</xdr:row>
      <xdr:rowOff>163589</xdr:rowOff>
    </xdr:to>
    <xdr:sp macro="" textlink="">
      <xdr:nvSpPr>
        <xdr:cNvPr id="311" name="楕円 310"/>
        <xdr:cNvSpPr/>
      </xdr:nvSpPr>
      <xdr:spPr>
        <a:xfrm>
          <a:off x="10426700" y="62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40416</xdr:rowOff>
    </xdr:from>
    <xdr:ext cx="534377" cy="259045"/>
    <xdr:sp macro="" textlink="">
      <xdr:nvSpPr>
        <xdr:cNvPr id="312" name="補助費等該当値テキスト"/>
        <xdr:cNvSpPr txBox="1"/>
      </xdr:nvSpPr>
      <xdr:spPr>
        <a:xfrm>
          <a:off x="10528300" y="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89092</xdr:rowOff>
    </xdr:from>
    <xdr:to>
      <xdr:col>50</xdr:col>
      <xdr:colOff>165100</xdr:colOff>
      <xdr:row>31</xdr:row>
      <xdr:rowOff>19242</xdr:rowOff>
    </xdr:to>
    <xdr:sp macro="" textlink="">
      <xdr:nvSpPr>
        <xdr:cNvPr id="313" name="楕円 312"/>
        <xdr:cNvSpPr/>
      </xdr:nvSpPr>
      <xdr:spPr>
        <a:xfrm>
          <a:off x="9588500" y="52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35769</xdr:rowOff>
    </xdr:from>
    <xdr:ext cx="599010" cy="259045"/>
    <xdr:sp macro="" textlink="">
      <xdr:nvSpPr>
        <xdr:cNvPr id="314" name="テキスト ボックス 313"/>
        <xdr:cNvSpPr txBox="1"/>
      </xdr:nvSpPr>
      <xdr:spPr>
        <a:xfrm>
          <a:off x="9339795" y="500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38937</xdr:rowOff>
    </xdr:from>
    <xdr:to>
      <xdr:col>46</xdr:col>
      <xdr:colOff>38100</xdr:colOff>
      <xdr:row>36</xdr:row>
      <xdr:rowOff>140537</xdr:rowOff>
    </xdr:to>
    <xdr:sp macro="" textlink="">
      <xdr:nvSpPr>
        <xdr:cNvPr id="315" name="楕円 314"/>
        <xdr:cNvSpPr/>
      </xdr:nvSpPr>
      <xdr:spPr>
        <a:xfrm>
          <a:off x="8699500" y="62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157064</xdr:rowOff>
    </xdr:from>
    <xdr:ext cx="534377" cy="259045"/>
    <xdr:sp macro="" textlink="">
      <xdr:nvSpPr>
        <xdr:cNvPr id="316" name="テキスト ボックス 315"/>
        <xdr:cNvSpPr txBox="1"/>
      </xdr:nvSpPr>
      <xdr:spPr>
        <a:xfrm>
          <a:off x="8483111" y="59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28614</xdr:rowOff>
    </xdr:from>
    <xdr:to>
      <xdr:col>41</xdr:col>
      <xdr:colOff>101600</xdr:colOff>
      <xdr:row>36</xdr:row>
      <xdr:rowOff>130214</xdr:rowOff>
    </xdr:to>
    <xdr:sp macro="" textlink="">
      <xdr:nvSpPr>
        <xdr:cNvPr id="317" name="楕円 316"/>
        <xdr:cNvSpPr/>
      </xdr:nvSpPr>
      <xdr:spPr>
        <a:xfrm>
          <a:off x="7810500" y="62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146741</xdr:rowOff>
    </xdr:from>
    <xdr:ext cx="534377" cy="259045"/>
    <xdr:sp macro="" textlink="">
      <xdr:nvSpPr>
        <xdr:cNvPr id="318" name="テキスト ボックス 317"/>
        <xdr:cNvSpPr txBox="1"/>
      </xdr:nvSpPr>
      <xdr:spPr>
        <a:xfrm>
          <a:off x="7594111" y="59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96782</xdr:rowOff>
    </xdr:from>
    <xdr:to>
      <xdr:col>36</xdr:col>
      <xdr:colOff>165100</xdr:colOff>
      <xdr:row>37</xdr:row>
      <xdr:rowOff>26932</xdr:rowOff>
    </xdr:to>
    <xdr:sp macro="" textlink="">
      <xdr:nvSpPr>
        <xdr:cNvPr id="319" name="楕円 318"/>
        <xdr:cNvSpPr/>
      </xdr:nvSpPr>
      <xdr:spPr>
        <a:xfrm>
          <a:off x="6921500" y="62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43459</xdr:rowOff>
    </xdr:from>
    <xdr:ext cx="534377" cy="259045"/>
    <xdr:sp macro="" textlink="">
      <xdr:nvSpPr>
        <xdr:cNvPr id="320" name="テキスト ボックス 319"/>
        <xdr:cNvSpPr txBox="1"/>
      </xdr:nvSpPr>
      <xdr:spPr>
        <a:xfrm>
          <a:off x="6705111" y="604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7112</xdr:rowOff>
    </xdr:from>
    <xdr:to>
      <xdr:col>55</xdr:col>
      <xdr:colOff>0</xdr:colOff>
      <xdr:row>53</xdr:row>
      <xdr:rowOff>58950</xdr:rowOff>
    </xdr:to>
    <xdr:cxnSp macro="">
      <xdr:nvCxnSpPr>
        <xdr:cNvPr id="351" name="直線コネクタ 350"/>
        <xdr:cNvCxnSpPr/>
      </xdr:nvCxnSpPr>
      <xdr:spPr>
        <a:xfrm>
          <a:off x="9639300" y="8922512"/>
          <a:ext cx="838200" cy="2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2" name="普通建設事業費平均値テキスト"/>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137468</xdr:rowOff>
    </xdr:from>
    <xdr:to>
      <xdr:col>50</xdr:col>
      <xdr:colOff>114300</xdr:colOff>
      <xdr:row>52</xdr:row>
      <xdr:rowOff>7112</xdr:rowOff>
    </xdr:to>
    <xdr:cxnSp macro="">
      <xdr:nvCxnSpPr>
        <xdr:cNvPr id="354" name="直線コネクタ 353"/>
        <xdr:cNvCxnSpPr/>
      </xdr:nvCxnSpPr>
      <xdr:spPr>
        <a:xfrm>
          <a:off x="8750300" y="8709968"/>
          <a:ext cx="889000" cy="2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78659</xdr:rowOff>
    </xdr:from>
    <xdr:ext cx="534377" cy="259045"/>
    <xdr:sp macro="" textlink="">
      <xdr:nvSpPr>
        <xdr:cNvPr id="356" name="テキスト ボックス 355"/>
        <xdr:cNvSpPr txBox="1"/>
      </xdr:nvSpPr>
      <xdr:spPr>
        <a:xfrm>
          <a:off x="9372111" y="9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137468</xdr:rowOff>
    </xdr:from>
    <xdr:to>
      <xdr:col>45</xdr:col>
      <xdr:colOff>177800</xdr:colOff>
      <xdr:row>53</xdr:row>
      <xdr:rowOff>162898</xdr:rowOff>
    </xdr:to>
    <xdr:cxnSp macro="">
      <xdr:nvCxnSpPr>
        <xdr:cNvPr id="357" name="直線コネクタ 356"/>
        <xdr:cNvCxnSpPr/>
      </xdr:nvCxnSpPr>
      <xdr:spPr>
        <a:xfrm flipV="1">
          <a:off x="7861300" y="8709968"/>
          <a:ext cx="889000" cy="53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90326</xdr:rowOff>
    </xdr:from>
    <xdr:to>
      <xdr:col>46</xdr:col>
      <xdr:colOff>38100</xdr:colOff>
      <xdr:row>56</xdr:row>
      <xdr:rowOff>20476</xdr:rowOff>
    </xdr:to>
    <xdr:sp macro="" textlink="">
      <xdr:nvSpPr>
        <xdr:cNvPr id="358" name="フローチャート: 判断 357"/>
        <xdr:cNvSpPr/>
      </xdr:nvSpPr>
      <xdr:spPr>
        <a:xfrm>
          <a:off x="8699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11603</xdr:rowOff>
    </xdr:from>
    <xdr:ext cx="534377" cy="259045"/>
    <xdr:sp macro="" textlink="">
      <xdr:nvSpPr>
        <xdr:cNvPr id="359" name="テキスト ボックス 358"/>
        <xdr:cNvSpPr txBox="1"/>
      </xdr:nvSpPr>
      <xdr:spPr>
        <a:xfrm>
          <a:off x="8483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162898</xdr:rowOff>
    </xdr:from>
    <xdr:to>
      <xdr:col>41</xdr:col>
      <xdr:colOff>50800</xdr:colOff>
      <xdr:row>54</xdr:row>
      <xdr:rowOff>116230</xdr:rowOff>
    </xdr:to>
    <xdr:cxnSp macro="">
      <xdr:nvCxnSpPr>
        <xdr:cNvPr id="360" name="直線コネクタ 359"/>
        <xdr:cNvCxnSpPr/>
      </xdr:nvCxnSpPr>
      <xdr:spPr>
        <a:xfrm flipV="1">
          <a:off x="6972300" y="9249748"/>
          <a:ext cx="889000" cy="12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147476</xdr:rowOff>
    </xdr:from>
    <xdr:to>
      <xdr:col>41</xdr:col>
      <xdr:colOff>101600</xdr:colOff>
      <xdr:row>56</xdr:row>
      <xdr:rowOff>77626</xdr:rowOff>
    </xdr:to>
    <xdr:sp macro="" textlink="">
      <xdr:nvSpPr>
        <xdr:cNvPr id="361" name="フローチャート: 判断 360"/>
        <xdr:cNvSpPr/>
      </xdr:nvSpPr>
      <xdr:spPr>
        <a:xfrm>
          <a:off x="7810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68753</xdr:rowOff>
    </xdr:from>
    <xdr:ext cx="534377" cy="259045"/>
    <xdr:sp macro="" textlink="">
      <xdr:nvSpPr>
        <xdr:cNvPr id="362" name="テキスト ボックス 361"/>
        <xdr:cNvSpPr txBox="1"/>
      </xdr:nvSpPr>
      <xdr:spPr>
        <a:xfrm>
          <a:off x="7594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149806</xdr:rowOff>
    </xdr:from>
    <xdr:to>
      <xdr:col>36</xdr:col>
      <xdr:colOff>165100</xdr:colOff>
      <xdr:row>56</xdr:row>
      <xdr:rowOff>79956</xdr:rowOff>
    </xdr:to>
    <xdr:sp macro="" textlink="">
      <xdr:nvSpPr>
        <xdr:cNvPr id="363" name="フローチャート: 判断 362"/>
        <xdr:cNvSpPr/>
      </xdr:nvSpPr>
      <xdr:spPr>
        <a:xfrm>
          <a:off x="6921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71083</xdr:rowOff>
    </xdr:from>
    <xdr:ext cx="534377" cy="259045"/>
    <xdr:sp macro="" textlink="">
      <xdr:nvSpPr>
        <xdr:cNvPr id="364" name="テキスト ボックス 363"/>
        <xdr:cNvSpPr txBox="1"/>
      </xdr:nvSpPr>
      <xdr:spPr>
        <a:xfrm>
          <a:off x="6705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8150</xdr:rowOff>
    </xdr:from>
    <xdr:to>
      <xdr:col>55</xdr:col>
      <xdr:colOff>50800</xdr:colOff>
      <xdr:row>53</xdr:row>
      <xdr:rowOff>109750</xdr:rowOff>
    </xdr:to>
    <xdr:sp macro="" textlink="">
      <xdr:nvSpPr>
        <xdr:cNvPr id="370" name="楕円 369"/>
        <xdr:cNvSpPr/>
      </xdr:nvSpPr>
      <xdr:spPr>
        <a:xfrm>
          <a:off x="10426700" y="90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31027</xdr:rowOff>
    </xdr:from>
    <xdr:ext cx="534377" cy="259045"/>
    <xdr:sp macro="" textlink="">
      <xdr:nvSpPr>
        <xdr:cNvPr id="371" name="普通建設事業費該当値テキスト"/>
        <xdr:cNvSpPr txBox="1"/>
      </xdr:nvSpPr>
      <xdr:spPr>
        <a:xfrm>
          <a:off x="10528300" y="894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127762</xdr:rowOff>
    </xdr:from>
    <xdr:to>
      <xdr:col>50</xdr:col>
      <xdr:colOff>165100</xdr:colOff>
      <xdr:row>52</xdr:row>
      <xdr:rowOff>57912</xdr:rowOff>
    </xdr:to>
    <xdr:sp macro="" textlink="">
      <xdr:nvSpPr>
        <xdr:cNvPr id="372" name="楕円 371"/>
        <xdr:cNvSpPr/>
      </xdr:nvSpPr>
      <xdr:spPr>
        <a:xfrm>
          <a:off x="9588500" y="88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74439</xdr:rowOff>
    </xdr:from>
    <xdr:ext cx="599010" cy="259045"/>
    <xdr:sp macro="" textlink="">
      <xdr:nvSpPr>
        <xdr:cNvPr id="373" name="テキスト ボックス 372"/>
        <xdr:cNvSpPr txBox="1"/>
      </xdr:nvSpPr>
      <xdr:spPr>
        <a:xfrm>
          <a:off x="9339795" y="864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86668</xdr:rowOff>
    </xdr:from>
    <xdr:to>
      <xdr:col>46</xdr:col>
      <xdr:colOff>38100</xdr:colOff>
      <xdr:row>51</xdr:row>
      <xdr:rowOff>16818</xdr:rowOff>
    </xdr:to>
    <xdr:sp macro="" textlink="">
      <xdr:nvSpPr>
        <xdr:cNvPr id="374" name="楕円 373"/>
        <xdr:cNvSpPr/>
      </xdr:nvSpPr>
      <xdr:spPr>
        <a:xfrm>
          <a:off x="8699500" y="8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33345</xdr:rowOff>
    </xdr:from>
    <xdr:ext cx="599010" cy="259045"/>
    <xdr:sp macro="" textlink="">
      <xdr:nvSpPr>
        <xdr:cNvPr id="375" name="テキスト ボックス 374"/>
        <xdr:cNvSpPr txBox="1"/>
      </xdr:nvSpPr>
      <xdr:spPr>
        <a:xfrm>
          <a:off x="8450795" y="843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112098</xdr:rowOff>
    </xdr:from>
    <xdr:to>
      <xdr:col>41</xdr:col>
      <xdr:colOff>101600</xdr:colOff>
      <xdr:row>54</xdr:row>
      <xdr:rowOff>42248</xdr:rowOff>
    </xdr:to>
    <xdr:sp macro="" textlink="">
      <xdr:nvSpPr>
        <xdr:cNvPr id="376" name="楕円 375"/>
        <xdr:cNvSpPr/>
      </xdr:nvSpPr>
      <xdr:spPr>
        <a:xfrm>
          <a:off x="7810500" y="91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58775</xdr:rowOff>
    </xdr:from>
    <xdr:ext cx="534377" cy="259045"/>
    <xdr:sp macro="" textlink="">
      <xdr:nvSpPr>
        <xdr:cNvPr id="377" name="テキスト ボックス 376"/>
        <xdr:cNvSpPr txBox="1"/>
      </xdr:nvSpPr>
      <xdr:spPr>
        <a:xfrm>
          <a:off x="7594111" y="897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65430</xdr:rowOff>
    </xdr:from>
    <xdr:to>
      <xdr:col>36</xdr:col>
      <xdr:colOff>165100</xdr:colOff>
      <xdr:row>54</xdr:row>
      <xdr:rowOff>167030</xdr:rowOff>
    </xdr:to>
    <xdr:sp macro="" textlink="">
      <xdr:nvSpPr>
        <xdr:cNvPr id="378" name="楕円 377"/>
        <xdr:cNvSpPr/>
      </xdr:nvSpPr>
      <xdr:spPr>
        <a:xfrm>
          <a:off x="6921500" y="93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12107</xdr:rowOff>
    </xdr:from>
    <xdr:ext cx="534377" cy="259045"/>
    <xdr:sp macro="" textlink="">
      <xdr:nvSpPr>
        <xdr:cNvPr id="379" name="テキスト ボックス 378"/>
        <xdr:cNvSpPr txBox="1"/>
      </xdr:nvSpPr>
      <xdr:spPr>
        <a:xfrm>
          <a:off x="6705111" y="90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142163</xdr:rowOff>
    </xdr:from>
    <xdr:to>
      <xdr:col>55</xdr:col>
      <xdr:colOff>0</xdr:colOff>
      <xdr:row>77</xdr:row>
      <xdr:rowOff>17526</xdr:rowOff>
    </xdr:to>
    <xdr:cxnSp macro="">
      <xdr:nvCxnSpPr>
        <xdr:cNvPr id="408" name="直線コネクタ 407"/>
        <xdr:cNvCxnSpPr/>
      </xdr:nvCxnSpPr>
      <xdr:spPr>
        <a:xfrm>
          <a:off x="9639300" y="13000913"/>
          <a:ext cx="838200" cy="2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129798</xdr:rowOff>
    </xdr:from>
    <xdr:ext cx="534377" cy="259045"/>
    <xdr:sp macro="" textlink="">
      <xdr:nvSpPr>
        <xdr:cNvPr id="409" name="普通建設事業費 （ うち新規整備　）平均値テキスト"/>
        <xdr:cNvSpPr txBox="1"/>
      </xdr:nvSpPr>
      <xdr:spPr>
        <a:xfrm>
          <a:off x="10528300" y="13331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142163</xdr:rowOff>
    </xdr:from>
    <xdr:to>
      <xdr:col>50</xdr:col>
      <xdr:colOff>114300</xdr:colOff>
      <xdr:row>75</xdr:row>
      <xdr:rowOff>162585</xdr:rowOff>
    </xdr:to>
    <xdr:cxnSp macro="">
      <xdr:nvCxnSpPr>
        <xdr:cNvPr id="411" name="直線コネクタ 410"/>
        <xdr:cNvCxnSpPr/>
      </xdr:nvCxnSpPr>
      <xdr:spPr>
        <a:xfrm flipV="1">
          <a:off x="8750300" y="13000913"/>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3" name="テキスト ボックス 412"/>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162585</xdr:rowOff>
    </xdr:from>
    <xdr:to>
      <xdr:col>45</xdr:col>
      <xdr:colOff>177800</xdr:colOff>
      <xdr:row>77</xdr:row>
      <xdr:rowOff>43611</xdr:rowOff>
    </xdr:to>
    <xdr:cxnSp macro="">
      <xdr:nvCxnSpPr>
        <xdr:cNvPr id="414" name="直線コネクタ 413"/>
        <xdr:cNvCxnSpPr/>
      </xdr:nvCxnSpPr>
      <xdr:spPr>
        <a:xfrm flipV="1">
          <a:off x="7861300" y="13021335"/>
          <a:ext cx="889000" cy="2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133731</xdr:rowOff>
    </xdr:from>
    <xdr:to>
      <xdr:col>46</xdr:col>
      <xdr:colOff>38100</xdr:colOff>
      <xdr:row>78</xdr:row>
      <xdr:rowOff>63881</xdr:rowOff>
    </xdr:to>
    <xdr:sp macro="" textlink="">
      <xdr:nvSpPr>
        <xdr:cNvPr id="415" name="フローチャート: 判断 414"/>
        <xdr:cNvSpPr/>
      </xdr:nvSpPr>
      <xdr:spPr>
        <a:xfrm>
          <a:off x="8699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55008</xdr:rowOff>
    </xdr:from>
    <xdr:ext cx="534377" cy="259045"/>
    <xdr:sp macro="" textlink="">
      <xdr:nvSpPr>
        <xdr:cNvPr id="416" name="テキスト ボックス 415"/>
        <xdr:cNvSpPr txBox="1"/>
      </xdr:nvSpPr>
      <xdr:spPr>
        <a:xfrm>
          <a:off x="8483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43611</xdr:rowOff>
    </xdr:from>
    <xdr:to>
      <xdr:col>41</xdr:col>
      <xdr:colOff>50800</xdr:colOff>
      <xdr:row>78</xdr:row>
      <xdr:rowOff>33858</xdr:rowOff>
    </xdr:to>
    <xdr:cxnSp macro="">
      <xdr:nvCxnSpPr>
        <xdr:cNvPr id="417" name="直線コネクタ 416"/>
        <xdr:cNvCxnSpPr/>
      </xdr:nvCxnSpPr>
      <xdr:spPr>
        <a:xfrm flipV="1">
          <a:off x="6972300" y="13245261"/>
          <a:ext cx="889000" cy="1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150482</xdr:rowOff>
    </xdr:from>
    <xdr:to>
      <xdr:col>41</xdr:col>
      <xdr:colOff>101600</xdr:colOff>
      <xdr:row>78</xdr:row>
      <xdr:rowOff>80632</xdr:rowOff>
    </xdr:to>
    <xdr:sp macro="" textlink="">
      <xdr:nvSpPr>
        <xdr:cNvPr id="418" name="フローチャート: 判断 417"/>
        <xdr:cNvSpPr/>
      </xdr:nvSpPr>
      <xdr:spPr>
        <a:xfrm>
          <a:off x="7810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71759</xdr:rowOff>
    </xdr:from>
    <xdr:ext cx="534377" cy="259045"/>
    <xdr:sp macro="" textlink="">
      <xdr:nvSpPr>
        <xdr:cNvPr id="419" name="テキスト ボックス 418"/>
        <xdr:cNvSpPr txBox="1"/>
      </xdr:nvSpPr>
      <xdr:spPr>
        <a:xfrm>
          <a:off x="7594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147689</xdr:rowOff>
    </xdr:from>
    <xdr:to>
      <xdr:col>36</xdr:col>
      <xdr:colOff>165100</xdr:colOff>
      <xdr:row>78</xdr:row>
      <xdr:rowOff>77839</xdr:rowOff>
    </xdr:to>
    <xdr:sp macro="" textlink="">
      <xdr:nvSpPr>
        <xdr:cNvPr id="420" name="フローチャート: 判断 419"/>
        <xdr:cNvSpPr/>
      </xdr:nvSpPr>
      <xdr:spPr>
        <a:xfrm>
          <a:off x="6921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94366</xdr:rowOff>
    </xdr:from>
    <xdr:ext cx="534377" cy="259045"/>
    <xdr:sp macro="" textlink="">
      <xdr:nvSpPr>
        <xdr:cNvPr id="421" name="テキスト ボックス 420"/>
        <xdr:cNvSpPr txBox="1"/>
      </xdr:nvSpPr>
      <xdr:spPr>
        <a:xfrm>
          <a:off x="6705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138176</xdr:rowOff>
    </xdr:from>
    <xdr:to>
      <xdr:col>55</xdr:col>
      <xdr:colOff>50800</xdr:colOff>
      <xdr:row>77</xdr:row>
      <xdr:rowOff>68326</xdr:rowOff>
    </xdr:to>
    <xdr:sp macro="" textlink="">
      <xdr:nvSpPr>
        <xdr:cNvPr id="427" name="楕円 426"/>
        <xdr:cNvSpPr/>
      </xdr:nvSpPr>
      <xdr:spPr>
        <a:xfrm>
          <a:off x="10426700" y="131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161053</xdr:rowOff>
    </xdr:from>
    <xdr:ext cx="534377" cy="259045"/>
    <xdr:sp macro="" textlink="">
      <xdr:nvSpPr>
        <xdr:cNvPr id="428" name="普通建設事業費 （ うち新規整備　）該当値テキスト"/>
        <xdr:cNvSpPr txBox="1"/>
      </xdr:nvSpPr>
      <xdr:spPr>
        <a:xfrm>
          <a:off x="10528300" y="130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91363</xdr:rowOff>
    </xdr:from>
    <xdr:to>
      <xdr:col>50</xdr:col>
      <xdr:colOff>165100</xdr:colOff>
      <xdr:row>76</xdr:row>
      <xdr:rowOff>21513</xdr:rowOff>
    </xdr:to>
    <xdr:sp macro="" textlink="">
      <xdr:nvSpPr>
        <xdr:cNvPr id="429" name="楕円 428"/>
        <xdr:cNvSpPr/>
      </xdr:nvSpPr>
      <xdr:spPr>
        <a:xfrm>
          <a:off x="9588500" y="129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38040</xdr:rowOff>
    </xdr:from>
    <xdr:ext cx="534377" cy="259045"/>
    <xdr:sp macro="" textlink="">
      <xdr:nvSpPr>
        <xdr:cNvPr id="430" name="テキスト ボックス 429"/>
        <xdr:cNvSpPr txBox="1"/>
      </xdr:nvSpPr>
      <xdr:spPr>
        <a:xfrm>
          <a:off x="9372111" y="127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111785</xdr:rowOff>
    </xdr:from>
    <xdr:to>
      <xdr:col>46</xdr:col>
      <xdr:colOff>38100</xdr:colOff>
      <xdr:row>76</xdr:row>
      <xdr:rowOff>41935</xdr:rowOff>
    </xdr:to>
    <xdr:sp macro="" textlink="">
      <xdr:nvSpPr>
        <xdr:cNvPr id="431" name="楕円 430"/>
        <xdr:cNvSpPr/>
      </xdr:nvSpPr>
      <xdr:spPr>
        <a:xfrm>
          <a:off x="8699500" y="129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58462</xdr:rowOff>
    </xdr:from>
    <xdr:ext cx="534377" cy="259045"/>
    <xdr:sp macro="" textlink="">
      <xdr:nvSpPr>
        <xdr:cNvPr id="432" name="テキスト ボックス 431"/>
        <xdr:cNvSpPr txBox="1"/>
      </xdr:nvSpPr>
      <xdr:spPr>
        <a:xfrm>
          <a:off x="8483111" y="127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164261</xdr:rowOff>
    </xdr:from>
    <xdr:to>
      <xdr:col>41</xdr:col>
      <xdr:colOff>101600</xdr:colOff>
      <xdr:row>77</xdr:row>
      <xdr:rowOff>94411</xdr:rowOff>
    </xdr:to>
    <xdr:sp macro="" textlink="">
      <xdr:nvSpPr>
        <xdr:cNvPr id="433" name="楕円 432"/>
        <xdr:cNvSpPr/>
      </xdr:nvSpPr>
      <xdr:spPr>
        <a:xfrm>
          <a:off x="7810500" y="131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110939</xdr:rowOff>
    </xdr:from>
    <xdr:ext cx="534377" cy="259045"/>
    <xdr:sp macro="" textlink="">
      <xdr:nvSpPr>
        <xdr:cNvPr id="434" name="テキスト ボックス 433"/>
        <xdr:cNvSpPr txBox="1"/>
      </xdr:nvSpPr>
      <xdr:spPr>
        <a:xfrm>
          <a:off x="7594111" y="129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154508</xdr:rowOff>
    </xdr:from>
    <xdr:to>
      <xdr:col>36</xdr:col>
      <xdr:colOff>165100</xdr:colOff>
      <xdr:row>78</xdr:row>
      <xdr:rowOff>84658</xdr:rowOff>
    </xdr:to>
    <xdr:sp macro="" textlink="">
      <xdr:nvSpPr>
        <xdr:cNvPr id="435" name="楕円 434"/>
        <xdr:cNvSpPr/>
      </xdr:nvSpPr>
      <xdr:spPr>
        <a:xfrm>
          <a:off x="69215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75785</xdr:rowOff>
    </xdr:from>
    <xdr:ext cx="534377" cy="259045"/>
    <xdr:sp macro="" textlink="">
      <xdr:nvSpPr>
        <xdr:cNvPr id="436" name="テキスト ボックス 435"/>
        <xdr:cNvSpPr txBox="1"/>
      </xdr:nvSpPr>
      <xdr:spPr>
        <a:xfrm>
          <a:off x="6705111" y="13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93218</xdr:rowOff>
    </xdr:from>
    <xdr:to>
      <xdr:col>55</xdr:col>
      <xdr:colOff>0</xdr:colOff>
      <xdr:row>95</xdr:row>
      <xdr:rowOff>118985</xdr:rowOff>
    </xdr:to>
    <xdr:cxnSp macro="">
      <xdr:nvCxnSpPr>
        <xdr:cNvPr id="467" name="直線コネクタ 466"/>
        <xdr:cNvCxnSpPr/>
      </xdr:nvCxnSpPr>
      <xdr:spPr>
        <a:xfrm>
          <a:off x="9639300" y="16380968"/>
          <a:ext cx="8382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19049</xdr:rowOff>
    </xdr:from>
    <xdr:ext cx="534377" cy="259045"/>
    <xdr:sp macro="" textlink="">
      <xdr:nvSpPr>
        <xdr:cNvPr id="468" name="普通建設事業費 （ うち更新整備　）平均値テキスト"/>
        <xdr:cNvSpPr txBox="1"/>
      </xdr:nvSpPr>
      <xdr:spPr>
        <a:xfrm>
          <a:off x="10528300" y="164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26815</xdr:rowOff>
    </xdr:from>
    <xdr:to>
      <xdr:col>50</xdr:col>
      <xdr:colOff>114300</xdr:colOff>
      <xdr:row>95</xdr:row>
      <xdr:rowOff>93218</xdr:rowOff>
    </xdr:to>
    <xdr:cxnSp macro="">
      <xdr:nvCxnSpPr>
        <xdr:cNvPr id="470" name="直線コネクタ 469"/>
        <xdr:cNvCxnSpPr/>
      </xdr:nvCxnSpPr>
      <xdr:spPr>
        <a:xfrm>
          <a:off x="8750300" y="16143115"/>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19299</xdr:rowOff>
    </xdr:from>
    <xdr:ext cx="534377" cy="259045"/>
    <xdr:sp macro="" textlink="">
      <xdr:nvSpPr>
        <xdr:cNvPr id="472" name="テキスト ボックス 471"/>
        <xdr:cNvSpPr txBox="1"/>
      </xdr:nvSpPr>
      <xdr:spPr>
        <a:xfrm>
          <a:off x="9372111" y="164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26815</xdr:rowOff>
    </xdr:from>
    <xdr:to>
      <xdr:col>45</xdr:col>
      <xdr:colOff>177800</xdr:colOff>
      <xdr:row>96</xdr:row>
      <xdr:rowOff>104277</xdr:rowOff>
    </xdr:to>
    <xdr:cxnSp macro="">
      <xdr:nvCxnSpPr>
        <xdr:cNvPr id="473" name="直線コネクタ 472"/>
        <xdr:cNvCxnSpPr/>
      </xdr:nvCxnSpPr>
      <xdr:spPr>
        <a:xfrm flipV="1">
          <a:off x="7861300" y="16143115"/>
          <a:ext cx="889000" cy="4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4" name="フローチャート: 判断 473"/>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5" name="テキスト ボックス 474"/>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56631</xdr:rowOff>
    </xdr:from>
    <xdr:to>
      <xdr:col>41</xdr:col>
      <xdr:colOff>50800</xdr:colOff>
      <xdr:row>96</xdr:row>
      <xdr:rowOff>104277</xdr:rowOff>
    </xdr:to>
    <xdr:cxnSp macro="">
      <xdr:nvCxnSpPr>
        <xdr:cNvPr id="476" name="直線コネクタ 475"/>
        <xdr:cNvCxnSpPr/>
      </xdr:nvCxnSpPr>
      <xdr:spPr>
        <a:xfrm>
          <a:off x="6972300" y="16515831"/>
          <a:ext cx="889000" cy="4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7" name="フローチャート: 判断 476"/>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78" name="テキスト ボックス 477"/>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9" name="フローチャート: 判断 478"/>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0" name="テキスト ボックス 479"/>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68185</xdr:rowOff>
    </xdr:from>
    <xdr:to>
      <xdr:col>55</xdr:col>
      <xdr:colOff>50800</xdr:colOff>
      <xdr:row>95</xdr:row>
      <xdr:rowOff>169785</xdr:rowOff>
    </xdr:to>
    <xdr:sp macro="" textlink="">
      <xdr:nvSpPr>
        <xdr:cNvPr id="486" name="楕円 485"/>
        <xdr:cNvSpPr/>
      </xdr:nvSpPr>
      <xdr:spPr>
        <a:xfrm>
          <a:off x="10426700" y="163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91062</xdr:rowOff>
    </xdr:from>
    <xdr:ext cx="534377" cy="259045"/>
    <xdr:sp macro="" textlink="">
      <xdr:nvSpPr>
        <xdr:cNvPr id="487" name="普通建設事業費 （ うち更新整備　）該当値テキスト"/>
        <xdr:cNvSpPr txBox="1"/>
      </xdr:nvSpPr>
      <xdr:spPr>
        <a:xfrm>
          <a:off x="10528300" y="162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42418</xdr:rowOff>
    </xdr:from>
    <xdr:to>
      <xdr:col>50</xdr:col>
      <xdr:colOff>165100</xdr:colOff>
      <xdr:row>95</xdr:row>
      <xdr:rowOff>144018</xdr:rowOff>
    </xdr:to>
    <xdr:sp macro="" textlink="">
      <xdr:nvSpPr>
        <xdr:cNvPr id="488" name="楕円 487"/>
        <xdr:cNvSpPr/>
      </xdr:nvSpPr>
      <xdr:spPr>
        <a:xfrm>
          <a:off x="9588500" y="163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160545</xdr:rowOff>
    </xdr:from>
    <xdr:ext cx="534377" cy="259045"/>
    <xdr:sp macro="" textlink="">
      <xdr:nvSpPr>
        <xdr:cNvPr id="489" name="テキスト ボックス 488"/>
        <xdr:cNvSpPr txBox="1"/>
      </xdr:nvSpPr>
      <xdr:spPr>
        <a:xfrm>
          <a:off x="9372111" y="161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147465</xdr:rowOff>
    </xdr:from>
    <xdr:to>
      <xdr:col>46</xdr:col>
      <xdr:colOff>38100</xdr:colOff>
      <xdr:row>94</xdr:row>
      <xdr:rowOff>77615</xdr:rowOff>
    </xdr:to>
    <xdr:sp macro="" textlink="">
      <xdr:nvSpPr>
        <xdr:cNvPr id="490" name="楕円 489"/>
        <xdr:cNvSpPr/>
      </xdr:nvSpPr>
      <xdr:spPr>
        <a:xfrm>
          <a:off x="8699500" y="1609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94142</xdr:rowOff>
    </xdr:from>
    <xdr:ext cx="534377" cy="259045"/>
    <xdr:sp macro="" textlink="">
      <xdr:nvSpPr>
        <xdr:cNvPr id="491" name="テキスト ボックス 490"/>
        <xdr:cNvSpPr txBox="1"/>
      </xdr:nvSpPr>
      <xdr:spPr>
        <a:xfrm>
          <a:off x="8483111" y="1586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53477</xdr:rowOff>
    </xdr:from>
    <xdr:to>
      <xdr:col>41</xdr:col>
      <xdr:colOff>101600</xdr:colOff>
      <xdr:row>96</xdr:row>
      <xdr:rowOff>155077</xdr:rowOff>
    </xdr:to>
    <xdr:sp macro="" textlink="">
      <xdr:nvSpPr>
        <xdr:cNvPr id="492" name="楕円 491"/>
        <xdr:cNvSpPr/>
      </xdr:nvSpPr>
      <xdr:spPr>
        <a:xfrm>
          <a:off x="7810500" y="165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xdr:rowOff>
    </xdr:from>
    <xdr:ext cx="534377" cy="259045"/>
    <xdr:sp macro="" textlink="">
      <xdr:nvSpPr>
        <xdr:cNvPr id="493" name="テキスト ボックス 492"/>
        <xdr:cNvSpPr txBox="1"/>
      </xdr:nvSpPr>
      <xdr:spPr>
        <a:xfrm>
          <a:off x="7594111" y="162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5831</xdr:rowOff>
    </xdr:from>
    <xdr:to>
      <xdr:col>36</xdr:col>
      <xdr:colOff>165100</xdr:colOff>
      <xdr:row>96</xdr:row>
      <xdr:rowOff>107431</xdr:rowOff>
    </xdr:to>
    <xdr:sp macro="" textlink="">
      <xdr:nvSpPr>
        <xdr:cNvPr id="494" name="楕円 493"/>
        <xdr:cNvSpPr/>
      </xdr:nvSpPr>
      <xdr:spPr>
        <a:xfrm>
          <a:off x="6921500" y="164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123958</xdr:rowOff>
    </xdr:from>
    <xdr:ext cx="534377" cy="259045"/>
    <xdr:sp macro="" textlink="">
      <xdr:nvSpPr>
        <xdr:cNvPr id="495" name="テキスト ボックス 494"/>
        <xdr:cNvSpPr txBox="1"/>
      </xdr:nvSpPr>
      <xdr:spPr>
        <a:xfrm>
          <a:off x="6705111" y="1624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106820</xdr:rowOff>
    </xdr:from>
    <xdr:to>
      <xdr:col>85</xdr:col>
      <xdr:colOff>127000</xdr:colOff>
      <xdr:row>38</xdr:row>
      <xdr:rowOff>160160</xdr:rowOff>
    </xdr:to>
    <xdr:cxnSp macro="">
      <xdr:nvCxnSpPr>
        <xdr:cNvPr id="524" name="直線コネクタ 523"/>
        <xdr:cNvCxnSpPr/>
      </xdr:nvCxnSpPr>
      <xdr:spPr>
        <a:xfrm>
          <a:off x="15481300" y="6621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5" name="災害復旧事業費平均値テキスト"/>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58623</xdr:rowOff>
    </xdr:from>
    <xdr:to>
      <xdr:col>81</xdr:col>
      <xdr:colOff>50800</xdr:colOff>
      <xdr:row>38</xdr:row>
      <xdr:rowOff>106820</xdr:rowOff>
    </xdr:to>
    <xdr:cxnSp macro="">
      <xdr:nvCxnSpPr>
        <xdr:cNvPr id="527" name="直線コネクタ 526"/>
        <xdr:cNvCxnSpPr/>
      </xdr:nvCxnSpPr>
      <xdr:spPr>
        <a:xfrm>
          <a:off x="14592300" y="6402273"/>
          <a:ext cx="889000" cy="2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9" name="テキスト ボックス 528"/>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58623</xdr:rowOff>
    </xdr:from>
    <xdr:to>
      <xdr:col>76</xdr:col>
      <xdr:colOff>114300</xdr:colOff>
      <xdr:row>37</xdr:row>
      <xdr:rowOff>110706</xdr:rowOff>
    </xdr:to>
    <xdr:cxnSp macro="">
      <xdr:nvCxnSpPr>
        <xdr:cNvPr id="530" name="直線コネクタ 529"/>
        <xdr:cNvCxnSpPr/>
      </xdr:nvCxnSpPr>
      <xdr:spPr>
        <a:xfrm flipV="1">
          <a:off x="13703300" y="6402273"/>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27407</xdr:rowOff>
    </xdr:from>
    <xdr:to>
      <xdr:col>76</xdr:col>
      <xdr:colOff>165100</xdr:colOff>
      <xdr:row>38</xdr:row>
      <xdr:rowOff>129007</xdr:rowOff>
    </xdr:to>
    <xdr:sp macro="" textlink="">
      <xdr:nvSpPr>
        <xdr:cNvPr id="531" name="フローチャート: 判断 530"/>
        <xdr:cNvSpPr/>
      </xdr:nvSpPr>
      <xdr:spPr>
        <a:xfrm>
          <a:off x="14541500" y="654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120134</xdr:rowOff>
    </xdr:from>
    <xdr:ext cx="469744" cy="259045"/>
    <xdr:sp macro="" textlink="">
      <xdr:nvSpPr>
        <xdr:cNvPr id="532" name="テキスト ボックス 531"/>
        <xdr:cNvSpPr txBox="1"/>
      </xdr:nvSpPr>
      <xdr:spPr>
        <a:xfrm>
          <a:off x="14357428" y="663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110706</xdr:rowOff>
    </xdr:from>
    <xdr:to>
      <xdr:col>71</xdr:col>
      <xdr:colOff>177800</xdr:colOff>
      <xdr:row>38</xdr:row>
      <xdr:rowOff>70358</xdr:rowOff>
    </xdr:to>
    <xdr:cxnSp macro="">
      <xdr:nvCxnSpPr>
        <xdr:cNvPr id="533" name="直線コネクタ 532"/>
        <xdr:cNvCxnSpPr/>
      </xdr:nvCxnSpPr>
      <xdr:spPr>
        <a:xfrm flipV="1">
          <a:off x="12814300" y="6454356"/>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76403</xdr:rowOff>
    </xdr:from>
    <xdr:to>
      <xdr:col>72</xdr:col>
      <xdr:colOff>38100</xdr:colOff>
      <xdr:row>39</xdr:row>
      <xdr:rowOff>6553</xdr:rowOff>
    </xdr:to>
    <xdr:sp macro="" textlink="">
      <xdr:nvSpPr>
        <xdr:cNvPr id="534" name="フローチャート: 判断 533"/>
        <xdr:cNvSpPr/>
      </xdr:nvSpPr>
      <xdr:spPr>
        <a:xfrm>
          <a:off x="13652500" y="659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169130</xdr:rowOff>
    </xdr:from>
    <xdr:ext cx="469744" cy="259045"/>
    <xdr:sp macro="" textlink="">
      <xdr:nvSpPr>
        <xdr:cNvPr id="535" name="テキスト ボックス 534"/>
        <xdr:cNvSpPr txBox="1"/>
      </xdr:nvSpPr>
      <xdr:spPr>
        <a:xfrm>
          <a:off x="13468428" y="668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99073</xdr:rowOff>
    </xdr:from>
    <xdr:to>
      <xdr:col>67</xdr:col>
      <xdr:colOff>101600</xdr:colOff>
      <xdr:row>39</xdr:row>
      <xdr:rowOff>29223</xdr:rowOff>
    </xdr:to>
    <xdr:sp macro="" textlink="">
      <xdr:nvSpPr>
        <xdr:cNvPr id="536" name="フローチャート: 判断 535"/>
        <xdr:cNvSpPr/>
      </xdr:nvSpPr>
      <xdr:spPr>
        <a:xfrm>
          <a:off x="127635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20350</xdr:rowOff>
    </xdr:from>
    <xdr:ext cx="469744" cy="259045"/>
    <xdr:sp macro="" textlink="">
      <xdr:nvSpPr>
        <xdr:cNvPr id="537" name="テキスト ボックス 536"/>
        <xdr:cNvSpPr txBox="1"/>
      </xdr:nvSpPr>
      <xdr:spPr>
        <a:xfrm>
          <a:off x="12579428" y="67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109360</xdr:rowOff>
    </xdr:from>
    <xdr:to>
      <xdr:col>85</xdr:col>
      <xdr:colOff>177800</xdr:colOff>
      <xdr:row>39</xdr:row>
      <xdr:rowOff>39510</xdr:rowOff>
    </xdr:to>
    <xdr:sp macro="" textlink="">
      <xdr:nvSpPr>
        <xdr:cNvPr id="543" name="楕円 542"/>
        <xdr:cNvSpPr/>
      </xdr:nvSpPr>
      <xdr:spPr>
        <a:xfrm>
          <a:off x="16268700" y="66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24287</xdr:rowOff>
    </xdr:from>
    <xdr:ext cx="469744" cy="259045"/>
    <xdr:sp macro="" textlink="">
      <xdr:nvSpPr>
        <xdr:cNvPr id="544" name="災害復旧事業費該当値テキスト"/>
        <xdr:cNvSpPr txBox="1"/>
      </xdr:nvSpPr>
      <xdr:spPr>
        <a:xfrm>
          <a:off x="16370300" y="653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56020</xdr:rowOff>
    </xdr:from>
    <xdr:to>
      <xdr:col>81</xdr:col>
      <xdr:colOff>101600</xdr:colOff>
      <xdr:row>38</xdr:row>
      <xdr:rowOff>157620</xdr:rowOff>
    </xdr:to>
    <xdr:sp macro="" textlink="">
      <xdr:nvSpPr>
        <xdr:cNvPr id="545" name="楕円 544"/>
        <xdr:cNvSpPr/>
      </xdr:nvSpPr>
      <xdr:spPr>
        <a:xfrm>
          <a:off x="15430500" y="6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148747</xdr:rowOff>
    </xdr:from>
    <xdr:ext cx="469744" cy="259045"/>
    <xdr:sp macro="" textlink="">
      <xdr:nvSpPr>
        <xdr:cNvPr id="546" name="テキスト ボックス 545"/>
        <xdr:cNvSpPr txBox="1"/>
      </xdr:nvSpPr>
      <xdr:spPr>
        <a:xfrm>
          <a:off x="15246428" y="66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7823</xdr:rowOff>
    </xdr:from>
    <xdr:to>
      <xdr:col>76</xdr:col>
      <xdr:colOff>165100</xdr:colOff>
      <xdr:row>37</xdr:row>
      <xdr:rowOff>109423</xdr:rowOff>
    </xdr:to>
    <xdr:sp macro="" textlink="">
      <xdr:nvSpPr>
        <xdr:cNvPr id="547" name="楕円 546"/>
        <xdr:cNvSpPr/>
      </xdr:nvSpPr>
      <xdr:spPr>
        <a:xfrm>
          <a:off x="14541500" y="63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125950</xdr:rowOff>
    </xdr:from>
    <xdr:ext cx="469744" cy="259045"/>
    <xdr:sp macro="" textlink="">
      <xdr:nvSpPr>
        <xdr:cNvPr id="548" name="テキスト ボックス 547"/>
        <xdr:cNvSpPr txBox="1"/>
      </xdr:nvSpPr>
      <xdr:spPr>
        <a:xfrm>
          <a:off x="14357428" y="612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59906</xdr:rowOff>
    </xdr:from>
    <xdr:to>
      <xdr:col>72</xdr:col>
      <xdr:colOff>38100</xdr:colOff>
      <xdr:row>37</xdr:row>
      <xdr:rowOff>161506</xdr:rowOff>
    </xdr:to>
    <xdr:sp macro="" textlink="">
      <xdr:nvSpPr>
        <xdr:cNvPr id="549" name="楕円 548"/>
        <xdr:cNvSpPr/>
      </xdr:nvSpPr>
      <xdr:spPr>
        <a:xfrm>
          <a:off x="13652500" y="64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6583</xdr:rowOff>
    </xdr:from>
    <xdr:ext cx="469744" cy="259045"/>
    <xdr:sp macro="" textlink="">
      <xdr:nvSpPr>
        <xdr:cNvPr id="550" name="テキスト ボックス 549"/>
        <xdr:cNvSpPr txBox="1"/>
      </xdr:nvSpPr>
      <xdr:spPr>
        <a:xfrm>
          <a:off x="13468428" y="617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19558</xdr:rowOff>
    </xdr:from>
    <xdr:to>
      <xdr:col>67</xdr:col>
      <xdr:colOff>101600</xdr:colOff>
      <xdr:row>38</xdr:row>
      <xdr:rowOff>121158</xdr:rowOff>
    </xdr:to>
    <xdr:sp macro="" textlink="">
      <xdr:nvSpPr>
        <xdr:cNvPr id="551" name="楕円 550"/>
        <xdr:cNvSpPr/>
      </xdr:nvSpPr>
      <xdr:spPr>
        <a:xfrm>
          <a:off x="12763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137685</xdr:rowOff>
    </xdr:from>
    <xdr:ext cx="469744" cy="259045"/>
    <xdr:sp macro="" textlink="">
      <xdr:nvSpPr>
        <xdr:cNvPr id="552" name="テキスト ボックス 551"/>
        <xdr:cNvSpPr txBox="1"/>
      </xdr:nvSpPr>
      <xdr:spPr>
        <a:xfrm>
          <a:off x="12579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61938</xdr:rowOff>
    </xdr:from>
    <xdr:to>
      <xdr:col>85</xdr:col>
      <xdr:colOff>127000</xdr:colOff>
      <xdr:row>73</xdr:row>
      <xdr:rowOff>110617</xdr:rowOff>
    </xdr:to>
    <xdr:cxnSp macro="">
      <xdr:nvCxnSpPr>
        <xdr:cNvPr id="630" name="直線コネクタ 629"/>
        <xdr:cNvCxnSpPr/>
      </xdr:nvCxnSpPr>
      <xdr:spPr>
        <a:xfrm flipV="1">
          <a:off x="15481300" y="12577788"/>
          <a:ext cx="8382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31" name="公債費平均値テキスト"/>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74079</xdr:rowOff>
    </xdr:from>
    <xdr:to>
      <xdr:col>81</xdr:col>
      <xdr:colOff>50800</xdr:colOff>
      <xdr:row>73</xdr:row>
      <xdr:rowOff>110617</xdr:rowOff>
    </xdr:to>
    <xdr:cxnSp macro="">
      <xdr:nvCxnSpPr>
        <xdr:cNvPr id="633" name="直線コネクタ 632"/>
        <xdr:cNvCxnSpPr/>
      </xdr:nvCxnSpPr>
      <xdr:spPr>
        <a:xfrm>
          <a:off x="14592300" y="12589929"/>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5" name="テキスト ボックス 634"/>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71247</xdr:rowOff>
    </xdr:from>
    <xdr:to>
      <xdr:col>76</xdr:col>
      <xdr:colOff>114300</xdr:colOff>
      <xdr:row>73</xdr:row>
      <xdr:rowOff>74079</xdr:rowOff>
    </xdr:to>
    <xdr:cxnSp macro="">
      <xdr:nvCxnSpPr>
        <xdr:cNvPr id="636" name="直線コネクタ 635"/>
        <xdr:cNvCxnSpPr/>
      </xdr:nvCxnSpPr>
      <xdr:spPr>
        <a:xfrm>
          <a:off x="13703300" y="12587097"/>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63933</xdr:rowOff>
    </xdr:from>
    <xdr:to>
      <xdr:col>76</xdr:col>
      <xdr:colOff>165100</xdr:colOff>
      <xdr:row>76</xdr:row>
      <xdr:rowOff>165533</xdr:rowOff>
    </xdr:to>
    <xdr:sp macro="" textlink="">
      <xdr:nvSpPr>
        <xdr:cNvPr id="637" name="フローチャート: 判断 636"/>
        <xdr:cNvSpPr/>
      </xdr:nvSpPr>
      <xdr:spPr>
        <a:xfrm>
          <a:off x="14541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156660</xdr:rowOff>
    </xdr:from>
    <xdr:ext cx="534377" cy="259045"/>
    <xdr:sp macro="" textlink="">
      <xdr:nvSpPr>
        <xdr:cNvPr id="638" name="テキスト ボックス 637"/>
        <xdr:cNvSpPr txBox="1"/>
      </xdr:nvSpPr>
      <xdr:spPr>
        <a:xfrm>
          <a:off x="14325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71247</xdr:rowOff>
    </xdr:from>
    <xdr:to>
      <xdr:col>71</xdr:col>
      <xdr:colOff>177800</xdr:colOff>
      <xdr:row>73</xdr:row>
      <xdr:rowOff>85572</xdr:rowOff>
    </xdr:to>
    <xdr:cxnSp macro="">
      <xdr:nvCxnSpPr>
        <xdr:cNvPr id="639" name="直線コネクタ 638"/>
        <xdr:cNvCxnSpPr/>
      </xdr:nvCxnSpPr>
      <xdr:spPr>
        <a:xfrm flipV="1">
          <a:off x="12814300" y="1258709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59956</xdr:rowOff>
    </xdr:from>
    <xdr:to>
      <xdr:col>72</xdr:col>
      <xdr:colOff>38100</xdr:colOff>
      <xdr:row>76</xdr:row>
      <xdr:rowOff>161556</xdr:rowOff>
    </xdr:to>
    <xdr:sp macro="" textlink="">
      <xdr:nvSpPr>
        <xdr:cNvPr id="640" name="フローチャート: 判断 639"/>
        <xdr:cNvSpPr/>
      </xdr:nvSpPr>
      <xdr:spPr>
        <a:xfrm>
          <a:off x="13652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152683</xdr:rowOff>
    </xdr:from>
    <xdr:ext cx="534377" cy="259045"/>
    <xdr:sp macro="" textlink="">
      <xdr:nvSpPr>
        <xdr:cNvPr id="641" name="テキスト ボックス 640"/>
        <xdr:cNvSpPr txBox="1"/>
      </xdr:nvSpPr>
      <xdr:spPr>
        <a:xfrm>
          <a:off x="13436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55778</xdr:rowOff>
    </xdr:from>
    <xdr:to>
      <xdr:col>67</xdr:col>
      <xdr:colOff>101600</xdr:colOff>
      <xdr:row>76</xdr:row>
      <xdr:rowOff>157378</xdr:rowOff>
    </xdr:to>
    <xdr:sp macro="" textlink="">
      <xdr:nvSpPr>
        <xdr:cNvPr id="642" name="フローチャート: 判断 641"/>
        <xdr:cNvSpPr/>
      </xdr:nvSpPr>
      <xdr:spPr>
        <a:xfrm>
          <a:off x="12763500" y="1308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148505</xdr:rowOff>
    </xdr:from>
    <xdr:ext cx="534377" cy="259045"/>
    <xdr:sp macro="" textlink="">
      <xdr:nvSpPr>
        <xdr:cNvPr id="643" name="テキスト ボックス 642"/>
        <xdr:cNvSpPr txBox="1"/>
      </xdr:nvSpPr>
      <xdr:spPr>
        <a:xfrm>
          <a:off x="12547111" y="131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11138</xdr:rowOff>
    </xdr:from>
    <xdr:to>
      <xdr:col>85</xdr:col>
      <xdr:colOff>177800</xdr:colOff>
      <xdr:row>73</xdr:row>
      <xdr:rowOff>112738</xdr:rowOff>
    </xdr:to>
    <xdr:sp macro="" textlink="">
      <xdr:nvSpPr>
        <xdr:cNvPr id="649" name="楕円 648"/>
        <xdr:cNvSpPr/>
      </xdr:nvSpPr>
      <xdr:spPr>
        <a:xfrm>
          <a:off x="16268700" y="125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34015</xdr:rowOff>
    </xdr:from>
    <xdr:ext cx="534377" cy="259045"/>
    <xdr:sp macro="" textlink="">
      <xdr:nvSpPr>
        <xdr:cNvPr id="650" name="公債費該当値テキスト"/>
        <xdr:cNvSpPr txBox="1"/>
      </xdr:nvSpPr>
      <xdr:spPr>
        <a:xfrm>
          <a:off x="16370300" y="123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59817</xdr:rowOff>
    </xdr:from>
    <xdr:to>
      <xdr:col>81</xdr:col>
      <xdr:colOff>101600</xdr:colOff>
      <xdr:row>73</xdr:row>
      <xdr:rowOff>161417</xdr:rowOff>
    </xdr:to>
    <xdr:sp macro="" textlink="">
      <xdr:nvSpPr>
        <xdr:cNvPr id="651" name="楕円 650"/>
        <xdr:cNvSpPr/>
      </xdr:nvSpPr>
      <xdr:spPr>
        <a:xfrm>
          <a:off x="15430500" y="125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6494</xdr:rowOff>
    </xdr:from>
    <xdr:ext cx="534377" cy="259045"/>
    <xdr:sp macro="" textlink="">
      <xdr:nvSpPr>
        <xdr:cNvPr id="652" name="テキスト ボックス 651"/>
        <xdr:cNvSpPr txBox="1"/>
      </xdr:nvSpPr>
      <xdr:spPr>
        <a:xfrm>
          <a:off x="15214111" y="123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23279</xdr:rowOff>
    </xdr:from>
    <xdr:to>
      <xdr:col>76</xdr:col>
      <xdr:colOff>165100</xdr:colOff>
      <xdr:row>73</xdr:row>
      <xdr:rowOff>124879</xdr:rowOff>
    </xdr:to>
    <xdr:sp macro="" textlink="">
      <xdr:nvSpPr>
        <xdr:cNvPr id="653" name="楕円 652"/>
        <xdr:cNvSpPr/>
      </xdr:nvSpPr>
      <xdr:spPr>
        <a:xfrm>
          <a:off x="14541500" y="125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141406</xdr:rowOff>
    </xdr:from>
    <xdr:ext cx="534377" cy="259045"/>
    <xdr:sp macro="" textlink="">
      <xdr:nvSpPr>
        <xdr:cNvPr id="654" name="テキスト ボックス 653"/>
        <xdr:cNvSpPr txBox="1"/>
      </xdr:nvSpPr>
      <xdr:spPr>
        <a:xfrm>
          <a:off x="14325111" y="123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20447</xdr:rowOff>
    </xdr:from>
    <xdr:to>
      <xdr:col>72</xdr:col>
      <xdr:colOff>38100</xdr:colOff>
      <xdr:row>73</xdr:row>
      <xdr:rowOff>122047</xdr:rowOff>
    </xdr:to>
    <xdr:sp macro="" textlink="">
      <xdr:nvSpPr>
        <xdr:cNvPr id="655" name="楕円 654"/>
        <xdr:cNvSpPr/>
      </xdr:nvSpPr>
      <xdr:spPr>
        <a:xfrm>
          <a:off x="13652500" y="125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138574</xdr:rowOff>
    </xdr:from>
    <xdr:ext cx="534377" cy="259045"/>
    <xdr:sp macro="" textlink="">
      <xdr:nvSpPr>
        <xdr:cNvPr id="656" name="テキスト ボックス 655"/>
        <xdr:cNvSpPr txBox="1"/>
      </xdr:nvSpPr>
      <xdr:spPr>
        <a:xfrm>
          <a:off x="13436111" y="123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34772</xdr:rowOff>
    </xdr:from>
    <xdr:to>
      <xdr:col>67</xdr:col>
      <xdr:colOff>101600</xdr:colOff>
      <xdr:row>73</xdr:row>
      <xdr:rowOff>136372</xdr:rowOff>
    </xdr:to>
    <xdr:sp macro="" textlink="">
      <xdr:nvSpPr>
        <xdr:cNvPr id="657" name="楕円 656"/>
        <xdr:cNvSpPr/>
      </xdr:nvSpPr>
      <xdr:spPr>
        <a:xfrm>
          <a:off x="12763500" y="125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152899</xdr:rowOff>
    </xdr:from>
    <xdr:ext cx="534377" cy="259045"/>
    <xdr:sp macro="" textlink="">
      <xdr:nvSpPr>
        <xdr:cNvPr id="658" name="テキスト ボックス 657"/>
        <xdr:cNvSpPr txBox="1"/>
      </xdr:nvSpPr>
      <xdr:spPr>
        <a:xfrm>
          <a:off x="12547111" y="123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105099</xdr:rowOff>
    </xdr:from>
    <xdr:to>
      <xdr:col>85</xdr:col>
      <xdr:colOff>127000</xdr:colOff>
      <xdr:row>97</xdr:row>
      <xdr:rowOff>46806</xdr:rowOff>
    </xdr:to>
    <xdr:cxnSp macro="">
      <xdr:nvCxnSpPr>
        <xdr:cNvPr id="689" name="直線コネクタ 688"/>
        <xdr:cNvCxnSpPr/>
      </xdr:nvCxnSpPr>
      <xdr:spPr>
        <a:xfrm flipV="1">
          <a:off x="15481300" y="16392849"/>
          <a:ext cx="8382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90" name="積立金平均値テキスト"/>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46806</xdr:rowOff>
    </xdr:from>
    <xdr:to>
      <xdr:col>81</xdr:col>
      <xdr:colOff>50800</xdr:colOff>
      <xdr:row>98</xdr:row>
      <xdr:rowOff>38463</xdr:rowOff>
    </xdr:to>
    <xdr:cxnSp macro="">
      <xdr:nvCxnSpPr>
        <xdr:cNvPr id="692" name="直線コネクタ 691"/>
        <xdr:cNvCxnSpPr/>
      </xdr:nvCxnSpPr>
      <xdr:spPr>
        <a:xfrm flipV="1">
          <a:off x="14592300" y="16677456"/>
          <a:ext cx="889000" cy="16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94" name="テキスト ボックス 693"/>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73929</xdr:rowOff>
    </xdr:from>
    <xdr:to>
      <xdr:col>76</xdr:col>
      <xdr:colOff>114300</xdr:colOff>
      <xdr:row>98</xdr:row>
      <xdr:rowOff>38463</xdr:rowOff>
    </xdr:to>
    <xdr:cxnSp macro="">
      <xdr:nvCxnSpPr>
        <xdr:cNvPr id="695" name="直線コネクタ 694"/>
        <xdr:cNvCxnSpPr/>
      </xdr:nvCxnSpPr>
      <xdr:spPr>
        <a:xfrm>
          <a:off x="13703300" y="16704579"/>
          <a:ext cx="889000" cy="1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155129</xdr:rowOff>
    </xdr:from>
    <xdr:to>
      <xdr:col>76</xdr:col>
      <xdr:colOff>165100</xdr:colOff>
      <xdr:row>98</xdr:row>
      <xdr:rowOff>85279</xdr:rowOff>
    </xdr:to>
    <xdr:sp macro="" textlink="">
      <xdr:nvSpPr>
        <xdr:cNvPr id="696" name="フローチャート: 判断 695"/>
        <xdr:cNvSpPr/>
      </xdr:nvSpPr>
      <xdr:spPr>
        <a:xfrm>
          <a:off x="14541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101806</xdr:rowOff>
    </xdr:from>
    <xdr:ext cx="534377" cy="259045"/>
    <xdr:sp macro="" textlink="">
      <xdr:nvSpPr>
        <xdr:cNvPr id="697" name="テキスト ボックス 696"/>
        <xdr:cNvSpPr txBox="1"/>
      </xdr:nvSpPr>
      <xdr:spPr>
        <a:xfrm>
          <a:off x="14325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73929</xdr:rowOff>
    </xdr:from>
    <xdr:to>
      <xdr:col>71</xdr:col>
      <xdr:colOff>177800</xdr:colOff>
      <xdr:row>97</xdr:row>
      <xdr:rowOff>170169</xdr:rowOff>
    </xdr:to>
    <xdr:cxnSp macro="">
      <xdr:nvCxnSpPr>
        <xdr:cNvPr id="698" name="直線コネクタ 697"/>
        <xdr:cNvCxnSpPr/>
      </xdr:nvCxnSpPr>
      <xdr:spPr>
        <a:xfrm flipV="1">
          <a:off x="12814300" y="16704579"/>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97326</xdr:rowOff>
    </xdr:from>
    <xdr:to>
      <xdr:col>72</xdr:col>
      <xdr:colOff>38100</xdr:colOff>
      <xdr:row>98</xdr:row>
      <xdr:rowOff>27476</xdr:rowOff>
    </xdr:to>
    <xdr:sp macro="" textlink="">
      <xdr:nvSpPr>
        <xdr:cNvPr id="699" name="フローチャート: 判断 698"/>
        <xdr:cNvSpPr/>
      </xdr:nvSpPr>
      <xdr:spPr>
        <a:xfrm>
          <a:off x="13652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18603</xdr:rowOff>
    </xdr:from>
    <xdr:ext cx="534377" cy="259045"/>
    <xdr:sp macro="" textlink="">
      <xdr:nvSpPr>
        <xdr:cNvPr id="700" name="テキスト ボックス 699"/>
        <xdr:cNvSpPr txBox="1"/>
      </xdr:nvSpPr>
      <xdr:spPr>
        <a:xfrm>
          <a:off x="13436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145266</xdr:rowOff>
    </xdr:from>
    <xdr:to>
      <xdr:col>67</xdr:col>
      <xdr:colOff>101600</xdr:colOff>
      <xdr:row>98</xdr:row>
      <xdr:rowOff>75416</xdr:rowOff>
    </xdr:to>
    <xdr:sp macro="" textlink="">
      <xdr:nvSpPr>
        <xdr:cNvPr id="701" name="フローチャート: 判断 700"/>
        <xdr:cNvSpPr/>
      </xdr:nvSpPr>
      <xdr:spPr>
        <a:xfrm>
          <a:off x="12763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66543</xdr:rowOff>
    </xdr:from>
    <xdr:ext cx="534377" cy="259045"/>
    <xdr:sp macro="" textlink="">
      <xdr:nvSpPr>
        <xdr:cNvPr id="702" name="テキスト ボックス 701"/>
        <xdr:cNvSpPr txBox="1"/>
      </xdr:nvSpPr>
      <xdr:spPr>
        <a:xfrm>
          <a:off x="12547111" y="1686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54299</xdr:rowOff>
    </xdr:from>
    <xdr:to>
      <xdr:col>85</xdr:col>
      <xdr:colOff>177800</xdr:colOff>
      <xdr:row>95</xdr:row>
      <xdr:rowOff>155899</xdr:rowOff>
    </xdr:to>
    <xdr:sp macro="" textlink="">
      <xdr:nvSpPr>
        <xdr:cNvPr id="708" name="楕円 707"/>
        <xdr:cNvSpPr/>
      </xdr:nvSpPr>
      <xdr:spPr>
        <a:xfrm>
          <a:off x="16268700" y="163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77176</xdr:rowOff>
    </xdr:from>
    <xdr:ext cx="534377" cy="259045"/>
    <xdr:sp macro="" textlink="">
      <xdr:nvSpPr>
        <xdr:cNvPr id="709" name="積立金該当値テキスト"/>
        <xdr:cNvSpPr txBox="1"/>
      </xdr:nvSpPr>
      <xdr:spPr>
        <a:xfrm>
          <a:off x="16370300" y="161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167456</xdr:rowOff>
    </xdr:from>
    <xdr:to>
      <xdr:col>81</xdr:col>
      <xdr:colOff>101600</xdr:colOff>
      <xdr:row>97</xdr:row>
      <xdr:rowOff>97606</xdr:rowOff>
    </xdr:to>
    <xdr:sp macro="" textlink="">
      <xdr:nvSpPr>
        <xdr:cNvPr id="710" name="楕円 709"/>
        <xdr:cNvSpPr/>
      </xdr:nvSpPr>
      <xdr:spPr>
        <a:xfrm>
          <a:off x="15430500" y="166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114133</xdr:rowOff>
    </xdr:from>
    <xdr:ext cx="534377" cy="259045"/>
    <xdr:sp macro="" textlink="">
      <xdr:nvSpPr>
        <xdr:cNvPr id="711" name="テキスト ボックス 710"/>
        <xdr:cNvSpPr txBox="1"/>
      </xdr:nvSpPr>
      <xdr:spPr>
        <a:xfrm>
          <a:off x="15214111" y="164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159113</xdr:rowOff>
    </xdr:from>
    <xdr:to>
      <xdr:col>76</xdr:col>
      <xdr:colOff>165100</xdr:colOff>
      <xdr:row>98</xdr:row>
      <xdr:rowOff>89263</xdr:rowOff>
    </xdr:to>
    <xdr:sp macro="" textlink="">
      <xdr:nvSpPr>
        <xdr:cNvPr id="712" name="楕円 711"/>
        <xdr:cNvSpPr/>
      </xdr:nvSpPr>
      <xdr:spPr>
        <a:xfrm>
          <a:off x="14541500" y="167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80390</xdr:rowOff>
    </xdr:from>
    <xdr:ext cx="534377" cy="259045"/>
    <xdr:sp macro="" textlink="">
      <xdr:nvSpPr>
        <xdr:cNvPr id="713" name="テキスト ボックス 712"/>
        <xdr:cNvSpPr txBox="1"/>
      </xdr:nvSpPr>
      <xdr:spPr>
        <a:xfrm>
          <a:off x="14325111" y="168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23129</xdr:rowOff>
    </xdr:from>
    <xdr:to>
      <xdr:col>72</xdr:col>
      <xdr:colOff>38100</xdr:colOff>
      <xdr:row>97</xdr:row>
      <xdr:rowOff>124729</xdr:rowOff>
    </xdr:to>
    <xdr:sp macro="" textlink="">
      <xdr:nvSpPr>
        <xdr:cNvPr id="714" name="楕円 713"/>
        <xdr:cNvSpPr/>
      </xdr:nvSpPr>
      <xdr:spPr>
        <a:xfrm>
          <a:off x="13652500" y="166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141256</xdr:rowOff>
    </xdr:from>
    <xdr:ext cx="534377" cy="259045"/>
    <xdr:sp macro="" textlink="">
      <xdr:nvSpPr>
        <xdr:cNvPr id="715" name="テキスト ボックス 714"/>
        <xdr:cNvSpPr txBox="1"/>
      </xdr:nvSpPr>
      <xdr:spPr>
        <a:xfrm>
          <a:off x="13436111" y="1642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119369</xdr:rowOff>
    </xdr:from>
    <xdr:to>
      <xdr:col>67</xdr:col>
      <xdr:colOff>101600</xdr:colOff>
      <xdr:row>98</xdr:row>
      <xdr:rowOff>49519</xdr:rowOff>
    </xdr:to>
    <xdr:sp macro="" textlink="">
      <xdr:nvSpPr>
        <xdr:cNvPr id="716" name="楕円 715"/>
        <xdr:cNvSpPr/>
      </xdr:nvSpPr>
      <xdr:spPr>
        <a:xfrm>
          <a:off x="12763500" y="167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66046</xdr:rowOff>
    </xdr:from>
    <xdr:ext cx="534377" cy="259045"/>
    <xdr:sp macro="" textlink="">
      <xdr:nvSpPr>
        <xdr:cNvPr id="717" name="テキスト ボックス 716"/>
        <xdr:cNvSpPr txBox="1"/>
      </xdr:nvSpPr>
      <xdr:spPr>
        <a:xfrm>
          <a:off x="12547111" y="1652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39344</xdr:rowOff>
    </xdr:from>
    <xdr:to>
      <xdr:col>116</xdr:col>
      <xdr:colOff>63500</xdr:colOff>
      <xdr:row>38</xdr:row>
      <xdr:rowOff>69931</xdr:rowOff>
    </xdr:to>
    <xdr:cxnSp macro="">
      <xdr:nvCxnSpPr>
        <xdr:cNvPr id="744" name="直線コネクタ 743"/>
        <xdr:cNvCxnSpPr/>
      </xdr:nvCxnSpPr>
      <xdr:spPr>
        <a:xfrm>
          <a:off x="21323300" y="6382994"/>
          <a:ext cx="838200" cy="20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5" name="投資及び出資金平均値テキスト"/>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39344</xdr:rowOff>
    </xdr:from>
    <xdr:to>
      <xdr:col>111</xdr:col>
      <xdr:colOff>177800</xdr:colOff>
      <xdr:row>37</xdr:row>
      <xdr:rowOff>156754</xdr:rowOff>
    </xdr:to>
    <xdr:cxnSp macro="">
      <xdr:nvCxnSpPr>
        <xdr:cNvPr id="747" name="直線コネクタ 746"/>
        <xdr:cNvCxnSpPr/>
      </xdr:nvCxnSpPr>
      <xdr:spPr>
        <a:xfrm flipV="1">
          <a:off x="20434300" y="6382994"/>
          <a:ext cx="889000" cy="1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49" name="テキスト ボックス 748"/>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156754</xdr:rowOff>
    </xdr:from>
    <xdr:to>
      <xdr:col>107</xdr:col>
      <xdr:colOff>50800</xdr:colOff>
      <xdr:row>38</xdr:row>
      <xdr:rowOff>19136</xdr:rowOff>
    </xdr:to>
    <xdr:cxnSp macro="">
      <xdr:nvCxnSpPr>
        <xdr:cNvPr id="750" name="直線コネクタ 749"/>
        <xdr:cNvCxnSpPr/>
      </xdr:nvCxnSpPr>
      <xdr:spPr>
        <a:xfrm flipV="1">
          <a:off x="19545300" y="650040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29281</xdr:rowOff>
    </xdr:from>
    <xdr:to>
      <xdr:col>107</xdr:col>
      <xdr:colOff>101600</xdr:colOff>
      <xdr:row>38</xdr:row>
      <xdr:rowOff>130881</xdr:rowOff>
    </xdr:to>
    <xdr:sp macro="" textlink="">
      <xdr:nvSpPr>
        <xdr:cNvPr id="751" name="フローチャート: 判断 750"/>
        <xdr:cNvSpPr/>
      </xdr:nvSpPr>
      <xdr:spPr>
        <a:xfrm>
          <a:off x="20383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122008</xdr:rowOff>
    </xdr:from>
    <xdr:ext cx="469744" cy="259045"/>
    <xdr:sp macro="" textlink="">
      <xdr:nvSpPr>
        <xdr:cNvPr id="752" name="テキスト ボックス 751"/>
        <xdr:cNvSpPr txBox="1"/>
      </xdr:nvSpPr>
      <xdr:spPr>
        <a:xfrm>
          <a:off x="20199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74732</xdr:rowOff>
    </xdr:from>
    <xdr:to>
      <xdr:col>102</xdr:col>
      <xdr:colOff>114300</xdr:colOff>
      <xdr:row>38</xdr:row>
      <xdr:rowOff>19136</xdr:rowOff>
    </xdr:to>
    <xdr:cxnSp macro="">
      <xdr:nvCxnSpPr>
        <xdr:cNvPr id="753" name="直線コネクタ 752"/>
        <xdr:cNvCxnSpPr/>
      </xdr:nvCxnSpPr>
      <xdr:spPr>
        <a:xfrm>
          <a:off x="18656300" y="6418382"/>
          <a:ext cx="889000" cy="1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40803</xdr:rowOff>
    </xdr:from>
    <xdr:to>
      <xdr:col>102</xdr:col>
      <xdr:colOff>165100</xdr:colOff>
      <xdr:row>38</xdr:row>
      <xdr:rowOff>142403</xdr:rowOff>
    </xdr:to>
    <xdr:sp macro="" textlink="">
      <xdr:nvSpPr>
        <xdr:cNvPr id="754" name="フローチャート: 判断 753"/>
        <xdr:cNvSpPr/>
      </xdr:nvSpPr>
      <xdr:spPr>
        <a:xfrm>
          <a:off x="19494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133530</xdr:rowOff>
    </xdr:from>
    <xdr:ext cx="469744" cy="259045"/>
    <xdr:sp macro="" textlink="">
      <xdr:nvSpPr>
        <xdr:cNvPr id="755" name="テキスト ボックス 754"/>
        <xdr:cNvSpPr txBox="1"/>
      </xdr:nvSpPr>
      <xdr:spPr>
        <a:xfrm>
          <a:off x="19310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45695</xdr:rowOff>
    </xdr:from>
    <xdr:to>
      <xdr:col>98</xdr:col>
      <xdr:colOff>38100</xdr:colOff>
      <xdr:row>38</xdr:row>
      <xdr:rowOff>147295</xdr:rowOff>
    </xdr:to>
    <xdr:sp macro="" textlink="">
      <xdr:nvSpPr>
        <xdr:cNvPr id="756" name="フローチャート: 判断 755"/>
        <xdr:cNvSpPr/>
      </xdr:nvSpPr>
      <xdr:spPr>
        <a:xfrm>
          <a:off x="18605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138422</xdr:rowOff>
    </xdr:from>
    <xdr:ext cx="378565" cy="259045"/>
    <xdr:sp macro="" textlink="">
      <xdr:nvSpPr>
        <xdr:cNvPr id="757" name="テキスト ボックス 756"/>
        <xdr:cNvSpPr txBox="1"/>
      </xdr:nvSpPr>
      <xdr:spPr>
        <a:xfrm>
          <a:off x="18467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19131</xdr:rowOff>
    </xdr:from>
    <xdr:to>
      <xdr:col>116</xdr:col>
      <xdr:colOff>114300</xdr:colOff>
      <xdr:row>38</xdr:row>
      <xdr:rowOff>120731</xdr:rowOff>
    </xdr:to>
    <xdr:sp macro="" textlink="">
      <xdr:nvSpPr>
        <xdr:cNvPr id="763" name="楕円 762"/>
        <xdr:cNvSpPr/>
      </xdr:nvSpPr>
      <xdr:spPr>
        <a:xfrm>
          <a:off x="221107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105508</xdr:rowOff>
    </xdr:from>
    <xdr:ext cx="469744" cy="259045"/>
    <xdr:sp macro="" textlink="">
      <xdr:nvSpPr>
        <xdr:cNvPr id="764" name="投資及び出資金該当値テキスト"/>
        <xdr:cNvSpPr txBox="1"/>
      </xdr:nvSpPr>
      <xdr:spPr>
        <a:xfrm>
          <a:off x="22212300" y="64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159994</xdr:rowOff>
    </xdr:from>
    <xdr:to>
      <xdr:col>112</xdr:col>
      <xdr:colOff>38100</xdr:colOff>
      <xdr:row>37</xdr:row>
      <xdr:rowOff>90144</xdr:rowOff>
    </xdr:to>
    <xdr:sp macro="" textlink="">
      <xdr:nvSpPr>
        <xdr:cNvPr id="765" name="楕円 764"/>
        <xdr:cNvSpPr/>
      </xdr:nvSpPr>
      <xdr:spPr>
        <a:xfrm>
          <a:off x="212725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106671</xdr:rowOff>
    </xdr:from>
    <xdr:ext cx="469744" cy="259045"/>
    <xdr:sp macro="" textlink="">
      <xdr:nvSpPr>
        <xdr:cNvPr id="766" name="テキスト ボックス 765"/>
        <xdr:cNvSpPr txBox="1"/>
      </xdr:nvSpPr>
      <xdr:spPr>
        <a:xfrm>
          <a:off x="21088428" y="61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105954</xdr:rowOff>
    </xdr:from>
    <xdr:to>
      <xdr:col>107</xdr:col>
      <xdr:colOff>101600</xdr:colOff>
      <xdr:row>38</xdr:row>
      <xdr:rowOff>36103</xdr:rowOff>
    </xdr:to>
    <xdr:sp macro="" textlink="">
      <xdr:nvSpPr>
        <xdr:cNvPr id="767" name="楕円 766"/>
        <xdr:cNvSpPr/>
      </xdr:nvSpPr>
      <xdr:spPr>
        <a:xfrm>
          <a:off x="20383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52631</xdr:rowOff>
    </xdr:from>
    <xdr:ext cx="469744" cy="259045"/>
    <xdr:sp macro="" textlink="">
      <xdr:nvSpPr>
        <xdr:cNvPr id="768" name="テキスト ボックス 767"/>
        <xdr:cNvSpPr txBox="1"/>
      </xdr:nvSpPr>
      <xdr:spPr>
        <a:xfrm>
          <a:off x="20199428" y="62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139786</xdr:rowOff>
    </xdr:from>
    <xdr:to>
      <xdr:col>102</xdr:col>
      <xdr:colOff>165100</xdr:colOff>
      <xdr:row>38</xdr:row>
      <xdr:rowOff>69937</xdr:rowOff>
    </xdr:to>
    <xdr:sp macro="" textlink="">
      <xdr:nvSpPr>
        <xdr:cNvPr id="769" name="楕円 768"/>
        <xdr:cNvSpPr/>
      </xdr:nvSpPr>
      <xdr:spPr>
        <a:xfrm>
          <a:off x="19494500" y="6483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86463</xdr:rowOff>
    </xdr:from>
    <xdr:ext cx="469744" cy="259045"/>
    <xdr:sp macro="" textlink="">
      <xdr:nvSpPr>
        <xdr:cNvPr id="770" name="テキスト ボックス 769"/>
        <xdr:cNvSpPr txBox="1"/>
      </xdr:nvSpPr>
      <xdr:spPr>
        <a:xfrm>
          <a:off x="19310428" y="625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23932</xdr:rowOff>
    </xdr:from>
    <xdr:to>
      <xdr:col>98</xdr:col>
      <xdr:colOff>38100</xdr:colOff>
      <xdr:row>37</xdr:row>
      <xdr:rowOff>125532</xdr:rowOff>
    </xdr:to>
    <xdr:sp macro="" textlink="">
      <xdr:nvSpPr>
        <xdr:cNvPr id="771" name="楕円 770"/>
        <xdr:cNvSpPr/>
      </xdr:nvSpPr>
      <xdr:spPr>
        <a:xfrm>
          <a:off x="18605500" y="63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142059</xdr:rowOff>
    </xdr:from>
    <xdr:ext cx="469744" cy="259045"/>
    <xdr:sp macro="" textlink="">
      <xdr:nvSpPr>
        <xdr:cNvPr id="772" name="テキスト ボックス 771"/>
        <xdr:cNvSpPr txBox="1"/>
      </xdr:nvSpPr>
      <xdr:spPr>
        <a:xfrm>
          <a:off x="18421428" y="614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135128</xdr:rowOff>
    </xdr:from>
    <xdr:to>
      <xdr:col>116</xdr:col>
      <xdr:colOff>63500</xdr:colOff>
      <xdr:row>58</xdr:row>
      <xdr:rowOff>135220</xdr:rowOff>
    </xdr:to>
    <xdr:cxnSp macro="">
      <xdr:nvCxnSpPr>
        <xdr:cNvPr id="799" name="直線コネクタ 798"/>
        <xdr:cNvCxnSpPr/>
      </xdr:nvCxnSpPr>
      <xdr:spPr>
        <a:xfrm flipV="1">
          <a:off x="21323300" y="1007922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0" name="貸付金平均値テキスト"/>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135220</xdr:rowOff>
    </xdr:from>
    <xdr:to>
      <xdr:col>111</xdr:col>
      <xdr:colOff>177800</xdr:colOff>
      <xdr:row>58</xdr:row>
      <xdr:rowOff>135311</xdr:rowOff>
    </xdr:to>
    <xdr:cxnSp macro="">
      <xdr:nvCxnSpPr>
        <xdr:cNvPr id="802" name="直線コネクタ 801"/>
        <xdr:cNvCxnSpPr/>
      </xdr:nvCxnSpPr>
      <xdr:spPr>
        <a:xfrm flipV="1">
          <a:off x="20434300" y="1007932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4" name="テキスト ボックス 803"/>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135311</xdr:rowOff>
    </xdr:from>
    <xdr:to>
      <xdr:col>107</xdr:col>
      <xdr:colOff>50800</xdr:colOff>
      <xdr:row>58</xdr:row>
      <xdr:rowOff>135403</xdr:rowOff>
    </xdr:to>
    <xdr:cxnSp macro="">
      <xdr:nvCxnSpPr>
        <xdr:cNvPr id="805" name="直線コネクタ 804"/>
        <xdr:cNvCxnSpPr/>
      </xdr:nvCxnSpPr>
      <xdr:spPr>
        <a:xfrm flipV="1">
          <a:off x="19545300" y="1007941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162555</xdr:rowOff>
    </xdr:from>
    <xdr:to>
      <xdr:col>107</xdr:col>
      <xdr:colOff>101600</xdr:colOff>
      <xdr:row>58</xdr:row>
      <xdr:rowOff>92705</xdr:rowOff>
    </xdr:to>
    <xdr:sp macro="" textlink="">
      <xdr:nvSpPr>
        <xdr:cNvPr id="806" name="フローチャート: 判断 805"/>
        <xdr:cNvSpPr/>
      </xdr:nvSpPr>
      <xdr:spPr>
        <a:xfrm>
          <a:off x="20383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109232</xdr:rowOff>
    </xdr:from>
    <xdr:ext cx="469744" cy="259045"/>
    <xdr:sp macro="" textlink="">
      <xdr:nvSpPr>
        <xdr:cNvPr id="807" name="テキスト ボックス 806"/>
        <xdr:cNvSpPr txBox="1"/>
      </xdr:nvSpPr>
      <xdr:spPr>
        <a:xfrm>
          <a:off x="20199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135403</xdr:rowOff>
    </xdr:from>
    <xdr:to>
      <xdr:col>102</xdr:col>
      <xdr:colOff>114300</xdr:colOff>
      <xdr:row>58</xdr:row>
      <xdr:rowOff>135494</xdr:rowOff>
    </xdr:to>
    <xdr:cxnSp macro="">
      <xdr:nvCxnSpPr>
        <xdr:cNvPr id="808" name="直線コネクタ 807"/>
        <xdr:cNvCxnSpPr/>
      </xdr:nvCxnSpPr>
      <xdr:spPr>
        <a:xfrm flipV="1">
          <a:off x="18656300" y="1007950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149296</xdr:rowOff>
    </xdr:from>
    <xdr:to>
      <xdr:col>102</xdr:col>
      <xdr:colOff>165100</xdr:colOff>
      <xdr:row>58</xdr:row>
      <xdr:rowOff>79446</xdr:rowOff>
    </xdr:to>
    <xdr:sp macro="" textlink="">
      <xdr:nvSpPr>
        <xdr:cNvPr id="809" name="フローチャート: 判断 808"/>
        <xdr:cNvSpPr/>
      </xdr:nvSpPr>
      <xdr:spPr>
        <a:xfrm>
          <a:off x="19494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95973</xdr:rowOff>
    </xdr:from>
    <xdr:ext cx="469744" cy="259045"/>
    <xdr:sp macro="" textlink="">
      <xdr:nvSpPr>
        <xdr:cNvPr id="810" name="テキスト ボックス 809"/>
        <xdr:cNvSpPr txBox="1"/>
      </xdr:nvSpPr>
      <xdr:spPr>
        <a:xfrm>
          <a:off x="19310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142027</xdr:rowOff>
    </xdr:from>
    <xdr:to>
      <xdr:col>98</xdr:col>
      <xdr:colOff>38100</xdr:colOff>
      <xdr:row>58</xdr:row>
      <xdr:rowOff>72177</xdr:rowOff>
    </xdr:to>
    <xdr:sp macro="" textlink="">
      <xdr:nvSpPr>
        <xdr:cNvPr id="811" name="フローチャート: 判断 810"/>
        <xdr:cNvSpPr/>
      </xdr:nvSpPr>
      <xdr:spPr>
        <a:xfrm>
          <a:off x="18605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88704</xdr:rowOff>
    </xdr:from>
    <xdr:ext cx="469744" cy="259045"/>
    <xdr:sp macro="" textlink="">
      <xdr:nvSpPr>
        <xdr:cNvPr id="812" name="テキスト ボックス 811"/>
        <xdr:cNvSpPr txBox="1"/>
      </xdr:nvSpPr>
      <xdr:spPr>
        <a:xfrm>
          <a:off x="18421428" y="96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84328</xdr:rowOff>
    </xdr:from>
    <xdr:to>
      <xdr:col>116</xdr:col>
      <xdr:colOff>114300</xdr:colOff>
      <xdr:row>59</xdr:row>
      <xdr:rowOff>14478</xdr:rowOff>
    </xdr:to>
    <xdr:sp macro="" textlink="">
      <xdr:nvSpPr>
        <xdr:cNvPr id="818" name="楕円 817"/>
        <xdr:cNvSpPr/>
      </xdr:nvSpPr>
      <xdr:spPr>
        <a:xfrm>
          <a:off x="221107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170705</xdr:rowOff>
    </xdr:from>
    <xdr:ext cx="378565" cy="259045"/>
    <xdr:sp macro="" textlink="">
      <xdr:nvSpPr>
        <xdr:cNvPr id="819" name="貸付金該当値テキスト"/>
        <xdr:cNvSpPr txBox="1"/>
      </xdr:nvSpPr>
      <xdr:spPr>
        <a:xfrm>
          <a:off x="22212300" y="9943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84420</xdr:rowOff>
    </xdr:from>
    <xdr:to>
      <xdr:col>112</xdr:col>
      <xdr:colOff>38100</xdr:colOff>
      <xdr:row>59</xdr:row>
      <xdr:rowOff>14570</xdr:rowOff>
    </xdr:to>
    <xdr:sp macro="" textlink="">
      <xdr:nvSpPr>
        <xdr:cNvPr id="820" name="楕円 819"/>
        <xdr:cNvSpPr/>
      </xdr:nvSpPr>
      <xdr:spPr>
        <a:xfrm>
          <a:off x="21272500" y="100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5697</xdr:rowOff>
    </xdr:from>
    <xdr:ext cx="313932" cy="259045"/>
    <xdr:sp macro="" textlink="">
      <xdr:nvSpPr>
        <xdr:cNvPr id="821" name="テキスト ボックス 820"/>
        <xdr:cNvSpPr txBox="1"/>
      </xdr:nvSpPr>
      <xdr:spPr>
        <a:xfrm>
          <a:off x="21166333" y="10121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84511</xdr:rowOff>
    </xdr:from>
    <xdr:to>
      <xdr:col>107</xdr:col>
      <xdr:colOff>101600</xdr:colOff>
      <xdr:row>59</xdr:row>
      <xdr:rowOff>14661</xdr:rowOff>
    </xdr:to>
    <xdr:sp macro="" textlink="">
      <xdr:nvSpPr>
        <xdr:cNvPr id="822" name="楕円 821"/>
        <xdr:cNvSpPr/>
      </xdr:nvSpPr>
      <xdr:spPr>
        <a:xfrm>
          <a:off x="20383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5788</xdr:rowOff>
    </xdr:from>
    <xdr:ext cx="313932" cy="259045"/>
    <xdr:sp macro="" textlink="">
      <xdr:nvSpPr>
        <xdr:cNvPr id="823" name="テキスト ボックス 822"/>
        <xdr:cNvSpPr txBox="1"/>
      </xdr:nvSpPr>
      <xdr:spPr>
        <a:xfrm>
          <a:off x="20277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84603</xdr:rowOff>
    </xdr:from>
    <xdr:to>
      <xdr:col>102</xdr:col>
      <xdr:colOff>165100</xdr:colOff>
      <xdr:row>59</xdr:row>
      <xdr:rowOff>14753</xdr:rowOff>
    </xdr:to>
    <xdr:sp macro="" textlink="">
      <xdr:nvSpPr>
        <xdr:cNvPr id="824" name="楕円 823"/>
        <xdr:cNvSpPr/>
      </xdr:nvSpPr>
      <xdr:spPr>
        <a:xfrm>
          <a:off x="19494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5880</xdr:rowOff>
    </xdr:from>
    <xdr:ext cx="313932" cy="259045"/>
    <xdr:sp macro="" textlink="">
      <xdr:nvSpPr>
        <xdr:cNvPr id="825" name="テキスト ボックス 824"/>
        <xdr:cNvSpPr txBox="1"/>
      </xdr:nvSpPr>
      <xdr:spPr>
        <a:xfrm>
          <a:off x="19388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84694</xdr:rowOff>
    </xdr:from>
    <xdr:to>
      <xdr:col>98</xdr:col>
      <xdr:colOff>38100</xdr:colOff>
      <xdr:row>59</xdr:row>
      <xdr:rowOff>14844</xdr:rowOff>
    </xdr:to>
    <xdr:sp macro="" textlink="">
      <xdr:nvSpPr>
        <xdr:cNvPr id="826" name="楕円 825"/>
        <xdr:cNvSpPr/>
      </xdr:nvSpPr>
      <xdr:spPr>
        <a:xfrm>
          <a:off x="18605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5971</xdr:rowOff>
    </xdr:from>
    <xdr:ext cx="313932" cy="259045"/>
    <xdr:sp macro="" textlink="">
      <xdr:nvSpPr>
        <xdr:cNvPr id="827" name="テキスト ボックス 826"/>
        <xdr:cNvSpPr txBox="1"/>
      </xdr:nvSpPr>
      <xdr:spPr>
        <a:xfrm>
          <a:off x="18499333" y="1012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124079</xdr:rowOff>
    </xdr:from>
    <xdr:to>
      <xdr:col>116</xdr:col>
      <xdr:colOff>63500</xdr:colOff>
      <xdr:row>71</xdr:row>
      <xdr:rowOff>150558</xdr:rowOff>
    </xdr:to>
    <xdr:cxnSp macro="">
      <xdr:nvCxnSpPr>
        <xdr:cNvPr id="857" name="直線コネクタ 856"/>
        <xdr:cNvCxnSpPr/>
      </xdr:nvCxnSpPr>
      <xdr:spPr>
        <a:xfrm flipV="1">
          <a:off x="21323300" y="12297029"/>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58" name="繰出金平均値テキスト"/>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92266</xdr:rowOff>
    </xdr:from>
    <xdr:to>
      <xdr:col>111</xdr:col>
      <xdr:colOff>177800</xdr:colOff>
      <xdr:row>71</xdr:row>
      <xdr:rowOff>150558</xdr:rowOff>
    </xdr:to>
    <xdr:cxnSp macro="">
      <xdr:nvCxnSpPr>
        <xdr:cNvPr id="860" name="直線コネクタ 859"/>
        <xdr:cNvCxnSpPr/>
      </xdr:nvCxnSpPr>
      <xdr:spPr>
        <a:xfrm>
          <a:off x="20434300" y="12265216"/>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2" name="テキスト ボックス 861"/>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92266</xdr:rowOff>
    </xdr:from>
    <xdr:to>
      <xdr:col>107</xdr:col>
      <xdr:colOff>50800</xdr:colOff>
      <xdr:row>72</xdr:row>
      <xdr:rowOff>42278</xdr:rowOff>
    </xdr:to>
    <xdr:cxnSp macro="">
      <xdr:nvCxnSpPr>
        <xdr:cNvPr id="863" name="直線コネクタ 862"/>
        <xdr:cNvCxnSpPr/>
      </xdr:nvCxnSpPr>
      <xdr:spPr>
        <a:xfrm flipV="1">
          <a:off x="19545300" y="12265216"/>
          <a:ext cx="8890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4" name="フローチャート: 判断 863"/>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147127</xdr:rowOff>
    </xdr:from>
    <xdr:ext cx="534377" cy="259045"/>
    <xdr:sp macro="" textlink="">
      <xdr:nvSpPr>
        <xdr:cNvPr id="865" name="テキスト ボックス 864"/>
        <xdr:cNvSpPr txBox="1"/>
      </xdr:nvSpPr>
      <xdr:spPr>
        <a:xfrm>
          <a:off x="20167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166484</xdr:rowOff>
    </xdr:from>
    <xdr:to>
      <xdr:col>102</xdr:col>
      <xdr:colOff>114300</xdr:colOff>
      <xdr:row>72</xdr:row>
      <xdr:rowOff>42278</xdr:rowOff>
    </xdr:to>
    <xdr:cxnSp macro="">
      <xdr:nvCxnSpPr>
        <xdr:cNvPr id="866" name="直線コネクタ 865"/>
        <xdr:cNvCxnSpPr/>
      </xdr:nvCxnSpPr>
      <xdr:spPr>
        <a:xfrm>
          <a:off x="18656300" y="1233943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7" name="フローチャート: 判断 866"/>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102264</xdr:rowOff>
    </xdr:from>
    <xdr:ext cx="534377" cy="259045"/>
    <xdr:sp macro="" textlink="">
      <xdr:nvSpPr>
        <xdr:cNvPr id="868" name="テキスト ボックス 867"/>
        <xdr:cNvSpPr txBox="1"/>
      </xdr:nvSpPr>
      <xdr:spPr>
        <a:xfrm>
          <a:off x="19278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69" name="フローチャート: 判断 868"/>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95883</xdr:rowOff>
    </xdr:from>
    <xdr:ext cx="534377" cy="259045"/>
    <xdr:sp macro="" textlink="">
      <xdr:nvSpPr>
        <xdr:cNvPr id="870" name="テキスト ボックス 869"/>
        <xdr:cNvSpPr txBox="1"/>
      </xdr:nvSpPr>
      <xdr:spPr>
        <a:xfrm>
          <a:off x="18389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73279</xdr:rowOff>
    </xdr:from>
    <xdr:to>
      <xdr:col>116</xdr:col>
      <xdr:colOff>114300</xdr:colOff>
      <xdr:row>72</xdr:row>
      <xdr:rowOff>3429</xdr:rowOff>
    </xdr:to>
    <xdr:sp macro="" textlink="">
      <xdr:nvSpPr>
        <xdr:cNvPr id="876" name="楕円 875"/>
        <xdr:cNvSpPr/>
      </xdr:nvSpPr>
      <xdr:spPr>
        <a:xfrm>
          <a:off x="22110700" y="122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96156</xdr:rowOff>
    </xdr:from>
    <xdr:ext cx="534377" cy="259045"/>
    <xdr:sp macro="" textlink="">
      <xdr:nvSpPr>
        <xdr:cNvPr id="877" name="繰出金該当値テキスト"/>
        <xdr:cNvSpPr txBox="1"/>
      </xdr:nvSpPr>
      <xdr:spPr>
        <a:xfrm>
          <a:off x="22212300" y="120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99758</xdr:rowOff>
    </xdr:from>
    <xdr:to>
      <xdr:col>112</xdr:col>
      <xdr:colOff>38100</xdr:colOff>
      <xdr:row>72</xdr:row>
      <xdr:rowOff>29908</xdr:rowOff>
    </xdr:to>
    <xdr:sp macro="" textlink="">
      <xdr:nvSpPr>
        <xdr:cNvPr id="878" name="楕円 877"/>
        <xdr:cNvSpPr/>
      </xdr:nvSpPr>
      <xdr:spPr>
        <a:xfrm>
          <a:off x="21272500" y="122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46435</xdr:rowOff>
    </xdr:from>
    <xdr:ext cx="534377" cy="259045"/>
    <xdr:sp macro="" textlink="">
      <xdr:nvSpPr>
        <xdr:cNvPr id="879" name="テキスト ボックス 878"/>
        <xdr:cNvSpPr txBox="1"/>
      </xdr:nvSpPr>
      <xdr:spPr>
        <a:xfrm>
          <a:off x="21056111" y="120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41466</xdr:rowOff>
    </xdr:from>
    <xdr:to>
      <xdr:col>107</xdr:col>
      <xdr:colOff>101600</xdr:colOff>
      <xdr:row>71</xdr:row>
      <xdr:rowOff>143066</xdr:rowOff>
    </xdr:to>
    <xdr:sp macro="" textlink="">
      <xdr:nvSpPr>
        <xdr:cNvPr id="880" name="楕円 879"/>
        <xdr:cNvSpPr/>
      </xdr:nvSpPr>
      <xdr:spPr>
        <a:xfrm>
          <a:off x="20383500" y="122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159593</xdr:rowOff>
    </xdr:from>
    <xdr:ext cx="534377" cy="259045"/>
    <xdr:sp macro="" textlink="">
      <xdr:nvSpPr>
        <xdr:cNvPr id="881" name="テキスト ボックス 880"/>
        <xdr:cNvSpPr txBox="1"/>
      </xdr:nvSpPr>
      <xdr:spPr>
        <a:xfrm>
          <a:off x="20167111" y="1198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162928</xdr:rowOff>
    </xdr:from>
    <xdr:to>
      <xdr:col>102</xdr:col>
      <xdr:colOff>165100</xdr:colOff>
      <xdr:row>72</xdr:row>
      <xdr:rowOff>93078</xdr:rowOff>
    </xdr:to>
    <xdr:sp macro="" textlink="">
      <xdr:nvSpPr>
        <xdr:cNvPr id="882" name="楕円 881"/>
        <xdr:cNvSpPr/>
      </xdr:nvSpPr>
      <xdr:spPr>
        <a:xfrm>
          <a:off x="19494500" y="123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109605</xdr:rowOff>
    </xdr:from>
    <xdr:ext cx="534377" cy="259045"/>
    <xdr:sp macro="" textlink="">
      <xdr:nvSpPr>
        <xdr:cNvPr id="883" name="テキスト ボックス 882"/>
        <xdr:cNvSpPr txBox="1"/>
      </xdr:nvSpPr>
      <xdr:spPr>
        <a:xfrm>
          <a:off x="19278111" y="121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115684</xdr:rowOff>
    </xdr:from>
    <xdr:to>
      <xdr:col>98</xdr:col>
      <xdr:colOff>38100</xdr:colOff>
      <xdr:row>72</xdr:row>
      <xdr:rowOff>45834</xdr:rowOff>
    </xdr:to>
    <xdr:sp macro="" textlink="">
      <xdr:nvSpPr>
        <xdr:cNvPr id="884" name="楕円 883"/>
        <xdr:cNvSpPr/>
      </xdr:nvSpPr>
      <xdr:spPr>
        <a:xfrm>
          <a:off x="18605500" y="122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62361</xdr:rowOff>
    </xdr:from>
    <xdr:ext cx="534377" cy="259045"/>
    <xdr:sp macro="" textlink="">
      <xdr:nvSpPr>
        <xdr:cNvPr id="885" name="テキスト ボックス 884"/>
        <xdr:cNvSpPr txBox="1"/>
      </xdr:nvSpPr>
      <xdr:spPr>
        <a:xfrm>
          <a:off x="18389111" y="120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全体的な傾向</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年の町村合併により、県域の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％と広大な面積（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803.44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ｋ㎡）を有することとなったが、一方、人口については、県の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1,978,742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人に対し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19,529</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人（ともに</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年国調人口）と</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％の構成比となっており、「住民一人当たりのコスト」については、広大な区域における住民サービスの維持という側面もあり、類似団体内順位等、全体的に高い傾向にある。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特記事項（性質別）</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110,447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位で、全国平均・岐阜県平均と比べてもかなり高くなっている。合併当初に比べ</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人以上の人員削減を行っているが、今後も引き続き職員数の削減を進めていく。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98,168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８位で高い水準にある。これは合併に伴う旧町村の格差是正や新町の一体化を目指す目的から支出される投資的経費が多いことによる。また、それらの財源として発行した地方債により、公債費についても一人当たりコストが非常に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87,820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３位で、全国平均・岐阜県平均と比べてもかなり高くなっている。今後、公営企業会計への繰出金については料金体系の抜本的な見直しや加入率増加の方策を実施するよう指導し、普通会計への圧迫を軽減させる。</a:t>
          </a:r>
        </a:p>
        <a:p>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90,443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109,536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円減少した要因は、新型コロナウイルス感染対策の定額給付金給付事業の終了によるものである。一方、扶助費は住民一人当たり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72,301</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21,401</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円増加した要因は、新型コロナウイルス感染対策の臨時特別給付金給付事業の実施によるものである。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19,953
19,701
803.44
15,509,725
14,528,174
938,013
9,668,843
13,836,495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19685</xdr:rowOff>
    </xdr:from>
    <xdr:to>
      <xdr:col>24</xdr:col>
      <xdr:colOff>63500</xdr:colOff>
      <xdr:row>37</xdr:row>
      <xdr:rowOff>143891</xdr:rowOff>
    </xdr:to>
    <xdr:cxnSp macro="">
      <xdr:nvCxnSpPr>
        <xdr:cNvPr id="61" name="直線コネクタ 60"/>
        <xdr:cNvCxnSpPr/>
      </xdr:nvCxnSpPr>
      <xdr:spPr>
        <a:xfrm>
          <a:off x="3797300" y="6363335"/>
          <a:ext cx="8382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19685</xdr:rowOff>
    </xdr:from>
    <xdr:to>
      <xdr:col>19</xdr:col>
      <xdr:colOff>177800</xdr:colOff>
      <xdr:row>37</xdr:row>
      <xdr:rowOff>57404</xdr:rowOff>
    </xdr:to>
    <xdr:cxnSp macro="">
      <xdr:nvCxnSpPr>
        <xdr:cNvPr id="64" name="直線コネクタ 63"/>
        <xdr:cNvCxnSpPr/>
      </xdr:nvCxnSpPr>
      <xdr:spPr>
        <a:xfrm flipV="1">
          <a:off x="2908300" y="636333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36068</xdr:rowOff>
    </xdr:from>
    <xdr:to>
      <xdr:col>15</xdr:col>
      <xdr:colOff>50800</xdr:colOff>
      <xdr:row>37</xdr:row>
      <xdr:rowOff>57404</xdr:rowOff>
    </xdr:to>
    <xdr:cxnSp macro="">
      <xdr:nvCxnSpPr>
        <xdr:cNvPr id="67" name="直線コネクタ 66"/>
        <xdr:cNvCxnSpPr/>
      </xdr:nvCxnSpPr>
      <xdr:spPr>
        <a:xfrm>
          <a:off x="2019300" y="63797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134620</xdr:rowOff>
    </xdr:from>
    <xdr:to>
      <xdr:col>15</xdr:col>
      <xdr:colOff>101600</xdr:colOff>
      <xdr:row>39</xdr:row>
      <xdr:rowOff>64770</xdr:rowOff>
    </xdr:to>
    <xdr:sp macro="" textlink="">
      <xdr:nvSpPr>
        <xdr:cNvPr id="68" name="フローチャート: 判断 67"/>
        <xdr:cNvSpPr/>
      </xdr:nvSpPr>
      <xdr:spPr>
        <a:xfrm>
          <a:off x="2857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55897</xdr:rowOff>
    </xdr:from>
    <xdr:ext cx="469744" cy="259045"/>
    <xdr:sp macro="" textlink="">
      <xdr:nvSpPr>
        <xdr:cNvPr id="69" name="テキスト ボックス 68"/>
        <xdr:cNvSpPr txBox="1"/>
      </xdr:nvSpPr>
      <xdr:spPr>
        <a:xfrm>
          <a:off x="2673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36068</xdr:rowOff>
    </xdr:from>
    <xdr:to>
      <xdr:col>10</xdr:col>
      <xdr:colOff>114300</xdr:colOff>
      <xdr:row>37</xdr:row>
      <xdr:rowOff>110744</xdr:rowOff>
    </xdr:to>
    <xdr:cxnSp macro="">
      <xdr:nvCxnSpPr>
        <xdr:cNvPr id="70" name="直線コネクタ 69"/>
        <xdr:cNvCxnSpPr/>
      </xdr:nvCxnSpPr>
      <xdr:spPr>
        <a:xfrm flipV="1">
          <a:off x="1130300" y="637971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100330</xdr:rowOff>
    </xdr:from>
    <xdr:to>
      <xdr:col>10</xdr:col>
      <xdr:colOff>165100</xdr:colOff>
      <xdr:row>39</xdr:row>
      <xdr:rowOff>30480</xdr:rowOff>
    </xdr:to>
    <xdr:sp macro="" textlink="">
      <xdr:nvSpPr>
        <xdr:cNvPr id="71" name="フローチャート: 判断 70"/>
        <xdr:cNvSpPr/>
      </xdr:nvSpPr>
      <xdr:spPr>
        <a:xfrm>
          <a:off x="1968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21607</xdr:rowOff>
    </xdr:from>
    <xdr:ext cx="469744" cy="259045"/>
    <xdr:sp macro="" textlink="">
      <xdr:nvSpPr>
        <xdr:cNvPr id="72" name="テキスト ボックス 71"/>
        <xdr:cNvSpPr txBox="1"/>
      </xdr:nvSpPr>
      <xdr:spPr>
        <a:xfrm>
          <a:off x="1784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118237</xdr:rowOff>
    </xdr:from>
    <xdr:to>
      <xdr:col>6</xdr:col>
      <xdr:colOff>38100</xdr:colOff>
      <xdr:row>39</xdr:row>
      <xdr:rowOff>48387</xdr:rowOff>
    </xdr:to>
    <xdr:sp macro="" textlink="">
      <xdr:nvSpPr>
        <xdr:cNvPr id="73" name="フローチャート: 判断 72"/>
        <xdr:cNvSpPr/>
      </xdr:nvSpPr>
      <xdr:spPr>
        <a:xfrm>
          <a:off x="1079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39514</xdr:rowOff>
    </xdr:from>
    <xdr:ext cx="469744" cy="259045"/>
    <xdr:sp macro="" textlink="">
      <xdr:nvSpPr>
        <xdr:cNvPr id="74" name="テキスト ボックス 73"/>
        <xdr:cNvSpPr txBox="1"/>
      </xdr:nvSpPr>
      <xdr:spPr>
        <a:xfrm>
          <a:off x="895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93091</xdr:rowOff>
    </xdr:from>
    <xdr:to>
      <xdr:col>24</xdr:col>
      <xdr:colOff>114300</xdr:colOff>
      <xdr:row>38</xdr:row>
      <xdr:rowOff>23240</xdr:rowOff>
    </xdr:to>
    <xdr:sp macro="" textlink="">
      <xdr:nvSpPr>
        <xdr:cNvPr id="80" name="楕円 79"/>
        <xdr:cNvSpPr/>
      </xdr:nvSpPr>
      <xdr:spPr>
        <a:xfrm>
          <a:off x="45847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71518</xdr:rowOff>
    </xdr:from>
    <xdr:ext cx="469744" cy="259045"/>
    <xdr:sp macro="" textlink="">
      <xdr:nvSpPr>
        <xdr:cNvPr id="81" name="議会費該当値テキスト"/>
        <xdr:cNvSpPr txBox="1"/>
      </xdr:nvSpPr>
      <xdr:spPr>
        <a:xfrm>
          <a:off x="4686300"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140335</xdr:rowOff>
    </xdr:from>
    <xdr:to>
      <xdr:col>20</xdr:col>
      <xdr:colOff>38100</xdr:colOff>
      <xdr:row>37</xdr:row>
      <xdr:rowOff>70485</xdr:rowOff>
    </xdr:to>
    <xdr:sp macro="" textlink="">
      <xdr:nvSpPr>
        <xdr:cNvPr id="82" name="楕円 81"/>
        <xdr:cNvSpPr/>
      </xdr:nvSpPr>
      <xdr:spPr>
        <a:xfrm>
          <a:off x="3746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61612</xdr:rowOff>
    </xdr:from>
    <xdr:ext cx="469744" cy="259045"/>
    <xdr:sp macro="" textlink="">
      <xdr:nvSpPr>
        <xdr:cNvPr id="83" name="テキスト ボックス 82"/>
        <xdr:cNvSpPr txBox="1"/>
      </xdr:nvSpPr>
      <xdr:spPr>
        <a:xfrm>
          <a:off x="3562428"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6604</xdr:rowOff>
    </xdr:from>
    <xdr:to>
      <xdr:col>15</xdr:col>
      <xdr:colOff>101600</xdr:colOff>
      <xdr:row>37</xdr:row>
      <xdr:rowOff>108204</xdr:rowOff>
    </xdr:to>
    <xdr:sp macro="" textlink="">
      <xdr:nvSpPr>
        <xdr:cNvPr id="84" name="楕円 83"/>
        <xdr:cNvSpPr/>
      </xdr:nvSpPr>
      <xdr:spPr>
        <a:xfrm>
          <a:off x="2857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124731</xdr:rowOff>
    </xdr:from>
    <xdr:ext cx="469744" cy="259045"/>
    <xdr:sp macro="" textlink="">
      <xdr:nvSpPr>
        <xdr:cNvPr id="85" name="テキスト ボックス 84"/>
        <xdr:cNvSpPr txBox="1"/>
      </xdr:nvSpPr>
      <xdr:spPr>
        <a:xfrm>
          <a:off x="2673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156718</xdr:rowOff>
    </xdr:from>
    <xdr:to>
      <xdr:col>10</xdr:col>
      <xdr:colOff>165100</xdr:colOff>
      <xdr:row>37</xdr:row>
      <xdr:rowOff>86868</xdr:rowOff>
    </xdr:to>
    <xdr:sp macro="" textlink="">
      <xdr:nvSpPr>
        <xdr:cNvPr id="86" name="楕円 85"/>
        <xdr:cNvSpPr/>
      </xdr:nvSpPr>
      <xdr:spPr>
        <a:xfrm>
          <a:off x="196850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103395</xdr:rowOff>
    </xdr:from>
    <xdr:ext cx="469744" cy="259045"/>
    <xdr:sp macro="" textlink="">
      <xdr:nvSpPr>
        <xdr:cNvPr id="87" name="テキスト ボックス 86"/>
        <xdr:cNvSpPr txBox="1"/>
      </xdr:nvSpPr>
      <xdr:spPr>
        <a:xfrm>
          <a:off x="1784428" y="61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59944</xdr:rowOff>
    </xdr:from>
    <xdr:to>
      <xdr:col>6</xdr:col>
      <xdr:colOff>38100</xdr:colOff>
      <xdr:row>37</xdr:row>
      <xdr:rowOff>161544</xdr:rowOff>
    </xdr:to>
    <xdr:sp macro="" textlink="">
      <xdr:nvSpPr>
        <xdr:cNvPr id="88" name="楕円 87"/>
        <xdr:cNvSpPr/>
      </xdr:nvSpPr>
      <xdr:spPr>
        <a:xfrm>
          <a:off x="1079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6621</xdr:rowOff>
    </xdr:from>
    <xdr:ext cx="469744" cy="259045"/>
    <xdr:sp macro="" textlink="">
      <xdr:nvSpPr>
        <xdr:cNvPr id="89" name="テキスト ボックス 88"/>
        <xdr:cNvSpPr txBox="1"/>
      </xdr:nvSpPr>
      <xdr:spPr>
        <a:xfrm>
          <a:off x="895428" y="617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16320</xdr:rowOff>
    </xdr:from>
    <xdr:to>
      <xdr:col>24</xdr:col>
      <xdr:colOff>63500</xdr:colOff>
      <xdr:row>54</xdr:row>
      <xdr:rowOff>164819</xdr:rowOff>
    </xdr:to>
    <xdr:cxnSp macro="">
      <xdr:nvCxnSpPr>
        <xdr:cNvPr id="116" name="直線コネクタ 115"/>
        <xdr:cNvCxnSpPr/>
      </xdr:nvCxnSpPr>
      <xdr:spPr>
        <a:xfrm>
          <a:off x="3797300" y="8931720"/>
          <a:ext cx="838200" cy="49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16320</xdr:rowOff>
    </xdr:from>
    <xdr:to>
      <xdr:col>19</xdr:col>
      <xdr:colOff>177800</xdr:colOff>
      <xdr:row>55</xdr:row>
      <xdr:rowOff>46166</xdr:rowOff>
    </xdr:to>
    <xdr:cxnSp macro="">
      <xdr:nvCxnSpPr>
        <xdr:cNvPr id="119" name="直線コネクタ 118"/>
        <xdr:cNvCxnSpPr/>
      </xdr:nvCxnSpPr>
      <xdr:spPr>
        <a:xfrm flipV="1">
          <a:off x="2908300" y="8931720"/>
          <a:ext cx="889000" cy="5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21" name="テキスト ボックス 120"/>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46166</xdr:rowOff>
    </xdr:from>
    <xdr:to>
      <xdr:col>15</xdr:col>
      <xdr:colOff>50800</xdr:colOff>
      <xdr:row>55</xdr:row>
      <xdr:rowOff>82930</xdr:rowOff>
    </xdr:to>
    <xdr:cxnSp macro="">
      <xdr:nvCxnSpPr>
        <xdr:cNvPr id="122" name="直線コネクタ 121"/>
        <xdr:cNvCxnSpPr/>
      </xdr:nvCxnSpPr>
      <xdr:spPr>
        <a:xfrm flipV="1">
          <a:off x="2019300" y="9475916"/>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133372</xdr:rowOff>
    </xdr:from>
    <xdr:to>
      <xdr:col>15</xdr:col>
      <xdr:colOff>101600</xdr:colOff>
      <xdr:row>57</xdr:row>
      <xdr:rowOff>63522</xdr:rowOff>
    </xdr:to>
    <xdr:sp macro="" textlink="">
      <xdr:nvSpPr>
        <xdr:cNvPr id="123" name="フローチャート: 判断 122"/>
        <xdr:cNvSpPr/>
      </xdr:nvSpPr>
      <xdr:spPr>
        <a:xfrm>
          <a:off x="2857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54649</xdr:rowOff>
    </xdr:from>
    <xdr:ext cx="534377" cy="259045"/>
    <xdr:sp macro="" textlink="">
      <xdr:nvSpPr>
        <xdr:cNvPr id="124" name="テキスト ボックス 123"/>
        <xdr:cNvSpPr txBox="1"/>
      </xdr:nvSpPr>
      <xdr:spPr>
        <a:xfrm>
          <a:off x="2641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82930</xdr:rowOff>
    </xdr:from>
    <xdr:to>
      <xdr:col>10</xdr:col>
      <xdr:colOff>114300</xdr:colOff>
      <xdr:row>55</xdr:row>
      <xdr:rowOff>95918</xdr:rowOff>
    </xdr:to>
    <xdr:cxnSp macro="">
      <xdr:nvCxnSpPr>
        <xdr:cNvPr id="125" name="直線コネクタ 124"/>
        <xdr:cNvCxnSpPr/>
      </xdr:nvCxnSpPr>
      <xdr:spPr>
        <a:xfrm flipV="1">
          <a:off x="1130300" y="9512680"/>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108043</xdr:rowOff>
    </xdr:from>
    <xdr:to>
      <xdr:col>10</xdr:col>
      <xdr:colOff>165100</xdr:colOff>
      <xdr:row>57</xdr:row>
      <xdr:rowOff>38193</xdr:rowOff>
    </xdr:to>
    <xdr:sp macro="" textlink="">
      <xdr:nvSpPr>
        <xdr:cNvPr id="126" name="フローチャート: 判断 125"/>
        <xdr:cNvSpPr/>
      </xdr:nvSpPr>
      <xdr:spPr>
        <a:xfrm>
          <a:off x="1968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29320</xdr:rowOff>
    </xdr:from>
    <xdr:ext cx="534377" cy="259045"/>
    <xdr:sp macro="" textlink="">
      <xdr:nvSpPr>
        <xdr:cNvPr id="127" name="テキスト ボックス 126"/>
        <xdr:cNvSpPr txBox="1"/>
      </xdr:nvSpPr>
      <xdr:spPr>
        <a:xfrm>
          <a:off x="1752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148647</xdr:rowOff>
    </xdr:from>
    <xdr:to>
      <xdr:col>6</xdr:col>
      <xdr:colOff>38100</xdr:colOff>
      <xdr:row>57</xdr:row>
      <xdr:rowOff>78797</xdr:rowOff>
    </xdr:to>
    <xdr:sp macro="" textlink="">
      <xdr:nvSpPr>
        <xdr:cNvPr id="128" name="フローチャート: 判断 127"/>
        <xdr:cNvSpPr/>
      </xdr:nvSpPr>
      <xdr:spPr>
        <a:xfrm>
          <a:off x="1079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69924</xdr:rowOff>
    </xdr:from>
    <xdr:ext cx="534377" cy="259045"/>
    <xdr:sp macro="" textlink="">
      <xdr:nvSpPr>
        <xdr:cNvPr id="129" name="テキスト ボックス 128"/>
        <xdr:cNvSpPr txBox="1"/>
      </xdr:nvSpPr>
      <xdr:spPr>
        <a:xfrm>
          <a:off x="863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114019</xdr:rowOff>
    </xdr:from>
    <xdr:to>
      <xdr:col>24</xdr:col>
      <xdr:colOff>114300</xdr:colOff>
      <xdr:row>55</xdr:row>
      <xdr:rowOff>44169</xdr:rowOff>
    </xdr:to>
    <xdr:sp macro="" textlink="">
      <xdr:nvSpPr>
        <xdr:cNvPr id="135" name="楕円 134"/>
        <xdr:cNvSpPr/>
      </xdr:nvSpPr>
      <xdr:spPr>
        <a:xfrm>
          <a:off x="4584700" y="93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136896</xdr:rowOff>
    </xdr:from>
    <xdr:ext cx="599010" cy="259045"/>
    <xdr:sp macro="" textlink="">
      <xdr:nvSpPr>
        <xdr:cNvPr id="136" name="総務費該当値テキスト"/>
        <xdr:cNvSpPr txBox="1"/>
      </xdr:nvSpPr>
      <xdr:spPr>
        <a:xfrm>
          <a:off x="4686300" y="922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136970</xdr:rowOff>
    </xdr:from>
    <xdr:to>
      <xdr:col>20</xdr:col>
      <xdr:colOff>38100</xdr:colOff>
      <xdr:row>52</xdr:row>
      <xdr:rowOff>67120</xdr:rowOff>
    </xdr:to>
    <xdr:sp macro="" textlink="">
      <xdr:nvSpPr>
        <xdr:cNvPr id="137" name="楕円 136"/>
        <xdr:cNvSpPr/>
      </xdr:nvSpPr>
      <xdr:spPr>
        <a:xfrm>
          <a:off x="3746500" y="88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83647</xdr:rowOff>
    </xdr:from>
    <xdr:ext cx="599010" cy="259045"/>
    <xdr:sp macro="" textlink="">
      <xdr:nvSpPr>
        <xdr:cNvPr id="138" name="テキスト ボックス 137"/>
        <xdr:cNvSpPr txBox="1"/>
      </xdr:nvSpPr>
      <xdr:spPr>
        <a:xfrm>
          <a:off x="3497795" y="865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166816</xdr:rowOff>
    </xdr:from>
    <xdr:to>
      <xdr:col>15</xdr:col>
      <xdr:colOff>101600</xdr:colOff>
      <xdr:row>55</xdr:row>
      <xdr:rowOff>96966</xdr:rowOff>
    </xdr:to>
    <xdr:sp macro="" textlink="">
      <xdr:nvSpPr>
        <xdr:cNvPr id="139" name="楕円 138"/>
        <xdr:cNvSpPr/>
      </xdr:nvSpPr>
      <xdr:spPr>
        <a:xfrm>
          <a:off x="2857500" y="94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113493</xdr:rowOff>
    </xdr:from>
    <xdr:ext cx="599010" cy="259045"/>
    <xdr:sp macro="" textlink="">
      <xdr:nvSpPr>
        <xdr:cNvPr id="140" name="テキスト ボックス 139"/>
        <xdr:cNvSpPr txBox="1"/>
      </xdr:nvSpPr>
      <xdr:spPr>
        <a:xfrm>
          <a:off x="2608795" y="920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32130</xdr:rowOff>
    </xdr:from>
    <xdr:to>
      <xdr:col>10</xdr:col>
      <xdr:colOff>165100</xdr:colOff>
      <xdr:row>55</xdr:row>
      <xdr:rowOff>133730</xdr:rowOff>
    </xdr:to>
    <xdr:sp macro="" textlink="">
      <xdr:nvSpPr>
        <xdr:cNvPr id="141" name="楕円 140"/>
        <xdr:cNvSpPr/>
      </xdr:nvSpPr>
      <xdr:spPr>
        <a:xfrm>
          <a:off x="1968500" y="9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150257</xdr:rowOff>
    </xdr:from>
    <xdr:ext cx="599010" cy="259045"/>
    <xdr:sp macro="" textlink="">
      <xdr:nvSpPr>
        <xdr:cNvPr id="142" name="テキスト ボックス 141"/>
        <xdr:cNvSpPr txBox="1"/>
      </xdr:nvSpPr>
      <xdr:spPr>
        <a:xfrm>
          <a:off x="1719795" y="92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45118</xdr:rowOff>
    </xdr:from>
    <xdr:to>
      <xdr:col>6</xdr:col>
      <xdr:colOff>38100</xdr:colOff>
      <xdr:row>55</xdr:row>
      <xdr:rowOff>146718</xdr:rowOff>
    </xdr:to>
    <xdr:sp macro="" textlink="">
      <xdr:nvSpPr>
        <xdr:cNvPr id="143" name="楕円 142"/>
        <xdr:cNvSpPr/>
      </xdr:nvSpPr>
      <xdr:spPr>
        <a:xfrm>
          <a:off x="1079500" y="94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163245</xdr:rowOff>
    </xdr:from>
    <xdr:ext cx="599010" cy="259045"/>
    <xdr:sp macro="" textlink="">
      <xdr:nvSpPr>
        <xdr:cNvPr id="144" name="テキスト ボックス 143"/>
        <xdr:cNvSpPr txBox="1"/>
      </xdr:nvSpPr>
      <xdr:spPr>
        <a:xfrm>
          <a:off x="830795" y="925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123927</xdr:rowOff>
    </xdr:from>
    <xdr:to>
      <xdr:col>24</xdr:col>
      <xdr:colOff>63500</xdr:colOff>
      <xdr:row>77</xdr:row>
      <xdr:rowOff>68771</xdr:rowOff>
    </xdr:to>
    <xdr:cxnSp macro="">
      <xdr:nvCxnSpPr>
        <xdr:cNvPr id="174" name="直線コネクタ 173"/>
        <xdr:cNvCxnSpPr/>
      </xdr:nvCxnSpPr>
      <xdr:spPr>
        <a:xfrm flipV="1">
          <a:off x="3797300" y="12982677"/>
          <a:ext cx="838200" cy="2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68771</xdr:rowOff>
    </xdr:from>
    <xdr:to>
      <xdr:col>19</xdr:col>
      <xdr:colOff>177800</xdr:colOff>
      <xdr:row>77</xdr:row>
      <xdr:rowOff>110973</xdr:rowOff>
    </xdr:to>
    <xdr:cxnSp macro="">
      <xdr:nvCxnSpPr>
        <xdr:cNvPr id="177" name="直線コネクタ 176"/>
        <xdr:cNvCxnSpPr/>
      </xdr:nvCxnSpPr>
      <xdr:spPr>
        <a:xfrm flipV="1">
          <a:off x="2908300" y="13270421"/>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111091</xdr:rowOff>
    </xdr:from>
    <xdr:ext cx="599010" cy="259045"/>
    <xdr:sp macro="" textlink="">
      <xdr:nvSpPr>
        <xdr:cNvPr id="179" name="テキスト ボックス 178"/>
        <xdr:cNvSpPr txBox="1"/>
      </xdr:nvSpPr>
      <xdr:spPr>
        <a:xfrm>
          <a:off x="3497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107493</xdr:rowOff>
    </xdr:from>
    <xdr:to>
      <xdr:col>15</xdr:col>
      <xdr:colOff>50800</xdr:colOff>
      <xdr:row>77</xdr:row>
      <xdr:rowOff>110973</xdr:rowOff>
    </xdr:to>
    <xdr:cxnSp macro="">
      <xdr:nvCxnSpPr>
        <xdr:cNvPr id="180" name="直線コネクタ 179"/>
        <xdr:cNvCxnSpPr/>
      </xdr:nvCxnSpPr>
      <xdr:spPr>
        <a:xfrm>
          <a:off x="2019300" y="13309143"/>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1" name="フローチャート: 判断 180"/>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2" name="テキスト ボックス 181"/>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107493</xdr:rowOff>
    </xdr:from>
    <xdr:to>
      <xdr:col>10</xdr:col>
      <xdr:colOff>114300</xdr:colOff>
      <xdr:row>77</xdr:row>
      <xdr:rowOff>113004</xdr:rowOff>
    </xdr:to>
    <xdr:cxnSp macro="">
      <xdr:nvCxnSpPr>
        <xdr:cNvPr id="183" name="直線コネクタ 182"/>
        <xdr:cNvCxnSpPr/>
      </xdr:nvCxnSpPr>
      <xdr:spPr>
        <a:xfrm flipV="1">
          <a:off x="1130300" y="13309143"/>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4" name="フローチャート: 判断 183"/>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5" name="テキスト ボックス 184"/>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86" name="フローチャート: 判断 185"/>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87" name="テキスト ボックス 186"/>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73127</xdr:rowOff>
    </xdr:from>
    <xdr:to>
      <xdr:col>24</xdr:col>
      <xdr:colOff>114300</xdr:colOff>
      <xdr:row>76</xdr:row>
      <xdr:rowOff>3277</xdr:rowOff>
    </xdr:to>
    <xdr:sp macro="" textlink="">
      <xdr:nvSpPr>
        <xdr:cNvPr id="193" name="楕円 192"/>
        <xdr:cNvSpPr/>
      </xdr:nvSpPr>
      <xdr:spPr>
        <a:xfrm>
          <a:off x="4584700" y="12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51554</xdr:rowOff>
    </xdr:from>
    <xdr:ext cx="599010" cy="259045"/>
    <xdr:sp macro="" textlink="">
      <xdr:nvSpPr>
        <xdr:cNvPr id="194" name="民生費該当値テキスト"/>
        <xdr:cNvSpPr txBox="1"/>
      </xdr:nvSpPr>
      <xdr:spPr>
        <a:xfrm>
          <a:off x="4686300" y="1291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17971</xdr:rowOff>
    </xdr:from>
    <xdr:to>
      <xdr:col>20</xdr:col>
      <xdr:colOff>38100</xdr:colOff>
      <xdr:row>77</xdr:row>
      <xdr:rowOff>119571</xdr:rowOff>
    </xdr:to>
    <xdr:sp macro="" textlink="">
      <xdr:nvSpPr>
        <xdr:cNvPr id="195" name="楕円 194"/>
        <xdr:cNvSpPr/>
      </xdr:nvSpPr>
      <xdr:spPr>
        <a:xfrm>
          <a:off x="3746500" y="132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110698</xdr:rowOff>
    </xdr:from>
    <xdr:ext cx="599010" cy="259045"/>
    <xdr:sp macro="" textlink="">
      <xdr:nvSpPr>
        <xdr:cNvPr id="196" name="テキスト ボックス 195"/>
        <xdr:cNvSpPr txBox="1"/>
      </xdr:nvSpPr>
      <xdr:spPr>
        <a:xfrm>
          <a:off x="3497795" y="1331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60173</xdr:rowOff>
    </xdr:from>
    <xdr:to>
      <xdr:col>15</xdr:col>
      <xdr:colOff>101600</xdr:colOff>
      <xdr:row>77</xdr:row>
      <xdr:rowOff>161773</xdr:rowOff>
    </xdr:to>
    <xdr:sp macro="" textlink="">
      <xdr:nvSpPr>
        <xdr:cNvPr id="197" name="楕円 196"/>
        <xdr:cNvSpPr/>
      </xdr:nvSpPr>
      <xdr:spPr>
        <a:xfrm>
          <a:off x="2857500" y="132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6850</xdr:rowOff>
    </xdr:from>
    <xdr:ext cx="599010" cy="259045"/>
    <xdr:sp macro="" textlink="">
      <xdr:nvSpPr>
        <xdr:cNvPr id="198" name="テキスト ボックス 197"/>
        <xdr:cNvSpPr txBox="1"/>
      </xdr:nvSpPr>
      <xdr:spPr>
        <a:xfrm>
          <a:off x="2608795" y="1303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56693</xdr:rowOff>
    </xdr:from>
    <xdr:to>
      <xdr:col>10</xdr:col>
      <xdr:colOff>165100</xdr:colOff>
      <xdr:row>77</xdr:row>
      <xdr:rowOff>158293</xdr:rowOff>
    </xdr:to>
    <xdr:sp macro="" textlink="">
      <xdr:nvSpPr>
        <xdr:cNvPr id="199" name="楕円 198"/>
        <xdr:cNvSpPr/>
      </xdr:nvSpPr>
      <xdr:spPr>
        <a:xfrm>
          <a:off x="1968500" y="132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3370</xdr:rowOff>
    </xdr:from>
    <xdr:ext cx="599010" cy="259045"/>
    <xdr:sp macro="" textlink="">
      <xdr:nvSpPr>
        <xdr:cNvPr id="200" name="テキスト ボックス 199"/>
        <xdr:cNvSpPr txBox="1"/>
      </xdr:nvSpPr>
      <xdr:spPr>
        <a:xfrm>
          <a:off x="1719795" y="1303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62204</xdr:rowOff>
    </xdr:from>
    <xdr:to>
      <xdr:col>6</xdr:col>
      <xdr:colOff>38100</xdr:colOff>
      <xdr:row>77</xdr:row>
      <xdr:rowOff>163804</xdr:rowOff>
    </xdr:to>
    <xdr:sp macro="" textlink="">
      <xdr:nvSpPr>
        <xdr:cNvPr id="201" name="楕円 200"/>
        <xdr:cNvSpPr/>
      </xdr:nvSpPr>
      <xdr:spPr>
        <a:xfrm>
          <a:off x="1079500" y="132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8881</xdr:rowOff>
    </xdr:from>
    <xdr:ext cx="599010" cy="259045"/>
    <xdr:sp macro="" textlink="">
      <xdr:nvSpPr>
        <xdr:cNvPr id="202" name="テキスト ボックス 201"/>
        <xdr:cNvSpPr txBox="1"/>
      </xdr:nvSpPr>
      <xdr:spPr>
        <a:xfrm>
          <a:off x="830795" y="1303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118816</xdr:rowOff>
    </xdr:from>
    <xdr:to>
      <xdr:col>24</xdr:col>
      <xdr:colOff>63500</xdr:colOff>
      <xdr:row>95</xdr:row>
      <xdr:rowOff>2964</xdr:rowOff>
    </xdr:to>
    <xdr:cxnSp macro="">
      <xdr:nvCxnSpPr>
        <xdr:cNvPr id="234" name="直線コネクタ 233"/>
        <xdr:cNvCxnSpPr/>
      </xdr:nvCxnSpPr>
      <xdr:spPr>
        <a:xfrm flipV="1">
          <a:off x="3797300" y="16235116"/>
          <a:ext cx="838200" cy="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5" name="衛生費平均値テキスト"/>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2964</xdr:rowOff>
    </xdr:from>
    <xdr:to>
      <xdr:col>19</xdr:col>
      <xdr:colOff>177800</xdr:colOff>
      <xdr:row>95</xdr:row>
      <xdr:rowOff>111875</xdr:rowOff>
    </xdr:to>
    <xdr:cxnSp macro="">
      <xdr:nvCxnSpPr>
        <xdr:cNvPr id="237" name="直線コネクタ 236"/>
        <xdr:cNvCxnSpPr/>
      </xdr:nvCxnSpPr>
      <xdr:spPr>
        <a:xfrm flipV="1">
          <a:off x="2908300" y="16290714"/>
          <a:ext cx="8890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151975</xdr:rowOff>
    </xdr:from>
    <xdr:ext cx="534377" cy="259045"/>
    <xdr:sp macro="" textlink="">
      <xdr:nvSpPr>
        <xdr:cNvPr id="239" name="テキスト ボックス 238"/>
        <xdr:cNvSpPr txBox="1"/>
      </xdr:nvSpPr>
      <xdr:spPr>
        <a:xfrm>
          <a:off x="3530111" y="166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111875</xdr:rowOff>
    </xdr:from>
    <xdr:to>
      <xdr:col>15</xdr:col>
      <xdr:colOff>50800</xdr:colOff>
      <xdr:row>95</xdr:row>
      <xdr:rowOff>146639</xdr:rowOff>
    </xdr:to>
    <xdr:cxnSp macro="">
      <xdr:nvCxnSpPr>
        <xdr:cNvPr id="240" name="直線コネクタ 239"/>
        <xdr:cNvCxnSpPr/>
      </xdr:nvCxnSpPr>
      <xdr:spPr>
        <a:xfrm flipV="1">
          <a:off x="2019300" y="16399625"/>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1" name="フローチャート: 判断 240"/>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32204</xdr:rowOff>
    </xdr:from>
    <xdr:ext cx="534377" cy="259045"/>
    <xdr:sp macro="" textlink="">
      <xdr:nvSpPr>
        <xdr:cNvPr id="242" name="テキスト ボックス 241"/>
        <xdr:cNvSpPr txBox="1"/>
      </xdr:nvSpPr>
      <xdr:spPr>
        <a:xfrm>
          <a:off x="2641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118816</xdr:rowOff>
    </xdr:from>
    <xdr:to>
      <xdr:col>10</xdr:col>
      <xdr:colOff>114300</xdr:colOff>
      <xdr:row>95</xdr:row>
      <xdr:rowOff>146639</xdr:rowOff>
    </xdr:to>
    <xdr:cxnSp macro="">
      <xdr:nvCxnSpPr>
        <xdr:cNvPr id="243" name="直線コネクタ 242"/>
        <xdr:cNvCxnSpPr/>
      </xdr:nvCxnSpPr>
      <xdr:spPr>
        <a:xfrm>
          <a:off x="1130300" y="16406566"/>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4" name="フローチャート: 判断 243"/>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61906</xdr:rowOff>
    </xdr:from>
    <xdr:ext cx="534377" cy="259045"/>
    <xdr:sp macro="" textlink="">
      <xdr:nvSpPr>
        <xdr:cNvPr id="245" name="テキスト ボックス 244"/>
        <xdr:cNvSpPr txBox="1"/>
      </xdr:nvSpPr>
      <xdr:spPr>
        <a:xfrm>
          <a:off x="1752111" y="168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6" name="フローチャート: 判断 245"/>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55636</xdr:rowOff>
    </xdr:from>
    <xdr:ext cx="534377" cy="259045"/>
    <xdr:sp macro="" textlink="">
      <xdr:nvSpPr>
        <xdr:cNvPr id="247" name="テキスト ボックス 246"/>
        <xdr:cNvSpPr txBox="1"/>
      </xdr:nvSpPr>
      <xdr:spPr>
        <a:xfrm>
          <a:off x="863111" y="168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68016</xdr:rowOff>
    </xdr:from>
    <xdr:to>
      <xdr:col>24</xdr:col>
      <xdr:colOff>114300</xdr:colOff>
      <xdr:row>94</xdr:row>
      <xdr:rowOff>169616</xdr:rowOff>
    </xdr:to>
    <xdr:sp macro="" textlink="">
      <xdr:nvSpPr>
        <xdr:cNvPr id="253" name="楕円 252"/>
        <xdr:cNvSpPr/>
      </xdr:nvSpPr>
      <xdr:spPr>
        <a:xfrm>
          <a:off x="4584700" y="161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90893</xdr:rowOff>
    </xdr:from>
    <xdr:ext cx="534377" cy="259045"/>
    <xdr:sp macro="" textlink="">
      <xdr:nvSpPr>
        <xdr:cNvPr id="254" name="衛生費該当値テキスト"/>
        <xdr:cNvSpPr txBox="1"/>
      </xdr:nvSpPr>
      <xdr:spPr>
        <a:xfrm>
          <a:off x="4686300" y="160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123614</xdr:rowOff>
    </xdr:from>
    <xdr:to>
      <xdr:col>20</xdr:col>
      <xdr:colOff>38100</xdr:colOff>
      <xdr:row>95</xdr:row>
      <xdr:rowOff>53764</xdr:rowOff>
    </xdr:to>
    <xdr:sp macro="" textlink="">
      <xdr:nvSpPr>
        <xdr:cNvPr id="255" name="楕円 254"/>
        <xdr:cNvSpPr/>
      </xdr:nvSpPr>
      <xdr:spPr>
        <a:xfrm>
          <a:off x="3746500" y="16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70291</xdr:rowOff>
    </xdr:from>
    <xdr:ext cx="534377" cy="259045"/>
    <xdr:sp macro="" textlink="">
      <xdr:nvSpPr>
        <xdr:cNvPr id="256" name="テキスト ボックス 255"/>
        <xdr:cNvSpPr txBox="1"/>
      </xdr:nvSpPr>
      <xdr:spPr>
        <a:xfrm>
          <a:off x="3530111" y="1601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61075</xdr:rowOff>
    </xdr:from>
    <xdr:to>
      <xdr:col>15</xdr:col>
      <xdr:colOff>101600</xdr:colOff>
      <xdr:row>95</xdr:row>
      <xdr:rowOff>162675</xdr:rowOff>
    </xdr:to>
    <xdr:sp macro="" textlink="">
      <xdr:nvSpPr>
        <xdr:cNvPr id="257" name="楕円 256"/>
        <xdr:cNvSpPr/>
      </xdr:nvSpPr>
      <xdr:spPr>
        <a:xfrm>
          <a:off x="2857500" y="163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7752</xdr:rowOff>
    </xdr:from>
    <xdr:ext cx="534377" cy="259045"/>
    <xdr:sp macro="" textlink="">
      <xdr:nvSpPr>
        <xdr:cNvPr id="258" name="テキスト ボックス 257"/>
        <xdr:cNvSpPr txBox="1"/>
      </xdr:nvSpPr>
      <xdr:spPr>
        <a:xfrm>
          <a:off x="2641111" y="161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95839</xdr:rowOff>
    </xdr:from>
    <xdr:to>
      <xdr:col>10</xdr:col>
      <xdr:colOff>165100</xdr:colOff>
      <xdr:row>96</xdr:row>
      <xdr:rowOff>25989</xdr:rowOff>
    </xdr:to>
    <xdr:sp macro="" textlink="">
      <xdr:nvSpPr>
        <xdr:cNvPr id="259" name="楕円 258"/>
        <xdr:cNvSpPr/>
      </xdr:nvSpPr>
      <xdr:spPr>
        <a:xfrm>
          <a:off x="1968500" y="163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42516</xdr:rowOff>
    </xdr:from>
    <xdr:ext cx="534377" cy="259045"/>
    <xdr:sp macro="" textlink="">
      <xdr:nvSpPr>
        <xdr:cNvPr id="260" name="テキスト ボックス 259"/>
        <xdr:cNvSpPr txBox="1"/>
      </xdr:nvSpPr>
      <xdr:spPr>
        <a:xfrm>
          <a:off x="1752111" y="161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68016</xdr:rowOff>
    </xdr:from>
    <xdr:to>
      <xdr:col>6</xdr:col>
      <xdr:colOff>38100</xdr:colOff>
      <xdr:row>95</xdr:row>
      <xdr:rowOff>169616</xdr:rowOff>
    </xdr:to>
    <xdr:sp macro="" textlink="">
      <xdr:nvSpPr>
        <xdr:cNvPr id="261" name="楕円 260"/>
        <xdr:cNvSpPr/>
      </xdr:nvSpPr>
      <xdr:spPr>
        <a:xfrm>
          <a:off x="1079500" y="163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14693</xdr:rowOff>
    </xdr:from>
    <xdr:ext cx="534377" cy="259045"/>
    <xdr:sp macro="" textlink="">
      <xdr:nvSpPr>
        <xdr:cNvPr id="262" name="テキスト ボックス 261"/>
        <xdr:cNvSpPr txBox="1"/>
      </xdr:nvSpPr>
      <xdr:spPr>
        <a:xfrm>
          <a:off x="863111" y="161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6" name="テキスト ボックス 295"/>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13653</xdr:rowOff>
    </xdr:from>
    <xdr:to>
      <xdr:col>46</xdr:col>
      <xdr:colOff>38100</xdr:colOff>
      <xdr:row>38</xdr:row>
      <xdr:rowOff>115253</xdr:rowOff>
    </xdr:to>
    <xdr:sp macro="" textlink="">
      <xdr:nvSpPr>
        <xdr:cNvPr id="298" name="フローチャート: 判断 297"/>
        <xdr:cNvSpPr/>
      </xdr:nvSpPr>
      <xdr:spPr>
        <a:xfrm>
          <a:off x="8699500" y="6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131780</xdr:rowOff>
    </xdr:from>
    <xdr:ext cx="378565" cy="259045"/>
    <xdr:sp macro="" textlink="">
      <xdr:nvSpPr>
        <xdr:cNvPr id="299" name="テキスト ボックス 298"/>
        <xdr:cNvSpPr txBox="1"/>
      </xdr:nvSpPr>
      <xdr:spPr>
        <a:xfrm>
          <a:off x="8561017" y="630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23178</xdr:rowOff>
    </xdr:from>
    <xdr:to>
      <xdr:col>41</xdr:col>
      <xdr:colOff>101600</xdr:colOff>
      <xdr:row>38</xdr:row>
      <xdr:rowOff>124778</xdr:rowOff>
    </xdr:to>
    <xdr:sp macro="" textlink="">
      <xdr:nvSpPr>
        <xdr:cNvPr id="301" name="フローチャート: 判断 300"/>
        <xdr:cNvSpPr/>
      </xdr:nvSpPr>
      <xdr:spPr>
        <a:xfrm>
          <a:off x="7810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141305</xdr:rowOff>
    </xdr:from>
    <xdr:ext cx="378565" cy="259045"/>
    <xdr:sp macro="" textlink="">
      <xdr:nvSpPr>
        <xdr:cNvPr id="302" name="テキスト ボックス 301"/>
        <xdr:cNvSpPr txBox="1"/>
      </xdr:nvSpPr>
      <xdr:spPr>
        <a:xfrm>
          <a:off x="7672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303" name="フローチャート: 判断 302"/>
        <xdr:cNvSpPr/>
      </xdr:nvSpPr>
      <xdr:spPr>
        <a:xfrm>
          <a:off x="6921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129303</xdr:rowOff>
    </xdr:from>
    <xdr:ext cx="378565" cy="259045"/>
    <xdr:sp macro="" textlink="">
      <xdr:nvSpPr>
        <xdr:cNvPr id="304" name="テキスト ボックス 303"/>
        <xdr:cNvSpPr txBox="1"/>
      </xdr:nvSpPr>
      <xdr:spPr>
        <a:xfrm>
          <a:off x="6783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113509</xdr:rowOff>
    </xdr:from>
    <xdr:to>
      <xdr:col>55</xdr:col>
      <xdr:colOff>0</xdr:colOff>
      <xdr:row>54</xdr:row>
      <xdr:rowOff>5610</xdr:rowOff>
    </xdr:to>
    <xdr:cxnSp macro="">
      <xdr:nvCxnSpPr>
        <xdr:cNvPr id="350" name="直線コネクタ 349"/>
        <xdr:cNvCxnSpPr/>
      </xdr:nvCxnSpPr>
      <xdr:spPr>
        <a:xfrm flipV="1">
          <a:off x="9639300" y="9200359"/>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1" name="農林水産業費平均値テキスト"/>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109737</xdr:rowOff>
    </xdr:from>
    <xdr:to>
      <xdr:col>50</xdr:col>
      <xdr:colOff>114300</xdr:colOff>
      <xdr:row>54</xdr:row>
      <xdr:rowOff>5610</xdr:rowOff>
    </xdr:to>
    <xdr:cxnSp macro="">
      <xdr:nvCxnSpPr>
        <xdr:cNvPr id="353" name="直線コネクタ 352"/>
        <xdr:cNvCxnSpPr/>
      </xdr:nvCxnSpPr>
      <xdr:spPr>
        <a:xfrm>
          <a:off x="8750300" y="9196587"/>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5" name="テキスト ボックス 354"/>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166463</xdr:rowOff>
    </xdr:from>
    <xdr:to>
      <xdr:col>45</xdr:col>
      <xdr:colOff>177800</xdr:colOff>
      <xdr:row>53</xdr:row>
      <xdr:rowOff>109737</xdr:rowOff>
    </xdr:to>
    <xdr:cxnSp macro="">
      <xdr:nvCxnSpPr>
        <xdr:cNvPr id="356" name="直線コネクタ 355"/>
        <xdr:cNvCxnSpPr/>
      </xdr:nvCxnSpPr>
      <xdr:spPr>
        <a:xfrm>
          <a:off x="7861300" y="9081863"/>
          <a:ext cx="889000" cy="1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57" name="フローチャート: 判断 356"/>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159012</xdr:rowOff>
    </xdr:from>
    <xdr:ext cx="534377" cy="259045"/>
    <xdr:sp macro="" textlink="">
      <xdr:nvSpPr>
        <xdr:cNvPr id="358" name="テキスト ボックス 357"/>
        <xdr:cNvSpPr txBox="1"/>
      </xdr:nvSpPr>
      <xdr:spPr>
        <a:xfrm>
          <a:off x="8483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166463</xdr:rowOff>
    </xdr:from>
    <xdr:to>
      <xdr:col>41</xdr:col>
      <xdr:colOff>50800</xdr:colOff>
      <xdr:row>53</xdr:row>
      <xdr:rowOff>143031</xdr:rowOff>
    </xdr:to>
    <xdr:cxnSp macro="">
      <xdr:nvCxnSpPr>
        <xdr:cNvPr id="359" name="直線コネクタ 358"/>
        <xdr:cNvCxnSpPr/>
      </xdr:nvCxnSpPr>
      <xdr:spPr>
        <a:xfrm flipV="1">
          <a:off x="6972300" y="9081863"/>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0" name="フローチャート: 判断 359"/>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162800</xdr:rowOff>
    </xdr:from>
    <xdr:ext cx="534377" cy="259045"/>
    <xdr:sp macro="" textlink="">
      <xdr:nvSpPr>
        <xdr:cNvPr id="361" name="テキスト ボックス 360"/>
        <xdr:cNvSpPr txBox="1"/>
      </xdr:nvSpPr>
      <xdr:spPr>
        <a:xfrm>
          <a:off x="7594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2" name="フローチャート: 判断 361"/>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154783</xdr:rowOff>
    </xdr:from>
    <xdr:ext cx="534377" cy="259045"/>
    <xdr:sp macro="" textlink="">
      <xdr:nvSpPr>
        <xdr:cNvPr id="363" name="テキスト ボックス 362"/>
        <xdr:cNvSpPr txBox="1"/>
      </xdr:nvSpPr>
      <xdr:spPr>
        <a:xfrm>
          <a:off x="6705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62709</xdr:rowOff>
    </xdr:from>
    <xdr:to>
      <xdr:col>55</xdr:col>
      <xdr:colOff>50800</xdr:colOff>
      <xdr:row>53</xdr:row>
      <xdr:rowOff>164309</xdr:rowOff>
    </xdr:to>
    <xdr:sp macro="" textlink="">
      <xdr:nvSpPr>
        <xdr:cNvPr id="369" name="楕円 368"/>
        <xdr:cNvSpPr/>
      </xdr:nvSpPr>
      <xdr:spPr>
        <a:xfrm>
          <a:off x="10426700" y="91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85586</xdr:rowOff>
    </xdr:from>
    <xdr:ext cx="534377" cy="259045"/>
    <xdr:sp macro="" textlink="">
      <xdr:nvSpPr>
        <xdr:cNvPr id="370" name="農林水産業費該当値テキスト"/>
        <xdr:cNvSpPr txBox="1"/>
      </xdr:nvSpPr>
      <xdr:spPr>
        <a:xfrm>
          <a:off x="10528300" y="900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126260</xdr:rowOff>
    </xdr:from>
    <xdr:to>
      <xdr:col>50</xdr:col>
      <xdr:colOff>165100</xdr:colOff>
      <xdr:row>54</xdr:row>
      <xdr:rowOff>56410</xdr:rowOff>
    </xdr:to>
    <xdr:sp macro="" textlink="">
      <xdr:nvSpPr>
        <xdr:cNvPr id="371" name="楕円 370"/>
        <xdr:cNvSpPr/>
      </xdr:nvSpPr>
      <xdr:spPr>
        <a:xfrm>
          <a:off x="9588500" y="9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72937</xdr:rowOff>
    </xdr:from>
    <xdr:ext cx="534377" cy="259045"/>
    <xdr:sp macro="" textlink="">
      <xdr:nvSpPr>
        <xdr:cNvPr id="372" name="テキスト ボックス 371"/>
        <xdr:cNvSpPr txBox="1"/>
      </xdr:nvSpPr>
      <xdr:spPr>
        <a:xfrm>
          <a:off x="9372111" y="89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58937</xdr:rowOff>
    </xdr:from>
    <xdr:to>
      <xdr:col>46</xdr:col>
      <xdr:colOff>38100</xdr:colOff>
      <xdr:row>53</xdr:row>
      <xdr:rowOff>160537</xdr:rowOff>
    </xdr:to>
    <xdr:sp macro="" textlink="">
      <xdr:nvSpPr>
        <xdr:cNvPr id="373" name="楕円 372"/>
        <xdr:cNvSpPr/>
      </xdr:nvSpPr>
      <xdr:spPr>
        <a:xfrm>
          <a:off x="8699500" y="91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5614</xdr:rowOff>
    </xdr:from>
    <xdr:ext cx="534377" cy="259045"/>
    <xdr:sp macro="" textlink="">
      <xdr:nvSpPr>
        <xdr:cNvPr id="374" name="テキスト ボックス 373"/>
        <xdr:cNvSpPr txBox="1"/>
      </xdr:nvSpPr>
      <xdr:spPr>
        <a:xfrm>
          <a:off x="8483111" y="89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115663</xdr:rowOff>
    </xdr:from>
    <xdr:to>
      <xdr:col>41</xdr:col>
      <xdr:colOff>101600</xdr:colOff>
      <xdr:row>53</xdr:row>
      <xdr:rowOff>45813</xdr:rowOff>
    </xdr:to>
    <xdr:sp macro="" textlink="">
      <xdr:nvSpPr>
        <xdr:cNvPr id="375" name="楕円 374"/>
        <xdr:cNvSpPr/>
      </xdr:nvSpPr>
      <xdr:spPr>
        <a:xfrm>
          <a:off x="7810500" y="90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62340</xdr:rowOff>
    </xdr:from>
    <xdr:ext cx="534377" cy="259045"/>
    <xdr:sp macro="" textlink="">
      <xdr:nvSpPr>
        <xdr:cNvPr id="376" name="テキスト ボックス 375"/>
        <xdr:cNvSpPr txBox="1"/>
      </xdr:nvSpPr>
      <xdr:spPr>
        <a:xfrm>
          <a:off x="7594111" y="88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92231</xdr:rowOff>
    </xdr:from>
    <xdr:to>
      <xdr:col>36</xdr:col>
      <xdr:colOff>165100</xdr:colOff>
      <xdr:row>54</xdr:row>
      <xdr:rowOff>22381</xdr:rowOff>
    </xdr:to>
    <xdr:sp macro="" textlink="">
      <xdr:nvSpPr>
        <xdr:cNvPr id="377" name="楕円 376"/>
        <xdr:cNvSpPr/>
      </xdr:nvSpPr>
      <xdr:spPr>
        <a:xfrm>
          <a:off x="6921500" y="91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38908</xdr:rowOff>
    </xdr:from>
    <xdr:ext cx="534377" cy="259045"/>
    <xdr:sp macro="" textlink="">
      <xdr:nvSpPr>
        <xdr:cNvPr id="378" name="テキスト ボックス 377"/>
        <xdr:cNvSpPr txBox="1"/>
      </xdr:nvSpPr>
      <xdr:spPr>
        <a:xfrm>
          <a:off x="6705111" y="895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150254</xdr:rowOff>
    </xdr:from>
    <xdr:to>
      <xdr:col>55</xdr:col>
      <xdr:colOff>0</xdr:colOff>
      <xdr:row>74</xdr:row>
      <xdr:rowOff>68149</xdr:rowOff>
    </xdr:to>
    <xdr:cxnSp macro="">
      <xdr:nvCxnSpPr>
        <xdr:cNvPr id="407" name="直線コネクタ 406"/>
        <xdr:cNvCxnSpPr/>
      </xdr:nvCxnSpPr>
      <xdr:spPr>
        <a:xfrm>
          <a:off x="9639300" y="12151754"/>
          <a:ext cx="838200" cy="60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08" name="商工費平均値テキスト"/>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150254</xdr:rowOff>
    </xdr:from>
    <xdr:to>
      <xdr:col>50</xdr:col>
      <xdr:colOff>114300</xdr:colOff>
      <xdr:row>74</xdr:row>
      <xdr:rowOff>126517</xdr:rowOff>
    </xdr:to>
    <xdr:cxnSp macro="">
      <xdr:nvCxnSpPr>
        <xdr:cNvPr id="410" name="直線コネクタ 409"/>
        <xdr:cNvCxnSpPr/>
      </xdr:nvCxnSpPr>
      <xdr:spPr>
        <a:xfrm flipV="1">
          <a:off x="8750300" y="12151754"/>
          <a:ext cx="889000" cy="66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2" name="テキスト ボックス 411"/>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104305</xdr:rowOff>
    </xdr:from>
    <xdr:to>
      <xdr:col>45</xdr:col>
      <xdr:colOff>177800</xdr:colOff>
      <xdr:row>74</xdr:row>
      <xdr:rowOff>126517</xdr:rowOff>
    </xdr:to>
    <xdr:cxnSp macro="">
      <xdr:nvCxnSpPr>
        <xdr:cNvPr id="413" name="直線コネクタ 412"/>
        <xdr:cNvCxnSpPr/>
      </xdr:nvCxnSpPr>
      <xdr:spPr>
        <a:xfrm>
          <a:off x="7861300" y="12791605"/>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104305</xdr:rowOff>
    </xdr:from>
    <xdr:to>
      <xdr:col>41</xdr:col>
      <xdr:colOff>50800</xdr:colOff>
      <xdr:row>75</xdr:row>
      <xdr:rowOff>4483</xdr:rowOff>
    </xdr:to>
    <xdr:cxnSp macro="">
      <xdr:nvCxnSpPr>
        <xdr:cNvPr id="416" name="直線コネクタ 415"/>
        <xdr:cNvCxnSpPr/>
      </xdr:nvCxnSpPr>
      <xdr:spPr>
        <a:xfrm flipV="1">
          <a:off x="6972300" y="1279160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17349</xdr:rowOff>
    </xdr:from>
    <xdr:to>
      <xdr:col>55</xdr:col>
      <xdr:colOff>50800</xdr:colOff>
      <xdr:row>74</xdr:row>
      <xdr:rowOff>118949</xdr:rowOff>
    </xdr:to>
    <xdr:sp macro="" textlink="">
      <xdr:nvSpPr>
        <xdr:cNvPr id="426" name="楕円 425"/>
        <xdr:cNvSpPr/>
      </xdr:nvSpPr>
      <xdr:spPr>
        <a:xfrm>
          <a:off x="10426700" y="127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40226</xdr:rowOff>
    </xdr:from>
    <xdr:ext cx="534377" cy="259045"/>
    <xdr:sp macro="" textlink="">
      <xdr:nvSpPr>
        <xdr:cNvPr id="427" name="商工費該当値テキスト"/>
        <xdr:cNvSpPr txBox="1"/>
      </xdr:nvSpPr>
      <xdr:spPr>
        <a:xfrm>
          <a:off x="10528300" y="125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99454</xdr:rowOff>
    </xdr:from>
    <xdr:to>
      <xdr:col>50</xdr:col>
      <xdr:colOff>165100</xdr:colOff>
      <xdr:row>71</xdr:row>
      <xdr:rowOff>29604</xdr:rowOff>
    </xdr:to>
    <xdr:sp macro="" textlink="">
      <xdr:nvSpPr>
        <xdr:cNvPr id="428" name="楕円 427"/>
        <xdr:cNvSpPr/>
      </xdr:nvSpPr>
      <xdr:spPr>
        <a:xfrm>
          <a:off x="9588500" y="121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46131</xdr:rowOff>
    </xdr:from>
    <xdr:ext cx="534377" cy="259045"/>
    <xdr:sp macro="" textlink="">
      <xdr:nvSpPr>
        <xdr:cNvPr id="429" name="テキスト ボックス 428"/>
        <xdr:cNvSpPr txBox="1"/>
      </xdr:nvSpPr>
      <xdr:spPr>
        <a:xfrm>
          <a:off x="9372111" y="118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75717</xdr:rowOff>
    </xdr:from>
    <xdr:to>
      <xdr:col>46</xdr:col>
      <xdr:colOff>38100</xdr:colOff>
      <xdr:row>75</xdr:row>
      <xdr:rowOff>5867</xdr:rowOff>
    </xdr:to>
    <xdr:sp macro="" textlink="">
      <xdr:nvSpPr>
        <xdr:cNvPr id="430" name="楕円 429"/>
        <xdr:cNvSpPr/>
      </xdr:nvSpPr>
      <xdr:spPr>
        <a:xfrm>
          <a:off x="8699500" y="127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22394</xdr:rowOff>
    </xdr:from>
    <xdr:ext cx="534377" cy="259045"/>
    <xdr:sp macro="" textlink="">
      <xdr:nvSpPr>
        <xdr:cNvPr id="431" name="テキスト ボックス 430"/>
        <xdr:cNvSpPr txBox="1"/>
      </xdr:nvSpPr>
      <xdr:spPr>
        <a:xfrm>
          <a:off x="8483111" y="125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53505</xdr:rowOff>
    </xdr:from>
    <xdr:to>
      <xdr:col>41</xdr:col>
      <xdr:colOff>101600</xdr:colOff>
      <xdr:row>74</xdr:row>
      <xdr:rowOff>155105</xdr:rowOff>
    </xdr:to>
    <xdr:sp macro="" textlink="">
      <xdr:nvSpPr>
        <xdr:cNvPr id="432" name="楕円 431"/>
        <xdr:cNvSpPr/>
      </xdr:nvSpPr>
      <xdr:spPr>
        <a:xfrm>
          <a:off x="7810500" y="127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182</xdr:rowOff>
    </xdr:from>
    <xdr:ext cx="534377" cy="259045"/>
    <xdr:sp macro="" textlink="">
      <xdr:nvSpPr>
        <xdr:cNvPr id="433" name="テキスト ボックス 432"/>
        <xdr:cNvSpPr txBox="1"/>
      </xdr:nvSpPr>
      <xdr:spPr>
        <a:xfrm>
          <a:off x="7594111" y="125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125133</xdr:rowOff>
    </xdr:from>
    <xdr:to>
      <xdr:col>36</xdr:col>
      <xdr:colOff>165100</xdr:colOff>
      <xdr:row>75</xdr:row>
      <xdr:rowOff>55283</xdr:rowOff>
    </xdr:to>
    <xdr:sp macro="" textlink="">
      <xdr:nvSpPr>
        <xdr:cNvPr id="434" name="楕円 433"/>
        <xdr:cNvSpPr/>
      </xdr:nvSpPr>
      <xdr:spPr>
        <a:xfrm>
          <a:off x="6921500" y="128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71810</xdr:rowOff>
    </xdr:from>
    <xdr:ext cx="534377" cy="259045"/>
    <xdr:sp macro="" textlink="">
      <xdr:nvSpPr>
        <xdr:cNvPr id="435" name="テキスト ボックス 434"/>
        <xdr:cNvSpPr txBox="1"/>
      </xdr:nvSpPr>
      <xdr:spPr>
        <a:xfrm>
          <a:off x="6705111" y="125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70758</xdr:rowOff>
    </xdr:from>
    <xdr:to>
      <xdr:col>55</xdr:col>
      <xdr:colOff>0</xdr:colOff>
      <xdr:row>94</xdr:row>
      <xdr:rowOff>91199</xdr:rowOff>
    </xdr:to>
    <xdr:cxnSp macro="">
      <xdr:nvCxnSpPr>
        <xdr:cNvPr id="465" name="直線コネクタ 464"/>
        <xdr:cNvCxnSpPr/>
      </xdr:nvCxnSpPr>
      <xdr:spPr>
        <a:xfrm flipV="1">
          <a:off x="9639300" y="16015608"/>
          <a:ext cx="8382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99389</xdr:rowOff>
    </xdr:from>
    <xdr:ext cx="534377" cy="259045"/>
    <xdr:sp macro="" textlink="">
      <xdr:nvSpPr>
        <xdr:cNvPr id="466" name="土木費平均値テキスト"/>
        <xdr:cNvSpPr txBox="1"/>
      </xdr:nvSpPr>
      <xdr:spPr>
        <a:xfrm>
          <a:off x="10528300" y="1621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91199</xdr:rowOff>
    </xdr:from>
    <xdr:to>
      <xdr:col>50</xdr:col>
      <xdr:colOff>114300</xdr:colOff>
      <xdr:row>95</xdr:row>
      <xdr:rowOff>50736</xdr:rowOff>
    </xdr:to>
    <xdr:cxnSp macro="">
      <xdr:nvCxnSpPr>
        <xdr:cNvPr id="468" name="直線コネクタ 467"/>
        <xdr:cNvCxnSpPr/>
      </xdr:nvCxnSpPr>
      <xdr:spPr>
        <a:xfrm flipV="1">
          <a:off x="8750300" y="16207499"/>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12234</xdr:rowOff>
    </xdr:from>
    <xdr:ext cx="534377" cy="259045"/>
    <xdr:sp macro="" textlink="">
      <xdr:nvSpPr>
        <xdr:cNvPr id="470" name="テキスト ボックス 469"/>
        <xdr:cNvSpPr txBox="1"/>
      </xdr:nvSpPr>
      <xdr:spPr>
        <a:xfrm>
          <a:off x="9372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50736</xdr:rowOff>
    </xdr:from>
    <xdr:to>
      <xdr:col>45</xdr:col>
      <xdr:colOff>177800</xdr:colOff>
      <xdr:row>96</xdr:row>
      <xdr:rowOff>61861</xdr:rowOff>
    </xdr:to>
    <xdr:cxnSp macro="">
      <xdr:nvCxnSpPr>
        <xdr:cNvPr id="471" name="直線コネクタ 470"/>
        <xdr:cNvCxnSpPr/>
      </xdr:nvCxnSpPr>
      <xdr:spPr>
        <a:xfrm flipV="1">
          <a:off x="7861300" y="16338486"/>
          <a:ext cx="8890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54490</xdr:rowOff>
    </xdr:from>
    <xdr:to>
      <xdr:col>41</xdr:col>
      <xdr:colOff>50800</xdr:colOff>
      <xdr:row>96</xdr:row>
      <xdr:rowOff>61861</xdr:rowOff>
    </xdr:to>
    <xdr:cxnSp macro="">
      <xdr:nvCxnSpPr>
        <xdr:cNvPr id="474" name="直線コネクタ 473"/>
        <xdr:cNvCxnSpPr/>
      </xdr:nvCxnSpPr>
      <xdr:spPr>
        <a:xfrm>
          <a:off x="6972300" y="16513690"/>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19958</xdr:rowOff>
    </xdr:from>
    <xdr:to>
      <xdr:col>55</xdr:col>
      <xdr:colOff>50800</xdr:colOff>
      <xdr:row>93</xdr:row>
      <xdr:rowOff>121558</xdr:rowOff>
    </xdr:to>
    <xdr:sp macro="" textlink="">
      <xdr:nvSpPr>
        <xdr:cNvPr id="484" name="楕円 483"/>
        <xdr:cNvSpPr/>
      </xdr:nvSpPr>
      <xdr:spPr>
        <a:xfrm>
          <a:off x="10426700" y="159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42835</xdr:rowOff>
    </xdr:from>
    <xdr:ext cx="534377" cy="259045"/>
    <xdr:sp macro="" textlink="">
      <xdr:nvSpPr>
        <xdr:cNvPr id="485" name="土木費該当値テキスト"/>
        <xdr:cNvSpPr txBox="1"/>
      </xdr:nvSpPr>
      <xdr:spPr>
        <a:xfrm>
          <a:off x="10528300" y="158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40399</xdr:rowOff>
    </xdr:from>
    <xdr:to>
      <xdr:col>50</xdr:col>
      <xdr:colOff>165100</xdr:colOff>
      <xdr:row>94</xdr:row>
      <xdr:rowOff>141999</xdr:rowOff>
    </xdr:to>
    <xdr:sp macro="" textlink="">
      <xdr:nvSpPr>
        <xdr:cNvPr id="486" name="楕円 485"/>
        <xdr:cNvSpPr/>
      </xdr:nvSpPr>
      <xdr:spPr>
        <a:xfrm>
          <a:off x="9588500" y="161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158526</xdr:rowOff>
    </xdr:from>
    <xdr:ext cx="534377" cy="259045"/>
    <xdr:sp macro="" textlink="">
      <xdr:nvSpPr>
        <xdr:cNvPr id="487" name="テキスト ボックス 486"/>
        <xdr:cNvSpPr txBox="1"/>
      </xdr:nvSpPr>
      <xdr:spPr>
        <a:xfrm>
          <a:off x="9372111" y="159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171386</xdr:rowOff>
    </xdr:from>
    <xdr:to>
      <xdr:col>46</xdr:col>
      <xdr:colOff>38100</xdr:colOff>
      <xdr:row>95</xdr:row>
      <xdr:rowOff>101536</xdr:rowOff>
    </xdr:to>
    <xdr:sp macro="" textlink="">
      <xdr:nvSpPr>
        <xdr:cNvPr id="488" name="楕円 487"/>
        <xdr:cNvSpPr/>
      </xdr:nvSpPr>
      <xdr:spPr>
        <a:xfrm>
          <a:off x="8699500" y="162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118063</xdr:rowOff>
    </xdr:from>
    <xdr:ext cx="534377" cy="259045"/>
    <xdr:sp macro="" textlink="">
      <xdr:nvSpPr>
        <xdr:cNvPr id="489" name="テキスト ボックス 488"/>
        <xdr:cNvSpPr txBox="1"/>
      </xdr:nvSpPr>
      <xdr:spPr>
        <a:xfrm>
          <a:off x="8483111" y="160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11061</xdr:rowOff>
    </xdr:from>
    <xdr:to>
      <xdr:col>41</xdr:col>
      <xdr:colOff>101600</xdr:colOff>
      <xdr:row>96</xdr:row>
      <xdr:rowOff>112661</xdr:rowOff>
    </xdr:to>
    <xdr:sp macro="" textlink="">
      <xdr:nvSpPr>
        <xdr:cNvPr id="490" name="楕円 489"/>
        <xdr:cNvSpPr/>
      </xdr:nvSpPr>
      <xdr:spPr>
        <a:xfrm>
          <a:off x="7810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129188</xdr:rowOff>
    </xdr:from>
    <xdr:ext cx="534377" cy="259045"/>
    <xdr:sp macro="" textlink="">
      <xdr:nvSpPr>
        <xdr:cNvPr id="491" name="テキスト ボックス 490"/>
        <xdr:cNvSpPr txBox="1"/>
      </xdr:nvSpPr>
      <xdr:spPr>
        <a:xfrm>
          <a:off x="7594111" y="162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3690</xdr:rowOff>
    </xdr:from>
    <xdr:to>
      <xdr:col>36</xdr:col>
      <xdr:colOff>165100</xdr:colOff>
      <xdr:row>96</xdr:row>
      <xdr:rowOff>105290</xdr:rowOff>
    </xdr:to>
    <xdr:sp macro="" textlink="">
      <xdr:nvSpPr>
        <xdr:cNvPr id="492" name="楕円 491"/>
        <xdr:cNvSpPr/>
      </xdr:nvSpPr>
      <xdr:spPr>
        <a:xfrm>
          <a:off x="6921500" y="164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121817</xdr:rowOff>
    </xdr:from>
    <xdr:ext cx="534377" cy="259045"/>
    <xdr:sp macro="" textlink="">
      <xdr:nvSpPr>
        <xdr:cNvPr id="493" name="テキスト ボックス 492"/>
        <xdr:cNvSpPr txBox="1"/>
      </xdr:nvSpPr>
      <xdr:spPr>
        <a:xfrm>
          <a:off x="6705111" y="162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129794</xdr:rowOff>
    </xdr:from>
    <xdr:to>
      <xdr:col>85</xdr:col>
      <xdr:colOff>127000</xdr:colOff>
      <xdr:row>33</xdr:row>
      <xdr:rowOff>29553</xdr:rowOff>
    </xdr:to>
    <xdr:cxnSp macro="">
      <xdr:nvCxnSpPr>
        <xdr:cNvPr id="523" name="直線コネクタ 522"/>
        <xdr:cNvCxnSpPr/>
      </xdr:nvCxnSpPr>
      <xdr:spPr>
        <a:xfrm flipV="1">
          <a:off x="15481300" y="5273294"/>
          <a:ext cx="838200" cy="4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41267</xdr:rowOff>
    </xdr:from>
    <xdr:ext cx="534377" cy="259045"/>
    <xdr:sp macro="" textlink="">
      <xdr:nvSpPr>
        <xdr:cNvPr id="524" name="消防費平均値テキスト"/>
        <xdr:cNvSpPr txBox="1"/>
      </xdr:nvSpPr>
      <xdr:spPr>
        <a:xfrm>
          <a:off x="16370300" y="60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29553</xdr:rowOff>
    </xdr:from>
    <xdr:to>
      <xdr:col>81</xdr:col>
      <xdr:colOff>50800</xdr:colOff>
      <xdr:row>34</xdr:row>
      <xdr:rowOff>145301</xdr:rowOff>
    </xdr:to>
    <xdr:cxnSp macro="">
      <xdr:nvCxnSpPr>
        <xdr:cNvPr id="526" name="直線コネクタ 525"/>
        <xdr:cNvCxnSpPr/>
      </xdr:nvCxnSpPr>
      <xdr:spPr>
        <a:xfrm flipV="1">
          <a:off x="14592300" y="5687403"/>
          <a:ext cx="889000" cy="2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113618</xdr:rowOff>
    </xdr:from>
    <xdr:ext cx="534377" cy="259045"/>
    <xdr:sp macro="" textlink="">
      <xdr:nvSpPr>
        <xdr:cNvPr id="528" name="テキスト ボックス 527"/>
        <xdr:cNvSpPr txBox="1"/>
      </xdr:nvSpPr>
      <xdr:spPr>
        <a:xfrm>
          <a:off x="15214111" y="59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145301</xdr:rowOff>
    </xdr:from>
    <xdr:to>
      <xdr:col>76</xdr:col>
      <xdr:colOff>114300</xdr:colOff>
      <xdr:row>35</xdr:row>
      <xdr:rowOff>42621</xdr:rowOff>
    </xdr:to>
    <xdr:cxnSp macro="">
      <xdr:nvCxnSpPr>
        <xdr:cNvPr id="529" name="直線コネクタ 528"/>
        <xdr:cNvCxnSpPr/>
      </xdr:nvCxnSpPr>
      <xdr:spPr>
        <a:xfrm flipV="1">
          <a:off x="13703300" y="5974601"/>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162357</xdr:rowOff>
    </xdr:from>
    <xdr:to>
      <xdr:col>76</xdr:col>
      <xdr:colOff>165100</xdr:colOff>
      <xdr:row>37</xdr:row>
      <xdr:rowOff>92507</xdr:rowOff>
    </xdr:to>
    <xdr:sp macro="" textlink="">
      <xdr:nvSpPr>
        <xdr:cNvPr id="530" name="フローチャート: 判断 529"/>
        <xdr:cNvSpPr/>
      </xdr:nvSpPr>
      <xdr:spPr>
        <a:xfrm>
          <a:off x="1454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83634</xdr:rowOff>
    </xdr:from>
    <xdr:ext cx="534377" cy="259045"/>
    <xdr:sp macro="" textlink="">
      <xdr:nvSpPr>
        <xdr:cNvPr id="531" name="テキスト ボックス 530"/>
        <xdr:cNvSpPr txBox="1"/>
      </xdr:nvSpPr>
      <xdr:spPr>
        <a:xfrm>
          <a:off x="1432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42621</xdr:rowOff>
    </xdr:from>
    <xdr:to>
      <xdr:col>71</xdr:col>
      <xdr:colOff>177800</xdr:colOff>
      <xdr:row>35</xdr:row>
      <xdr:rowOff>106210</xdr:rowOff>
    </xdr:to>
    <xdr:cxnSp macro="">
      <xdr:nvCxnSpPr>
        <xdr:cNvPr id="532" name="直線コネクタ 531"/>
        <xdr:cNvCxnSpPr/>
      </xdr:nvCxnSpPr>
      <xdr:spPr>
        <a:xfrm flipV="1">
          <a:off x="12814300" y="6043371"/>
          <a:ext cx="8890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152222</xdr:rowOff>
    </xdr:from>
    <xdr:to>
      <xdr:col>72</xdr:col>
      <xdr:colOff>38100</xdr:colOff>
      <xdr:row>37</xdr:row>
      <xdr:rowOff>82372</xdr:rowOff>
    </xdr:to>
    <xdr:sp macro="" textlink="">
      <xdr:nvSpPr>
        <xdr:cNvPr id="533" name="フローチャート: 判断 532"/>
        <xdr:cNvSpPr/>
      </xdr:nvSpPr>
      <xdr:spPr>
        <a:xfrm>
          <a:off x="13652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73499</xdr:rowOff>
    </xdr:from>
    <xdr:ext cx="534377" cy="259045"/>
    <xdr:sp macro="" textlink="">
      <xdr:nvSpPr>
        <xdr:cNvPr id="534" name="テキスト ボックス 533"/>
        <xdr:cNvSpPr txBox="1"/>
      </xdr:nvSpPr>
      <xdr:spPr>
        <a:xfrm>
          <a:off x="13436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16129</xdr:rowOff>
    </xdr:from>
    <xdr:to>
      <xdr:col>67</xdr:col>
      <xdr:colOff>101600</xdr:colOff>
      <xdr:row>37</xdr:row>
      <xdr:rowOff>117729</xdr:rowOff>
    </xdr:to>
    <xdr:sp macro="" textlink="">
      <xdr:nvSpPr>
        <xdr:cNvPr id="535" name="フローチャート: 判断 534"/>
        <xdr:cNvSpPr/>
      </xdr:nvSpPr>
      <xdr:spPr>
        <a:xfrm>
          <a:off x="12763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108856</xdr:rowOff>
    </xdr:from>
    <xdr:ext cx="534377" cy="259045"/>
    <xdr:sp macro="" textlink="">
      <xdr:nvSpPr>
        <xdr:cNvPr id="536" name="テキスト ボックス 535"/>
        <xdr:cNvSpPr txBox="1"/>
      </xdr:nvSpPr>
      <xdr:spPr>
        <a:xfrm>
          <a:off x="12547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78994</xdr:rowOff>
    </xdr:from>
    <xdr:to>
      <xdr:col>85</xdr:col>
      <xdr:colOff>177800</xdr:colOff>
      <xdr:row>31</xdr:row>
      <xdr:rowOff>9144</xdr:rowOff>
    </xdr:to>
    <xdr:sp macro="" textlink="">
      <xdr:nvSpPr>
        <xdr:cNvPr id="542" name="楕円 541"/>
        <xdr:cNvSpPr/>
      </xdr:nvSpPr>
      <xdr:spPr>
        <a:xfrm>
          <a:off x="16268700" y="52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32021</xdr:rowOff>
    </xdr:from>
    <xdr:ext cx="534377" cy="259045"/>
    <xdr:sp macro="" textlink="">
      <xdr:nvSpPr>
        <xdr:cNvPr id="543" name="消防費該当値テキスト"/>
        <xdr:cNvSpPr txBox="1"/>
      </xdr:nvSpPr>
      <xdr:spPr>
        <a:xfrm>
          <a:off x="16370300" y="517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150203</xdr:rowOff>
    </xdr:from>
    <xdr:to>
      <xdr:col>81</xdr:col>
      <xdr:colOff>101600</xdr:colOff>
      <xdr:row>33</xdr:row>
      <xdr:rowOff>80353</xdr:rowOff>
    </xdr:to>
    <xdr:sp macro="" textlink="">
      <xdr:nvSpPr>
        <xdr:cNvPr id="544" name="楕円 543"/>
        <xdr:cNvSpPr/>
      </xdr:nvSpPr>
      <xdr:spPr>
        <a:xfrm>
          <a:off x="15430500" y="56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96880</xdr:rowOff>
    </xdr:from>
    <xdr:ext cx="534377" cy="259045"/>
    <xdr:sp macro="" textlink="">
      <xdr:nvSpPr>
        <xdr:cNvPr id="545" name="テキスト ボックス 544"/>
        <xdr:cNvSpPr txBox="1"/>
      </xdr:nvSpPr>
      <xdr:spPr>
        <a:xfrm>
          <a:off x="15214111" y="54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94501</xdr:rowOff>
    </xdr:from>
    <xdr:to>
      <xdr:col>76</xdr:col>
      <xdr:colOff>165100</xdr:colOff>
      <xdr:row>35</xdr:row>
      <xdr:rowOff>24651</xdr:rowOff>
    </xdr:to>
    <xdr:sp macro="" textlink="">
      <xdr:nvSpPr>
        <xdr:cNvPr id="546" name="楕円 545"/>
        <xdr:cNvSpPr/>
      </xdr:nvSpPr>
      <xdr:spPr>
        <a:xfrm>
          <a:off x="14541500" y="59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41178</xdr:rowOff>
    </xdr:from>
    <xdr:ext cx="534377" cy="259045"/>
    <xdr:sp macro="" textlink="">
      <xdr:nvSpPr>
        <xdr:cNvPr id="547" name="テキスト ボックス 546"/>
        <xdr:cNvSpPr txBox="1"/>
      </xdr:nvSpPr>
      <xdr:spPr>
        <a:xfrm>
          <a:off x="14325111" y="56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163271</xdr:rowOff>
    </xdr:from>
    <xdr:to>
      <xdr:col>72</xdr:col>
      <xdr:colOff>38100</xdr:colOff>
      <xdr:row>35</xdr:row>
      <xdr:rowOff>93421</xdr:rowOff>
    </xdr:to>
    <xdr:sp macro="" textlink="">
      <xdr:nvSpPr>
        <xdr:cNvPr id="548" name="楕円 547"/>
        <xdr:cNvSpPr/>
      </xdr:nvSpPr>
      <xdr:spPr>
        <a:xfrm>
          <a:off x="13652500" y="59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109948</xdr:rowOff>
    </xdr:from>
    <xdr:ext cx="534377" cy="259045"/>
    <xdr:sp macro="" textlink="">
      <xdr:nvSpPr>
        <xdr:cNvPr id="549" name="テキスト ボックス 548"/>
        <xdr:cNvSpPr txBox="1"/>
      </xdr:nvSpPr>
      <xdr:spPr>
        <a:xfrm>
          <a:off x="13436111" y="57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55410</xdr:rowOff>
    </xdr:from>
    <xdr:to>
      <xdr:col>67</xdr:col>
      <xdr:colOff>101600</xdr:colOff>
      <xdr:row>35</xdr:row>
      <xdr:rowOff>157010</xdr:rowOff>
    </xdr:to>
    <xdr:sp macro="" textlink="">
      <xdr:nvSpPr>
        <xdr:cNvPr id="550" name="楕円 549"/>
        <xdr:cNvSpPr/>
      </xdr:nvSpPr>
      <xdr:spPr>
        <a:xfrm>
          <a:off x="12763500" y="60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2087</xdr:rowOff>
    </xdr:from>
    <xdr:ext cx="534377" cy="259045"/>
    <xdr:sp macro="" textlink="">
      <xdr:nvSpPr>
        <xdr:cNvPr id="551" name="テキスト ボックス 550"/>
        <xdr:cNvSpPr txBox="1"/>
      </xdr:nvSpPr>
      <xdr:spPr>
        <a:xfrm>
          <a:off x="12547111" y="58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77325</xdr:rowOff>
    </xdr:from>
    <xdr:to>
      <xdr:col>85</xdr:col>
      <xdr:colOff>127000</xdr:colOff>
      <xdr:row>58</xdr:row>
      <xdr:rowOff>41631</xdr:rowOff>
    </xdr:to>
    <xdr:cxnSp macro="">
      <xdr:nvCxnSpPr>
        <xdr:cNvPr id="583" name="直線コネクタ 582"/>
        <xdr:cNvCxnSpPr/>
      </xdr:nvCxnSpPr>
      <xdr:spPr>
        <a:xfrm>
          <a:off x="15481300" y="9678525"/>
          <a:ext cx="838200" cy="30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4" name="教育費平均値テキスト"/>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68883</xdr:rowOff>
    </xdr:from>
    <xdr:to>
      <xdr:col>81</xdr:col>
      <xdr:colOff>50800</xdr:colOff>
      <xdr:row>56</xdr:row>
      <xdr:rowOff>77325</xdr:rowOff>
    </xdr:to>
    <xdr:cxnSp macro="">
      <xdr:nvCxnSpPr>
        <xdr:cNvPr id="586" name="直線コネクタ 585"/>
        <xdr:cNvCxnSpPr/>
      </xdr:nvCxnSpPr>
      <xdr:spPr>
        <a:xfrm>
          <a:off x="14592300" y="9155733"/>
          <a:ext cx="889000" cy="52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36858</xdr:rowOff>
    </xdr:from>
    <xdr:ext cx="534377" cy="259045"/>
    <xdr:sp macro="" textlink="">
      <xdr:nvSpPr>
        <xdr:cNvPr id="588" name="テキスト ボックス 587"/>
        <xdr:cNvSpPr txBox="1"/>
      </xdr:nvSpPr>
      <xdr:spPr>
        <a:xfrm>
          <a:off x="15214111" y="9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68883</xdr:rowOff>
    </xdr:from>
    <xdr:to>
      <xdr:col>76</xdr:col>
      <xdr:colOff>114300</xdr:colOff>
      <xdr:row>57</xdr:row>
      <xdr:rowOff>114684</xdr:rowOff>
    </xdr:to>
    <xdr:cxnSp macro="">
      <xdr:nvCxnSpPr>
        <xdr:cNvPr id="589" name="直線コネクタ 588"/>
        <xdr:cNvCxnSpPr/>
      </xdr:nvCxnSpPr>
      <xdr:spPr>
        <a:xfrm flipV="1">
          <a:off x="13703300" y="9155733"/>
          <a:ext cx="889000" cy="7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6424</xdr:rowOff>
    </xdr:from>
    <xdr:to>
      <xdr:col>76</xdr:col>
      <xdr:colOff>165100</xdr:colOff>
      <xdr:row>58</xdr:row>
      <xdr:rowOff>108024</xdr:rowOff>
    </xdr:to>
    <xdr:sp macro="" textlink="">
      <xdr:nvSpPr>
        <xdr:cNvPr id="590" name="フローチャート: 判断 589"/>
        <xdr:cNvSpPr/>
      </xdr:nvSpPr>
      <xdr:spPr>
        <a:xfrm>
          <a:off x="14541500" y="995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99151</xdr:rowOff>
    </xdr:from>
    <xdr:ext cx="534377" cy="259045"/>
    <xdr:sp macro="" textlink="">
      <xdr:nvSpPr>
        <xdr:cNvPr id="591" name="テキスト ボックス 590"/>
        <xdr:cNvSpPr txBox="1"/>
      </xdr:nvSpPr>
      <xdr:spPr>
        <a:xfrm>
          <a:off x="14325111" y="1004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114684</xdr:rowOff>
    </xdr:from>
    <xdr:to>
      <xdr:col>71</xdr:col>
      <xdr:colOff>177800</xdr:colOff>
      <xdr:row>58</xdr:row>
      <xdr:rowOff>54367</xdr:rowOff>
    </xdr:to>
    <xdr:cxnSp macro="">
      <xdr:nvCxnSpPr>
        <xdr:cNvPr id="592" name="直線コネクタ 591"/>
        <xdr:cNvCxnSpPr/>
      </xdr:nvCxnSpPr>
      <xdr:spPr>
        <a:xfrm flipV="1">
          <a:off x="12814300" y="9887334"/>
          <a:ext cx="889000" cy="1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48878</xdr:rowOff>
    </xdr:from>
    <xdr:to>
      <xdr:col>72</xdr:col>
      <xdr:colOff>38100</xdr:colOff>
      <xdr:row>58</xdr:row>
      <xdr:rowOff>150478</xdr:rowOff>
    </xdr:to>
    <xdr:sp macro="" textlink="">
      <xdr:nvSpPr>
        <xdr:cNvPr id="593" name="フローチャート: 判断 592"/>
        <xdr:cNvSpPr/>
      </xdr:nvSpPr>
      <xdr:spPr>
        <a:xfrm>
          <a:off x="13652500" y="999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141605</xdr:rowOff>
    </xdr:from>
    <xdr:ext cx="534377" cy="259045"/>
    <xdr:sp macro="" textlink="">
      <xdr:nvSpPr>
        <xdr:cNvPr id="594" name="テキスト ボックス 593"/>
        <xdr:cNvSpPr txBox="1"/>
      </xdr:nvSpPr>
      <xdr:spPr>
        <a:xfrm>
          <a:off x="13436111" y="100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58464</xdr:rowOff>
    </xdr:from>
    <xdr:to>
      <xdr:col>67</xdr:col>
      <xdr:colOff>101600</xdr:colOff>
      <xdr:row>58</xdr:row>
      <xdr:rowOff>160064</xdr:rowOff>
    </xdr:to>
    <xdr:sp macro="" textlink="">
      <xdr:nvSpPr>
        <xdr:cNvPr id="595" name="フローチャート: 判断 594"/>
        <xdr:cNvSpPr/>
      </xdr:nvSpPr>
      <xdr:spPr>
        <a:xfrm>
          <a:off x="12763500" y="1000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151191</xdr:rowOff>
    </xdr:from>
    <xdr:ext cx="534377" cy="259045"/>
    <xdr:sp macro="" textlink="">
      <xdr:nvSpPr>
        <xdr:cNvPr id="596" name="テキスト ボックス 595"/>
        <xdr:cNvSpPr txBox="1"/>
      </xdr:nvSpPr>
      <xdr:spPr>
        <a:xfrm>
          <a:off x="12547111" y="100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162281</xdr:rowOff>
    </xdr:from>
    <xdr:to>
      <xdr:col>85</xdr:col>
      <xdr:colOff>177800</xdr:colOff>
      <xdr:row>58</xdr:row>
      <xdr:rowOff>92431</xdr:rowOff>
    </xdr:to>
    <xdr:sp macro="" textlink="">
      <xdr:nvSpPr>
        <xdr:cNvPr id="602" name="楕円 601"/>
        <xdr:cNvSpPr/>
      </xdr:nvSpPr>
      <xdr:spPr>
        <a:xfrm>
          <a:off x="16268700" y="99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140708</xdr:rowOff>
    </xdr:from>
    <xdr:ext cx="534377" cy="259045"/>
    <xdr:sp macro="" textlink="">
      <xdr:nvSpPr>
        <xdr:cNvPr id="603" name="教育費該当値テキスト"/>
        <xdr:cNvSpPr txBox="1"/>
      </xdr:nvSpPr>
      <xdr:spPr>
        <a:xfrm>
          <a:off x="16370300" y="99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26525</xdr:rowOff>
    </xdr:from>
    <xdr:to>
      <xdr:col>81</xdr:col>
      <xdr:colOff>101600</xdr:colOff>
      <xdr:row>56</xdr:row>
      <xdr:rowOff>128125</xdr:rowOff>
    </xdr:to>
    <xdr:sp macro="" textlink="">
      <xdr:nvSpPr>
        <xdr:cNvPr id="604" name="楕円 603"/>
        <xdr:cNvSpPr/>
      </xdr:nvSpPr>
      <xdr:spPr>
        <a:xfrm>
          <a:off x="15430500" y="9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144652</xdr:rowOff>
    </xdr:from>
    <xdr:ext cx="534377" cy="259045"/>
    <xdr:sp macro="" textlink="">
      <xdr:nvSpPr>
        <xdr:cNvPr id="605" name="テキスト ボックス 604"/>
        <xdr:cNvSpPr txBox="1"/>
      </xdr:nvSpPr>
      <xdr:spPr>
        <a:xfrm>
          <a:off x="15214111" y="94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18083</xdr:rowOff>
    </xdr:from>
    <xdr:to>
      <xdr:col>76</xdr:col>
      <xdr:colOff>165100</xdr:colOff>
      <xdr:row>53</xdr:row>
      <xdr:rowOff>119683</xdr:rowOff>
    </xdr:to>
    <xdr:sp macro="" textlink="">
      <xdr:nvSpPr>
        <xdr:cNvPr id="606" name="楕円 605"/>
        <xdr:cNvSpPr/>
      </xdr:nvSpPr>
      <xdr:spPr>
        <a:xfrm>
          <a:off x="14541500" y="9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136210</xdr:rowOff>
    </xdr:from>
    <xdr:ext cx="599010" cy="259045"/>
    <xdr:sp macro="" textlink="">
      <xdr:nvSpPr>
        <xdr:cNvPr id="607" name="テキスト ボックス 606"/>
        <xdr:cNvSpPr txBox="1"/>
      </xdr:nvSpPr>
      <xdr:spPr>
        <a:xfrm>
          <a:off x="14292795" y="888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63884</xdr:rowOff>
    </xdr:from>
    <xdr:to>
      <xdr:col>72</xdr:col>
      <xdr:colOff>38100</xdr:colOff>
      <xdr:row>57</xdr:row>
      <xdr:rowOff>165484</xdr:rowOff>
    </xdr:to>
    <xdr:sp macro="" textlink="">
      <xdr:nvSpPr>
        <xdr:cNvPr id="608" name="楕円 607"/>
        <xdr:cNvSpPr/>
      </xdr:nvSpPr>
      <xdr:spPr>
        <a:xfrm>
          <a:off x="13652500" y="98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10561</xdr:rowOff>
    </xdr:from>
    <xdr:ext cx="534377" cy="259045"/>
    <xdr:sp macro="" textlink="">
      <xdr:nvSpPr>
        <xdr:cNvPr id="609" name="テキスト ボックス 608"/>
        <xdr:cNvSpPr txBox="1"/>
      </xdr:nvSpPr>
      <xdr:spPr>
        <a:xfrm>
          <a:off x="13436111" y="96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3567</xdr:rowOff>
    </xdr:from>
    <xdr:to>
      <xdr:col>67</xdr:col>
      <xdr:colOff>101600</xdr:colOff>
      <xdr:row>58</xdr:row>
      <xdr:rowOff>105167</xdr:rowOff>
    </xdr:to>
    <xdr:sp macro="" textlink="">
      <xdr:nvSpPr>
        <xdr:cNvPr id="610" name="楕円 609"/>
        <xdr:cNvSpPr/>
      </xdr:nvSpPr>
      <xdr:spPr>
        <a:xfrm>
          <a:off x="12763500" y="9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121694</xdr:rowOff>
    </xdr:from>
    <xdr:ext cx="534377" cy="259045"/>
    <xdr:sp macro="" textlink="">
      <xdr:nvSpPr>
        <xdr:cNvPr id="611" name="テキスト ボックス 610"/>
        <xdr:cNvSpPr txBox="1"/>
      </xdr:nvSpPr>
      <xdr:spPr>
        <a:xfrm>
          <a:off x="12547111" y="972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106820</xdr:rowOff>
    </xdr:from>
    <xdr:to>
      <xdr:col>85</xdr:col>
      <xdr:colOff>127000</xdr:colOff>
      <xdr:row>78</xdr:row>
      <xdr:rowOff>160159</xdr:rowOff>
    </xdr:to>
    <xdr:cxnSp macro="">
      <xdr:nvCxnSpPr>
        <xdr:cNvPr id="640" name="直線コネクタ 639"/>
        <xdr:cNvCxnSpPr/>
      </xdr:nvCxnSpPr>
      <xdr:spPr>
        <a:xfrm>
          <a:off x="15481300" y="1347992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58623</xdr:rowOff>
    </xdr:from>
    <xdr:to>
      <xdr:col>81</xdr:col>
      <xdr:colOff>50800</xdr:colOff>
      <xdr:row>78</xdr:row>
      <xdr:rowOff>106820</xdr:rowOff>
    </xdr:to>
    <xdr:cxnSp macro="">
      <xdr:nvCxnSpPr>
        <xdr:cNvPr id="643" name="直線コネクタ 642"/>
        <xdr:cNvCxnSpPr/>
      </xdr:nvCxnSpPr>
      <xdr:spPr>
        <a:xfrm>
          <a:off x="14592300" y="13260273"/>
          <a:ext cx="889000" cy="2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5" name="テキスト ボックス 644"/>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58623</xdr:rowOff>
    </xdr:from>
    <xdr:to>
      <xdr:col>76</xdr:col>
      <xdr:colOff>114300</xdr:colOff>
      <xdr:row>77</xdr:row>
      <xdr:rowOff>110706</xdr:rowOff>
    </xdr:to>
    <xdr:cxnSp macro="">
      <xdr:nvCxnSpPr>
        <xdr:cNvPr id="646" name="直線コネクタ 645"/>
        <xdr:cNvCxnSpPr/>
      </xdr:nvCxnSpPr>
      <xdr:spPr>
        <a:xfrm flipV="1">
          <a:off x="13703300" y="13260273"/>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27406</xdr:rowOff>
    </xdr:from>
    <xdr:to>
      <xdr:col>76</xdr:col>
      <xdr:colOff>165100</xdr:colOff>
      <xdr:row>78</xdr:row>
      <xdr:rowOff>129006</xdr:rowOff>
    </xdr:to>
    <xdr:sp macro="" textlink="">
      <xdr:nvSpPr>
        <xdr:cNvPr id="647" name="フローチャート: 判断 646"/>
        <xdr:cNvSpPr/>
      </xdr:nvSpPr>
      <xdr:spPr>
        <a:xfrm>
          <a:off x="14541500" y="134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120133</xdr:rowOff>
    </xdr:from>
    <xdr:ext cx="469744" cy="259045"/>
    <xdr:sp macro="" textlink="">
      <xdr:nvSpPr>
        <xdr:cNvPr id="648" name="テキスト ボックス 647"/>
        <xdr:cNvSpPr txBox="1"/>
      </xdr:nvSpPr>
      <xdr:spPr>
        <a:xfrm>
          <a:off x="14357428" y="134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110706</xdr:rowOff>
    </xdr:from>
    <xdr:to>
      <xdr:col>71</xdr:col>
      <xdr:colOff>177800</xdr:colOff>
      <xdr:row>78</xdr:row>
      <xdr:rowOff>70358</xdr:rowOff>
    </xdr:to>
    <xdr:cxnSp macro="">
      <xdr:nvCxnSpPr>
        <xdr:cNvPr id="649" name="直線コネクタ 648"/>
        <xdr:cNvCxnSpPr/>
      </xdr:nvCxnSpPr>
      <xdr:spPr>
        <a:xfrm flipV="1">
          <a:off x="12814300" y="13312356"/>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76403</xdr:rowOff>
    </xdr:from>
    <xdr:to>
      <xdr:col>72</xdr:col>
      <xdr:colOff>38100</xdr:colOff>
      <xdr:row>79</xdr:row>
      <xdr:rowOff>6553</xdr:rowOff>
    </xdr:to>
    <xdr:sp macro="" textlink="">
      <xdr:nvSpPr>
        <xdr:cNvPr id="650" name="フローチャート: 判断 649"/>
        <xdr:cNvSpPr/>
      </xdr:nvSpPr>
      <xdr:spPr>
        <a:xfrm>
          <a:off x="13652500" y="134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169130</xdr:rowOff>
    </xdr:from>
    <xdr:ext cx="469744" cy="259045"/>
    <xdr:sp macro="" textlink="">
      <xdr:nvSpPr>
        <xdr:cNvPr id="651" name="テキスト ボックス 650"/>
        <xdr:cNvSpPr txBox="1"/>
      </xdr:nvSpPr>
      <xdr:spPr>
        <a:xfrm>
          <a:off x="13468428" y="1354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99073</xdr:rowOff>
    </xdr:from>
    <xdr:to>
      <xdr:col>67</xdr:col>
      <xdr:colOff>101600</xdr:colOff>
      <xdr:row>79</xdr:row>
      <xdr:rowOff>29223</xdr:rowOff>
    </xdr:to>
    <xdr:sp macro="" textlink="">
      <xdr:nvSpPr>
        <xdr:cNvPr id="652" name="フローチャート: 判断 651"/>
        <xdr:cNvSpPr/>
      </xdr:nvSpPr>
      <xdr:spPr>
        <a:xfrm>
          <a:off x="127635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20350</xdr:rowOff>
    </xdr:from>
    <xdr:ext cx="469744" cy="259045"/>
    <xdr:sp macro="" textlink="">
      <xdr:nvSpPr>
        <xdr:cNvPr id="653" name="テキスト ボックス 652"/>
        <xdr:cNvSpPr txBox="1"/>
      </xdr:nvSpPr>
      <xdr:spPr>
        <a:xfrm>
          <a:off x="12579428" y="135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109359</xdr:rowOff>
    </xdr:from>
    <xdr:to>
      <xdr:col>85</xdr:col>
      <xdr:colOff>177800</xdr:colOff>
      <xdr:row>79</xdr:row>
      <xdr:rowOff>39509</xdr:rowOff>
    </xdr:to>
    <xdr:sp macro="" textlink="">
      <xdr:nvSpPr>
        <xdr:cNvPr id="659" name="楕円 658"/>
        <xdr:cNvSpPr/>
      </xdr:nvSpPr>
      <xdr:spPr>
        <a:xfrm>
          <a:off x="16268700" y="13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24286</xdr:rowOff>
    </xdr:from>
    <xdr:ext cx="469744" cy="259045"/>
    <xdr:sp macro="" textlink="">
      <xdr:nvSpPr>
        <xdr:cNvPr id="660" name="災害復旧費該当値テキスト"/>
        <xdr:cNvSpPr txBox="1"/>
      </xdr:nvSpPr>
      <xdr:spPr>
        <a:xfrm>
          <a:off x="16370300" y="133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56020</xdr:rowOff>
    </xdr:from>
    <xdr:to>
      <xdr:col>81</xdr:col>
      <xdr:colOff>101600</xdr:colOff>
      <xdr:row>78</xdr:row>
      <xdr:rowOff>157620</xdr:rowOff>
    </xdr:to>
    <xdr:sp macro="" textlink="">
      <xdr:nvSpPr>
        <xdr:cNvPr id="661" name="楕円 660"/>
        <xdr:cNvSpPr/>
      </xdr:nvSpPr>
      <xdr:spPr>
        <a:xfrm>
          <a:off x="15430500" y="13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148747</xdr:rowOff>
    </xdr:from>
    <xdr:ext cx="469744" cy="259045"/>
    <xdr:sp macro="" textlink="">
      <xdr:nvSpPr>
        <xdr:cNvPr id="662" name="テキスト ボックス 661"/>
        <xdr:cNvSpPr txBox="1"/>
      </xdr:nvSpPr>
      <xdr:spPr>
        <a:xfrm>
          <a:off x="15246428" y="135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7823</xdr:rowOff>
    </xdr:from>
    <xdr:to>
      <xdr:col>76</xdr:col>
      <xdr:colOff>165100</xdr:colOff>
      <xdr:row>77</xdr:row>
      <xdr:rowOff>109423</xdr:rowOff>
    </xdr:to>
    <xdr:sp macro="" textlink="">
      <xdr:nvSpPr>
        <xdr:cNvPr id="663" name="楕円 662"/>
        <xdr:cNvSpPr/>
      </xdr:nvSpPr>
      <xdr:spPr>
        <a:xfrm>
          <a:off x="14541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125950</xdr:rowOff>
    </xdr:from>
    <xdr:ext cx="469744" cy="259045"/>
    <xdr:sp macro="" textlink="">
      <xdr:nvSpPr>
        <xdr:cNvPr id="664" name="テキスト ボックス 663"/>
        <xdr:cNvSpPr txBox="1"/>
      </xdr:nvSpPr>
      <xdr:spPr>
        <a:xfrm>
          <a:off x="14357428" y="129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59906</xdr:rowOff>
    </xdr:from>
    <xdr:to>
      <xdr:col>72</xdr:col>
      <xdr:colOff>38100</xdr:colOff>
      <xdr:row>77</xdr:row>
      <xdr:rowOff>161506</xdr:rowOff>
    </xdr:to>
    <xdr:sp macro="" textlink="">
      <xdr:nvSpPr>
        <xdr:cNvPr id="665" name="楕円 664"/>
        <xdr:cNvSpPr/>
      </xdr:nvSpPr>
      <xdr:spPr>
        <a:xfrm>
          <a:off x="13652500" y="132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6583</xdr:rowOff>
    </xdr:from>
    <xdr:ext cx="469744" cy="259045"/>
    <xdr:sp macro="" textlink="">
      <xdr:nvSpPr>
        <xdr:cNvPr id="666" name="テキスト ボックス 665"/>
        <xdr:cNvSpPr txBox="1"/>
      </xdr:nvSpPr>
      <xdr:spPr>
        <a:xfrm>
          <a:off x="13468428" y="130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19558</xdr:rowOff>
    </xdr:from>
    <xdr:to>
      <xdr:col>67</xdr:col>
      <xdr:colOff>101600</xdr:colOff>
      <xdr:row>78</xdr:row>
      <xdr:rowOff>121158</xdr:rowOff>
    </xdr:to>
    <xdr:sp macro="" textlink="">
      <xdr:nvSpPr>
        <xdr:cNvPr id="667" name="楕円 666"/>
        <xdr:cNvSpPr/>
      </xdr:nvSpPr>
      <xdr:spPr>
        <a:xfrm>
          <a:off x="12763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137685</xdr:rowOff>
    </xdr:from>
    <xdr:ext cx="469744" cy="259045"/>
    <xdr:sp macro="" textlink="">
      <xdr:nvSpPr>
        <xdr:cNvPr id="668" name="テキスト ボックス 667"/>
        <xdr:cNvSpPr txBox="1"/>
      </xdr:nvSpPr>
      <xdr:spPr>
        <a:xfrm>
          <a:off x="12579428" y="1316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61937</xdr:rowOff>
    </xdr:from>
    <xdr:to>
      <xdr:col>85</xdr:col>
      <xdr:colOff>127000</xdr:colOff>
      <xdr:row>93</xdr:row>
      <xdr:rowOff>110617</xdr:rowOff>
    </xdr:to>
    <xdr:cxnSp macro="">
      <xdr:nvCxnSpPr>
        <xdr:cNvPr id="697" name="直線コネクタ 696"/>
        <xdr:cNvCxnSpPr/>
      </xdr:nvCxnSpPr>
      <xdr:spPr>
        <a:xfrm flipV="1">
          <a:off x="15481300" y="16006787"/>
          <a:ext cx="838200" cy="4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698" name="公債費平均値テキスト"/>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74079</xdr:rowOff>
    </xdr:from>
    <xdr:to>
      <xdr:col>81</xdr:col>
      <xdr:colOff>50800</xdr:colOff>
      <xdr:row>93</xdr:row>
      <xdr:rowOff>110617</xdr:rowOff>
    </xdr:to>
    <xdr:cxnSp macro="">
      <xdr:nvCxnSpPr>
        <xdr:cNvPr id="700" name="直線コネクタ 699"/>
        <xdr:cNvCxnSpPr/>
      </xdr:nvCxnSpPr>
      <xdr:spPr>
        <a:xfrm>
          <a:off x="14592300" y="16018929"/>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2" name="テキスト ボックス 701"/>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71247</xdr:rowOff>
    </xdr:from>
    <xdr:to>
      <xdr:col>76</xdr:col>
      <xdr:colOff>114300</xdr:colOff>
      <xdr:row>93</xdr:row>
      <xdr:rowOff>74079</xdr:rowOff>
    </xdr:to>
    <xdr:cxnSp macro="">
      <xdr:nvCxnSpPr>
        <xdr:cNvPr id="703" name="直線コネクタ 702"/>
        <xdr:cNvCxnSpPr/>
      </xdr:nvCxnSpPr>
      <xdr:spPr>
        <a:xfrm>
          <a:off x="13703300" y="16016097"/>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63919</xdr:rowOff>
    </xdr:from>
    <xdr:to>
      <xdr:col>76</xdr:col>
      <xdr:colOff>165100</xdr:colOff>
      <xdr:row>96</xdr:row>
      <xdr:rowOff>165519</xdr:rowOff>
    </xdr:to>
    <xdr:sp macro="" textlink="">
      <xdr:nvSpPr>
        <xdr:cNvPr id="704" name="フローチャート: 判断 703"/>
        <xdr:cNvSpPr/>
      </xdr:nvSpPr>
      <xdr:spPr>
        <a:xfrm>
          <a:off x="14541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156646</xdr:rowOff>
    </xdr:from>
    <xdr:ext cx="534377" cy="259045"/>
    <xdr:sp macro="" textlink="">
      <xdr:nvSpPr>
        <xdr:cNvPr id="705" name="テキスト ボックス 704"/>
        <xdr:cNvSpPr txBox="1"/>
      </xdr:nvSpPr>
      <xdr:spPr>
        <a:xfrm>
          <a:off x="14325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71247</xdr:rowOff>
    </xdr:from>
    <xdr:to>
      <xdr:col>71</xdr:col>
      <xdr:colOff>177800</xdr:colOff>
      <xdr:row>93</xdr:row>
      <xdr:rowOff>85573</xdr:rowOff>
    </xdr:to>
    <xdr:cxnSp macro="">
      <xdr:nvCxnSpPr>
        <xdr:cNvPr id="706" name="直線コネクタ 705"/>
        <xdr:cNvCxnSpPr/>
      </xdr:nvCxnSpPr>
      <xdr:spPr>
        <a:xfrm flipV="1">
          <a:off x="12814300" y="16016097"/>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59956</xdr:rowOff>
    </xdr:from>
    <xdr:to>
      <xdr:col>72</xdr:col>
      <xdr:colOff>38100</xdr:colOff>
      <xdr:row>96</xdr:row>
      <xdr:rowOff>161556</xdr:rowOff>
    </xdr:to>
    <xdr:sp macro="" textlink="">
      <xdr:nvSpPr>
        <xdr:cNvPr id="707" name="フローチャート: 判断 706"/>
        <xdr:cNvSpPr/>
      </xdr:nvSpPr>
      <xdr:spPr>
        <a:xfrm>
          <a:off x="13652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152683</xdr:rowOff>
    </xdr:from>
    <xdr:ext cx="534377" cy="259045"/>
    <xdr:sp macro="" textlink="">
      <xdr:nvSpPr>
        <xdr:cNvPr id="708" name="テキスト ボックス 707"/>
        <xdr:cNvSpPr txBox="1"/>
      </xdr:nvSpPr>
      <xdr:spPr>
        <a:xfrm>
          <a:off x="13436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55778</xdr:rowOff>
    </xdr:from>
    <xdr:to>
      <xdr:col>67</xdr:col>
      <xdr:colOff>101600</xdr:colOff>
      <xdr:row>96</xdr:row>
      <xdr:rowOff>157378</xdr:rowOff>
    </xdr:to>
    <xdr:sp macro="" textlink="">
      <xdr:nvSpPr>
        <xdr:cNvPr id="709" name="フローチャート: 判断 708"/>
        <xdr:cNvSpPr/>
      </xdr:nvSpPr>
      <xdr:spPr>
        <a:xfrm>
          <a:off x="12763500" y="1651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148505</xdr:rowOff>
    </xdr:from>
    <xdr:ext cx="534377" cy="259045"/>
    <xdr:sp macro="" textlink="">
      <xdr:nvSpPr>
        <xdr:cNvPr id="710" name="テキスト ボックス 709"/>
        <xdr:cNvSpPr txBox="1"/>
      </xdr:nvSpPr>
      <xdr:spPr>
        <a:xfrm>
          <a:off x="12547111" y="166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11137</xdr:rowOff>
    </xdr:from>
    <xdr:to>
      <xdr:col>85</xdr:col>
      <xdr:colOff>177800</xdr:colOff>
      <xdr:row>93</xdr:row>
      <xdr:rowOff>112737</xdr:rowOff>
    </xdr:to>
    <xdr:sp macro="" textlink="">
      <xdr:nvSpPr>
        <xdr:cNvPr id="716" name="楕円 715"/>
        <xdr:cNvSpPr/>
      </xdr:nvSpPr>
      <xdr:spPr>
        <a:xfrm>
          <a:off x="16268700" y="159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34014</xdr:rowOff>
    </xdr:from>
    <xdr:ext cx="534377" cy="259045"/>
    <xdr:sp macro="" textlink="">
      <xdr:nvSpPr>
        <xdr:cNvPr id="717" name="公債費該当値テキスト"/>
        <xdr:cNvSpPr txBox="1"/>
      </xdr:nvSpPr>
      <xdr:spPr>
        <a:xfrm>
          <a:off x="16370300" y="158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59817</xdr:rowOff>
    </xdr:from>
    <xdr:to>
      <xdr:col>81</xdr:col>
      <xdr:colOff>101600</xdr:colOff>
      <xdr:row>93</xdr:row>
      <xdr:rowOff>161417</xdr:rowOff>
    </xdr:to>
    <xdr:sp macro="" textlink="">
      <xdr:nvSpPr>
        <xdr:cNvPr id="718" name="楕円 717"/>
        <xdr:cNvSpPr/>
      </xdr:nvSpPr>
      <xdr:spPr>
        <a:xfrm>
          <a:off x="15430500" y="160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6494</xdr:rowOff>
    </xdr:from>
    <xdr:ext cx="534377" cy="259045"/>
    <xdr:sp macro="" textlink="">
      <xdr:nvSpPr>
        <xdr:cNvPr id="719" name="テキスト ボックス 718"/>
        <xdr:cNvSpPr txBox="1"/>
      </xdr:nvSpPr>
      <xdr:spPr>
        <a:xfrm>
          <a:off x="15214111" y="157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23279</xdr:rowOff>
    </xdr:from>
    <xdr:to>
      <xdr:col>76</xdr:col>
      <xdr:colOff>165100</xdr:colOff>
      <xdr:row>93</xdr:row>
      <xdr:rowOff>124879</xdr:rowOff>
    </xdr:to>
    <xdr:sp macro="" textlink="">
      <xdr:nvSpPr>
        <xdr:cNvPr id="720" name="楕円 719"/>
        <xdr:cNvSpPr/>
      </xdr:nvSpPr>
      <xdr:spPr>
        <a:xfrm>
          <a:off x="14541500" y="15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141406</xdr:rowOff>
    </xdr:from>
    <xdr:ext cx="534377" cy="259045"/>
    <xdr:sp macro="" textlink="">
      <xdr:nvSpPr>
        <xdr:cNvPr id="721" name="テキスト ボックス 720"/>
        <xdr:cNvSpPr txBox="1"/>
      </xdr:nvSpPr>
      <xdr:spPr>
        <a:xfrm>
          <a:off x="14325111" y="15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20447</xdr:rowOff>
    </xdr:from>
    <xdr:to>
      <xdr:col>72</xdr:col>
      <xdr:colOff>38100</xdr:colOff>
      <xdr:row>93</xdr:row>
      <xdr:rowOff>122047</xdr:rowOff>
    </xdr:to>
    <xdr:sp macro="" textlink="">
      <xdr:nvSpPr>
        <xdr:cNvPr id="722" name="楕円 721"/>
        <xdr:cNvSpPr/>
      </xdr:nvSpPr>
      <xdr:spPr>
        <a:xfrm>
          <a:off x="13652500" y="159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138574</xdr:rowOff>
    </xdr:from>
    <xdr:ext cx="534377" cy="259045"/>
    <xdr:sp macro="" textlink="">
      <xdr:nvSpPr>
        <xdr:cNvPr id="723" name="テキスト ボックス 722"/>
        <xdr:cNvSpPr txBox="1"/>
      </xdr:nvSpPr>
      <xdr:spPr>
        <a:xfrm>
          <a:off x="13436111" y="157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34773</xdr:rowOff>
    </xdr:from>
    <xdr:to>
      <xdr:col>67</xdr:col>
      <xdr:colOff>101600</xdr:colOff>
      <xdr:row>93</xdr:row>
      <xdr:rowOff>136373</xdr:rowOff>
    </xdr:to>
    <xdr:sp macro="" textlink="">
      <xdr:nvSpPr>
        <xdr:cNvPr id="724" name="楕円 723"/>
        <xdr:cNvSpPr/>
      </xdr:nvSpPr>
      <xdr:spPr>
        <a:xfrm>
          <a:off x="12763500" y="159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152900</xdr:rowOff>
    </xdr:from>
    <xdr:ext cx="534377" cy="259045"/>
    <xdr:sp macro="" textlink="">
      <xdr:nvSpPr>
        <xdr:cNvPr id="725" name="テキスト ボックス 724"/>
        <xdr:cNvSpPr txBox="1"/>
      </xdr:nvSpPr>
      <xdr:spPr>
        <a:xfrm>
          <a:off x="12547111" y="1575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128270</xdr:rowOff>
    </xdr:from>
    <xdr:to>
      <xdr:col>116</xdr:col>
      <xdr:colOff>63500</xdr:colOff>
      <xdr:row>38</xdr:row>
      <xdr:rowOff>139700</xdr:rowOff>
    </xdr:to>
    <xdr:cxnSp macro="">
      <xdr:nvCxnSpPr>
        <xdr:cNvPr id="752" name="直線コネクタ 751"/>
        <xdr:cNvCxnSpPr/>
      </xdr:nvCxnSpPr>
      <xdr:spPr>
        <a:xfrm>
          <a:off x="21323300" y="6643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114554</xdr:rowOff>
    </xdr:from>
    <xdr:to>
      <xdr:col>111</xdr:col>
      <xdr:colOff>177800</xdr:colOff>
      <xdr:row>38</xdr:row>
      <xdr:rowOff>128270</xdr:rowOff>
    </xdr:to>
    <xdr:cxnSp macro="">
      <xdr:nvCxnSpPr>
        <xdr:cNvPr id="755" name="直線コネクタ 754"/>
        <xdr:cNvCxnSpPr/>
      </xdr:nvCxnSpPr>
      <xdr:spPr>
        <a:xfrm>
          <a:off x="20434300" y="66296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103124</xdr:rowOff>
    </xdr:from>
    <xdr:to>
      <xdr:col>107</xdr:col>
      <xdr:colOff>50800</xdr:colOff>
      <xdr:row>38</xdr:row>
      <xdr:rowOff>114554</xdr:rowOff>
    </xdr:to>
    <xdr:cxnSp macro="">
      <xdr:nvCxnSpPr>
        <xdr:cNvPr id="758" name="直線コネクタ 757"/>
        <xdr:cNvCxnSpPr/>
      </xdr:nvCxnSpPr>
      <xdr:spPr>
        <a:xfrm>
          <a:off x="19545300" y="66182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171196</xdr:rowOff>
    </xdr:from>
    <xdr:to>
      <xdr:col>107</xdr:col>
      <xdr:colOff>101600</xdr:colOff>
      <xdr:row>38</xdr:row>
      <xdr:rowOff>101346</xdr:rowOff>
    </xdr:to>
    <xdr:sp macro="" textlink="">
      <xdr:nvSpPr>
        <xdr:cNvPr id="759" name="フローチャート: 判断 758"/>
        <xdr:cNvSpPr/>
      </xdr:nvSpPr>
      <xdr:spPr>
        <a:xfrm>
          <a:off x="2038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117873</xdr:rowOff>
    </xdr:from>
    <xdr:ext cx="313932" cy="259045"/>
    <xdr:sp macro="" textlink="">
      <xdr:nvSpPr>
        <xdr:cNvPr id="760" name="テキスト ボックス 759"/>
        <xdr:cNvSpPr txBox="1"/>
      </xdr:nvSpPr>
      <xdr:spPr>
        <a:xfrm>
          <a:off x="20277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93980</xdr:rowOff>
    </xdr:from>
    <xdr:to>
      <xdr:col>102</xdr:col>
      <xdr:colOff>114300</xdr:colOff>
      <xdr:row>38</xdr:row>
      <xdr:rowOff>103124</xdr:rowOff>
    </xdr:to>
    <xdr:cxnSp macro="">
      <xdr:nvCxnSpPr>
        <xdr:cNvPr id="761" name="直線コネクタ 760"/>
        <xdr:cNvCxnSpPr/>
      </xdr:nvCxnSpPr>
      <xdr:spPr>
        <a:xfrm>
          <a:off x="18656300" y="6609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62" name="フローチャート: 判断 761"/>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7891</xdr:rowOff>
    </xdr:from>
    <xdr:ext cx="249299" cy="259045"/>
    <xdr:sp macro="" textlink="">
      <xdr:nvSpPr>
        <xdr:cNvPr id="763" name="テキスト ボックス 762"/>
        <xdr:cNvSpPr txBox="1"/>
      </xdr:nvSpPr>
      <xdr:spPr>
        <a:xfrm>
          <a:off x="19420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45466</xdr:rowOff>
    </xdr:from>
    <xdr:to>
      <xdr:col>98</xdr:col>
      <xdr:colOff>38100</xdr:colOff>
      <xdr:row>38</xdr:row>
      <xdr:rowOff>147066</xdr:rowOff>
    </xdr:to>
    <xdr:sp macro="" textlink="">
      <xdr:nvSpPr>
        <xdr:cNvPr id="764" name="フローチャート: 判断 763"/>
        <xdr:cNvSpPr/>
      </xdr:nvSpPr>
      <xdr:spPr>
        <a:xfrm>
          <a:off x="18605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138193</xdr:rowOff>
    </xdr:from>
    <xdr:ext cx="313932" cy="259045"/>
    <xdr:sp macro="" textlink="">
      <xdr:nvSpPr>
        <xdr:cNvPr id="765" name="テキスト ボックス 764"/>
        <xdr:cNvSpPr txBox="1"/>
      </xdr:nvSpPr>
      <xdr:spPr>
        <a:xfrm>
          <a:off x="18499333" y="66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77470</xdr:rowOff>
    </xdr:from>
    <xdr:to>
      <xdr:col>112</xdr:col>
      <xdr:colOff>38100</xdr:colOff>
      <xdr:row>39</xdr:row>
      <xdr:rowOff>7620</xdr:rowOff>
    </xdr:to>
    <xdr:sp macro="" textlink="">
      <xdr:nvSpPr>
        <xdr:cNvPr id="773" name="楕円 772"/>
        <xdr:cNvSpPr/>
      </xdr:nvSpPr>
      <xdr:spPr>
        <a:xfrm>
          <a:off x="2127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170197</xdr:rowOff>
    </xdr:from>
    <xdr:ext cx="249299" cy="259045"/>
    <xdr:sp macro="" textlink="">
      <xdr:nvSpPr>
        <xdr:cNvPr id="774" name="テキスト ボックス 773"/>
        <xdr:cNvSpPr txBox="1"/>
      </xdr:nvSpPr>
      <xdr:spPr>
        <a:xfrm>
          <a:off x="21198650" y="6685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63754</xdr:rowOff>
    </xdr:from>
    <xdr:to>
      <xdr:col>107</xdr:col>
      <xdr:colOff>101600</xdr:colOff>
      <xdr:row>38</xdr:row>
      <xdr:rowOff>165354</xdr:rowOff>
    </xdr:to>
    <xdr:sp macro="" textlink="">
      <xdr:nvSpPr>
        <xdr:cNvPr id="775" name="楕円 774"/>
        <xdr:cNvSpPr/>
      </xdr:nvSpPr>
      <xdr:spPr>
        <a:xfrm>
          <a:off x="20383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156481</xdr:rowOff>
    </xdr:from>
    <xdr:ext cx="313932" cy="259045"/>
    <xdr:sp macro="" textlink="">
      <xdr:nvSpPr>
        <xdr:cNvPr id="776" name="テキスト ボックス 775"/>
        <xdr:cNvSpPr txBox="1"/>
      </xdr:nvSpPr>
      <xdr:spPr>
        <a:xfrm>
          <a:off x="20277333" y="6671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52324</xdr:rowOff>
    </xdr:from>
    <xdr:to>
      <xdr:col>102</xdr:col>
      <xdr:colOff>165100</xdr:colOff>
      <xdr:row>38</xdr:row>
      <xdr:rowOff>153924</xdr:rowOff>
    </xdr:to>
    <xdr:sp macro="" textlink="">
      <xdr:nvSpPr>
        <xdr:cNvPr id="777" name="楕円 776"/>
        <xdr:cNvSpPr/>
      </xdr:nvSpPr>
      <xdr:spPr>
        <a:xfrm>
          <a:off x="19494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170451</xdr:rowOff>
    </xdr:from>
    <xdr:ext cx="313932" cy="259045"/>
    <xdr:sp macro="" textlink="">
      <xdr:nvSpPr>
        <xdr:cNvPr id="778" name="テキスト ボックス 777"/>
        <xdr:cNvSpPr txBox="1"/>
      </xdr:nvSpPr>
      <xdr:spPr>
        <a:xfrm>
          <a:off x="19388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79" name="楕円 778"/>
        <xdr:cNvSpPr/>
      </xdr:nvSpPr>
      <xdr:spPr>
        <a:xfrm>
          <a:off x="18605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161307</xdr:rowOff>
    </xdr:from>
    <xdr:ext cx="313932" cy="259045"/>
    <xdr:sp macro="" textlink="">
      <xdr:nvSpPr>
        <xdr:cNvPr id="780" name="テキスト ボックス 779"/>
        <xdr:cNvSpPr txBox="1"/>
      </xdr:nvSpPr>
      <xdr:spPr>
        <a:xfrm>
          <a:off x="18499333" y="6333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全体的な傾向</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年の町村合併により、県域の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％と広大な面積（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803.44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ｋ㎡）を有することとなったが、一方、人口については、県の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1,978,742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人に対し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19,529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人（ともに</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年国調人口）と</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構成比となっており、「住民一人当たりのコスト」については、広大な区域における住民サービスの維持という側面もあり、類似団体内順位等、全体的に高い傾向にある。また、類似団体に比べ人件費が高いことから、各目的別においても人件費が占める割合が高く、支出の底上げ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特記事項（目的別）</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62,104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４位で、全国平均・岐阜県平均と比べてもかなり高くなっている。これは、大規模林道整備や広域農道整備に係る負担金等、広大な町域を整備・維持するための経費や山間地域特有の有害鳥獣対策経費が嵩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48,260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円となっており、類似団体内１位である。これは、広大な町域を守るための消防団の維持や、地域防災に係る経費が不可欠であり、全国平均・岐阜県平均に比べても高くなっている。また、前年より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10,869</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円増加した要因は、防災行政無線（同報系）デジタル化事業（</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144,506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107,480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円減少した要因は、新型コロナウイルス感染対策の定額給付金給付事業の終了によるものである。一方、民生費は住民一人当たり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167,742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22,657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円増加した要因は、新型コロナウイルス感染対策の臨時特別給付金給付事業の実施によるものである。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財政調整基金・・・近年は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％前後で推移しており、令和３年度も</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31.73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％、基金残高は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3,068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百万円となっている。今後もこの水準を維持していく。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実質収支額・・・令和３年度は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9.70%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百万円となった。実質収支額が前年度から増加した要因としては、歳入歳出差引額が令和２年度より</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321</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百万円増加し、翌年度に繰り越すべき財源が令和２年度が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百万円であったのに対し、令和３年度は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実質単年度収支・・・令和３年度は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％、実質単年度収支額は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646</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百万円となった。実質単年度収支額が黒字となった要因としては、令和２年度の実質収支額が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百万円に対し、令和３年度の実質収支額が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百万円であったため、令和３年度の単年度収支額が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百万円となったことによる。繰越事業の影響もあるが、常に実質単年度収支が黒字になるよう今後の財政運営に努める。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％前後の黒字を維持している。前年度から増加した要因としては、歳入歳出差引額が令和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百万円増加し、翌年度に繰り越すべき財源が令和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百万円であったのに対し、令和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百万円であったことによる。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○上水道事業会計・・・平成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％前後の黒字を維持している。今後も適正な経営に努める。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％前後の範囲を維持している。平成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年度国保制度改正により決算規模の縮小があったが、実質収支額に大きな変動はなかった。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○町営住宅事業特別会計・・・使用料が主な歳入であるが、老朽化した住宅の取り壊しについては一般会計から繰入を行っている。今後も計画的に老朽化した住宅を取り壊し、経営の改善を進める。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○個別排水処理事業特別会計・・・黒字は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％以下で推移している。使用料、一般会計からの繰入、地方債により運営しており、今後も適正な経営に努める。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○公共下水道事業特別会計・・・使用料・分担金、一般会計からの繰入、地方債により運営しており、近年は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％以下を推移している。今後も経営の改善を進める。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％以下で推移している。特別会計の財源不足を一般会計で補う繰出金もあることから、使用料の見直しも含め、今後も経営の改善に努めていく。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○谷汲簡易水道特別会計・・・黒字は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％以下で推移している。使用料、一般会計からの繰入、地方債により運営しており、今後も適正な経営に努める。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○その他・・・赤字となっている特別会計は無い。黒字の内訳は、国保直診勘定、後期高齢者医療、</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簡易水道、小水力発電事業、徳山ダム上流域公有地化、杉原地域土地取得等の各特別会計である。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5" t="s">
        <v>80</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178"/>
      <c r="DK1" s="178"/>
      <c r="DL1" s="178"/>
      <c r="DM1" s="178"/>
      <c r="DN1" s="178"/>
      <c r="DO1" s="178"/>
    </row>
    <row r="2" spans="1:119" ht="24" thickBot="1" x14ac:dyDescent="0.25">
      <c r="B2" s="179" t="s">
        <v>81</v>
      </c>
      <c r="C2" s="179"/>
      <c r="D2" s="180"/>
    </row>
    <row r="3" spans="1:119" ht="18.75" customHeight="1" thickBot="1" x14ac:dyDescent="0.25">
      <c r="A3" s="178"/>
      <c r="B3" s="386" t="s">
        <v>82</v>
      </c>
      <c r="C3" s="387"/>
      <c r="D3" s="387"/>
      <c r="E3" s="388"/>
      <c r="F3" s="388"/>
      <c r="G3" s="388"/>
      <c r="H3" s="388"/>
      <c r="I3" s="388"/>
      <c r="J3" s="388"/>
      <c r="K3" s="388"/>
      <c r="L3" s="388" t="s">
        <v>83</v>
      </c>
      <c r="M3" s="388"/>
      <c r="N3" s="388"/>
      <c r="O3" s="388"/>
      <c r="P3" s="388"/>
      <c r="Q3" s="388"/>
      <c r="R3" s="395"/>
      <c r="S3" s="395"/>
      <c r="T3" s="395"/>
      <c r="U3" s="395"/>
      <c r="V3" s="396"/>
      <c r="W3" s="370" t="s">
        <v>84</v>
      </c>
      <c r="X3" s="371"/>
      <c r="Y3" s="371"/>
      <c r="Z3" s="371"/>
      <c r="AA3" s="371"/>
      <c r="AB3" s="387"/>
      <c r="AC3" s="395" t="s">
        <v>85</v>
      </c>
      <c r="AD3" s="371"/>
      <c r="AE3" s="371"/>
      <c r="AF3" s="371"/>
      <c r="AG3" s="371"/>
      <c r="AH3" s="371"/>
      <c r="AI3" s="371"/>
      <c r="AJ3" s="371"/>
      <c r="AK3" s="371"/>
      <c r="AL3" s="372"/>
      <c r="AM3" s="370" t="s">
        <v>86</v>
      </c>
      <c r="AN3" s="371"/>
      <c r="AO3" s="371"/>
      <c r="AP3" s="371"/>
      <c r="AQ3" s="371"/>
      <c r="AR3" s="371"/>
      <c r="AS3" s="371"/>
      <c r="AT3" s="371"/>
      <c r="AU3" s="371"/>
      <c r="AV3" s="371"/>
      <c r="AW3" s="371"/>
      <c r="AX3" s="372"/>
      <c r="AY3" s="407" t="s">
        <v>1</v>
      </c>
      <c r="AZ3" s="408"/>
      <c r="BA3" s="408"/>
      <c r="BB3" s="408"/>
      <c r="BC3" s="408"/>
      <c r="BD3" s="408"/>
      <c r="BE3" s="408"/>
      <c r="BF3" s="408"/>
      <c r="BG3" s="408"/>
      <c r="BH3" s="408"/>
      <c r="BI3" s="408"/>
      <c r="BJ3" s="408"/>
      <c r="BK3" s="408"/>
      <c r="BL3" s="408"/>
      <c r="BM3" s="409"/>
      <c r="BN3" s="370" t="s">
        <v>87</v>
      </c>
      <c r="BO3" s="371"/>
      <c r="BP3" s="371"/>
      <c r="BQ3" s="371"/>
      <c r="BR3" s="371"/>
      <c r="BS3" s="371"/>
      <c r="BT3" s="371"/>
      <c r="BU3" s="372"/>
      <c r="BV3" s="370" t="s">
        <v>88</v>
      </c>
      <c r="BW3" s="371"/>
      <c r="BX3" s="371"/>
      <c r="BY3" s="371"/>
      <c r="BZ3" s="371"/>
      <c r="CA3" s="371"/>
      <c r="CB3" s="371"/>
      <c r="CC3" s="372"/>
      <c r="CD3" s="407" t="s">
        <v>1</v>
      </c>
      <c r="CE3" s="408"/>
      <c r="CF3" s="408"/>
      <c r="CG3" s="408"/>
      <c r="CH3" s="408"/>
      <c r="CI3" s="408"/>
      <c r="CJ3" s="408"/>
      <c r="CK3" s="408"/>
      <c r="CL3" s="408"/>
      <c r="CM3" s="408"/>
      <c r="CN3" s="408"/>
      <c r="CO3" s="408"/>
      <c r="CP3" s="408"/>
      <c r="CQ3" s="408"/>
      <c r="CR3" s="408"/>
      <c r="CS3" s="409"/>
      <c r="CT3" s="370" t="s">
        <v>89</v>
      </c>
      <c r="CU3" s="371"/>
      <c r="CV3" s="371"/>
      <c r="CW3" s="371"/>
      <c r="CX3" s="371"/>
      <c r="CY3" s="371"/>
      <c r="CZ3" s="371"/>
      <c r="DA3" s="372"/>
      <c r="DB3" s="370" t="s">
        <v>90</v>
      </c>
      <c r="DC3" s="371"/>
      <c r="DD3" s="371"/>
      <c r="DE3" s="371"/>
      <c r="DF3" s="371"/>
      <c r="DG3" s="371"/>
      <c r="DH3" s="371"/>
      <c r="DI3" s="372"/>
    </row>
    <row r="4" spans="1:119" ht="18.75" customHeight="1" x14ac:dyDescent="0.2">
      <c r="A4" s="178"/>
      <c r="B4" s="389"/>
      <c r="C4" s="390"/>
      <c r="D4" s="390"/>
      <c r="E4" s="391"/>
      <c r="F4" s="391"/>
      <c r="G4" s="391"/>
      <c r="H4" s="391"/>
      <c r="I4" s="391"/>
      <c r="J4" s="391"/>
      <c r="K4" s="391"/>
      <c r="L4" s="391"/>
      <c r="M4" s="391"/>
      <c r="N4" s="391"/>
      <c r="O4" s="391"/>
      <c r="P4" s="391"/>
      <c r="Q4" s="391"/>
      <c r="R4" s="397"/>
      <c r="S4" s="397"/>
      <c r="T4" s="397"/>
      <c r="U4" s="397"/>
      <c r="V4" s="398"/>
      <c r="W4" s="401"/>
      <c r="X4" s="402"/>
      <c r="Y4" s="402"/>
      <c r="Z4" s="402"/>
      <c r="AA4" s="402"/>
      <c r="AB4" s="390"/>
      <c r="AC4" s="397"/>
      <c r="AD4" s="402"/>
      <c r="AE4" s="402"/>
      <c r="AF4" s="402"/>
      <c r="AG4" s="402"/>
      <c r="AH4" s="402"/>
      <c r="AI4" s="402"/>
      <c r="AJ4" s="402"/>
      <c r="AK4" s="402"/>
      <c r="AL4" s="405"/>
      <c r="AM4" s="403"/>
      <c r="AN4" s="404"/>
      <c r="AO4" s="404"/>
      <c r="AP4" s="404"/>
      <c r="AQ4" s="404"/>
      <c r="AR4" s="404"/>
      <c r="AS4" s="404"/>
      <c r="AT4" s="404"/>
      <c r="AU4" s="404"/>
      <c r="AV4" s="404"/>
      <c r="AW4" s="404"/>
      <c r="AX4" s="406"/>
      <c r="AY4" s="373" t="s">
        <v>91</v>
      </c>
      <c r="AZ4" s="374"/>
      <c r="BA4" s="374"/>
      <c r="BB4" s="374"/>
      <c r="BC4" s="374"/>
      <c r="BD4" s="374"/>
      <c r="BE4" s="374"/>
      <c r="BF4" s="374"/>
      <c r="BG4" s="374"/>
      <c r="BH4" s="374"/>
      <c r="BI4" s="374"/>
      <c r="BJ4" s="374"/>
      <c r="BK4" s="374"/>
      <c r="BL4" s="374"/>
      <c r="BM4" s="375"/>
      <c r="BN4" s="376">
        <v>15509725</v>
      </c>
      <c r="BO4" s="377"/>
      <c r="BP4" s="377"/>
      <c r="BQ4" s="377"/>
      <c r="BR4" s="377"/>
      <c r="BS4" s="377"/>
      <c r="BT4" s="377"/>
      <c r="BU4" s="378"/>
      <c r="BV4" s="376">
        <v>17381064</v>
      </c>
      <c r="BW4" s="377"/>
      <c r="BX4" s="377"/>
      <c r="BY4" s="377"/>
      <c r="BZ4" s="377"/>
      <c r="CA4" s="377"/>
      <c r="CB4" s="377"/>
      <c r="CC4" s="378"/>
      <c r="CD4" s="379" t="s">
        <v>92</v>
      </c>
      <c r="CE4" s="380"/>
      <c r="CF4" s="380"/>
      <c r="CG4" s="380"/>
      <c r="CH4" s="380"/>
      <c r="CI4" s="380"/>
      <c r="CJ4" s="380"/>
      <c r="CK4" s="380"/>
      <c r="CL4" s="380"/>
      <c r="CM4" s="380"/>
      <c r="CN4" s="380"/>
      <c r="CO4" s="380"/>
      <c r="CP4" s="380"/>
      <c r="CQ4" s="380"/>
      <c r="CR4" s="380"/>
      <c r="CS4" s="381"/>
      <c r="CT4" s="382">
        <v>9.6999999999999993</v>
      </c>
      <c r="CU4" s="383"/>
      <c r="CV4" s="383"/>
      <c r="CW4" s="383"/>
      <c r="CX4" s="383"/>
      <c r="CY4" s="383"/>
      <c r="CZ4" s="383"/>
      <c r="DA4" s="384"/>
      <c r="DB4" s="382">
        <v>6.1</v>
      </c>
      <c r="DC4" s="383"/>
      <c r="DD4" s="383"/>
      <c r="DE4" s="383"/>
      <c r="DF4" s="383"/>
      <c r="DG4" s="383"/>
      <c r="DH4" s="383"/>
      <c r="DI4" s="384"/>
    </row>
    <row r="5" spans="1:119" ht="18.75" customHeight="1" x14ac:dyDescent="0.2">
      <c r="A5" s="178"/>
      <c r="B5" s="392"/>
      <c r="C5" s="393"/>
      <c r="D5" s="393"/>
      <c r="E5" s="394"/>
      <c r="F5" s="394"/>
      <c r="G5" s="394"/>
      <c r="H5" s="394"/>
      <c r="I5" s="394"/>
      <c r="J5" s="394"/>
      <c r="K5" s="394"/>
      <c r="L5" s="394"/>
      <c r="M5" s="394"/>
      <c r="N5" s="394"/>
      <c r="O5" s="394"/>
      <c r="P5" s="394"/>
      <c r="Q5" s="394"/>
      <c r="R5" s="399"/>
      <c r="S5" s="399"/>
      <c r="T5" s="399"/>
      <c r="U5" s="399"/>
      <c r="V5" s="400"/>
      <c r="W5" s="403"/>
      <c r="X5" s="404"/>
      <c r="Y5" s="404"/>
      <c r="Z5" s="404"/>
      <c r="AA5" s="404"/>
      <c r="AB5" s="393"/>
      <c r="AC5" s="399"/>
      <c r="AD5" s="404"/>
      <c r="AE5" s="404"/>
      <c r="AF5" s="404"/>
      <c r="AG5" s="404"/>
      <c r="AH5" s="404"/>
      <c r="AI5" s="404"/>
      <c r="AJ5" s="404"/>
      <c r="AK5" s="404"/>
      <c r="AL5" s="406"/>
      <c r="AM5" s="442" t="s">
        <v>93</v>
      </c>
      <c r="AN5" s="443"/>
      <c r="AO5" s="443"/>
      <c r="AP5" s="443"/>
      <c r="AQ5" s="443"/>
      <c r="AR5" s="443"/>
      <c r="AS5" s="443"/>
      <c r="AT5" s="444"/>
      <c r="AU5" s="445" t="s">
        <v>94</v>
      </c>
      <c r="AV5" s="446"/>
      <c r="AW5" s="446"/>
      <c r="AX5" s="446"/>
      <c r="AY5" s="447" t="s">
        <v>95</v>
      </c>
      <c r="AZ5" s="448"/>
      <c r="BA5" s="448"/>
      <c r="BB5" s="448"/>
      <c r="BC5" s="448"/>
      <c r="BD5" s="448"/>
      <c r="BE5" s="448"/>
      <c r="BF5" s="448"/>
      <c r="BG5" s="448"/>
      <c r="BH5" s="448"/>
      <c r="BI5" s="448"/>
      <c r="BJ5" s="448"/>
      <c r="BK5" s="448"/>
      <c r="BL5" s="448"/>
      <c r="BM5" s="449"/>
      <c r="BN5" s="413">
        <v>14528174</v>
      </c>
      <c r="BO5" s="414"/>
      <c r="BP5" s="414"/>
      <c r="BQ5" s="414"/>
      <c r="BR5" s="414"/>
      <c r="BS5" s="414"/>
      <c r="BT5" s="414"/>
      <c r="BU5" s="415"/>
      <c r="BV5" s="413">
        <v>16720316</v>
      </c>
      <c r="BW5" s="414"/>
      <c r="BX5" s="414"/>
      <c r="BY5" s="414"/>
      <c r="BZ5" s="414"/>
      <c r="CA5" s="414"/>
      <c r="CB5" s="414"/>
      <c r="CC5" s="415"/>
      <c r="CD5" s="416" t="s">
        <v>96</v>
      </c>
      <c r="CE5" s="417"/>
      <c r="CF5" s="417"/>
      <c r="CG5" s="417"/>
      <c r="CH5" s="417"/>
      <c r="CI5" s="417"/>
      <c r="CJ5" s="417"/>
      <c r="CK5" s="417"/>
      <c r="CL5" s="417"/>
      <c r="CM5" s="417"/>
      <c r="CN5" s="417"/>
      <c r="CO5" s="417"/>
      <c r="CP5" s="417"/>
      <c r="CQ5" s="417"/>
      <c r="CR5" s="417"/>
      <c r="CS5" s="418"/>
      <c r="CT5" s="410">
        <v>81</v>
      </c>
      <c r="CU5" s="411"/>
      <c r="CV5" s="411"/>
      <c r="CW5" s="411"/>
      <c r="CX5" s="411"/>
      <c r="CY5" s="411"/>
      <c r="CZ5" s="411"/>
      <c r="DA5" s="412"/>
      <c r="DB5" s="410">
        <v>82.2</v>
      </c>
      <c r="DC5" s="411"/>
      <c r="DD5" s="411"/>
      <c r="DE5" s="411"/>
      <c r="DF5" s="411"/>
      <c r="DG5" s="411"/>
      <c r="DH5" s="411"/>
      <c r="DI5" s="412"/>
    </row>
    <row r="6" spans="1:119" ht="18.75" customHeight="1" x14ac:dyDescent="0.2">
      <c r="A6" s="178"/>
      <c r="B6" s="419" t="s">
        <v>97</v>
      </c>
      <c r="C6" s="420"/>
      <c r="D6" s="420"/>
      <c r="E6" s="421"/>
      <c r="F6" s="421"/>
      <c r="G6" s="421"/>
      <c r="H6" s="421"/>
      <c r="I6" s="421"/>
      <c r="J6" s="421"/>
      <c r="K6" s="421"/>
      <c r="L6" s="421" t="s">
        <v>98</v>
      </c>
      <c r="M6" s="421"/>
      <c r="N6" s="421"/>
      <c r="O6" s="421"/>
      <c r="P6" s="421"/>
      <c r="Q6" s="421"/>
      <c r="R6" s="425"/>
      <c r="S6" s="425"/>
      <c r="T6" s="425"/>
      <c r="U6" s="425"/>
      <c r="V6" s="426"/>
      <c r="W6" s="429" t="s">
        <v>99</v>
      </c>
      <c r="X6" s="430"/>
      <c r="Y6" s="430"/>
      <c r="Z6" s="430"/>
      <c r="AA6" s="430"/>
      <c r="AB6" s="420"/>
      <c r="AC6" s="433" t="s">
        <v>100</v>
      </c>
      <c r="AD6" s="434"/>
      <c r="AE6" s="434"/>
      <c r="AF6" s="434"/>
      <c r="AG6" s="434"/>
      <c r="AH6" s="434"/>
      <c r="AI6" s="434"/>
      <c r="AJ6" s="434"/>
      <c r="AK6" s="434"/>
      <c r="AL6" s="435"/>
      <c r="AM6" s="442" t="s">
        <v>101</v>
      </c>
      <c r="AN6" s="443"/>
      <c r="AO6" s="443"/>
      <c r="AP6" s="443"/>
      <c r="AQ6" s="443"/>
      <c r="AR6" s="443"/>
      <c r="AS6" s="443"/>
      <c r="AT6" s="444"/>
      <c r="AU6" s="445" t="s">
        <v>102</v>
      </c>
      <c r="AV6" s="446"/>
      <c r="AW6" s="446"/>
      <c r="AX6" s="446"/>
      <c r="AY6" s="447" t="s">
        <v>103</v>
      </c>
      <c r="AZ6" s="448"/>
      <c r="BA6" s="448"/>
      <c r="BB6" s="448"/>
      <c r="BC6" s="448"/>
      <c r="BD6" s="448"/>
      <c r="BE6" s="448"/>
      <c r="BF6" s="448"/>
      <c r="BG6" s="448"/>
      <c r="BH6" s="448"/>
      <c r="BI6" s="448"/>
      <c r="BJ6" s="448"/>
      <c r="BK6" s="448"/>
      <c r="BL6" s="448"/>
      <c r="BM6" s="449"/>
      <c r="BN6" s="413">
        <v>981551</v>
      </c>
      <c r="BO6" s="414"/>
      <c r="BP6" s="414"/>
      <c r="BQ6" s="414"/>
      <c r="BR6" s="414"/>
      <c r="BS6" s="414"/>
      <c r="BT6" s="414"/>
      <c r="BU6" s="415"/>
      <c r="BV6" s="413">
        <v>660748</v>
      </c>
      <c r="BW6" s="414"/>
      <c r="BX6" s="414"/>
      <c r="BY6" s="414"/>
      <c r="BZ6" s="414"/>
      <c r="CA6" s="414"/>
      <c r="CB6" s="414"/>
      <c r="CC6" s="415"/>
      <c r="CD6" s="416" t="s">
        <v>104</v>
      </c>
      <c r="CE6" s="417"/>
      <c r="CF6" s="417"/>
      <c r="CG6" s="417"/>
      <c r="CH6" s="417"/>
      <c r="CI6" s="417"/>
      <c r="CJ6" s="417"/>
      <c r="CK6" s="417"/>
      <c r="CL6" s="417"/>
      <c r="CM6" s="417"/>
      <c r="CN6" s="417"/>
      <c r="CO6" s="417"/>
      <c r="CP6" s="417"/>
      <c r="CQ6" s="417"/>
      <c r="CR6" s="417"/>
      <c r="CS6" s="418"/>
      <c r="CT6" s="450">
        <v>83.4</v>
      </c>
      <c r="CU6" s="451"/>
      <c r="CV6" s="451"/>
      <c r="CW6" s="451"/>
      <c r="CX6" s="451"/>
      <c r="CY6" s="451"/>
      <c r="CZ6" s="451"/>
      <c r="DA6" s="452"/>
      <c r="DB6" s="450">
        <v>82.2</v>
      </c>
      <c r="DC6" s="451"/>
      <c r="DD6" s="451"/>
      <c r="DE6" s="451"/>
      <c r="DF6" s="451"/>
      <c r="DG6" s="451"/>
      <c r="DH6" s="451"/>
      <c r="DI6" s="452"/>
    </row>
    <row r="7" spans="1:119" ht="18.75" customHeight="1" x14ac:dyDescent="0.2">
      <c r="A7" s="178"/>
      <c r="B7" s="389"/>
      <c r="C7" s="390"/>
      <c r="D7" s="390"/>
      <c r="E7" s="391"/>
      <c r="F7" s="391"/>
      <c r="G7" s="391"/>
      <c r="H7" s="391"/>
      <c r="I7" s="391"/>
      <c r="J7" s="391"/>
      <c r="K7" s="391"/>
      <c r="L7" s="391"/>
      <c r="M7" s="391"/>
      <c r="N7" s="391"/>
      <c r="O7" s="391"/>
      <c r="P7" s="391"/>
      <c r="Q7" s="391"/>
      <c r="R7" s="397"/>
      <c r="S7" s="397"/>
      <c r="T7" s="397"/>
      <c r="U7" s="397"/>
      <c r="V7" s="398"/>
      <c r="W7" s="401"/>
      <c r="X7" s="402"/>
      <c r="Y7" s="402"/>
      <c r="Z7" s="402"/>
      <c r="AA7" s="402"/>
      <c r="AB7" s="390"/>
      <c r="AC7" s="436"/>
      <c r="AD7" s="437"/>
      <c r="AE7" s="437"/>
      <c r="AF7" s="437"/>
      <c r="AG7" s="437"/>
      <c r="AH7" s="437"/>
      <c r="AI7" s="437"/>
      <c r="AJ7" s="437"/>
      <c r="AK7" s="437"/>
      <c r="AL7" s="438"/>
      <c r="AM7" s="442" t="s">
        <v>105</v>
      </c>
      <c r="AN7" s="443"/>
      <c r="AO7" s="443"/>
      <c r="AP7" s="443"/>
      <c r="AQ7" s="443"/>
      <c r="AR7" s="443"/>
      <c r="AS7" s="443"/>
      <c r="AT7" s="444"/>
      <c r="AU7" s="445" t="s">
        <v>94</v>
      </c>
      <c r="AV7" s="446"/>
      <c r="AW7" s="446"/>
      <c r="AX7" s="446"/>
      <c r="AY7" s="447" t="s">
        <v>106</v>
      </c>
      <c r="AZ7" s="448"/>
      <c r="BA7" s="448"/>
      <c r="BB7" s="448"/>
      <c r="BC7" s="448"/>
      <c r="BD7" s="448"/>
      <c r="BE7" s="448"/>
      <c r="BF7" s="448"/>
      <c r="BG7" s="448"/>
      <c r="BH7" s="448"/>
      <c r="BI7" s="448"/>
      <c r="BJ7" s="448"/>
      <c r="BK7" s="448"/>
      <c r="BL7" s="448"/>
      <c r="BM7" s="449"/>
      <c r="BN7" s="413">
        <v>43538</v>
      </c>
      <c r="BO7" s="414"/>
      <c r="BP7" s="414"/>
      <c r="BQ7" s="414"/>
      <c r="BR7" s="414"/>
      <c r="BS7" s="414"/>
      <c r="BT7" s="414"/>
      <c r="BU7" s="415"/>
      <c r="BV7" s="413">
        <v>90582</v>
      </c>
      <c r="BW7" s="414"/>
      <c r="BX7" s="414"/>
      <c r="BY7" s="414"/>
      <c r="BZ7" s="414"/>
      <c r="CA7" s="414"/>
      <c r="CB7" s="414"/>
      <c r="CC7" s="415"/>
      <c r="CD7" s="416" t="s">
        <v>107</v>
      </c>
      <c r="CE7" s="417"/>
      <c r="CF7" s="417"/>
      <c r="CG7" s="417"/>
      <c r="CH7" s="417"/>
      <c r="CI7" s="417"/>
      <c r="CJ7" s="417"/>
      <c r="CK7" s="417"/>
      <c r="CL7" s="417"/>
      <c r="CM7" s="417"/>
      <c r="CN7" s="417"/>
      <c r="CO7" s="417"/>
      <c r="CP7" s="417"/>
      <c r="CQ7" s="417"/>
      <c r="CR7" s="417"/>
      <c r="CS7" s="418"/>
      <c r="CT7" s="413">
        <v>9668843</v>
      </c>
      <c r="CU7" s="414"/>
      <c r="CV7" s="414"/>
      <c r="CW7" s="414"/>
      <c r="CX7" s="414"/>
      <c r="CY7" s="414"/>
      <c r="CZ7" s="414"/>
      <c r="DA7" s="415"/>
      <c r="DB7" s="413">
        <v>9414748</v>
      </c>
      <c r="DC7" s="414"/>
      <c r="DD7" s="414"/>
      <c r="DE7" s="414"/>
      <c r="DF7" s="414"/>
      <c r="DG7" s="414"/>
      <c r="DH7" s="414"/>
      <c r="DI7" s="415"/>
    </row>
    <row r="8" spans="1:119" ht="18.75" customHeight="1" thickBot="1" x14ac:dyDescent="0.25">
      <c r="A8" s="178"/>
      <c r="B8" s="422"/>
      <c r="C8" s="423"/>
      <c r="D8" s="423"/>
      <c r="E8" s="424"/>
      <c r="F8" s="424"/>
      <c r="G8" s="424"/>
      <c r="H8" s="424"/>
      <c r="I8" s="424"/>
      <c r="J8" s="424"/>
      <c r="K8" s="424"/>
      <c r="L8" s="424"/>
      <c r="M8" s="424"/>
      <c r="N8" s="424"/>
      <c r="O8" s="424"/>
      <c r="P8" s="424"/>
      <c r="Q8" s="424"/>
      <c r="R8" s="427"/>
      <c r="S8" s="427"/>
      <c r="T8" s="427"/>
      <c r="U8" s="427"/>
      <c r="V8" s="428"/>
      <c r="W8" s="431"/>
      <c r="X8" s="432"/>
      <c r="Y8" s="432"/>
      <c r="Z8" s="432"/>
      <c r="AA8" s="432"/>
      <c r="AB8" s="423"/>
      <c r="AC8" s="439"/>
      <c r="AD8" s="440"/>
      <c r="AE8" s="440"/>
      <c r="AF8" s="440"/>
      <c r="AG8" s="440"/>
      <c r="AH8" s="440"/>
      <c r="AI8" s="440"/>
      <c r="AJ8" s="440"/>
      <c r="AK8" s="440"/>
      <c r="AL8" s="441"/>
      <c r="AM8" s="442" t="s">
        <v>108</v>
      </c>
      <c r="AN8" s="443"/>
      <c r="AO8" s="443"/>
      <c r="AP8" s="443"/>
      <c r="AQ8" s="443"/>
      <c r="AR8" s="443"/>
      <c r="AS8" s="443"/>
      <c r="AT8" s="444"/>
      <c r="AU8" s="445" t="s">
        <v>109</v>
      </c>
      <c r="AV8" s="446"/>
      <c r="AW8" s="446"/>
      <c r="AX8" s="446"/>
      <c r="AY8" s="447" t="s">
        <v>110</v>
      </c>
      <c r="AZ8" s="448"/>
      <c r="BA8" s="448"/>
      <c r="BB8" s="448"/>
      <c r="BC8" s="448"/>
      <c r="BD8" s="448"/>
      <c r="BE8" s="448"/>
      <c r="BF8" s="448"/>
      <c r="BG8" s="448"/>
      <c r="BH8" s="448"/>
      <c r="BI8" s="448"/>
      <c r="BJ8" s="448"/>
      <c r="BK8" s="448"/>
      <c r="BL8" s="448"/>
      <c r="BM8" s="449"/>
      <c r="BN8" s="413">
        <v>938013</v>
      </c>
      <c r="BO8" s="414"/>
      <c r="BP8" s="414"/>
      <c r="BQ8" s="414"/>
      <c r="BR8" s="414"/>
      <c r="BS8" s="414"/>
      <c r="BT8" s="414"/>
      <c r="BU8" s="415"/>
      <c r="BV8" s="413">
        <v>570166</v>
      </c>
      <c r="BW8" s="414"/>
      <c r="BX8" s="414"/>
      <c r="BY8" s="414"/>
      <c r="BZ8" s="414"/>
      <c r="CA8" s="414"/>
      <c r="CB8" s="414"/>
      <c r="CC8" s="415"/>
      <c r="CD8" s="416" t="s">
        <v>111</v>
      </c>
      <c r="CE8" s="417"/>
      <c r="CF8" s="417"/>
      <c r="CG8" s="417"/>
      <c r="CH8" s="417"/>
      <c r="CI8" s="417"/>
      <c r="CJ8" s="417"/>
      <c r="CK8" s="417"/>
      <c r="CL8" s="417"/>
      <c r="CM8" s="417"/>
      <c r="CN8" s="417"/>
      <c r="CO8" s="417"/>
      <c r="CP8" s="417"/>
      <c r="CQ8" s="417"/>
      <c r="CR8" s="417"/>
      <c r="CS8" s="418"/>
      <c r="CT8" s="453">
        <v>0.46</v>
      </c>
      <c r="CU8" s="454"/>
      <c r="CV8" s="454"/>
      <c r="CW8" s="454"/>
      <c r="CX8" s="454"/>
      <c r="CY8" s="454"/>
      <c r="CZ8" s="454"/>
      <c r="DA8" s="455"/>
      <c r="DB8" s="453">
        <v>0.47</v>
      </c>
      <c r="DC8" s="454"/>
      <c r="DD8" s="454"/>
      <c r="DE8" s="454"/>
      <c r="DF8" s="454"/>
      <c r="DG8" s="454"/>
      <c r="DH8" s="454"/>
      <c r="DI8" s="455"/>
    </row>
    <row r="9" spans="1:119" ht="18.75" customHeight="1" thickBot="1" x14ac:dyDescent="0.25">
      <c r="A9" s="178"/>
      <c r="B9" s="407" t="s">
        <v>112</v>
      </c>
      <c r="C9" s="408"/>
      <c r="D9" s="408"/>
      <c r="E9" s="408"/>
      <c r="F9" s="408"/>
      <c r="G9" s="408"/>
      <c r="H9" s="408"/>
      <c r="I9" s="408"/>
      <c r="J9" s="408"/>
      <c r="K9" s="456"/>
      <c r="L9" s="457" t="s">
        <v>113</v>
      </c>
      <c r="M9" s="458"/>
      <c r="N9" s="458"/>
      <c r="O9" s="458"/>
      <c r="P9" s="458"/>
      <c r="Q9" s="459"/>
      <c r="R9" s="460">
        <v>19529</v>
      </c>
      <c r="S9" s="461"/>
      <c r="T9" s="461"/>
      <c r="U9" s="461"/>
      <c r="V9" s="462"/>
      <c r="W9" s="370" t="s">
        <v>114</v>
      </c>
      <c r="X9" s="371"/>
      <c r="Y9" s="371"/>
      <c r="Z9" s="371"/>
      <c r="AA9" s="371"/>
      <c r="AB9" s="371"/>
      <c r="AC9" s="371"/>
      <c r="AD9" s="371"/>
      <c r="AE9" s="371"/>
      <c r="AF9" s="371"/>
      <c r="AG9" s="371"/>
      <c r="AH9" s="371"/>
      <c r="AI9" s="371"/>
      <c r="AJ9" s="371"/>
      <c r="AK9" s="371"/>
      <c r="AL9" s="372"/>
      <c r="AM9" s="442" t="s">
        <v>115</v>
      </c>
      <c r="AN9" s="443"/>
      <c r="AO9" s="443"/>
      <c r="AP9" s="443"/>
      <c r="AQ9" s="443"/>
      <c r="AR9" s="443"/>
      <c r="AS9" s="443"/>
      <c r="AT9" s="444"/>
      <c r="AU9" s="445" t="s">
        <v>116</v>
      </c>
      <c r="AV9" s="446"/>
      <c r="AW9" s="446"/>
      <c r="AX9" s="446"/>
      <c r="AY9" s="447" t="s">
        <v>117</v>
      </c>
      <c r="AZ9" s="448"/>
      <c r="BA9" s="448"/>
      <c r="BB9" s="448"/>
      <c r="BC9" s="448"/>
      <c r="BD9" s="448"/>
      <c r="BE9" s="448"/>
      <c r="BF9" s="448"/>
      <c r="BG9" s="448"/>
      <c r="BH9" s="448"/>
      <c r="BI9" s="448"/>
      <c r="BJ9" s="448"/>
      <c r="BK9" s="448"/>
      <c r="BL9" s="448"/>
      <c r="BM9" s="449"/>
      <c r="BN9" s="413">
        <v>367847</v>
      </c>
      <c r="BO9" s="414"/>
      <c r="BP9" s="414"/>
      <c r="BQ9" s="414"/>
      <c r="BR9" s="414"/>
      <c r="BS9" s="414"/>
      <c r="BT9" s="414"/>
      <c r="BU9" s="415"/>
      <c r="BV9" s="413">
        <v>212138</v>
      </c>
      <c r="BW9" s="414"/>
      <c r="BX9" s="414"/>
      <c r="BY9" s="414"/>
      <c r="BZ9" s="414"/>
      <c r="CA9" s="414"/>
      <c r="CB9" s="414"/>
      <c r="CC9" s="415"/>
      <c r="CD9" s="416" t="s">
        <v>118</v>
      </c>
      <c r="CE9" s="417"/>
      <c r="CF9" s="417"/>
      <c r="CG9" s="417"/>
      <c r="CH9" s="417"/>
      <c r="CI9" s="417"/>
      <c r="CJ9" s="417"/>
      <c r="CK9" s="417"/>
      <c r="CL9" s="417"/>
      <c r="CM9" s="417"/>
      <c r="CN9" s="417"/>
      <c r="CO9" s="417"/>
      <c r="CP9" s="417"/>
      <c r="CQ9" s="417"/>
      <c r="CR9" s="417"/>
      <c r="CS9" s="418"/>
      <c r="CT9" s="410">
        <v>14.1</v>
      </c>
      <c r="CU9" s="411"/>
      <c r="CV9" s="411"/>
      <c r="CW9" s="411"/>
      <c r="CX9" s="411"/>
      <c r="CY9" s="411"/>
      <c r="CZ9" s="411"/>
      <c r="DA9" s="412"/>
      <c r="DB9" s="410">
        <v>14.3</v>
      </c>
      <c r="DC9" s="411"/>
      <c r="DD9" s="411"/>
      <c r="DE9" s="411"/>
      <c r="DF9" s="411"/>
      <c r="DG9" s="411"/>
      <c r="DH9" s="411"/>
      <c r="DI9" s="412"/>
    </row>
    <row r="10" spans="1:119" ht="18.75" customHeight="1" thickBot="1" x14ac:dyDescent="0.25">
      <c r="A10" s="178"/>
      <c r="B10" s="407"/>
      <c r="C10" s="408"/>
      <c r="D10" s="408"/>
      <c r="E10" s="408"/>
      <c r="F10" s="408"/>
      <c r="G10" s="408"/>
      <c r="H10" s="408"/>
      <c r="I10" s="408"/>
      <c r="J10" s="408"/>
      <c r="K10" s="456"/>
      <c r="L10" s="463" t="s">
        <v>119</v>
      </c>
      <c r="M10" s="443"/>
      <c r="N10" s="443"/>
      <c r="O10" s="443"/>
      <c r="P10" s="443"/>
      <c r="Q10" s="444"/>
      <c r="R10" s="464">
        <v>21503</v>
      </c>
      <c r="S10" s="465"/>
      <c r="T10" s="465"/>
      <c r="U10" s="465"/>
      <c r="V10" s="466"/>
      <c r="W10" s="401"/>
      <c r="X10" s="402"/>
      <c r="Y10" s="402"/>
      <c r="Z10" s="402"/>
      <c r="AA10" s="402"/>
      <c r="AB10" s="402"/>
      <c r="AC10" s="402"/>
      <c r="AD10" s="402"/>
      <c r="AE10" s="402"/>
      <c r="AF10" s="402"/>
      <c r="AG10" s="402"/>
      <c r="AH10" s="402"/>
      <c r="AI10" s="402"/>
      <c r="AJ10" s="402"/>
      <c r="AK10" s="402"/>
      <c r="AL10" s="405"/>
      <c r="AM10" s="442" t="s">
        <v>120</v>
      </c>
      <c r="AN10" s="443"/>
      <c r="AO10" s="443"/>
      <c r="AP10" s="443"/>
      <c r="AQ10" s="443"/>
      <c r="AR10" s="443"/>
      <c r="AS10" s="443"/>
      <c r="AT10" s="444"/>
      <c r="AU10" s="445" t="s">
        <v>121</v>
      </c>
      <c r="AV10" s="446"/>
      <c r="AW10" s="446"/>
      <c r="AX10" s="446"/>
      <c r="AY10" s="447" t="s">
        <v>122</v>
      </c>
      <c r="AZ10" s="448"/>
      <c r="BA10" s="448"/>
      <c r="BB10" s="448"/>
      <c r="BC10" s="448"/>
      <c r="BD10" s="448"/>
      <c r="BE10" s="448"/>
      <c r="BF10" s="448"/>
      <c r="BG10" s="448"/>
      <c r="BH10" s="448"/>
      <c r="BI10" s="448"/>
      <c r="BJ10" s="448"/>
      <c r="BK10" s="448"/>
      <c r="BL10" s="448"/>
      <c r="BM10" s="449"/>
      <c r="BN10" s="413">
        <v>277735</v>
      </c>
      <c r="BO10" s="414"/>
      <c r="BP10" s="414"/>
      <c r="BQ10" s="414"/>
      <c r="BR10" s="414"/>
      <c r="BS10" s="414"/>
      <c r="BT10" s="414"/>
      <c r="BU10" s="415"/>
      <c r="BV10" s="413">
        <v>174480</v>
      </c>
      <c r="BW10" s="414"/>
      <c r="BX10" s="414"/>
      <c r="BY10" s="414"/>
      <c r="BZ10" s="414"/>
      <c r="CA10" s="414"/>
      <c r="CB10" s="414"/>
      <c r="CC10" s="41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7"/>
      <c r="C11" s="408"/>
      <c r="D11" s="408"/>
      <c r="E11" s="408"/>
      <c r="F11" s="408"/>
      <c r="G11" s="408"/>
      <c r="H11" s="408"/>
      <c r="I11" s="408"/>
      <c r="J11" s="408"/>
      <c r="K11" s="456"/>
      <c r="L11" s="467" t="s">
        <v>124</v>
      </c>
      <c r="M11" s="468"/>
      <c r="N11" s="468"/>
      <c r="O11" s="468"/>
      <c r="P11" s="468"/>
      <c r="Q11" s="469"/>
      <c r="R11" s="470" t="s">
        <v>125</v>
      </c>
      <c r="S11" s="471"/>
      <c r="T11" s="471"/>
      <c r="U11" s="471"/>
      <c r="V11" s="472"/>
      <c r="W11" s="401"/>
      <c r="X11" s="402"/>
      <c r="Y11" s="402"/>
      <c r="Z11" s="402"/>
      <c r="AA11" s="402"/>
      <c r="AB11" s="402"/>
      <c r="AC11" s="402"/>
      <c r="AD11" s="402"/>
      <c r="AE11" s="402"/>
      <c r="AF11" s="402"/>
      <c r="AG11" s="402"/>
      <c r="AH11" s="402"/>
      <c r="AI11" s="402"/>
      <c r="AJ11" s="402"/>
      <c r="AK11" s="402"/>
      <c r="AL11" s="405"/>
      <c r="AM11" s="442" t="s">
        <v>126</v>
      </c>
      <c r="AN11" s="443"/>
      <c r="AO11" s="443"/>
      <c r="AP11" s="443"/>
      <c r="AQ11" s="443"/>
      <c r="AR11" s="443"/>
      <c r="AS11" s="443"/>
      <c r="AT11" s="444"/>
      <c r="AU11" s="445" t="s">
        <v>116</v>
      </c>
      <c r="AV11" s="446"/>
      <c r="AW11" s="446"/>
      <c r="AX11" s="446"/>
      <c r="AY11" s="447" t="s">
        <v>127</v>
      </c>
      <c r="AZ11" s="448"/>
      <c r="BA11" s="448"/>
      <c r="BB11" s="448"/>
      <c r="BC11" s="448"/>
      <c r="BD11" s="448"/>
      <c r="BE11" s="448"/>
      <c r="BF11" s="448"/>
      <c r="BG11" s="448"/>
      <c r="BH11" s="448"/>
      <c r="BI11" s="448"/>
      <c r="BJ11" s="448"/>
      <c r="BK11" s="448"/>
      <c r="BL11" s="448"/>
      <c r="BM11" s="449"/>
      <c r="BN11" s="413">
        <v>0</v>
      </c>
      <c r="BO11" s="414"/>
      <c r="BP11" s="414"/>
      <c r="BQ11" s="414"/>
      <c r="BR11" s="414"/>
      <c r="BS11" s="414"/>
      <c r="BT11" s="414"/>
      <c r="BU11" s="415"/>
      <c r="BV11" s="413">
        <v>0</v>
      </c>
      <c r="BW11" s="414"/>
      <c r="BX11" s="414"/>
      <c r="BY11" s="414"/>
      <c r="BZ11" s="414"/>
      <c r="CA11" s="414"/>
      <c r="CB11" s="414"/>
      <c r="CC11" s="415"/>
      <c r="CD11" s="416" t="s">
        <v>128</v>
      </c>
      <c r="CE11" s="417"/>
      <c r="CF11" s="417"/>
      <c r="CG11" s="417"/>
      <c r="CH11" s="417"/>
      <c r="CI11" s="417"/>
      <c r="CJ11" s="417"/>
      <c r="CK11" s="417"/>
      <c r="CL11" s="417"/>
      <c r="CM11" s="417"/>
      <c r="CN11" s="417"/>
      <c r="CO11" s="417"/>
      <c r="CP11" s="417"/>
      <c r="CQ11" s="417"/>
      <c r="CR11" s="417"/>
      <c r="CS11" s="418"/>
      <c r="CT11" s="453" t="s">
        <v>129</v>
      </c>
      <c r="CU11" s="454"/>
      <c r="CV11" s="454"/>
      <c r="CW11" s="454"/>
      <c r="CX11" s="454"/>
      <c r="CY11" s="454"/>
      <c r="CZ11" s="454"/>
      <c r="DA11" s="455"/>
      <c r="DB11" s="453" t="s">
        <v>130</v>
      </c>
      <c r="DC11" s="454"/>
      <c r="DD11" s="454"/>
      <c r="DE11" s="454"/>
      <c r="DF11" s="454"/>
      <c r="DG11" s="454"/>
      <c r="DH11" s="454"/>
      <c r="DI11" s="455"/>
    </row>
    <row r="12" spans="1:119" ht="18.75" customHeight="1" x14ac:dyDescent="0.2">
      <c r="A12" s="178"/>
      <c r="B12" s="473" t="s">
        <v>131</v>
      </c>
      <c r="C12" s="474"/>
      <c r="D12" s="474"/>
      <c r="E12" s="474"/>
      <c r="F12" s="474"/>
      <c r="G12" s="474"/>
      <c r="H12" s="474"/>
      <c r="I12" s="474"/>
      <c r="J12" s="474"/>
      <c r="K12" s="475"/>
      <c r="L12" s="482" t="s">
        <v>132</v>
      </c>
      <c r="M12" s="483"/>
      <c r="N12" s="483"/>
      <c r="O12" s="483"/>
      <c r="P12" s="483"/>
      <c r="Q12" s="484"/>
      <c r="R12" s="485">
        <v>19953</v>
      </c>
      <c r="S12" s="486"/>
      <c r="T12" s="486"/>
      <c r="U12" s="486"/>
      <c r="V12" s="487"/>
      <c r="W12" s="488" t="s">
        <v>1</v>
      </c>
      <c r="X12" s="446"/>
      <c r="Y12" s="446"/>
      <c r="Z12" s="446"/>
      <c r="AA12" s="446"/>
      <c r="AB12" s="489"/>
      <c r="AC12" s="490" t="s">
        <v>133</v>
      </c>
      <c r="AD12" s="491"/>
      <c r="AE12" s="491"/>
      <c r="AF12" s="491"/>
      <c r="AG12" s="492"/>
      <c r="AH12" s="490" t="s">
        <v>134</v>
      </c>
      <c r="AI12" s="491"/>
      <c r="AJ12" s="491"/>
      <c r="AK12" s="491"/>
      <c r="AL12" s="493"/>
      <c r="AM12" s="442" t="s">
        <v>135</v>
      </c>
      <c r="AN12" s="443"/>
      <c r="AO12" s="443"/>
      <c r="AP12" s="443"/>
      <c r="AQ12" s="443"/>
      <c r="AR12" s="443"/>
      <c r="AS12" s="443"/>
      <c r="AT12" s="444"/>
      <c r="AU12" s="445" t="s">
        <v>136</v>
      </c>
      <c r="AV12" s="446"/>
      <c r="AW12" s="446"/>
      <c r="AX12" s="446"/>
      <c r="AY12" s="447" t="s">
        <v>137</v>
      </c>
      <c r="AZ12" s="448"/>
      <c r="BA12" s="448"/>
      <c r="BB12" s="448"/>
      <c r="BC12" s="448"/>
      <c r="BD12" s="448"/>
      <c r="BE12" s="448"/>
      <c r="BF12" s="448"/>
      <c r="BG12" s="448"/>
      <c r="BH12" s="448"/>
      <c r="BI12" s="448"/>
      <c r="BJ12" s="448"/>
      <c r="BK12" s="448"/>
      <c r="BL12" s="448"/>
      <c r="BM12" s="449"/>
      <c r="BN12" s="413">
        <v>0</v>
      </c>
      <c r="BO12" s="414"/>
      <c r="BP12" s="414"/>
      <c r="BQ12" s="414"/>
      <c r="BR12" s="414"/>
      <c r="BS12" s="414"/>
      <c r="BT12" s="414"/>
      <c r="BU12" s="415"/>
      <c r="BV12" s="413">
        <v>300000</v>
      </c>
      <c r="BW12" s="414"/>
      <c r="BX12" s="414"/>
      <c r="BY12" s="414"/>
      <c r="BZ12" s="414"/>
      <c r="CA12" s="414"/>
      <c r="CB12" s="414"/>
      <c r="CC12" s="415"/>
      <c r="CD12" s="416" t="s">
        <v>138</v>
      </c>
      <c r="CE12" s="417"/>
      <c r="CF12" s="417"/>
      <c r="CG12" s="417"/>
      <c r="CH12" s="417"/>
      <c r="CI12" s="417"/>
      <c r="CJ12" s="417"/>
      <c r="CK12" s="417"/>
      <c r="CL12" s="417"/>
      <c r="CM12" s="417"/>
      <c r="CN12" s="417"/>
      <c r="CO12" s="417"/>
      <c r="CP12" s="417"/>
      <c r="CQ12" s="417"/>
      <c r="CR12" s="417"/>
      <c r="CS12" s="418"/>
      <c r="CT12" s="453" t="s">
        <v>139</v>
      </c>
      <c r="CU12" s="454"/>
      <c r="CV12" s="454"/>
      <c r="CW12" s="454"/>
      <c r="CX12" s="454"/>
      <c r="CY12" s="454"/>
      <c r="CZ12" s="454"/>
      <c r="DA12" s="455"/>
      <c r="DB12" s="453" t="s">
        <v>140</v>
      </c>
      <c r="DC12" s="454"/>
      <c r="DD12" s="454"/>
      <c r="DE12" s="454"/>
      <c r="DF12" s="454"/>
      <c r="DG12" s="454"/>
      <c r="DH12" s="454"/>
      <c r="DI12" s="455"/>
    </row>
    <row r="13" spans="1:119" ht="18.75" customHeight="1" x14ac:dyDescent="0.2">
      <c r="A13" s="178"/>
      <c r="B13" s="476"/>
      <c r="C13" s="477"/>
      <c r="D13" s="477"/>
      <c r="E13" s="477"/>
      <c r="F13" s="477"/>
      <c r="G13" s="477"/>
      <c r="H13" s="477"/>
      <c r="I13" s="477"/>
      <c r="J13" s="477"/>
      <c r="K13" s="478"/>
      <c r="L13" s="187"/>
      <c r="M13" s="504" t="s">
        <v>141</v>
      </c>
      <c r="N13" s="505"/>
      <c r="O13" s="505"/>
      <c r="P13" s="505"/>
      <c r="Q13" s="506"/>
      <c r="R13" s="497">
        <v>19701</v>
      </c>
      <c r="S13" s="498"/>
      <c r="T13" s="498"/>
      <c r="U13" s="498"/>
      <c r="V13" s="499"/>
      <c r="W13" s="429" t="s">
        <v>142</v>
      </c>
      <c r="X13" s="430"/>
      <c r="Y13" s="430"/>
      <c r="Z13" s="430"/>
      <c r="AA13" s="430"/>
      <c r="AB13" s="420"/>
      <c r="AC13" s="464">
        <v>509</v>
      </c>
      <c r="AD13" s="465"/>
      <c r="AE13" s="465"/>
      <c r="AF13" s="465"/>
      <c r="AG13" s="507"/>
      <c r="AH13" s="464">
        <v>716</v>
      </c>
      <c r="AI13" s="465"/>
      <c r="AJ13" s="465"/>
      <c r="AK13" s="465"/>
      <c r="AL13" s="466"/>
      <c r="AM13" s="442" t="s">
        <v>143</v>
      </c>
      <c r="AN13" s="443"/>
      <c r="AO13" s="443"/>
      <c r="AP13" s="443"/>
      <c r="AQ13" s="443"/>
      <c r="AR13" s="443"/>
      <c r="AS13" s="443"/>
      <c r="AT13" s="444"/>
      <c r="AU13" s="445" t="s">
        <v>144</v>
      </c>
      <c r="AV13" s="446"/>
      <c r="AW13" s="446"/>
      <c r="AX13" s="446"/>
      <c r="AY13" s="447" t="s">
        <v>145</v>
      </c>
      <c r="AZ13" s="448"/>
      <c r="BA13" s="448"/>
      <c r="BB13" s="448"/>
      <c r="BC13" s="448"/>
      <c r="BD13" s="448"/>
      <c r="BE13" s="448"/>
      <c r="BF13" s="448"/>
      <c r="BG13" s="448"/>
      <c r="BH13" s="448"/>
      <c r="BI13" s="448"/>
      <c r="BJ13" s="448"/>
      <c r="BK13" s="448"/>
      <c r="BL13" s="448"/>
      <c r="BM13" s="449"/>
      <c r="BN13" s="413">
        <v>645582</v>
      </c>
      <c r="BO13" s="414"/>
      <c r="BP13" s="414"/>
      <c r="BQ13" s="414"/>
      <c r="BR13" s="414"/>
      <c r="BS13" s="414"/>
      <c r="BT13" s="414"/>
      <c r="BU13" s="415"/>
      <c r="BV13" s="413">
        <v>86618</v>
      </c>
      <c r="BW13" s="414"/>
      <c r="BX13" s="414"/>
      <c r="BY13" s="414"/>
      <c r="BZ13" s="414"/>
      <c r="CA13" s="414"/>
      <c r="CB13" s="414"/>
      <c r="CC13" s="415"/>
      <c r="CD13" s="416" t="s">
        <v>146</v>
      </c>
      <c r="CE13" s="417"/>
      <c r="CF13" s="417"/>
      <c r="CG13" s="417"/>
      <c r="CH13" s="417"/>
      <c r="CI13" s="417"/>
      <c r="CJ13" s="417"/>
      <c r="CK13" s="417"/>
      <c r="CL13" s="417"/>
      <c r="CM13" s="417"/>
      <c r="CN13" s="417"/>
      <c r="CO13" s="417"/>
      <c r="CP13" s="417"/>
      <c r="CQ13" s="417"/>
      <c r="CR13" s="417"/>
      <c r="CS13" s="418"/>
      <c r="CT13" s="410">
        <v>6.1</v>
      </c>
      <c r="CU13" s="411"/>
      <c r="CV13" s="411"/>
      <c r="CW13" s="411"/>
      <c r="CX13" s="411"/>
      <c r="CY13" s="411"/>
      <c r="CZ13" s="411"/>
      <c r="DA13" s="412"/>
      <c r="DB13" s="410">
        <v>6.4</v>
      </c>
      <c r="DC13" s="411"/>
      <c r="DD13" s="411"/>
      <c r="DE13" s="411"/>
      <c r="DF13" s="411"/>
      <c r="DG13" s="411"/>
      <c r="DH13" s="411"/>
      <c r="DI13" s="412"/>
    </row>
    <row r="14" spans="1:119" ht="18.75" customHeight="1" thickBot="1" x14ac:dyDescent="0.25">
      <c r="A14" s="178"/>
      <c r="B14" s="476"/>
      <c r="C14" s="477"/>
      <c r="D14" s="477"/>
      <c r="E14" s="477"/>
      <c r="F14" s="477"/>
      <c r="G14" s="477"/>
      <c r="H14" s="477"/>
      <c r="I14" s="477"/>
      <c r="J14" s="477"/>
      <c r="K14" s="478"/>
      <c r="L14" s="494" t="s">
        <v>147</v>
      </c>
      <c r="M14" s="495"/>
      <c r="N14" s="495"/>
      <c r="O14" s="495"/>
      <c r="P14" s="495"/>
      <c r="Q14" s="496"/>
      <c r="R14" s="497">
        <v>20459</v>
      </c>
      <c r="S14" s="498"/>
      <c r="T14" s="498"/>
      <c r="U14" s="498"/>
      <c r="V14" s="499"/>
      <c r="W14" s="403"/>
      <c r="X14" s="404"/>
      <c r="Y14" s="404"/>
      <c r="Z14" s="404"/>
      <c r="AA14" s="404"/>
      <c r="AB14" s="393"/>
      <c r="AC14" s="500">
        <v>5.5</v>
      </c>
      <c r="AD14" s="501"/>
      <c r="AE14" s="501"/>
      <c r="AF14" s="501"/>
      <c r="AG14" s="502"/>
      <c r="AH14" s="500">
        <v>6.9</v>
      </c>
      <c r="AI14" s="501"/>
      <c r="AJ14" s="501"/>
      <c r="AK14" s="501"/>
      <c r="AL14" s="503"/>
      <c r="AM14" s="442"/>
      <c r="AN14" s="443"/>
      <c r="AO14" s="443"/>
      <c r="AP14" s="443"/>
      <c r="AQ14" s="443"/>
      <c r="AR14" s="443"/>
      <c r="AS14" s="443"/>
      <c r="AT14" s="444"/>
      <c r="AU14" s="445"/>
      <c r="AV14" s="446"/>
      <c r="AW14" s="446"/>
      <c r="AX14" s="446"/>
      <c r="AY14" s="447"/>
      <c r="AZ14" s="448"/>
      <c r="BA14" s="448"/>
      <c r="BB14" s="448"/>
      <c r="BC14" s="448"/>
      <c r="BD14" s="448"/>
      <c r="BE14" s="448"/>
      <c r="BF14" s="448"/>
      <c r="BG14" s="448"/>
      <c r="BH14" s="448"/>
      <c r="BI14" s="448"/>
      <c r="BJ14" s="448"/>
      <c r="BK14" s="448"/>
      <c r="BL14" s="448"/>
      <c r="BM14" s="449"/>
      <c r="BN14" s="413"/>
      <c r="BO14" s="414"/>
      <c r="BP14" s="414"/>
      <c r="BQ14" s="414"/>
      <c r="BR14" s="414"/>
      <c r="BS14" s="414"/>
      <c r="BT14" s="414"/>
      <c r="BU14" s="415"/>
      <c r="BV14" s="413"/>
      <c r="BW14" s="414"/>
      <c r="BX14" s="414"/>
      <c r="BY14" s="414"/>
      <c r="BZ14" s="414"/>
      <c r="CA14" s="414"/>
      <c r="CB14" s="414"/>
      <c r="CC14" s="415"/>
      <c r="CD14" s="508" t="s">
        <v>148</v>
      </c>
      <c r="CE14" s="509"/>
      <c r="CF14" s="509"/>
      <c r="CG14" s="509"/>
      <c r="CH14" s="509"/>
      <c r="CI14" s="509"/>
      <c r="CJ14" s="509"/>
      <c r="CK14" s="509"/>
      <c r="CL14" s="509"/>
      <c r="CM14" s="509"/>
      <c r="CN14" s="509"/>
      <c r="CO14" s="509"/>
      <c r="CP14" s="509"/>
      <c r="CQ14" s="509"/>
      <c r="CR14" s="509"/>
      <c r="CS14" s="510"/>
      <c r="CT14" s="511" t="s">
        <v>149</v>
      </c>
      <c r="CU14" s="512"/>
      <c r="CV14" s="512"/>
      <c r="CW14" s="512"/>
      <c r="CX14" s="512"/>
      <c r="CY14" s="512"/>
      <c r="CZ14" s="512"/>
      <c r="DA14" s="513"/>
      <c r="DB14" s="511" t="s">
        <v>130</v>
      </c>
      <c r="DC14" s="512"/>
      <c r="DD14" s="512"/>
      <c r="DE14" s="512"/>
      <c r="DF14" s="512"/>
      <c r="DG14" s="512"/>
      <c r="DH14" s="512"/>
      <c r="DI14" s="513"/>
    </row>
    <row r="15" spans="1:119" ht="18.75" customHeight="1" x14ac:dyDescent="0.2">
      <c r="A15" s="178"/>
      <c r="B15" s="476"/>
      <c r="C15" s="477"/>
      <c r="D15" s="477"/>
      <c r="E15" s="477"/>
      <c r="F15" s="477"/>
      <c r="G15" s="477"/>
      <c r="H15" s="477"/>
      <c r="I15" s="477"/>
      <c r="J15" s="477"/>
      <c r="K15" s="478"/>
      <c r="L15" s="187"/>
      <c r="M15" s="504" t="s">
        <v>141</v>
      </c>
      <c r="N15" s="505"/>
      <c r="O15" s="505"/>
      <c r="P15" s="505"/>
      <c r="Q15" s="506"/>
      <c r="R15" s="497">
        <v>20195</v>
      </c>
      <c r="S15" s="498"/>
      <c r="T15" s="498"/>
      <c r="U15" s="498"/>
      <c r="V15" s="499"/>
      <c r="W15" s="429" t="s">
        <v>150</v>
      </c>
      <c r="X15" s="430"/>
      <c r="Y15" s="430"/>
      <c r="Z15" s="430"/>
      <c r="AA15" s="430"/>
      <c r="AB15" s="420"/>
      <c r="AC15" s="464">
        <v>3276</v>
      </c>
      <c r="AD15" s="465"/>
      <c r="AE15" s="465"/>
      <c r="AF15" s="465"/>
      <c r="AG15" s="507"/>
      <c r="AH15" s="464">
        <v>3631</v>
      </c>
      <c r="AI15" s="465"/>
      <c r="AJ15" s="465"/>
      <c r="AK15" s="465"/>
      <c r="AL15" s="466"/>
      <c r="AM15" s="442"/>
      <c r="AN15" s="443"/>
      <c r="AO15" s="443"/>
      <c r="AP15" s="443"/>
      <c r="AQ15" s="443"/>
      <c r="AR15" s="443"/>
      <c r="AS15" s="443"/>
      <c r="AT15" s="444"/>
      <c r="AU15" s="445"/>
      <c r="AV15" s="446"/>
      <c r="AW15" s="446"/>
      <c r="AX15" s="446"/>
      <c r="AY15" s="373" t="s">
        <v>151</v>
      </c>
      <c r="AZ15" s="374"/>
      <c r="BA15" s="374"/>
      <c r="BB15" s="374"/>
      <c r="BC15" s="374"/>
      <c r="BD15" s="374"/>
      <c r="BE15" s="374"/>
      <c r="BF15" s="374"/>
      <c r="BG15" s="374"/>
      <c r="BH15" s="374"/>
      <c r="BI15" s="374"/>
      <c r="BJ15" s="374"/>
      <c r="BK15" s="374"/>
      <c r="BL15" s="374"/>
      <c r="BM15" s="375"/>
      <c r="BN15" s="376">
        <v>3610862</v>
      </c>
      <c r="BO15" s="377"/>
      <c r="BP15" s="377"/>
      <c r="BQ15" s="377"/>
      <c r="BR15" s="377"/>
      <c r="BS15" s="377"/>
      <c r="BT15" s="377"/>
      <c r="BU15" s="378"/>
      <c r="BV15" s="376">
        <v>3753201</v>
      </c>
      <c r="BW15" s="377"/>
      <c r="BX15" s="377"/>
      <c r="BY15" s="377"/>
      <c r="BZ15" s="377"/>
      <c r="CA15" s="377"/>
      <c r="CB15" s="377"/>
      <c r="CC15" s="378"/>
      <c r="CD15" s="514" t="s">
        <v>152</v>
      </c>
      <c r="CE15" s="515"/>
      <c r="CF15" s="515"/>
      <c r="CG15" s="515"/>
      <c r="CH15" s="515"/>
      <c r="CI15" s="515"/>
      <c r="CJ15" s="515"/>
      <c r="CK15" s="515"/>
      <c r="CL15" s="515"/>
      <c r="CM15" s="515"/>
      <c r="CN15" s="515"/>
      <c r="CO15" s="515"/>
      <c r="CP15" s="515"/>
      <c r="CQ15" s="515"/>
      <c r="CR15" s="515"/>
      <c r="CS15" s="516"/>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6"/>
      <c r="C16" s="477"/>
      <c r="D16" s="477"/>
      <c r="E16" s="477"/>
      <c r="F16" s="477"/>
      <c r="G16" s="477"/>
      <c r="H16" s="477"/>
      <c r="I16" s="477"/>
      <c r="J16" s="477"/>
      <c r="K16" s="478"/>
      <c r="L16" s="494" t="s">
        <v>153</v>
      </c>
      <c r="M16" s="517"/>
      <c r="N16" s="517"/>
      <c r="O16" s="517"/>
      <c r="P16" s="517"/>
      <c r="Q16" s="518"/>
      <c r="R16" s="519" t="s">
        <v>154</v>
      </c>
      <c r="S16" s="520"/>
      <c r="T16" s="520"/>
      <c r="U16" s="520"/>
      <c r="V16" s="521"/>
      <c r="W16" s="403"/>
      <c r="X16" s="404"/>
      <c r="Y16" s="404"/>
      <c r="Z16" s="404"/>
      <c r="AA16" s="404"/>
      <c r="AB16" s="393"/>
      <c r="AC16" s="500">
        <v>35.1</v>
      </c>
      <c r="AD16" s="501"/>
      <c r="AE16" s="501"/>
      <c r="AF16" s="501"/>
      <c r="AG16" s="502"/>
      <c r="AH16" s="500">
        <v>35</v>
      </c>
      <c r="AI16" s="501"/>
      <c r="AJ16" s="501"/>
      <c r="AK16" s="501"/>
      <c r="AL16" s="503"/>
      <c r="AM16" s="442"/>
      <c r="AN16" s="443"/>
      <c r="AO16" s="443"/>
      <c r="AP16" s="443"/>
      <c r="AQ16" s="443"/>
      <c r="AR16" s="443"/>
      <c r="AS16" s="443"/>
      <c r="AT16" s="444"/>
      <c r="AU16" s="445"/>
      <c r="AV16" s="446"/>
      <c r="AW16" s="446"/>
      <c r="AX16" s="446"/>
      <c r="AY16" s="447" t="s">
        <v>155</v>
      </c>
      <c r="AZ16" s="448"/>
      <c r="BA16" s="448"/>
      <c r="BB16" s="448"/>
      <c r="BC16" s="448"/>
      <c r="BD16" s="448"/>
      <c r="BE16" s="448"/>
      <c r="BF16" s="448"/>
      <c r="BG16" s="448"/>
      <c r="BH16" s="448"/>
      <c r="BI16" s="448"/>
      <c r="BJ16" s="448"/>
      <c r="BK16" s="448"/>
      <c r="BL16" s="448"/>
      <c r="BM16" s="449"/>
      <c r="BN16" s="413">
        <v>8170032</v>
      </c>
      <c r="BO16" s="414"/>
      <c r="BP16" s="414"/>
      <c r="BQ16" s="414"/>
      <c r="BR16" s="414"/>
      <c r="BS16" s="414"/>
      <c r="BT16" s="414"/>
      <c r="BU16" s="415"/>
      <c r="BV16" s="413">
        <v>7949854</v>
      </c>
      <c r="BW16" s="414"/>
      <c r="BX16" s="414"/>
      <c r="BY16" s="414"/>
      <c r="BZ16" s="414"/>
      <c r="CA16" s="414"/>
      <c r="CB16" s="414"/>
      <c r="CC16" s="415"/>
      <c r="CD16" s="191"/>
      <c r="CE16" s="527"/>
      <c r="CF16" s="527"/>
      <c r="CG16" s="527"/>
      <c r="CH16" s="527"/>
      <c r="CI16" s="527"/>
      <c r="CJ16" s="527"/>
      <c r="CK16" s="527"/>
      <c r="CL16" s="527"/>
      <c r="CM16" s="527"/>
      <c r="CN16" s="527"/>
      <c r="CO16" s="527"/>
      <c r="CP16" s="527"/>
      <c r="CQ16" s="527"/>
      <c r="CR16" s="527"/>
      <c r="CS16" s="528"/>
      <c r="CT16" s="410"/>
      <c r="CU16" s="411"/>
      <c r="CV16" s="411"/>
      <c r="CW16" s="411"/>
      <c r="CX16" s="411"/>
      <c r="CY16" s="411"/>
      <c r="CZ16" s="411"/>
      <c r="DA16" s="412"/>
      <c r="DB16" s="410"/>
      <c r="DC16" s="411"/>
      <c r="DD16" s="411"/>
      <c r="DE16" s="411"/>
      <c r="DF16" s="411"/>
      <c r="DG16" s="411"/>
      <c r="DH16" s="411"/>
      <c r="DI16" s="412"/>
    </row>
    <row r="17" spans="1:113" ht="18.75" customHeight="1" thickBot="1" x14ac:dyDescent="0.25">
      <c r="A17" s="178"/>
      <c r="B17" s="479"/>
      <c r="C17" s="480"/>
      <c r="D17" s="480"/>
      <c r="E17" s="480"/>
      <c r="F17" s="480"/>
      <c r="G17" s="480"/>
      <c r="H17" s="480"/>
      <c r="I17" s="480"/>
      <c r="J17" s="480"/>
      <c r="K17" s="481"/>
      <c r="L17" s="192"/>
      <c r="M17" s="524" t="s">
        <v>156</v>
      </c>
      <c r="N17" s="525"/>
      <c r="O17" s="525"/>
      <c r="P17" s="525"/>
      <c r="Q17" s="526"/>
      <c r="R17" s="519" t="s">
        <v>157</v>
      </c>
      <c r="S17" s="520"/>
      <c r="T17" s="520"/>
      <c r="U17" s="520"/>
      <c r="V17" s="521"/>
      <c r="W17" s="429" t="s">
        <v>158</v>
      </c>
      <c r="X17" s="430"/>
      <c r="Y17" s="430"/>
      <c r="Z17" s="430"/>
      <c r="AA17" s="430"/>
      <c r="AB17" s="420"/>
      <c r="AC17" s="464">
        <v>5549</v>
      </c>
      <c r="AD17" s="465"/>
      <c r="AE17" s="465"/>
      <c r="AF17" s="465"/>
      <c r="AG17" s="507"/>
      <c r="AH17" s="464">
        <v>6027</v>
      </c>
      <c r="AI17" s="465"/>
      <c r="AJ17" s="465"/>
      <c r="AK17" s="465"/>
      <c r="AL17" s="466"/>
      <c r="AM17" s="442"/>
      <c r="AN17" s="443"/>
      <c r="AO17" s="443"/>
      <c r="AP17" s="443"/>
      <c r="AQ17" s="443"/>
      <c r="AR17" s="443"/>
      <c r="AS17" s="443"/>
      <c r="AT17" s="444"/>
      <c r="AU17" s="445"/>
      <c r="AV17" s="446"/>
      <c r="AW17" s="446"/>
      <c r="AX17" s="446"/>
      <c r="AY17" s="447" t="s">
        <v>159</v>
      </c>
      <c r="AZ17" s="448"/>
      <c r="BA17" s="448"/>
      <c r="BB17" s="448"/>
      <c r="BC17" s="448"/>
      <c r="BD17" s="448"/>
      <c r="BE17" s="448"/>
      <c r="BF17" s="448"/>
      <c r="BG17" s="448"/>
      <c r="BH17" s="448"/>
      <c r="BI17" s="448"/>
      <c r="BJ17" s="448"/>
      <c r="BK17" s="448"/>
      <c r="BL17" s="448"/>
      <c r="BM17" s="449"/>
      <c r="BN17" s="413">
        <v>4602541</v>
      </c>
      <c r="BO17" s="414"/>
      <c r="BP17" s="414"/>
      <c r="BQ17" s="414"/>
      <c r="BR17" s="414"/>
      <c r="BS17" s="414"/>
      <c r="BT17" s="414"/>
      <c r="BU17" s="415"/>
      <c r="BV17" s="413">
        <v>4787014</v>
      </c>
      <c r="BW17" s="414"/>
      <c r="BX17" s="414"/>
      <c r="BY17" s="414"/>
      <c r="BZ17" s="414"/>
      <c r="CA17" s="414"/>
      <c r="CB17" s="414"/>
      <c r="CC17" s="415"/>
      <c r="CD17" s="191"/>
      <c r="CE17" s="527"/>
      <c r="CF17" s="527"/>
      <c r="CG17" s="527"/>
      <c r="CH17" s="527"/>
      <c r="CI17" s="527"/>
      <c r="CJ17" s="527"/>
      <c r="CK17" s="527"/>
      <c r="CL17" s="527"/>
      <c r="CM17" s="527"/>
      <c r="CN17" s="527"/>
      <c r="CO17" s="527"/>
      <c r="CP17" s="527"/>
      <c r="CQ17" s="527"/>
      <c r="CR17" s="527"/>
      <c r="CS17" s="528"/>
      <c r="CT17" s="410"/>
      <c r="CU17" s="411"/>
      <c r="CV17" s="411"/>
      <c r="CW17" s="411"/>
      <c r="CX17" s="411"/>
      <c r="CY17" s="411"/>
      <c r="CZ17" s="411"/>
      <c r="DA17" s="412"/>
      <c r="DB17" s="410"/>
      <c r="DC17" s="411"/>
      <c r="DD17" s="411"/>
      <c r="DE17" s="411"/>
      <c r="DF17" s="411"/>
      <c r="DG17" s="411"/>
      <c r="DH17" s="411"/>
      <c r="DI17" s="412"/>
    </row>
    <row r="18" spans="1:113" ht="18.75" customHeight="1" thickBot="1" x14ac:dyDescent="0.25">
      <c r="A18" s="178"/>
      <c r="B18" s="535" t="s">
        <v>160</v>
      </c>
      <c r="C18" s="456"/>
      <c r="D18" s="456"/>
      <c r="E18" s="536"/>
      <c r="F18" s="536"/>
      <c r="G18" s="536"/>
      <c r="H18" s="536"/>
      <c r="I18" s="536"/>
      <c r="J18" s="536"/>
      <c r="K18" s="536"/>
      <c r="L18" s="537">
        <v>803.44</v>
      </c>
      <c r="M18" s="537"/>
      <c r="N18" s="537"/>
      <c r="O18" s="537"/>
      <c r="P18" s="537"/>
      <c r="Q18" s="537"/>
      <c r="R18" s="538"/>
      <c r="S18" s="538"/>
      <c r="T18" s="538"/>
      <c r="U18" s="538"/>
      <c r="V18" s="539"/>
      <c r="W18" s="431"/>
      <c r="X18" s="432"/>
      <c r="Y18" s="432"/>
      <c r="Z18" s="432"/>
      <c r="AA18" s="432"/>
      <c r="AB18" s="423"/>
      <c r="AC18" s="540">
        <v>59.4</v>
      </c>
      <c r="AD18" s="541"/>
      <c r="AE18" s="541"/>
      <c r="AF18" s="541"/>
      <c r="AG18" s="542"/>
      <c r="AH18" s="540">
        <v>58.1</v>
      </c>
      <c r="AI18" s="541"/>
      <c r="AJ18" s="541"/>
      <c r="AK18" s="541"/>
      <c r="AL18" s="543"/>
      <c r="AM18" s="442"/>
      <c r="AN18" s="443"/>
      <c r="AO18" s="443"/>
      <c r="AP18" s="443"/>
      <c r="AQ18" s="443"/>
      <c r="AR18" s="443"/>
      <c r="AS18" s="443"/>
      <c r="AT18" s="444"/>
      <c r="AU18" s="445"/>
      <c r="AV18" s="446"/>
      <c r="AW18" s="446"/>
      <c r="AX18" s="446"/>
      <c r="AY18" s="447" t="s">
        <v>161</v>
      </c>
      <c r="AZ18" s="448"/>
      <c r="BA18" s="448"/>
      <c r="BB18" s="448"/>
      <c r="BC18" s="448"/>
      <c r="BD18" s="448"/>
      <c r="BE18" s="448"/>
      <c r="BF18" s="448"/>
      <c r="BG18" s="448"/>
      <c r="BH18" s="448"/>
      <c r="BI18" s="448"/>
      <c r="BJ18" s="448"/>
      <c r="BK18" s="448"/>
      <c r="BL18" s="448"/>
      <c r="BM18" s="449"/>
      <c r="BN18" s="413">
        <v>7828739</v>
      </c>
      <c r="BO18" s="414"/>
      <c r="BP18" s="414"/>
      <c r="BQ18" s="414"/>
      <c r="BR18" s="414"/>
      <c r="BS18" s="414"/>
      <c r="BT18" s="414"/>
      <c r="BU18" s="415"/>
      <c r="BV18" s="413">
        <v>7449184</v>
      </c>
      <c r="BW18" s="414"/>
      <c r="BX18" s="414"/>
      <c r="BY18" s="414"/>
      <c r="BZ18" s="414"/>
      <c r="CA18" s="414"/>
      <c r="CB18" s="414"/>
      <c r="CC18" s="415"/>
      <c r="CD18" s="191"/>
      <c r="CE18" s="527"/>
      <c r="CF18" s="527"/>
      <c r="CG18" s="527"/>
      <c r="CH18" s="527"/>
      <c r="CI18" s="527"/>
      <c r="CJ18" s="527"/>
      <c r="CK18" s="527"/>
      <c r="CL18" s="527"/>
      <c r="CM18" s="527"/>
      <c r="CN18" s="527"/>
      <c r="CO18" s="527"/>
      <c r="CP18" s="527"/>
      <c r="CQ18" s="527"/>
      <c r="CR18" s="527"/>
      <c r="CS18" s="528"/>
      <c r="CT18" s="410"/>
      <c r="CU18" s="411"/>
      <c r="CV18" s="411"/>
      <c r="CW18" s="411"/>
      <c r="CX18" s="411"/>
      <c r="CY18" s="411"/>
      <c r="CZ18" s="411"/>
      <c r="DA18" s="412"/>
      <c r="DB18" s="410"/>
      <c r="DC18" s="411"/>
      <c r="DD18" s="411"/>
      <c r="DE18" s="411"/>
      <c r="DF18" s="411"/>
      <c r="DG18" s="411"/>
      <c r="DH18" s="411"/>
      <c r="DI18" s="412"/>
    </row>
    <row r="19" spans="1:113" ht="18.75" customHeight="1" thickBot="1" x14ac:dyDescent="0.25">
      <c r="A19" s="178"/>
      <c r="B19" s="535" t="s">
        <v>162</v>
      </c>
      <c r="C19" s="456"/>
      <c r="D19" s="456"/>
      <c r="E19" s="536"/>
      <c r="F19" s="536"/>
      <c r="G19" s="536"/>
      <c r="H19" s="536"/>
      <c r="I19" s="536"/>
      <c r="J19" s="536"/>
      <c r="K19" s="536"/>
      <c r="L19" s="544">
        <v>24</v>
      </c>
      <c r="M19" s="544"/>
      <c r="N19" s="544"/>
      <c r="O19" s="544"/>
      <c r="P19" s="544"/>
      <c r="Q19" s="544"/>
      <c r="R19" s="545"/>
      <c r="S19" s="545"/>
      <c r="T19" s="545"/>
      <c r="U19" s="545"/>
      <c r="V19" s="546"/>
      <c r="W19" s="370"/>
      <c r="X19" s="371"/>
      <c r="Y19" s="371"/>
      <c r="Z19" s="371"/>
      <c r="AA19" s="371"/>
      <c r="AB19" s="371"/>
      <c r="AC19" s="522"/>
      <c r="AD19" s="522"/>
      <c r="AE19" s="522"/>
      <c r="AF19" s="522"/>
      <c r="AG19" s="522"/>
      <c r="AH19" s="522"/>
      <c r="AI19" s="522"/>
      <c r="AJ19" s="522"/>
      <c r="AK19" s="522"/>
      <c r="AL19" s="523"/>
      <c r="AM19" s="442"/>
      <c r="AN19" s="443"/>
      <c r="AO19" s="443"/>
      <c r="AP19" s="443"/>
      <c r="AQ19" s="443"/>
      <c r="AR19" s="443"/>
      <c r="AS19" s="443"/>
      <c r="AT19" s="444"/>
      <c r="AU19" s="445"/>
      <c r="AV19" s="446"/>
      <c r="AW19" s="446"/>
      <c r="AX19" s="446"/>
      <c r="AY19" s="447" t="s">
        <v>163</v>
      </c>
      <c r="AZ19" s="448"/>
      <c r="BA19" s="448"/>
      <c r="BB19" s="448"/>
      <c r="BC19" s="448"/>
      <c r="BD19" s="448"/>
      <c r="BE19" s="448"/>
      <c r="BF19" s="448"/>
      <c r="BG19" s="448"/>
      <c r="BH19" s="448"/>
      <c r="BI19" s="448"/>
      <c r="BJ19" s="448"/>
      <c r="BK19" s="448"/>
      <c r="BL19" s="448"/>
      <c r="BM19" s="449"/>
      <c r="BN19" s="413">
        <v>11097364</v>
      </c>
      <c r="BO19" s="414"/>
      <c r="BP19" s="414"/>
      <c r="BQ19" s="414"/>
      <c r="BR19" s="414"/>
      <c r="BS19" s="414"/>
      <c r="BT19" s="414"/>
      <c r="BU19" s="415"/>
      <c r="BV19" s="413">
        <v>10665244</v>
      </c>
      <c r="BW19" s="414"/>
      <c r="BX19" s="414"/>
      <c r="BY19" s="414"/>
      <c r="BZ19" s="414"/>
      <c r="CA19" s="414"/>
      <c r="CB19" s="414"/>
      <c r="CC19" s="415"/>
      <c r="CD19" s="191"/>
      <c r="CE19" s="527"/>
      <c r="CF19" s="527"/>
      <c r="CG19" s="527"/>
      <c r="CH19" s="527"/>
      <c r="CI19" s="527"/>
      <c r="CJ19" s="527"/>
      <c r="CK19" s="527"/>
      <c r="CL19" s="527"/>
      <c r="CM19" s="527"/>
      <c r="CN19" s="527"/>
      <c r="CO19" s="527"/>
      <c r="CP19" s="527"/>
      <c r="CQ19" s="527"/>
      <c r="CR19" s="527"/>
      <c r="CS19" s="528"/>
      <c r="CT19" s="410"/>
      <c r="CU19" s="411"/>
      <c r="CV19" s="411"/>
      <c r="CW19" s="411"/>
      <c r="CX19" s="411"/>
      <c r="CY19" s="411"/>
      <c r="CZ19" s="411"/>
      <c r="DA19" s="412"/>
      <c r="DB19" s="410"/>
      <c r="DC19" s="411"/>
      <c r="DD19" s="411"/>
      <c r="DE19" s="411"/>
      <c r="DF19" s="411"/>
      <c r="DG19" s="411"/>
      <c r="DH19" s="411"/>
      <c r="DI19" s="412"/>
    </row>
    <row r="20" spans="1:113" ht="18.75" customHeight="1" thickBot="1" x14ac:dyDescent="0.25">
      <c r="A20" s="178"/>
      <c r="B20" s="535" t="s">
        <v>164</v>
      </c>
      <c r="C20" s="456"/>
      <c r="D20" s="456"/>
      <c r="E20" s="536"/>
      <c r="F20" s="536"/>
      <c r="G20" s="536"/>
      <c r="H20" s="536"/>
      <c r="I20" s="536"/>
      <c r="J20" s="536"/>
      <c r="K20" s="536"/>
      <c r="L20" s="544">
        <v>7067</v>
      </c>
      <c r="M20" s="544"/>
      <c r="N20" s="544"/>
      <c r="O20" s="544"/>
      <c r="P20" s="544"/>
      <c r="Q20" s="544"/>
      <c r="R20" s="545"/>
      <c r="S20" s="545"/>
      <c r="T20" s="545"/>
      <c r="U20" s="545"/>
      <c r="V20" s="546"/>
      <c r="W20" s="431"/>
      <c r="X20" s="432"/>
      <c r="Y20" s="432"/>
      <c r="Z20" s="432"/>
      <c r="AA20" s="432"/>
      <c r="AB20" s="432"/>
      <c r="AC20" s="547"/>
      <c r="AD20" s="547"/>
      <c r="AE20" s="547"/>
      <c r="AF20" s="547"/>
      <c r="AG20" s="547"/>
      <c r="AH20" s="547"/>
      <c r="AI20" s="547"/>
      <c r="AJ20" s="547"/>
      <c r="AK20" s="547"/>
      <c r="AL20" s="548"/>
      <c r="AM20" s="549"/>
      <c r="AN20" s="468"/>
      <c r="AO20" s="468"/>
      <c r="AP20" s="468"/>
      <c r="AQ20" s="468"/>
      <c r="AR20" s="468"/>
      <c r="AS20" s="468"/>
      <c r="AT20" s="469"/>
      <c r="AU20" s="550"/>
      <c r="AV20" s="551"/>
      <c r="AW20" s="551"/>
      <c r="AX20" s="552"/>
      <c r="AY20" s="447"/>
      <c r="AZ20" s="448"/>
      <c r="BA20" s="448"/>
      <c r="BB20" s="448"/>
      <c r="BC20" s="448"/>
      <c r="BD20" s="448"/>
      <c r="BE20" s="448"/>
      <c r="BF20" s="448"/>
      <c r="BG20" s="448"/>
      <c r="BH20" s="448"/>
      <c r="BI20" s="448"/>
      <c r="BJ20" s="448"/>
      <c r="BK20" s="448"/>
      <c r="BL20" s="448"/>
      <c r="BM20" s="449"/>
      <c r="BN20" s="413"/>
      <c r="BO20" s="414"/>
      <c r="BP20" s="414"/>
      <c r="BQ20" s="414"/>
      <c r="BR20" s="414"/>
      <c r="BS20" s="414"/>
      <c r="BT20" s="414"/>
      <c r="BU20" s="415"/>
      <c r="BV20" s="413"/>
      <c r="BW20" s="414"/>
      <c r="BX20" s="414"/>
      <c r="BY20" s="414"/>
      <c r="BZ20" s="414"/>
      <c r="CA20" s="414"/>
      <c r="CB20" s="414"/>
      <c r="CC20" s="415"/>
      <c r="CD20" s="191"/>
      <c r="CE20" s="527"/>
      <c r="CF20" s="527"/>
      <c r="CG20" s="527"/>
      <c r="CH20" s="527"/>
      <c r="CI20" s="527"/>
      <c r="CJ20" s="527"/>
      <c r="CK20" s="527"/>
      <c r="CL20" s="527"/>
      <c r="CM20" s="527"/>
      <c r="CN20" s="527"/>
      <c r="CO20" s="527"/>
      <c r="CP20" s="527"/>
      <c r="CQ20" s="527"/>
      <c r="CR20" s="527"/>
      <c r="CS20" s="528"/>
      <c r="CT20" s="410"/>
      <c r="CU20" s="411"/>
      <c r="CV20" s="411"/>
      <c r="CW20" s="411"/>
      <c r="CX20" s="411"/>
      <c r="CY20" s="411"/>
      <c r="CZ20" s="411"/>
      <c r="DA20" s="412"/>
      <c r="DB20" s="410"/>
      <c r="DC20" s="411"/>
      <c r="DD20" s="411"/>
      <c r="DE20" s="411"/>
      <c r="DF20" s="411"/>
      <c r="DG20" s="411"/>
      <c r="DH20" s="411"/>
      <c r="DI20" s="412"/>
    </row>
    <row r="21" spans="1:113" ht="18.75" customHeight="1" thickBot="1" x14ac:dyDescent="0.25">
      <c r="A21" s="178"/>
      <c r="B21" s="553" t="s">
        <v>637</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5"/>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7"/>
      <c r="CF21" s="527"/>
      <c r="CG21" s="527"/>
      <c r="CH21" s="527"/>
      <c r="CI21" s="527"/>
      <c r="CJ21" s="527"/>
      <c r="CK21" s="527"/>
      <c r="CL21" s="527"/>
      <c r="CM21" s="527"/>
      <c r="CN21" s="527"/>
      <c r="CO21" s="527"/>
      <c r="CP21" s="527"/>
      <c r="CQ21" s="527"/>
      <c r="CR21" s="527"/>
      <c r="CS21" s="528"/>
      <c r="CT21" s="410"/>
      <c r="CU21" s="411"/>
      <c r="CV21" s="411"/>
      <c r="CW21" s="411"/>
      <c r="CX21" s="411"/>
      <c r="CY21" s="411"/>
      <c r="CZ21" s="411"/>
      <c r="DA21" s="412"/>
      <c r="DB21" s="410"/>
      <c r="DC21" s="411"/>
      <c r="DD21" s="411"/>
      <c r="DE21" s="411"/>
      <c r="DF21" s="411"/>
      <c r="DG21" s="411"/>
      <c r="DH21" s="411"/>
      <c r="DI21" s="412"/>
    </row>
    <row r="22" spans="1:113" ht="18.75" customHeight="1" x14ac:dyDescent="0.2">
      <c r="A22" s="178"/>
      <c r="B22" s="583" t="s">
        <v>165</v>
      </c>
      <c r="C22" s="557"/>
      <c r="D22" s="558"/>
      <c r="E22" s="425" t="s">
        <v>1</v>
      </c>
      <c r="F22" s="430"/>
      <c r="G22" s="430"/>
      <c r="H22" s="430"/>
      <c r="I22" s="430"/>
      <c r="J22" s="430"/>
      <c r="K22" s="420"/>
      <c r="L22" s="425" t="s">
        <v>166</v>
      </c>
      <c r="M22" s="430"/>
      <c r="N22" s="430"/>
      <c r="O22" s="430"/>
      <c r="P22" s="420"/>
      <c r="Q22" s="588" t="s">
        <v>167</v>
      </c>
      <c r="R22" s="589"/>
      <c r="S22" s="589"/>
      <c r="T22" s="589"/>
      <c r="U22" s="589"/>
      <c r="V22" s="590"/>
      <c r="W22" s="556" t="s">
        <v>168</v>
      </c>
      <c r="X22" s="557"/>
      <c r="Y22" s="558"/>
      <c r="Z22" s="425" t="s">
        <v>1</v>
      </c>
      <c r="AA22" s="430"/>
      <c r="AB22" s="430"/>
      <c r="AC22" s="430"/>
      <c r="AD22" s="430"/>
      <c r="AE22" s="430"/>
      <c r="AF22" s="430"/>
      <c r="AG22" s="420"/>
      <c r="AH22" s="594" t="s">
        <v>169</v>
      </c>
      <c r="AI22" s="430"/>
      <c r="AJ22" s="430"/>
      <c r="AK22" s="430"/>
      <c r="AL22" s="420"/>
      <c r="AM22" s="594" t="s">
        <v>170</v>
      </c>
      <c r="AN22" s="595"/>
      <c r="AO22" s="595"/>
      <c r="AP22" s="595"/>
      <c r="AQ22" s="595"/>
      <c r="AR22" s="596"/>
      <c r="AS22" s="588" t="s">
        <v>167</v>
      </c>
      <c r="AT22" s="589"/>
      <c r="AU22" s="589"/>
      <c r="AV22" s="589"/>
      <c r="AW22" s="589"/>
      <c r="AX22" s="600"/>
      <c r="AY22" s="373" t="s">
        <v>171</v>
      </c>
      <c r="AZ22" s="374"/>
      <c r="BA22" s="374"/>
      <c r="BB22" s="374"/>
      <c r="BC22" s="374"/>
      <c r="BD22" s="374"/>
      <c r="BE22" s="374"/>
      <c r="BF22" s="374"/>
      <c r="BG22" s="374"/>
      <c r="BH22" s="374"/>
      <c r="BI22" s="374"/>
      <c r="BJ22" s="374"/>
      <c r="BK22" s="374"/>
      <c r="BL22" s="374"/>
      <c r="BM22" s="375"/>
      <c r="BN22" s="376">
        <v>13836495</v>
      </c>
      <c r="BO22" s="377"/>
      <c r="BP22" s="377"/>
      <c r="BQ22" s="377"/>
      <c r="BR22" s="377"/>
      <c r="BS22" s="377"/>
      <c r="BT22" s="377"/>
      <c r="BU22" s="378"/>
      <c r="BV22" s="376">
        <v>14122087</v>
      </c>
      <c r="BW22" s="377"/>
      <c r="BX22" s="377"/>
      <c r="BY22" s="377"/>
      <c r="BZ22" s="377"/>
      <c r="CA22" s="377"/>
      <c r="CB22" s="377"/>
      <c r="CC22" s="378"/>
      <c r="CD22" s="191"/>
      <c r="CE22" s="527"/>
      <c r="CF22" s="527"/>
      <c r="CG22" s="527"/>
      <c r="CH22" s="527"/>
      <c r="CI22" s="527"/>
      <c r="CJ22" s="527"/>
      <c r="CK22" s="527"/>
      <c r="CL22" s="527"/>
      <c r="CM22" s="527"/>
      <c r="CN22" s="527"/>
      <c r="CO22" s="527"/>
      <c r="CP22" s="527"/>
      <c r="CQ22" s="527"/>
      <c r="CR22" s="527"/>
      <c r="CS22" s="528"/>
      <c r="CT22" s="410"/>
      <c r="CU22" s="411"/>
      <c r="CV22" s="411"/>
      <c r="CW22" s="411"/>
      <c r="CX22" s="411"/>
      <c r="CY22" s="411"/>
      <c r="CZ22" s="411"/>
      <c r="DA22" s="412"/>
      <c r="DB22" s="410"/>
      <c r="DC22" s="411"/>
      <c r="DD22" s="411"/>
      <c r="DE22" s="411"/>
      <c r="DF22" s="411"/>
      <c r="DG22" s="411"/>
      <c r="DH22" s="411"/>
      <c r="DI22" s="412"/>
    </row>
    <row r="23" spans="1:113" ht="18.75" customHeight="1" x14ac:dyDescent="0.2">
      <c r="A23" s="178"/>
      <c r="B23" s="584"/>
      <c r="C23" s="560"/>
      <c r="D23" s="561"/>
      <c r="E23" s="399"/>
      <c r="F23" s="404"/>
      <c r="G23" s="404"/>
      <c r="H23" s="404"/>
      <c r="I23" s="404"/>
      <c r="J23" s="404"/>
      <c r="K23" s="393"/>
      <c r="L23" s="399"/>
      <c r="M23" s="404"/>
      <c r="N23" s="404"/>
      <c r="O23" s="404"/>
      <c r="P23" s="393"/>
      <c r="Q23" s="591"/>
      <c r="R23" s="592"/>
      <c r="S23" s="592"/>
      <c r="T23" s="592"/>
      <c r="U23" s="592"/>
      <c r="V23" s="593"/>
      <c r="W23" s="559"/>
      <c r="X23" s="560"/>
      <c r="Y23" s="561"/>
      <c r="Z23" s="399"/>
      <c r="AA23" s="404"/>
      <c r="AB23" s="404"/>
      <c r="AC23" s="404"/>
      <c r="AD23" s="404"/>
      <c r="AE23" s="404"/>
      <c r="AF23" s="404"/>
      <c r="AG23" s="393"/>
      <c r="AH23" s="399"/>
      <c r="AI23" s="404"/>
      <c r="AJ23" s="404"/>
      <c r="AK23" s="404"/>
      <c r="AL23" s="393"/>
      <c r="AM23" s="597"/>
      <c r="AN23" s="598"/>
      <c r="AO23" s="598"/>
      <c r="AP23" s="598"/>
      <c r="AQ23" s="598"/>
      <c r="AR23" s="599"/>
      <c r="AS23" s="591"/>
      <c r="AT23" s="592"/>
      <c r="AU23" s="592"/>
      <c r="AV23" s="592"/>
      <c r="AW23" s="592"/>
      <c r="AX23" s="601"/>
      <c r="AY23" s="447" t="s">
        <v>172</v>
      </c>
      <c r="AZ23" s="448"/>
      <c r="BA23" s="448"/>
      <c r="BB23" s="448"/>
      <c r="BC23" s="448"/>
      <c r="BD23" s="448"/>
      <c r="BE23" s="448"/>
      <c r="BF23" s="448"/>
      <c r="BG23" s="448"/>
      <c r="BH23" s="448"/>
      <c r="BI23" s="448"/>
      <c r="BJ23" s="448"/>
      <c r="BK23" s="448"/>
      <c r="BL23" s="448"/>
      <c r="BM23" s="449"/>
      <c r="BN23" s="413">
        <v>7289492</v>
      </c>
      <c r="BO23" s="414"/>
      <c r="BP23" s="414"/>
      <c r="BQ23" s="414"/>
      <c r="BR23" s="414"/>
      <c r="BS23" s="414"/>
      <c r="BT23" s="414"/>
      <c r="BU23" s="415"/>
      <c r="BV23" s="413">
        <v>7258477</v>
      </c>
      <c r="BW23" s="414"/>
      <c r="BX23" s="414"/>
      <c r="BY23" s="414"/>
      <c r="BZ23" s="414"/>
      <c r="CA23" s="414"/>
      <c r="CB23" s="414"/>
      <c r="CC23" s="415"/>
      <c r="CD23" s="191"/>
      <c r="CE23" s="527"/>
      <c r="CF23" s="527"/>
      <c r="CG23" s="527"/>
      <c r="CH23" s="527"/>
      <c r="CI23" s="527"/>
      <c r="CJ23" s="527"/>
      <c r="CK23" s="527"/>
      <c r="CL23" s="527"/>
      <c r="CM23" s="527"/>
      <c r="CN23" s="527"/>
      <c r="CO23" s="527"/>
      <c r="CP23" s="527"/>
      <c r="CQ23" s="527"/>
      <c r="CR23" s="527"/>
      <c r="CS23" s="528"/>
      <c r="CT23" s="410"/>
      <c r="CU23" s="411"/>
      <c r="CV23" s="411"/>
      <c r="CW23" s="411"/>
      <c r="CX23" s="411"/>
      <c r="CY23" s="411"/>
      <c r="CZ23" s="411"/>
      <c r="DA23" s="412"/>
      <c r="DB23" s="410"/>
      <c r="DC23" s="411"/>
      <c r="DD23" s="411"/>
      <c r="DE23" s="411"/>
      <c r="DF23" s="411"/>
      <c r="DG23" s="411"/>
      <c r="DH23" s="411"/>
      <c r="DI23" s="412"/>
    </row>
    <row r="24" spans="1:113" ht="18.75" customHeight="1" thickBot="1" x14ac:dyDescent="0.25">
      <c r="A24" s="178"/>
      <c r="B24" s="584"/>
      <c r="C24" s="560"/>
      <c r="D24" s="561"/>
      <c r="E24" s="463" t="s">
        <v>173</v>
      </c>
      <c r="F24" s="443"/>
      <c r="G24" s="443"/>
      <c r="H24" s="443"/>
      <c r="I24" s="443"/>
      <c r="J24" s="443"/>
      <c r="K24" s="444"/>
      <c r="L24" s="464">
        <v>1</v>
      </c>
      <c r="M24" s="465"/>
      <c r="N24" s="465"/>
      <c r="O24" s="465"/>
      <c r="P24" s="507"/>
      <c r="Q24" s="464">
        <v>7500</v>
      </c>
      <c r="R24" s="465"/>
      <c r="S24" s="465"/>
      <c r="T24" s="465"/>
      <c r="U24" s="465"/>
      <c r="V24" s="507"/>
      <c r="W24" s="559"/>
      <c r="X24" s="560"/>
      <c r="Y24" s="561"/>
      <c r="Z24" s="463" t="s">
        <v>174</v>
      </c>
      <c r="AA24" s="443"/>
      <c r="AB24" s="443"/>
      <c r="AC24" s="443"/>
      <c r="AD24" s="443"/>
      <c r="AE24" s="443"/>
      <c r="AF24" s="443"/>
      <c r="AG24" s="444"/>
      <c r="AH24" s="464">
        <v>228</v>
      </c>
      <c r="AI24" s="465"/>
      <c r="AJ24" s="465"/>
      <c r="AK24" s="465"/>
      <c r="AL24" s="507"/>
      <c r="AM24" s="464">
        <v>683316</v>
      </c>
      <c r="AN24" s="465"/>
      <c r="AO24" s="465"/>
      <c r="AP24" s="465"/>
      <c r="AQ24" s="465"/>
      <c r="AR24" s="507"/>
      <c r="AS24" s="464">
        <v>2997</v>
      </c>
      <c r="AT24" s="465"/>
      <c r="AU24" s="465"/>
      <c r="AV24" s="465"/>
      <c r="AW24" s="465"/>
      <c r="AX24" s="466"/>
      <c r="AY24" s="529" t="s">
        <v>175</v>
      </c>
      <c r="AZ24" s="530"/>
      <c r="BA24" s="530"/>
      <c r="BB24" s="530"/>
      <c r="BC24" s="530"/>
      <c r="BD24" s="530"/>
      <c r="BE24" s="530"/>
      <c r="BF24" s="530"/>
      <c r="BG24" s="530"/>
      <c r="BH24" s="530"/>
      <c r="BI24" s="530"/>
      <c r="BJ24" s="530"/>
      <c r="BK24" s="530"/>
      <c r="BL24" s="530"/>
      <c r="BM24" s="531"/>
      <c r="BN24" s="413">
        <v>10793025</v>
      </c>
      <c r="BO24" s="414"/>
      <c r="BP24" s="414"/>
      <c r="BQ24" s="414"/>
      <c r="BR24" s="414"/>
      <c r="BS24" s="414"/>
      <c r="BT24" s="414"/>
      <c r="BU24" s="415"/>
      <c r="BV24" s="413">
        <v>10877277</v>
      </c>
      <c r="BW24" s="414"/>
      <c r="BX24" s="414"/>
      <c r="BY24" s="414"/>
      <c r="BZ24" s="414"/>
      <c r="CA24" s="414"/>
      <c r="CB24" s="414"/>
      <c r="CC24" s="415"/>
      <c r="CD24" s="191"/>
      <c r="CE24" s="527"/>
      <c r="CF24" s="527"/>
      <c r="CG24" s="527"/>
      <c r="CH24" s="527"/>
      <c r="CI24" s="527"/>
      <c r="CJ24" s="527"/>
      <c r="CK24" s="527"/>
      <c r="CL24" s="527"/>
      <c r="CM24" s="527"/>
      <c r="CN24" s="527"/>
      <c r="CO24" s="527"/>
      <c r="CP24" s="527"/>
      <c r="CQ24" s="527"/>
      <c r="CR24" s="527"/>
      <c r="CS24" s="528"/>
      <c r="CT24" s="410"/>
      <c r="CU24" s="411"/>
      <c r="CV24" s="411"/>
      <c r="CW24" s="411"/>
      <c r="CX24" s="411"/>
      <c r="CY24" s="411"/>
      <c r="CZ24" s="411"/>
      <c r="DA24" s="412"/>
      <c r="DB24" s="410"/>
      <c r="DC24" s="411"/>
      <c r="DD24" s="411"/>
      <c r="DE24" s="411"/>
      <c r="DF24" s="411"/>
      <c r="DG24" s="411"/>
      <c r="DH24" s="411"/>
      <c r="DI24" s="412"/>
    </row>
    <row r="25" spans="1:113" ht="18.75" customHeight="1" x14ac:dyDescent="0.2">
      <c r="A25" s="178"/>
      <c r="B25" s="584"/>
      <c r="C25" s="560"/>
      <c r="D25" s="561"/>
      <c r="E25" s="463" t="s">
        <v>176</v>
      </c>
      <c r="F25" s="443"/>
      <c r="G25" s="443"/>
      <c r="H25" s="443"/>
      <c r="I25" s="443"/>
      <c r="J25" s="443"/>
      <c r="K25" s="444"/>
      <c r="L25" s="464">
        <v>1</v>
      </c>
      <c r="M25" s="465"/>
      <c r="N25" s="465"/>
      <c r="O25" s="465"/>
      <c r="P25" s="507"/>
      <c r="Q25" s="464">
        <v>6000</v>
      </c>
      <c r="R25" s="465"/>
      <c r="S25" s="465"/>
      <c r="T25" s="465"/>
      <c r="U25" s="465"/>
      <c r="V25" s="507"/>
      <c r="W25" s="559"/>
      <c r="X25" s="560"/>
      <c r="Y25" s="561"/>
      <c r="Z25" s="463" t="s">
        <v>177</v>
      </c>
      <c r="AA25" s="443"/>
      <c r="AB25" s="443"/>
      <c r="AC25" s="443"/>
      <c r="AD25" s="443"/>
      <c r="AE25" s="443"/>
      <c r="AF25" s="443"/>
      <c r="AG25" s="444"/>
      <c r="AH25" s="464" t="s">
        <v>149</v>
      </c>
      <c r="AI25" s="465"/>
      <c r="AJ25" s="465"/>
      <c r="AK25" s="465"/>
      <c r="AL25" s="507"/>
      <c r="AM25" s="464" t="s">
        <v>140</v>
      </c>
      <c r="AN25" s="465"/>
      <c r="AO25" s="465"/>
      <c r="AP25" s="465"/>
      <c r="AQ25" s="465"/>
      <c r="AR25" s="507"/>
      <c r="AS25" s="464" t="s">
        <v>140</v>
      </c>
      <c r="AT25" s="465"/>
      <c r="AU25" s="465"/>
      <c r="AV25" s="465"/>
      <c r="AW25" s="465"/>
      <c r="AX25" s="466"/>
      <c r="AY25" s="373" t="s">
        <v>178</v>
      </c>
      <c r="AZ25" s="374"/>
      <c r="BA25" s="374"/>
      <c r="BB25" s="374"/>
      <c r="BC25" s="374"/>
      <c r="BD25" s="374"/>
      <c r="BE25" s="374"/>
      <c r="BF25" s="374"/>
      <c r="BG25" s="374"/>
      <c r="BH25" s="374"/>
      <c r="BI25" s="374"/>
      <c r="BJ25" s="374"/>
      <c r="BK25" s="374"/>
      <c r="BL25" s="374"/>
      <c r="BM25" s="375"/>
      <c r="BN25" s="376">
        <v>1152613</v>
      </c>
      <c r="BO25" s="377"/>
      <c r="BP25" s="377"/>
      <c r="BQ25" s="377"/>
      <c r="BR25" s="377"/>
      <c r="BS25" s="377"/>
      <c r="BT25" s="377"/>
      <c r="BU25" s="378"/>
      <c r="BV25" s="376">
        <v>1077266</v>
      </c>
      <c r="BW25" s="377"/>
      <c r="BX25" s="377"/>
      <c r="BY25" s="377"/>
      <c r="BZ25" s="377"/>
      <c r="CA25" s="377"/>
      <c r="CB25" s="377"/>
      <c r="CC25" s="378"/>
      <c r="CD25" s="191"/>
      <c r="CE25" s="527"/>
      <c r="CF25" s="527"/>
      <c r="CG25" s="527"/>
      <c r="CH25" s="527"/>
      <c r="CI25" s="527"/>
      <c r="CJ25" s="527"/>
      <c r="CK25" s="527"/>
      <c r="CL25" s="527"/>
      <c r="CM25" s="527"/>
      <c r="CN25" s="527"/>
      <c r="CO25" s="527"/>
      <c r="CP25" s="527"/>
      <c r="CQ25" s="527"/>
      <c r="CR25" s="527"/>
      <c r="CS25" s="528"/>
      <c r="CT25" s="410"/>
      <c r="CU25" s="411"/>
      <c r="CV25" s="411"/>
      <c r="CW25" s="411"/>
      <c r="CX25" s="411"/>
      <c r="CY25" s="411"/>
      <c r="CZ25" s="411"/>
      <c r="DA25" s="412"/>
      <c r="DB25" s="410"/>
      <c r="DC25" s="411"/>
      <c r="DD25" s="411"/>
      <c r="DE25" s="411"/>
      <c r="DF25" s="411"/>
      <c r="DG25" s="411"/>
      <c r="DH25" s="411"/>
      <c r="DI25" s="412"/>
    </row>
    <row r="26" spans="1:113" ht="18.75" customHeight="1" x14ac:dyDescent="0.2">
      <c r="A26" s="178"/>
      <c r="B26" s="584"/>
      <c r="C26" s="560"/>
      <c r="D26" s="561"/>
      <c r="E26" s="463" t="s">
        <v>179</v>
      </c>
      <c r="F26" s="443"/>
      <c r="G26" s="443"/>
      <c r="H26" s="443"/>
      <c r="I26" s="443"/>
      <c r="J26" s="443"/>
      <c r="K26" s="444"/>
      <c r="L26" s="464">
        <v>1</v>
      </c>
      <c r="M26" s="465"/>
      <c r="N26" s="465"/>
      <c r="O26" s="465"/>
      <c r="P26" s="507"/>
      <c r="Q26" s="464">
        <v>5300</v>
      </c>
      <c r="R26" s="465"/>
      <c r="S26" s="465"/>
      <c r="T26" s="465"/>
      <c r="U26" s="465"/>
      <c r="V26" s="507"/>
      <c r="W26" s="559"/>
      <c r="X26" s="560"/>
      <c r="Y26" s="561"/>
      <c r="Z26" s="463" t="s">
        <v>180</v>
      </c>
      <c r="AA26" s="565"/>
      <c r="AB26" s="565"/>
      <c r="AC26" s="565"/>
      <c r="AD26" s="565"/>
      <c r="AE26" s="565"/>
      <c r="AF26" s="565"/>
      <c r="AG26" s="566"/>
      <c r="AH26" s="464">
        <v>7</v>
      </c>
      <c r="AI26" s="465"/>
      <c r="AJ26" s="465"/>
      <c r="AK26" s="465"/>
      <c r="AL26" s="507"/>
      <c r="AM26" s="464">
        <v>15176</v>
      </c>
      <c r="AN26" s="465"/>
      <c r="AO26" s="465"/>
      <c r="AP26" s="465"/>
      <c r="AQ26" s="465"/>
      <c r="AR26" s="507"/>
      <c r="AS26" s="464">
        <v>2168</v>
      </c>
      <c r="AT26" s="465"/>
      <c r="AU26" s="465"/>
      <c r="AV26" s="465"/>
      <c r="AW26" s="465"/>
      <c r="AX26" s="466"/>
      <c r="AY26" s="416" t="s">
        <v>181</v>
      </c>
      <c r="AZ26" s="417"/>
      <c r="BA26" s="417"/>
      <c r="BB26" s="417"/>
      <c r="BC26" s="417"/>
      <c r="BD26" s="417"/>
      <c r="BE26" s="417"/>
      <c r="BF26" s="417"/>
      <c r="BG26" s="417"/>
      <c r="BH26" s="417"/>
      <c r="BI26" s="417"/>
      <c r="BJ26" s="417"/>
      <c r="BK26" s="417"/>
      <c r="BL26" s="417"/>
      <c r="BM26" s="418"/>
      <c r="BN26" s="413" t="s">
        <v>140</v>
      </c>
      <c r="BO26" s="414"/>
      <c r="BP26" s="414"/>
      <c r="BQ26" s="414"/>
      <c r="BR26" s="414"/>
      <c r="BS26" s="414"/>
      <c r="BT26" s="414"/>
      <c r="BU26" s="415"/>
      <c r="BV26" s="413" t="s">
        <v>182</v>
      </c>
      <c r="BW26" s="414"/>
      <c r="BX26" s="414"/>
      <c r="BY26" s="414"/>
      <c r="BZ26" s="414"/>
      <c r="CA26" s="414"/>
      <c r="CB26" s="414"/>
      <c r="CC26" s="415"/>
      <c r="CD26" s="191"/>
      <c r="CE26" s="527"/>
      <c r="CF26" s="527"/>
      <c r="CG26" s="527"/>
      <c r="CH26" s="527"/>
      <c r="CI26" s="527"/>
      <c r="CJ26" s="527"/>
      <c r="CK26" s="527"/>
      <c r="CL26" s="527"/>
      <c r="CM26" s="527"/>
      <c r="CN26" s="527"/>
      <c r="CO26" s="527"/>
      <c r="CP26" s="527"/>
      <c r="CQ26" s="527"/>
      <c r="CR26" s="527"/>
      <c r="CS26" s="528"/>
      <c r="CT26" s="410"/>
      <c r="CU26" s="411"/>
      <c r="CV26" s="411"/>
      <c r="CW26" s="411"/>
      <c r="CX26" s="411"/>
      <c r="CY26" s="411"/>
      <c r="CZ26" s="411"/>
      <c r="DA26" s="412"/>
      <c r="DB26" s="410"/>
      <c r="DC26" s="411"/>
      <c r="DD26" s="411"/>
      <c r="DE26" s="411"/>
      <c r="DF26" s="411"/>
      <c r="DG26" s="411"/>
      <c r="DH26" s="411"/>
      <c r="DI26" s="412"/>
    </row>
    <row r="27" spans="1:113" ht="18.75" customHeight="1" thickBot="1" x14ac:dyDescent="0.25">
      <c r="A27" s="178"/>
      <c r="B27" s="584"/>
      <c r="C27" s="560"/>
      <c r="D27" s="561"/>
      <c r="E27" s="463" t="s">
        <v>183</v>
      </c>
      <c r="F27" s="443"/>
      <c r="G27" s="443"/>
      <c r="H27" s="443"/>
      <c r="I27" s="443"/>
      <c r="J27" s="443"/>
      <c r="K27" s="444"/>
      <c r="L27" s="464">
        <v>1</v>
      </c>
      <c r="M27" s="465"/>
      <c r="N27" s="465"/>
      <c r="O27" s="465"/>
      <c r="P27" s="507"/>
      <c r="Q27" s="464">
        <v>3000</v>
      </c>
      <c r="R27" s="465"/>
      <c r="S27" s="465"/>
      <c r="T27" s="465"/>
      <c r="U27" s="465"/>
      <c r="V27" s="507"/>
      <c r="W27" s="559"/>
      <c r="X27" s="560"/>
      <c r="Y27" s="561"/>
      <c r="Z27" s="463" t="s">
        <v>184</v>
      </c>
      <c r="AA27" s="443"/>
      <c r="AB27" s="443"/>
      <c r="AC27" s="443"/>
      <c r="AD27" s="443"/>
      <c r="AE27" s="443"/>
      <c r="AF27" s="443"/>
      <c r="AG27" s="444"/>
      <c r="AH27" s="464">
        <v>3</v>
      </c>
      <c r="AI27" s="465"/>
      <c r="AJ27" s="465"/>
      <c r="AK27" s="465"/>
      <c r="AL27" s="507"/>
      <c r="AM27" s="464">
        <v>11904</v>
      </c>
      <c r="AN27" s="465"/>
      <c r="AO27" s="465"/>
      <c r="AP27" s="465"/>
      <c r="AQ27" s="465"/>
      <c r="AR27" s="507"/>
      <c r="AS27" s="464">
        <v>3968</v>
      </c>
      <c r="AT27" s="465"/>
      <c r="AU27" s="465"/>
      <c r="AV27" s="465"/>
      <c r="AW27" s="465"/>
      <c r="AX27" s="466"/>
      <c r="AY27" s="508" t="s">
        <v>185</v>
      </c>
      <c r="AZ27" s="509"/>
      <c r="BA27" s="509"/>
      <c r="BB27" s="509"/>
      <c r="BC27" s="509"/>
      <c r="BD27" s="509"/>
      <c r="BE27" s="509"/>
      <c r="BF27" s="509"/>
      <c r="BG27" s="509"/>
      <c r="BH27" s="509"/>
      <c r="BI27" s="509"/>
      <c r="BJ27" s="509"/>
      <c r="BK27" s="509"/>
      <c r="BL27" s="509"/>
      <c r="BM27" s="510"/>
      <c r="BN27" s="532">
        <v>914317</v>
      </c>
      <c r="BO27" s="533"/>
      <c r="BP27" s="533"/>
      <c r="BQ27" s="533"/>
      <c r="BR27" s="533"/>
      <c r="BS27" s="533"/>
      <c r="BT27" s="533"/>
      <c r="BU27" s="534"/>
      <c r="BV27" s="532">
        <v>914214</v>
      </c>
      <c r="BW27" s="533"/>
      <c r="BX27" s="533"/>
      <c r="BY27" s="533"/>
      <c r="BZ27" s="533"/>
      <c r="CA27" s="533"/>
      <c r="CB27" s="533"/>
      <c r="CC27" s="534"/>
      <c r="CD27" s="193"/>
      <c r="CE27" s="527"/>
      <c r="CF27" s="527"/>
      <c r="CG27" s="527"/>
      <c r="CH27" s="527"/>
      <c r="CI27" s="527"/>
      <c r="CJ27" s="527"/>
      <c r="CK27" s="527"/>
      <c r="CL27" s="527"/>
      <c r="CM27" s="527"/>
      <c r="CN27" s="527"/>
      <c r="CO27" s="527"/>
      <c r="CP27" s="527"/>
      <c r="CQ27" s="527"/>
      <c r="CR27" s="527"/>
      <c r="CS27" s="528"/>
      <c r="CT27" s="410"/>
      <c r="CU27" s="411"/>
      <c r="CV27" s="411"/>
      <c r="CW27" s="411"/>
      <c r="CX27" s="411"/>
      <c r="CY27" s="411"/>
      <c r="CZ27" s="411"/>
      <c r="DA27" s="412"/>
      <c r="DB27" s="410"/>
      <c r="DC27" s="411"/>
      <c r="DD27" s="411"/>
      <c r="DE27" s="411"/>
      <c r="DF27" s="411"/>
      <c r="DG27" s="411"/>
      <c r="DH27" s="411"/>
      <c r="DI27" s="412"/>
    </row>
    <row r="28" spans="1:113" ht="18.75" customHeight="1" x14ac:dyDescent="0.2">
      <c r="A28" s="178"/>
      <c r="B28" s="584"/>
      <c r="C28" s="560"/>
      <c r="D28" s="561"/>
      <c r="E28" s="463" t="s">
        <v>186</v>
      </c>
      <c r="F28" s="443"/>
      <c r="G28" s="443"/>
      <c r="H28" s="443"/>
      <c r="I28" s="443"/>
      <c r="J28" s="443"/>
      <c r="K28" s="444"/>
      <c r="L28" s="464">
        <v>1</v>
      </c>
      <c r="M28" s="465"/>
      <c r="N28" s="465"/>
      <c r="O28" s="465"/>
      <c r="P28" s="507"/>
      <c r="Q28" s="464">
        <v>2600</v>
      </c>
      <c r="R28" s="465"/>
      <c r="S28" s="465"/>
      <c r="T28" s="465"/>
      <c r="U28" s="465"/>
      <c r="V28" s="507"/>
      <c r="W28" s="559"/>
      <c r="X28" s="560"/>
      <c r="Y28" s="561"/>
      <c r="Z28" s="463" t="s">
        <v>187</v>
      </c>
      <c r="AA28" s="443"/>
      <c r="AB28" s="443"/>
      <c r="AC28" s="443"/>
      <c r="AD28" s="443"/>
      <c r="AE28" s="443"/>
      <c r="AF28" s="443"/>
      <c r="AG28" s="444"/>
      <c r="AH28" s="464" t="s">
        <v>182</v>
      </c>
      <c r="AI28" s="465"/>
      <c r="AJ28" s="465"/>
      <c r="AK28" s="465"/>
      <c r="AL28" s="507"/>
      <c r="AM28" s="464" t="s">
        <v>182</v>
      </c>
      <c r="AN28" s="465"/>
      <c r="AO28" s="465"/>
      <c r="AP28" s="465"/>
      <c r="AQ28" s="465"/>
      <c r="AR28" s="507"/>
      <c r="AS28" s="464" t="s">
        <v>140</v>
      </c>
      <c r="AT28" s="465"/>
      <c r="AU28" s="465"/>
      <c r="AV28" s="465"/>
      <c r="AW28" s="465"/>
      <c r="AX28" s="466"/>
      <c r="AY28" s="567" t="s">
        <v>188</v>
      </c>
      <c r="AZ28" s="568"/>
      <c r="BA28" s="568"/>
      <c r="BB28" s="569"/>
      <c r="BC28" s="373" t="s">
        <v>48</v>
      </c>
      <c r="BD28" s="374"/>
      <c r="BE28" s="374"/>
      <c r="BF28" s="374"/>
      <c r="BG28" s="374"/>
      <c r="BH28" s="374"/>
      <c r="BI28" s="374"/>
      <c r="BJ28" s="374"/>
      <c r="BK28" s="374"/>
      <c r="BL28" s="374"/>
      <c r="BM28" s="375"/>
      <c r="BN28" s="376">
        <v>3068231</v>
      </c>
      <c r="BO28" s="377"/>
      <c r="BP28" s="377"/>
      <c r="BQ28" s="377"/>
      <c r="BR28" s="377"/>
      <c r="BS28" s="377"/>
      <c r="BT28" s="377"/>
      <c r="BU28" s="378"/>
      <c r="BV28" s="376">
        <v>2790496</v>
      </c>
      <c r="BW28" s="377"/>
      <c r="BX28" s="377"/>
      <c r="BY28" s="377"/>
      <c r="BZ28" s="377"/>
      <c r="CA28" s="377"/>
      <c r="CB28" s="377"/>
      <c r="CC28" s="378"/>
      <c r="CD28" s="191"/>
      <c r="CE28" s="527"/>
      <c r="CF28" s="527"/>
      <c r="CG28" s="527"/>
      <c r="CH28" s="527"/>
      <c r="CI28" s="527"/>
      <c r="CJ28" s="527"/>
      <c r="CK28" s="527"/>
      <c r="CL28" s="527"/>
      <c r="CM28" s="527"/>
      <c r="CN28" s="527"/>
      <c r="CO28" s="527"/>
      <c r="CP28" s="527"/>
      <c r="CQ28" s="527"/>
      <c r="CR28" s="527"/>
      <c r="CS28" s="528"/>
      <c r="CT28" s="410"/>
      <c r="CU28" s="411"/>
      <c r="CV28" s="411"/>
      <c r="CW28" s="411"/>
      <c r="CX28" s="411"/>
      <c r="CY28" s="411"/>
      <c r="CZ28" s="411"/>
      <c r="DA28" s="412"/>
      <c r="DB28" s="410"/>
      <c r="DC28" s="411"/>
      <c r="DD28" s="411"/>
      <c r="DE28" s="411"/>
      <c r="DF28" s="411"/>
      <c r="DG28" s="411"/>
      <c r="DH28" s="411"/>
      <c r="DI28" s="412"/>
    </row>
    <row r="29" spans="1:113" ht="18.75" customHeight="1" x14ac:dyDescent="0.2">
      <c r="A29" s="178"/>
      <c r="B29" s="584"/>
      <c r="C29" s="560"/>
      <c r="D29" s="561"/>
      <c r="E29" s="463" t="s">
        <v>189</v>
      </c>
      <c r="F29" s="443"/>
      <c r="G29" s="443"/>
      <c r="H29" s="443"/>
      <c r="I29" s="443"/>
      <c r="J29" s="443"/>
      <c r="K29" s="444"/>
      <c r="L29" s="464">
        <v>13</v>
      </c>
      <c r="M29" s="465"/>
      <c r="N29" s="465"/>
      <c r="O29" s="465"/>
      <c r="P29" s="507"/>
      <c r="Q29" s="464">
        <v>2500</v>
      </c>
      <c r="R29" s="465"/>
      <c r="S29" s="465"/>
      <c r="T29" s="465"/>
      <c r="U29" s="465"/>
      <c r="V29" s="507"/>
      <c r="W29" s="562"/>
      <c r="X29" s="563"/>
      <c r="Y29" s="564"/>
      <c r="Z29" s="463" t="s">
        <v>190</v>
      </c>
      <c r="AA29" s="443"/>
      <c r="AB29" s="443"/>
      <c r="AC29" s="443"/>
      <c r="AD29" s="443"/>
      <c r="AE29" s="443"/>
      <c r="AF29" s="443"/>
      <c r="AG29" s="444"/>
      <c r="AH29" s="464">
        <v>231</v>
      </c>
      <c r="AI29" s="465"/>
      <c r="AJ29" s="465"/>
      <c r="AK29" s="465"/>
      <c r="AL29" s="507"/>
      <c r="AM29" s="464">
        <v>695220</v>
      </c>
      <c r="AN29" s="465"/>
      <c r="AO29" s="465"/>
      <c r="AP29" s="465"/>
      <c r="AQ29" s="465"/>
      <c r="AR29" s="507"/>
      <c r="AS29" s="464">
        <v>3010</v>
      </c>
      <c r="AT29" s="465"/>
      <c r="AU29" s="465"/>
      <c r="AV29" s="465"/>
      <c r="AW29" s="465"/>
      <c r="AX29" s="466"/>
      <c r="AY29" s="570"/>
      <c r="AZ29" s="571"/>
      <c r="BA29" s="571"/>
      <c r="BB29" s="572"/>
      <c r="BC29" s="447" t="s">
        <v>191</v>
      </c>
      <c r="BD29" s="448"/>
      <c r="BE29" s="448"/>
      <c r="BF29" s="448"/>
      <c r="BG29" s="448"/>
      <c r="BH29" s="448"/>
      <c r="BI29" s="448"/>
      <c r="BJ29" s="448"/>
      <c r="BK29" s="448"/>
      <c r="BL29" s="448"/>
      <c r="BM29" s="449"/>
      <c r="BN29" s="413">
        <v>307909</v>
      </c>
      <c r="BO29" s="414"/>
      <c r="BP29" s="414"/>
      <c r="BQ29" s="414"/>
      <c r="BR29" s="414"/>
      <c r="BS29" s="414"/>
      <c r="BT29" s="414"/>
      <c r="BU29" s="415"/>
      <c r="BV29" s="413">
        <v>168938</v>
      </c>
      <c r="BW29" s="414"/>
      <c r="BX29" s="414"/>
      <c r="BY29" s="414"/>
      <c r="BZ29" s="414"/>
      <c r="CA29" s="414"/>
      <c r="CB29" s="414"/>
      <c r="CC29" s="415"/>
      <c r="CD29" s="193"/>
      <c r="CE29" s="527"/>
      <c r="CF29" s="527"/>
      <c r="CG29" s="527"/>
      <c r="CH29" s="527"/>
      <c r="CI29" s="527"/>
      <c r="CJ29" s="527"/>
      <c r="CK29" s="527"/>
      <c r="CL29" s="527"/>
      <c r="CM29" s="527"/>
      <c r="CN29" s="527"/>
      <c r="CO29" s="527"/>
      <c r="CP29" s="527"/>
      <c r="CQ29" s="527"/>
      <c r="CR29" s="527"/>
      <c r="CS29" s="528"/>
      <c r="CT29" s="410"/>
      <c r="CU29" s="411"/>
      <c r="CV29" s="411"/>
      <c r="CW29" s="411"/>
      <c r="CX29" s="411"/>
      <c r="CY29" s="411"/>
      <c r="CZ29" s="411"/>
      <c r="DA29" s="412"/>
      <c r="DB29" s="410"/>
      <c r="DC29" s="411"/>
      <c r="DD29" s="411"/>
      <c r="DE29" s="411"/>
      <c r="DF29" s="411"/>
      <c r="DG29" s="411"/>
      <c r="DH29" s="411"/>
      <c r="DI29" s="412"/>
    </row>
    <row r="30" spans="1:113" ht="18.75" customHeight="1" thickBot="1" x14ac:dyDescent="0.25">
      <c r="A30" s="178"/>
      <c r="B30" s="585"/>
      <c r="C30" s="586"/>
      <c r="D30" s="587"/>
      <c r="E30" s="467"/>
      <c r="F30" s="468"/>
      <c r="G30" s="468"/>
      <c r="H30" s="468"/>
      <c r="I30" s="468"/>
      <c r="J30" s="468"/>
      <c r="K30" s="469"/>
      <c r="L30" s="577"/>
      <c r="M30" s="578"/>
      <c r="N30" s="578"/>
      <c r="O30" s="578"/>
      <c r="P30" s="579"/>
      <c r="Q30" s="577"/>
      <c r="R30" s="578"/>
      <c r="S30" s="578"/>
      <c r="T30" s="578"/>
      <c r="U30" s="578"/>
      <c r="V30" s="579"/>
      <c r="W30" s="580" t="s">
        <v>192</v>
      </c>
      <c r="X30" s="581"/>
      <c r="Y30" s="581"/>
      <c r="Z30" s="581"/>
      <c r="AA30" s="581"/>
      <c r="AB30" s="581"/>
      <c r="AC30" s="581"/>
      <c r="AD30" s="581"/>
      <c r="AE30" s="581"/>
      <c r="AF30" s="581"/>
      <c r="AG30" s="582"/>
      <c r="AH30" s="540">
        <v>92.8</v>
      </c>
      <c r="AI30" s="541"/>
      <c r="AJ30" s="541"/>
      <c r="AK30" s="541"/>
      <c r="AL30" s="541"/>
      <c r="AM30" s="541"/>
      <c r="AN30" s="541"/>
      <c r="AO30" s="541"/>
      <c r="AP30" s="541"/>
      <c r="AQ30" s="541"/>
      <c r="AR30" s="541"/>
      <c r="AS30" s="541"/>
      <c r="AT30" s="541"/>
      <c r="AU30" s="541"/>
      <c r="AV30" s="541"/>
      <c r="AW30" s="541"/>
      <c r="AX30" s="543"/>
      <c r="AY30" s="573"/>
      <c r="AZ30" s="574"/>
      <c r="BA30" s="574"/>
      <c r="BB30" s="575"/>
      <c r="BC30" s="529" t="s">
        <v>50</v>
      </c>
      <c r="BD30" s="530"/>
      <c r="BE30" s="530"/>
      <c r="BF30" s="530"/>
      <c r="BG30" s="530"/>
      <c r="BH30" s="530"/>
      <c r="BI30" s="530"/>
      <c r="BJ30" s="530"/>
      <c r="BK30" s="530"/>
      <c r="BL30" s="530"/>
      <c r="BM30" s="531"/>
      <c r="BN30" s="532">
        <v>5703925</v>
      </c>
      <c r="BO30" s="533"/>
      <c r="BP30" s="533"/>
      <c r="BQ30" s="533"/>
      <c r="BR30" s="533"/>
      <c r="BS30" s="533"/>
      <c r="BT30" s="533"/>
      <c r="BU30" s="534"/>
      <c r="BV30" s="532">
        <v>5808028</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6" t="s">
        <v>193</v>
      </c>
      <c r="D32" s="576"/>
      <c r="E32" s="576"/>
      <c r="F32" s="576"/>
      <c r="G32" s="576"/>
      <c r="H32" s="576"/>
      <c r="I32" s="576"/>
      <c r="J32" s="576"/>
      <c r="K32" s="576"/>
      <c r="L32" s="576"/>
      <c r="M32" s="576"/>
      <c r="N32" s="576"/>
      <c r="O32" s="576"/>
      <c r="P32" s="576"/>
      <c r="Q32" s="576"/>
      <c r="R32" s="576"/>
      <c r="S32" s="576"/>
      <c r="U32" s="417" t="s">
        <v>194</v>
      </c>
      <c r="V32" s="417"/>
      <c r="W32" s="417"/>
      <c r="X32" s="417"/>
      <c r="Y32" s="417"/>
      <c r="Z32" s="417"/>
      <c r="AA32" s="417"/>
      <c r="AB32" s="417"/>
      <c r="AC32" s="417"/>
      <c r="AD32" s="417"/>
      <c r="AE32" s="417"/>
      <c r="AF32" s="417"/>
      <c r="AG32" s="417"/>
      <c r="AH32" s="417"/>
      <c r="AI32" s="417"/>
      <c r="AJ32" s="417"/>
      <c r="AK32" s="417"/>
      <c r="AM32" s="417" t="s">
        <v>195</v>
      </c>
      <c r="AN32" s="417"/>
      <c r="AO32" s="417"/>
      <c r="AP32" s="417"/>
      <c r="AQ32" s="417"/>
      <c r="AR32" s="417"/>
      <c r="AS32" s="417"/>
      <c r="AT32" s="417"/>
      <c r="AU32" s="417"/>
      <c r="AV32" s="417"/>
      <c r="AW32" s="417"/>
      <c r="AX32" s="417"/>
      <c r="AY32" s="417"/>
      <c r="AZ32" s="417"/>
      <c r="BA32" s="417"/>
      <c r="BB32" s="417"/>
      <c r="BC32" s="417"/>
      <c r="BE32" s="417" t="s">
        <v>196</v>
      </c>
      <c r="BF32" s="417"/>
      <c r="BG32" s="417"/>
      <c r="BH32" s="417"/>
      <c r="BI32" s="417"/>
      <c r="BJ32" s="417"/>
      <c r="BK32" s="417"/>
      <c r="BL32" s="417"/>
      <c r="BM32" s="417"/>
      <c r="BN32" s="417"/>
      <c r="BO32" s="417"/>
      <c r="BP32" s="417"/>
      <c r="BQ32" s="417"/>
      <c r="BR32" s="417"/>
      <c r="BS32" s="417"/>
      <c r="BT32" s="417"/>
      <c r="BU32" s="417"/>
      <c r="BW32" s="417" t="s">
        <v>197</v>
      </c>
      <c r="BX32" s="417"/>
      <c r="BY32" s="417"/>
      <c r="BZ32" s="417"/>
      <c r="CA32" s="417"/>
      <c r="CB32" s="417"/>
      <c r="CC32" s="417"/>
      <c r="CD32" s="417"/>
      <c r="CE32" s="417"/>
      <c r="CF32" s="417"/>
      <c r="CG32" s="417"/>
      <c r="CH32" s="417"/>
      <c r="CI32" s="417"/>
      <c r="CJ32" s="417"/>
      <c r="CK32" s="417"/>
      <c r="CL32" s="417"/>
      <c r="CM32" s="417"/>
      <c r="CO32" s="417" t="s">
        <v>198</v>
      </c>
      <c r="CP32" s="417"/>
      <c r="CQ32" s="417"/>
      <c r="CR32" s="417"/>
      <c r="CS32" s="417"/>
      <c r="CT32" s="417"/>
      <c r="CU32" s="417"/>
      <c r="CV32" s="417"/>
      <c r="CW32" s="417"/>
      <c r="CX32" s="417"/>
      <c r="CY32" s="417"/>
      <c r="CZ32" s="417"/>
      <c r="DA32" s="417"/>
      <c r="DB32" s="417"/>
      <c r="DC32" s="417"/>
      <c r="DD32" s="417"/>
      <c r="DE32" s="417"/>
      <c r="DI32" s="201"/>
    </row>
    <row r="33" spans="1:113" ht="13.5" customHeight="1" x14ac:dyDescent="0.2">
      <c r="A33" s="178"/>
      <c r="B33" s="202"/>
      <c r="C33" s="437" t="s">
        <v>199</v>
      </c>
      <c r="D33" s="437"/>
      <c r="E33" s="402" t="s">
        <v>200</v>
      </c>
      <c r="F33" s="402"/>
      <c r="G33" s="402"/>
      <c r="H33" s="402"/>
      <c r="I33" s="402"/>
      <c r="J33" s="402"/>
      <c r="K33" s="402"/>
      <c r="L33" s="402"/>
      <c r="M33" s="402"/>
      <c r="N33" s="402"/>
      <c r="O33" s="402"/>
      <c r="P33" s="402"/>
      <c r="Q33" s="402"/>
      <c r="R33" s="402"/>
      <c r="S33" s="402"/>
      <c r="T33" s="203"/>
      <c r="U33" s="437" t="s">
        <v>201</v>
      </c>
      <c r="V33" s="437"/>
      <c r="W33" s="402" t="s">
        <v>202</v>
      </c>
      <c r="X33" s="402"/>
      <c r="Y33" s="402"/>
      <c r="Z33" s="402"/>
      <c r="AA33" s="402"/>
      <c r="AB33" s="402"/>
      <c r="AC33" s="402"/>
      <c r="AD33" s="402"/>
      <c r="AE33" s="402"/>
      <c r="AF33" s="402"/>
      <c r="AG33" s="402"/>
      <c r="AH33" s="402"/>
      <c r="AI33" s="402"/>
      <c r="AJ33" s="402"/>
      <c r="AK33" s="402"/>
      <c r="AL33" s="203"/>
      <c r="AM33" s="437" t="s">
        <v>203</v>
      </c>
      <c r="AN33" s="437"/>
      <c r="AO33" s="402" t="s">
        <v>204</v>
      </c>
      <c r="AP33" s="402"/>
      <c r="AQ33" s="402"/>
      <c r="AR33" s="402"/>
      <c r="AS33" s="402"/>
      <c r="AT33" s="402"/>
      <c r="AU33" s="402"/>
      <c r="AV33" s="402"/>
      <c r="AW33" s="402"/>
      <c r="AX33" s="402"/>
      <c r="AY33" s="402"/>
      <c r="AZ33" s="402"/>
      <c r="BA33" s="402"/>
      <c r="BB33" s="402"/>
      <c r="BC33" s="402"/>
      <c r="BD33" s="204"/>
      <c r="BE33" s="402" t="s">
        <v>205</v>
      </c>
      <c r="BF33" s="402"/>
      <c r="BG33" s="402" t="s">
        <v>206</v>
      </c>
      <c r="BH33" s="402"/>
      <c r="BI33" s="402"/>
      <c r="BJ33" s="402"/>
      <c r="BK33" s="402"/>
      <c r="BL33" s="402"/>
      <c r="BM33" s="402"/>
      <c r="BN33" s="402"/>
      <c r="BO33" s="402"/>
      <c r="BP33" s="402"/>
      <c r="BQ33" s="402"/>
      <c r="BR33" s="402"/>
      <c r="BS33" s="402"/>
      <c r="BT33" s="402"/>
      <c r="BU33" s="402"/>
      <c r="BV33" s="204"/>
      <c r="BW33" s="437" t="s">
        <v>205</v>
      </c>
      <c r="BX33" s="437"/>
      <c r="BY33" s="402" t="s">
        <v>207</v>
      </c>
      <c r="BZ33" s="402"/>
      <c r="CA33" s="402"/>
      <c r="CB33" s="402"/>
      <c r="CC33" s="402"/>
      <c r="CD33" s="402"/>
      <c r="CE33" s="402"/>
      <c r="CF33" s="402"/>
      <c r="CG33" s="402"/>
      <c r="CH33" s="402"/>
      <c r="CI33" s="402"/>
      <c r="CJ33" s="402"/>
      <c r="CK33" s="402"/>
      <c r="CL33" s="402"/>
      <c r="CM33" s="402"/>
      <c r="CN33" s="203"/>
      <c r="CO33" s="437" t="s">
        <v>208</v>
      </c>
      <c r="CP33" s="437"/>
      <c r="CQ33" s="402" t="s">
        <v>209</v>
      </c>
      <c r="CR33" s="402"/>
      <c r="CS33" s="402"/>
      <c r="CT33" s="402"/>
      <c r="CU33" s="402"/>
      <c r="CV33" s="402"/>
      <c r="CW33" s="402"/>
      <c r="CX33" s="402"/>
      <c r="CY33" s="402"/>
      <c r="CZ33" s="402"/>
      <c r="DA33" s="402"/>
      <c r="DB33" s="402"/>
      <c r="DC33" s="402"/>
      <c r="DD33" s="402"/>
      <c r="DE33" s="402"/>
      <c r="DF33" s="203"/>
      <c r="DG33" s="602" t="s">
        <v>210</v>
      </c>
      <c r="DH33" s="602"/>
      <c r="DI33" s="205"/>
    </row>
    <row r="34" spans="1:113" ht="32.25" customHeight="1" x14ac:dyDescent="0.2">
      <c r="A34" s="178"/>
      <c r="B34" s="202"/>
      <c r="C34" s="603">
        <f>IF(E34="","",1)</f>
        <v>1</v>
      </c>
      <c r="D34" s="603"/>
      <c r="E34" s="604" t="str">
        <f>IF('各会計、関係団体の財政状況及び健全化判断比率'!B7="","",'各会計、関係団体の財政状況及び健全化判断比率'!B7)</f>
        <v>一般会計</v>
      </c>
      <c r="F34" s="604"/>
      <c r="G34" s="604"/>
      <c r="H34" s="604"/>
      <c r="I34" s="604"/>
      <c r="J34" s="604"/>
      <c r="K34" s="604"/>
      <c r="L34" s="604"/>
      <c r="M34" s="604"/>
      <c r="N34" s="604"/>
      <c r="O34" s="604"/>
      <c r="P34" s="604"/>
      <c r="Q34" s="604"/>
      <c r="R34" s="604"/>
      <c r="S34" s="604"/>
      <c r="T34" s="178"/>
      <c r="U34" s="603">
        <f>IF(W34="","",MAX(C34:D43)+1)</f>
        <v>5</v>
      </c>
      <c r="V34" s="603"/>
      <c r="W34" s="604" t="str">
        <f>IF('各会計、関係団体の財政状況及び健全化判断比率'!B28="","",'各会計、関係団体の財政状況及び健全化判断比率'!B28)</f>
        <v>国民健康保険特別会計</v>
      </c>
      <c r="X34" s="604"/>
      <c r="Y34" s="604"/>
      <c r="Z34" s="604"/>
      <c r="AA34" s="604"/>
      <c r="AB34" s="604"/>
      <c r="AC34" s="604"/>
      <c r="AD34" s="604"/>
      <c r="AE34" s="604"/>
      <c r="AF34" s="604"/>
      <c r="AG34" s="604"/>
      <c r="AH34" s="604"/>
      <c r="AI34" s="604"/>
      <c r="AJ34" s="604"/>
      <c r="AK34" s="604"/>
      <c r="AL34" s="178"/>
      <c r="AM34" s="603">
        <f>IF(AO34="","",MAX(C34:D43,U34:V43)+1)</f>
        <v>8</v>
      </c>
      <c r="AN34" s="603"/>
      <c r="AO34" s="604" t="str">
        <f>IF('各会計、関係団体の財政状況及び健全化判断比率'!B31="","",'各会計、関係団体の財政状況及び健全化判断比率'!B31)</f>
        <v>上水道事業会計</v>
      </c>
      <c r="AP34" s="604"/>
      <c r="AQ34" s="604"/>
      <c r="AR34" s="604"/>
      <c r="AS34" s="604"/>
      <c r="AT34" s="604"/>
      <c r="AU34" s="604"/>
      <c r="AV34" s="604"/>
      <c r="AW34" s="604"/>
      <c r="AX34" s="604"/>
      <c r="AY34" s="604"/>
      <c r="AZ34" s="604"/>
      <c r="BA34" s="604"/>
      <c r="BB34" s="604"/>
      <c r="BC34" s="604"/>
      <c r="BD34" s="178"/>
      <c r="BE34" s="603">
        <f>IF(BG34="","",MAX(C34:D43,U34:V43,AM34:AN43)+1)</f>
        <v>9</v>
      </c>
      <c r="BF34" s="603"/>
      <c r="BG34" s="604" t="str">
        <f>IF('各会計、関係団体の財政状況及び健全化判断比率'!B32="","",'各会計、関係団体の財政状況及び健全化判断比率'!B32)</f>
        <v>大和簡易水道特別会計</v>
      </c>
      <c r="BH34" s="604"/>
      <c r="BI34" s="604"/>
      <c r="BJ34" s="604"/>
      <c r="BK34" s="604"/>
      <c r="BL34" s="604"/>
      <c r="BM34" s="604"/>
      <c r="BN34" s="604"/>
      <c r="BO34" s="604"/>
      <c r="BP34" s="604"/>
      <c r="BQ34" s="604"/>
      <c r="BR34" s="604"/>
      <c r="BS34" s="604"/>
      <c r="BT34" s="604"/>
      <c r="BU34" s="604"/>
      <c r="BV34" s="178"/>
      <c r="BW34" s="603">
        <f>IF(BY34="","",MAX(C34:D43,U34:V43,AM34:AN43,BE34:BF43)+1)</f>
        <v>18</v>
      </c>
      <c r="BX34" s="603"/>
      <c r="BY34" s="604" t="str">
        <f>IF('各会計、関係団体の財政状況及び健全化判断比率'!B68="","",'各会計、関係団体の財政状況及び健全化判断比率'!B68)</f>
        <v>大垣衛生施設組合（一般会計）</v>
      </c>
      <c r="BZ34" s="604"/>
      <c r="CA34" s="604"/>
      <c r="CB34" s="604"/>
      <c r="CC34" s="604"/>
      <c r="CD34" s="604"/>
      <c r="CE34" s="604"/>
      <c r="CF34" s="604"/>
      <c r="CG34" s="604"/>
      <c r="CH34" s="604"/>
      <c r="CI34" s="604"/>
      <c r="CJ34" s="604"/>
      <c r="CK34" s="604"/>
      <c r="CL34" s="604"/>
      <c r="CM34" s="604"/>
      <c r="CN34" s="178"/>
      <c r="CO34" s="603">
        <f>IF(CQ34="","",MAX(C34:D43,U34:V43,AM34:AN43,BE34:BF43,BW34:BX43)+1)</f>
        <v>28</v>
      </c>
      <c r="CP34" s="603"/>
      <c r="CQ34" s="604" t="str">
        <f>IF('各会計、関係団体の財政状況及び健全化判断比率'!BS7="","",'各会計、関係団体の財政状況及び健全化判断比率'!BS7)</f>
        <v>揖斐川町土地開発公社</v>
      </c>
      <c r="CR34" s="604"/>
      <c r="CS34" s="604"/>
      <c r="CT34" s="604"/>
      <c r="CU34" s="604"/>
      <c r="CV34" s="604"/>
      <c r="CW34" s="604"/>
      <c r="CX34" s="604"/>
      <c r="CY34" s="604"/>
      <c r="CZ34" s="604"/>
      <c r="DA34" s="604"/>
      <c r="DB34" s="604"/>
      <c r="DC34" s="604"/>
      <c r="DD34" s="604"/>
      <c r="DE34" s="604"/>
      <c r="DG34" s="605" t="str">
        <f>IF('各会計、関係団体の財政状況及び健全化判断比率'!BR7="","",'各会計、関係団体の財政状況及び健全化判断比率'!BR7)</f>
        <v>○</v>
      </c>
      <c r="DH34" s="605"/>
      <c r="DI34" s="205"/>
    </row>
    <row r="35" spans="1:113" ht="32.25" customHeight="1" x14ac:dyDescent="0.2">
      <c r="A35" s="178"/>
      <c r="B35" s="202"/>
      <c r="C35" s="603">
        <f>IF(E35="","",C34+1)</f>
        <v>2</v>
      </c>
      <c r="D35" s="603"/>
      <c r="E35" s="604" t="str">
        <f>IF('各会計、関係団体の財政状況及び健全化判断比率'!B8="","",'各会計、関係団体の財政状況及び健全化判断比率'!B8)</f>
        <v>町営住宅事業特別会計</v>
      </c>
      <c r="F35" s="604"/>
      <c r="G35" s="604"/>
      <c r="H35" s="604"/>
      <c r="I35" s="604"/>
      <c r="J35" s="604"/>
      <c r="K35" s="604"/>
      <c r="L35" s="604"/>
      <c r="M35" s="604"/>
      <c r="N35" s="604"/>
      <c r="O35" s="604"/>
      <c r="P35" s="604"/>
      <c r="Q35" s="604"/>
      <c r="R35" s="604"/>
      <c r="S35" s="604"/>
      <c r="T35" s="178"/>
      <c r="U35" s="603">
        <f>IF(W35="","",U34+1)</f>
        <v>6</v>
      </c>
      <c r="V35" s="603"/>
      <c r="W35" s="604" t="str">
        <f>IF('各会計、関係団体の財政状況及び健全化判断比率'!B29="","",'各会計、関係団体の財政状況及び健全化判断比率'!B29)</f>
        <v>国民健康保険直診勘定特別会計</v>
      </c>
      <c r="X35" s="604"/>
      <c r="Y35" s="604"/>
      <c r="Z35" s="604"/>
      <c r="AA35" s="604"/>
      <c r="AB35" s="604"/>
      <c r="AC35" s="604"/>
      <c r="AD35" s="604"/>
      <c r="AE35" s="604"/>
      <c r="AF35" s="604"/>
      <c r="AG35" s="604"/>
      <c r="AH35" s="604"/>
      <c r="AI35" s="604"/>
      <c r="AJ35" s="604"/>
      <c r="AK35" s="604"/>
      <c r="AL35" s="178"/>
      <c r="AM35" s="603" t="str">
        <f t="shared" ref="AM35:AM43" si="0">IF(AO35="","",AM34+1)</f>
        <v/>
      </c>
      <c r="AN35" s="603"/>
      <c r="AO35" s="604"/>
      <c r="AP35" s="604"/>
      <c r="AQ35" s="604"/>
      <c r="AR35" s="604"/>
      <c r="AS35" s="604"/>
      <c r="AT35" s="604"/>
      <c r="AU35" s="604"/>
      <c r="AV35" s="604"/>
      <c r="AW35" s="604"/>
      <c r="AX35" s="604"/>
      <c r="AY35" s="604"/>
      <c r="AZ35" s="604"/>
      <c r="BA35" s="604"/>
      <c r="BB35" s="604"/>
      <c r="BC35" s="604"/>
      <c r="BD35" s="178"/>
      <c r="BE35" s="603">
        <f t="shared" ref="BE35:BE43" si="1">IF(BG35="","",BE34+1)</f>
        <v>10</v>
      </c>
      <c r="BF35" s="603"/>
      <c r="BG35" s="604" t="str">
        <f>IF('各会計、関係団体の財政状況及び健全化判断比率'!B33="","",'各会計、関係団体の財政状況及び健全化判断比率'!B33)</f>
        <v>脛永簡易水道特別会計</v>
      </c>
      <c r="BH35" s="604"/>
      <c r="BI35" s="604"/>
      <c r="BJ35" s="604"/>
      <c r="BK35" s="604"/>
      <c r="BL35" s="604"/>
      <c r="BM35" s="604"/>
      <c r="BN35" s="604"/>
      <c r="BO35" s="604"/>
      <c r="BP35" s="604"/>
      <c r="BQ35" s="604"/>
      <c r="BR35" s="604"/>
      <c r="BS35" s="604"/>
      <c r="BT35" s="604"/>
      <c r="BU35" s="604"/>
      <c r="BV35" s="178"/>
      <c r="BW35" s="603">
        <f t="shared" ref="BW35:BW43" si="2">IF(BY35="","",BW34+1)</f>
        <v>19</v>
      </c>
      <c r="BX35" s="603"/>
      <c r="BY35" s="604" t="str">
        <f>IF('各会計、関係団体の財政状況及び健全化判断比率'!B69="","",'各会計、関係団体の財政状況及び健全化判断比率'!B69)</f>
        <v>揖斐郡養基小学校養基保育所組合（一般会計）</v>
      </c>
      <c r="BZ35" s="604"/>
      <c r="CA35" s="604"/>
      <c r="CB35" s="604"/>
      <c r="CC35" s="604"/>
      <c r="CD35" s="604"/>
      <c r="CE35" s="604"/>
      <c r="CF35" s="604"/>
      <c r="CG35" s="604"/>
      <c r="CH35" s="604"/>
      <c r="CI35" s="604"/>
      <c r="CJ35" s="604"/>
      <c r="CK35" s="604"/>
      <c r="CL35" s="604"/>
      <c r="CM35" s="604"/>
      <c r="CN35" s="178"/>
      <c r="CO35" s="603">
        <f t="shared" ref="CO35:CO43" si="3">IF(CQ35="","",CO34+1)</f>
        <v>29</v>
      </c>
      <c r="CP35" s="603"/>
      <c r="CQ35" s="604" t="str">
        <f>IF('各会計、関係団体の財政状況及び健全化判断比率'!BS8="","",'各会計、関係団体の財政状況及び健全化判断比率'!BS8)</f>
        <v>サンシャイン春日</v>
      </c>
      <c r="CR35" s="604"/>
      <c r="CS35" s="604"/>
      <c r="CT35" s="604"/>
      <c r="CU35" s="604"/>
      <c r="CV35" s="604"/>
      <c r="CW35" s="604"/>
      <c r="CX35" s="604"/>
      <c r="CY35" s="604"/>
      <c r="CZ35" s="604"/>
      <c r="DA35" s="604"/>
      <c r="DB35" s="604"/>
      <c r="DC35" s="604"/>
      <c r="DD35" s="604"/>
      <c r="DE35" s="604"/>
      <c r="DG35" s="605" t="str">
        <f>IF('各会計、関係団体の財政状況及び健全化判断比率'!BR8="","",'各会計、関係団体の財政状況及び健全化判断比率'!BR8)</f>
        <v/>
      </c>
      <c r="DH35" s="605"/>
      <c r="DI35" s="205"/>
    </row>
    <row r="36" spans="1:113" ht="32.25" customHeight="1" x14ac:dyDescent="0.2">
      <c r="A36" s="178"/>
      <c r="B36" s="202"/>
      <c r="C36" s="603">
        <f>IF(E36="","",C35+1)</f>
        <v>3</v>
      </c>
      <c r="D36" s="603"/>
      <c r="E36" s="604" t="str">
        <f>IF('各会計、関係団体の財政状況及び健全化判断比率'!B9="","",'各会計、関係団体の財政状況及び健全化判断比率'!B9)</f>
        <v>杉原地域土地取得等特別会計</v>
      </c>
      <c r="F36" s="604"/>
      <c r="G36" s="604"/>
      <c r="H36" s="604"/>
      <c r="I36" s="604"/>
      <c r="J36" s="604"/>
      <c r="K36" s="604"/>
      <c r="L36" s="604"/>
      <c r="M36" s="604"/>
      <c r="N36" s="604"/>
      <c r="O36" s="604"/>
      <c r="P36" s="604"/>
      <c r="Q36" s="604"/>
      <c r="R36" s="604"/>
      <c r="S36" s="604"/>
      <c r="T36" s="178"/>
      <c r="U36" s="603">
        <f t="shared" ref="U36:U43" si="4">IF(W36="","",U35+1)</f>
        <v>7</v>
      </c>
      <c r="V36" s="603"/>
      <c r="W36" s="604" t="str">
        <f>IF('各会計、関係団体の財政状況及び健全化判断比率'!B30="","",'各会計、関係団体の財政状況及び健全化判断比率'!B30)</f>
        <v>後期高齢者医療特別会計</v>
      </c>
      <c r="X36" s="604"/>
      <c r="Y36" s="604"/>
      <c r="Z36" s="604"/>
      <c r="AA36" s="604"/>
      <c r="AB36" s="604"/>
      <c r="AC36" s="604"/>
      <c r="AD36" s="604"/>
      <c r="AE36" s="604"/>
      <c r="AF36" s="604"/>
      <c r="AG36" s="604"/>
      <c r="AH36" s="604"/>
      <c r="AI36" s="604"/>
      <c r="AJ36" s="604"/>
      <c r="AK36" s="604"/>
      <c r="AL36" s="178"/>
      <c r="AM36" s="603" t="str">
        <f t="shared" si="0"/>
        <v/>
      </c>
      <c r="AN36" s="603"/>
      <c r="AO36" s="604"/>
      <c r="AP36" s="604"/>
      <c r="AQ36" s="604"/>
      <c r="AR36" s="604"/>
      <c r="AS36" s="604"/>
      <c r="AT36" s="604"/>
      <c r="AU36" s="604"/>
      <c r="AV36" s="604"/>
      <c r="AW36" s="604"/>
      <c r="AX36" s="604"/>
      <c r="AY36" s="604"/>
      <c r="AZ36" s="604"/>
      <c r="BA36" s="604"/>
      <c r="BB36" s="604"/>
      <c r="BC36" s="604"/>
      <c r="BD36" s="178"/>
      <c r="BE36" s="603">
        <f t="shared" si="1"/>
        <v>11</v>
      </c>
      <c r="BF36" s="603"/>
      <c r="BG36" s="604" t="str">
        <f>IF('各会計、関係団体の財政状況及び健全化判断比率'!B34="","",'各会計、関係団体の財政状況及び健全化判断比率'!B34)</f>
        <v>市場簡易水道特別会計</v>
      </c>
      <c r="BH36" s="604"/>
      <c r="BI36" s="604"/>
      <c r="BJ36" s="604"/>
      <c r="BK36" s="604"/>
      <c r="BL36" s="604"/>
      <c r="BM36" s="604"/>
      <c r="BN36" s="604"/>
      <c r="BO36" s="604"/>
      <c r="BP36" s="604"/>
      <c r="BQ36" s="604"/>
      <c r="BR36" s="604"/>
      <c r="BS36" s="604"/>
      <c r="BT36" s="604"/>
      <c r="BU36" s="604"/>
      <c r="BV36" s="178"/>
      <c r="BW36" s="603">
        <f t="shared" si="2"/>
        <v>20</v>
      </c>
      <c r="BX36" s="603"/>
      <c r="BY36" s="604" t="str">
        <f>IF('各会計、関係団体の財政状況及び健全化判断比率'!B70="","",'各会計、関係団体の財政状況及び健全化判断比率'!B70)</f>
        <v>岐阜県市町村会館組合（一般会計）</v>
      </c>
      <c r="BZ36" s="604"/>
      <c r="CA36" s="604"/>
      <c r="CB36" s="604"/>
      <c r="CC36" s="604"/>
      <c r="CD36" s="604"/>
      <c r="CE36" s="604"/>
      <c r="CF36" s="604"/>
      <c r="CG36" s="604"/>
      <c r="CH36" s="604"/>
      <c r="CI36" s="604"/>
      <c r="CJ36" s="604"/>
      <c r="CK36" s="604"/>
      <c r="CL36" s="604"/>
      <c r="CM36" s="604"/>
      <c r="CN36" s="178"/>
      <c r="CO36" s="603">
        <f t="shared" si="3"/>
        <v>30</v>
      </c>
      <c r="CP36" s="603"/>
      <c r="CQ36" s="604" t="str">
        <f>IF('各会計、関係団体の財政状況及び健全化判断比率'!BS9="","",'各会計、関係団体の財政状況及び健全化判断比率'!BS9)</f>
        <v>いびがわ</v>
      </c>
      <c r="CR36" s="604"/>
      <c r="CS36" s="604"/>
      <c r="CT36" s="604"/>
      <c r="CU36" s="604"/>
      <c r="CV36" s="604"/>
      <c r="CW36" s="604"/>
      <c r="CX36" s="604"/>
      <c r="CY36" s="604"/>
      <c r="CZ36" s="604"/>
      <c r="DA36" s="604"/>
      <c r="DB36" s="604"/>
      <c r="DC36" s="604"/>
      <c r="DD36" s="604"/>
      <c r="DE36" s="604"/>
      <c r="DG36" s="605" t="str">
        <f>IF('各会計、関係団体の財政状況及び健全化判断比率'!BR9="","",'各会計、関係団体の財政状況及び健全化判断比率'!BR9)</f>
        <v/>
      </c>
      <c r="DH36" s="605"/>
      <c r="DI36" s="205"/>
    </row>
    <row r="37" spans="1:113" ht="32.25" customHeight="1" x14ac:dyDescent="0.2">
      <c r="A37" s="178"/>
      <c r="B37" s="202"/>
      <c r="C37" s="603">
        <f>IF(E37="","",C36+1)</f>
        <v>4</v>
      </c>
      <c r="D37" s="603"/>
      <c r="E37" s="604" t="str">
        <f>IF('各会計、関係団体の財政状況及び健全化判断比率'!B10="","",'各会計、関係団体の財政状況及び健全化判断比率'!B10)</f>
        <v>徳山ダム上流域公有地化特別会計</v>
      </c>
      <c r="F37" s="604"/>
      <c r="G37" s="604"/>
      <c r="H37" s="604"/>
      <c r="I37" s="604"/>
      <c r="J37" s="604"/>
      <c r="K37" s="604"/>
      <c r="L37" s="604"/>
      <c r="M37" s="604"/>
      <c r="N37" s="604"/>
      <c r="O37" s="604"/>
      <c r="P37" s="604"/>
      <c r="Q37" s="604"/>
      <c r="R37" s="604"/>
      <c r="S37" s="604"/>
      <c r="T37" s="178"/>
      <c r="U37" s="603" t="str">
        <f t="shared" si="4"/>
        <v/>
      </c>
      <c r="V37" s="603"/>
      <c r="W37" s="604"/>
      <c r="X37" s="604"/>
      <c r="Y37" s="604"/>
      <c r="Z37" s="604"/>
      <c r="AA37" s="604"/>
      <c r="AB37" s="604"/>
      <c r="AC37" s="604"/>
      <c r="AD37" s="604"/>
      <c r="AE37" s="604"/>
      <c r="AF37" s="604"/>
      <c r="AG37" s="604"/>
      <c r="AH37" s="604"/>
      <c r="AI37" s="604"/>
      <c r="AJ37" s="604"/>
      <c r="AK37" s="604"/>
      <c r="AL37" s="178"/>
      <c r="AM37" s="603" t="str">
        <f t="shared" si="0"/>
        <v/>
      </c>
      <c r="AN37" s="603"/>
      <c r="AO37" s="604"/>
      <c r="AP37" s="604"/>
      <c r="AQ37" s="604"/>
      <c r="AR37" s="604"/>
      <c r="AS37" s="604"/>
      <c r="AT37" s="604"/>
      <c r="AU37" s="604"/>
      <c r="AV37" s="604"/>
      <c r="AW37" s="604"/>
      <c r="AX37" s="604"/>
      <c r="AY37" s="604"/>
      <c r="AZ37" s="604"/>
      <c r="BA37" s="604"/>
      <c r="BB37" s="604"/>
      <c r="BC37" s="604"/>
      <c r="BD37" s="178"/>
      <c r="BE37" s="603">
        <f t="shared" si="1"/>
        <v>12</v>
      </c>
      <c r="BF37" s="603"/>
      <c r="BG37" s="604" t="str">
        <f>IF('各会計、関係団体の財政状況及び健全化判断比率'!B35="","",'各会計、関係団体の財政状況及び健全化判断比率'!B35)</f>
        <v>谷汲簡易水道特別会計</v>
      </c>
      <c r="BH37" s="604"/>
      <c r="BI37" s="604"/>
      <c r="BJ37" s="604"/>
      <c r="BK37" s="604"/>
      <c r="BL37" s="604"/>
      <c r="BM37" s="604"/>
      <c r="BN37" s="604"/>
      <c r="BO37" s="604"/>
      <c r="BP37" s="604"/>
      <c r="BQ37" s="604"/>
      <c r="BR37" s="604"/>
      <c r="BS37" s="604"/>
      <c r="BT37" s="604"/>
      <c r="BU37" s="604"/>
      <c r="BV37" s="178"/>
      <c r="BW37" s="603">
        <f t="shared" si="2"/>
        <v>21</v>
      </c>
      <c r="BX37" s="603"/>
      <c r="BY37" s="604" t="str">
        <f>IF('各会計、関係団体の財政状況及び健全化判断比率'!B71="","",'各会計、関係団体の財政状況及び健全化判断比率'!B71)</f>
        <v>樫原谷林野組合（一般会計）</v>
      </c>
      <c r="BZ37" s="604"/>
      <c r="CA37" s="604"/>
      <c r="CB37" s="604"/>
      <c r="CC37" s="604"/>
      <c r="CD37" s="604"/>
      <c r="CE37" s="604"/>
      <c r="CF37" s="604"/>
      <c r="CG37" s="604"/>
      <c r="CH37" s="604"/>
      <c r="CI37" s="604"/>
      <c r="CJ37" s="604"/>
      <c r="CK37" s="604"/>
      <c r="CL37" s="604"/>
      <c r="CM37" s="604"/>
      <c r="CN37" s="178"/>
      <c r="CO37" s="603">
        <f t="shared" si="3"/>
        <v>31</v>
      </c>
      <c r="CP37" s="603"/>
      <c r="CQ37" s="604" t="str">
        <f>IF('各会計、関係団体の財政状況及び健全化判断比率'!BS10="","",'各会計、関係団体の財政状況及び健全化判断比率'!BS10)</f>
        <v>樽見鉄道</v>
      </c>
      <c r="CR37" s="604"/>
      <c r="CS37" s="604"/>
      <c r="CT37" s="604"/>
      <c r="CU37" s="604"/>
      <c r="CV37" s="604"/>
      <c r="CW37" s="604"/>
      <c r="CX37" s="604"/>
      <c r="CY37" s="604"/>
      <c r="CZ37" s="604"/>
      <c r="DA37" s="604"/>
      <c r="DB37" s="604"/>
      <c r="DC37" s="604"/>
      <c r="DD37" s="604"/>
      <c r="DE37" s="604"/>
      <c r="DG37" s="605" t="str">
        <f>IF('各会計、関係団体の財政状況及び健全化判断比率'!BR10="","",'各会計、関係団体の財政状況及び健全化判断比率'!BR10)</f>
        <v/>
      </c>
      <c r="DH37" s="605"/>
      <c r="DI37" s="205"/>
    </row>
    <row r="38" spans="1:113" ht="32.25" customHeight="1" x14ac:dyDescent="0.2">
      <c r="A38" s="178"/>
      <c r="B38" s="202"/>
      <c r="C38" s="603" t="str">
        <f t="shared" ref="C38:C43" si="5">IF(E38="","",C37+1)</f>
        <v/>
      </c>
      <c r="D38" s="603"/>
      <c r="E38" s="604" t="str">
        <f>IF('各会計、関係団体の財政状況及び健全化判断比率'!B11="","",'各会計、関係団体の財政状況及び健全化判断比率'!B11)</f>
        <v/>
      </c>
      <c r="F38" s="604"/>
      <c r="G38" s="604"/>
      <c r="H38" s="604"/>
      <c r="I38" s="604"/>
      <c r="J38" s="604"/>
      <c r="K38" s="604"/>
      <c r="L38" s="604"/>
      <c r="M38" s="604"/>
      <c r="N38" s="604"/>
      <c r="O38" s="604"/>
      <c r="P38" s="604"/>
      <c r="Q38" s="604"/>
      <c r="R38" s="604"/>
      <c r="S38" s="604"/>
      <c r="T38" s="178"/>
      <c r="U38" s="603" t="str">
        <f t="shared" si="4"/>
        <v/>
      </c>
      <c r="V38" s="603"/>
      <c r="W38" s="604"/>
      <c r="X38" s="604"/>
      <c r="Y38" s="604"/>
      <c r="Z38" s="604"/>
      <c r="AA38" s="604"/>
      <c r="AB38" s="604"/>
      <c r="AC38" s="604"/>
      <c r="AD38" s="604"/>
      <c r="AE38" s="604"/>
      <c r="AF38" s="604"/>
      <c r="AG38" s="604"/>
      <c r="AH38" s="604"/>
      <c r="AI38" s="604"/>
      <c r="AJ38" s="604"/>
      <c r="AK38" s="604"/>
      <c r="AL38" s="178"/>
      <c r="AM38" s="603" t="str">
        <f t="shared" si="0"/>
        <v/>
      </c>
      <c r="AN38" s="603"/>
      <c r="AO38" s="604"/>
      <c r="AP38" s="604"/>
      <c r="AQ38" s="604"/>
      <c r="AR38" s="604"/>
      <c r="AS38" s="604"/>
      <c r="AT38" s="604"/>
      <c r="AU38" s="604"/>
      <c r="AV38" s="604"/>
      <c r="AW38" s="604"/>
      <c r="AX38" s="604"/>
      <c r="AY38" s="604"/>
      <c r="AZ38" s="604"/>
      <c r="BA38" s="604"/>
      <c r="BB38" s="604"/>
      <c r="BC38" s="604"/>
      <c r="BD38" s="178"/>
      <c r="BE38" s="603">
        <f t="shared" si="1"/>
        <v>13</v>
      </c>
      <c r="BF38" s="603"/>
      <c r="BG38" s="604" t="str">
        <f>IF('各会計、関係団体の財政状況及び健全化判断比率'!B36="","",'各会計、関係団体の財政状況及び健全化判断比率'!B36)</f>
        <v>北部簡易水道特別会計</v>
      </c>
      <c r="BH38" s="604"/>
      <c r="BI38" s="604"/>
      <c r="BJ38" s="604"/>
      <c r="BK38" s="604"/>
      <c r="BL38" s="604"/>
      <c r="BM38" s="604"/>
      <c r="BN38" s="604"/>
      <c r="BO38" s="604"/>
      <c r="BP38" s="604"/>
      <c r="BQ38" s="604"/>
      <c r="BR38" s="604"/>
      <c r="BS38" s="604"/>
      <c r="BT38" s="604"/>
      <c r="BU38" s="604"/>
      <c r="BV38" s="178"/>
      <c r="BW38" s="603">
        <f t="shared" si="2"/>
        <v>22</v>
      </c>
      <c r="BX38" s="603"/>
      <c r="BY38" s="604" t="str">
        <f>IF('各会計、関係団体の財政状況及び健全化判断比率'!B72="","",'各会計、関係団体の財政状況及び健全化判断比率'!B72)</f>
        <v>足打谷林野組合（一般会計）</v>
      </c>
      <c r="BZ38" s="604"/>
      <c r="CA38" s="604"/>
      <c r="CB38" s="604"/>
      <c r="CC38" s="604"/>
      <c r="CD38" s="604"/>
      <c r="CE38" s="604"/>
      <c r="CF38" s="604"/>
      <c r="CG38" s="604"/>
      <c r="CH38" s="604"/>
      <c r="CI38" s="604"/>
      <c r="CJ38" s="604"/>
      <c r="CK38" s="604"/>
      <c r="CL38" s="604"/>
      <c r="CM38" s="604"/>
      <c r="CN38" s="178"/>
      <c r="CO38" s="603" t="str">
        <f t="shared" si="3"/>
        <v/>
      </c>
      <c r="CP38" s="603"/>
      <c r="CQ38" s="604" t="str">
        <f>IF('各会計、関係団体の財政状況及び健全化判断比率'!BS11="","",'各会計、関係団体の財政状況及び健全化判断比率'!BS11)</f>
        <v/>
      </c>
      <c r="CR38" s="604"/>
      <c r="CS38" s="604"/>
      <c r="CT38" s="604"/>
      <c r="CU38" s="604"/>
      <c r="CV38" s="604"/>
      <c r="CW38" s="604"/>
      <c r="CX38" s="604"/>
      <c r="CY38" s="604"/>
      <c r="CZ38" s="604"/>
      <c r="DA38" s="604"/>
      <c r="DB38" s="604"/>
      <c r="DC38" s="604"/>
      <c r="DD38" s="604"/>
      <c r="DE38" s="604"/>
      <c r="DG38" s="605" t="str">
        <f>IF('各会計、関係団体の財政状況及び健全化判断比率'!BR11="","",'各会計、関係団体の財政状況及び健全化判断比率'!BR11)</f>
        <v/>
      </c>
      <c r="DH38" s="605"/>
      <c r="DI38" s="205"/>
    </row>
    <row r="39" spans="1:113" ht="32.25" customHeight="1" x14ac:dyDescent="0.2">
      <c r="A39" s="178"/>
      <c r="B39" s="202"/>
      <c r="C39" s="603" t="str">
        <f t="shared" si="5"/>
        <v/>
      </c>
      <c r="D39" s="603"/>
      <c r="E39" s="604" t="str">
        <f>IF('各会計、関係団体の財政状況及び健全化判断比率'!B12="","",'各会計、関係団体の財政状況及び健全化判断比率'!B12)</f>
        <v/>
      </c>
      <c r="F39" s="604"/>
      <c r="G39" s="604"/>
      <c r="H39" s="604"/>
      <c r="I39" s="604"/>
      <c r="J39" s="604"/>
      <c r="K39" s="604"/>
      <c r="L39" s="604"/>
      <c r="M39" s="604"/>
      <c r="N39" s="604"/>
      <c r="O39" s="604"/>
      <c r="P39" s="604"/>
      <c r="Q39" s="604"/>
      <c r="R39" s="604"/>
      <c r="S39" s="604"/>
      <c r="T39" s="178"/>
      <c r="U39" s="603" t="str">
        <f t="shared" si="4"/>
        <v/>
      </c>
      <c r="V39" s="603"/>
      <c r="W39" s="604"/>
      <c r="X39" s="604"/>
      <c r="Y39" s="604"/>
      <c r="Z39" s="604"/>
      <c r="AA39" s="604"/>
      <c r="AB39" s="604"/>
      <c r="AC39" s="604"/>
      <c r="AD39" s="604"/>
      <c r="AE39" s="604"/>
      <c r="AF39" s="604"/>
      <c r="AG39" s="604"/>
      <c r="AH39" s="604"/>
      <c r="AI39" s="604"/>
      <c r="AJ39" s="604"/>
      <c r="AK39" s="604"/>
      <c r="AL39" s="178"/>
      <c r="AM39" s="603" t="str">
        <f t="shared" si="0"/>
        <v/>
      </c>
      <c r="AN39" s="603"/>
      <c r="AO39" s="604"/>
      <c r="AP39" s="604"/>
      <c r="AQ39" s="604"/>
      <c r="AR39" s="604"/>
      <c r="AS39" s="604"/>
      <c r="AT39" s="604"/>
      <c r="AU39" s="604"/>
      <c r="AV39" s="604"/>
      <c r="AW39" s="604"/>
      <c r="AX39" s="604"/>
      <c r="AY39" s="604"/>
      <c r="AZ39" s="604"/>
      <c r="BA39" s="604"/>
      <c r="BB39" s="604"/>
      <c r="BC39" s="604"/>
      <c r="BD39" s="178"/>
      <c r="BE39" s="603">
        <f t="shared" si="1"/>
        <v>14</v>
      </c>
      <c r="BF39" s="603"/>
      <c r="BG39" s="604" t="str">
        <f>IF('各会計、関係団体の財政状況及び健全化判断比率'!B37="","",'各会計、関係団体の財政状況及び健全化判断比率'!B37)</f>
        <v>公共下水道事業特別会計</v>
      </c>
      <c r="BH39" s="604"/>
      <c r="BI39" s="604"/>
      <c r="BJ39" s="604"/>
      <c r="BK39" s="604"/>
      <c r="BL39" s="604"/>
      <c r="BM39" s="604"/>
      <c r="BN39" s="604"/>
      <c r="BO39" s="604"/>
      <c r="BP39" s="604"/>
      <c r="BQ39" s="604"/>
      <c r="BR39" s="604"/>
      <c r="BS39" s="604"/>
      <c r="BT39" s="604"/>
      <c r="BU39" s="604"/>
      <c r="BV39" s="178"/>
      <c r="BW39" s="603">
        <f t="shared" si="2"/>
        <v>23</v>
      </c>
      <c r="BX39" s="603"/>
      <c r="BY39" s="604" t="str">
        <f>IF('各会計、関係団体の財政状況及び健全化判断比率'!B73="","",'各会計、関係団体の財政状況及び健全化判断比率'!B73)</f>
        <v>岐阜県市町村職員退職手当組合（一般会計）</v>
      </c>
      <c r="BZ39" s="604"/>
      <c r="CA39" s="604"/>
      <c r="CB39" s="604"/>
      <c r="CC39" s="604"/>
      <c r="CD39" s="604"/>
      <c r="CE39" s="604"/>
      <c r="CF39" s="604"/>
      <c r="CG39" s="604"/>
      <c r="CH39" s="604"/>
      <c r="CI39" s="604"/>
      <c r="CJ39" s="604"/>
      <c r="CK39" s="604"/>
      <c r="CL39" s="604"/>
      <c r="CM39" s="604"/>
      <c r="CN39" s="178"/>
      <c r="CO39" s="603" t="str">
        <f t="shared" si="3"/>
        <v/>
      </c>
      <c r="CP39" s="603"/>
      <c r="CQ39" s="604" t="str">
        <f>IF('各会計、関係団体の財政状況及び健全化判断比率'!BS12="","",'各会計、関係団体の財政状況及び健全化判断比率'!BS12)</f>
        <v/>
      </c>
      <c r="CR39" s="604"/>
      <c r="CS39" s="604"/>
      <c r="CT39" s="604"/>
      <c r="CU39" s="604"/>
      <c r="CV39" s="604"/>
      <c r="CW39" s="604"/>
      <c r="CX39" s="604"/>
      <c r="CY39" s="604"/>
      <c r="CZ39" s="604"/>
      <c r="DA39" s="604"/>
      <c r="DB39" s="604"/>
      <c r="DC39" s="604"/>
      <c r="DD39" s="604"/>
      <c r="DE39" s="604"/>
      <c r="DG39" s="605" t="str">
        <f>IF('各会計、関係団体の財政状況及び健全化判断比率'!BR12="","",'各会計、関係団体の財政状況及び健全化判断比率'!BR12)</f>
        <v/>
      </c>
      <c r="DH39" s="605"/>
      <c r="DI39" s="205"/>
    </row>
    <row r="40" spans="1:113" ht="32.25" customHeight="1" x14ac:dyDescent="0.2">
      <c r="A40" s="178"/>
      <c r="B40" s="202"/>
      <c r="C40" s="603" t="str">
        <f t="shared" si="5"/>
        <v/>
      </c>
      <c r="D40" s="603"/>
      <c r="E40" s="604" t="str">
        <f>IF('各会計、関係団体の財政状況及び健全化判断比率'!B13="","",'各会計、関係団体の財政状況及び健全化判断比率'!B13)</f>
        <v/>
      </c>
      <c r="F40" s="604"/>
      <c r="G40" s="604"/>
      <c r="H40" s="604"/>
      <c r="I40" s="604"/>
      <c r="J40" s="604"/>
      <c r="K40" s="604"/>
      <c r="L40" s="604"/>
      <c r="M40" s="604"/>
      <c r="N40" s="604"/>
      <c r="O40" s="604"/>
      <c r="P40" s="604"/>
      <c r="Q40" s="604"/>
      <c r="R40" s="604"/>
      <c r="S40" s="604"/>
      <c r="T40" s="178"/>
      <c r="U40" s="603" t="str">
        <f t="shared" si="4"/>
        <v/>
      </c>
      <c r="V40" s="603"/>
      <c r="W40" s="604"/>
      <c r="X40" s="604"/>
      <c r="Y40" s="604"/>
      <c r="Z40" s="604"/>
      <c r="AA40" s="604"/>
      <c r="AB40" s="604"/>
      <c r="AC40" s="604"/>
      <c r="AD40" s="604"/>
      <c r="AE40" s="604"/>
      <c r="AF40" s="604"/>
      <c r="AG40" s="604"/>
      <c r="AH40" s="604"/>
      <c r="AI40" s="604"/>
      <c r="AJ40" s="604"/>
      <c r="AK40" s="604"/>
      <c r="AL40" s="178"/>
      <c r="AM40" s="603" t="str">
        <f t="shared" si="0"/>
        <v/>
      </c>
      <c r="AN40" s="603"/>
      <c r="AO40" s="604"/>
      <c r="AP40" s="604"/>
      <c r="AQ40" s="604"/>
      <c r="AR40" s="604"/>
      <c r="AS40" s="604"/>
      <c r="AT40" s="604"/>
      <c r="AU40" s="604"/>
      <c r="AV40" s="604"/>
      <c r="AW40" s="604"/>
      <c r="AX40" s="604"/>
      <c r="AY40" s="604"/>
      <c r="AZ40" s="604"/>
      <c r="BA40" s="604"/>
      <c r="BB40" s="604"/>
      <c r="BC40" s="604"/>
      <c r="BD40" s="178"/>
      <c r="BE40" s="603">
        <f t="shared" si="1"/>
        <v>15</v>
      </c>
      <c r="BF40" s="603"/>
      <c r="BG40" s="604" t="str">
        <f>IF('各会計、関係団体の財政状況及び健全化判断比率'!B38="","",'各会計、関係団体の財政状況及び健全化判断比率'!B38)</f>
        <v>農業集落排水事業特別会計</v>
      </c>
      <c r="BH40" s="604"/>
      <c r="BI40" s="604"/>
      <c r="BJ40" s="604"/>
      <c r="BK40" s="604"/>
      <c r="BL40" s="604"/>
      <c r="BM40" s="604"/>
      <c r="BN40" s="604"/>
      <c r="BO40" s="604"/>
      <c r="BP40" s="604"/>
      <c r="BQ40" s="604"/>
      <c r="BR40" s="604"/>
      <c r="BS40" s="604"/>
      <c r="BT40" s="604"/>
      <c r="BU40" s="604"/>
      <c r="BV40" s="178"/>
      <c r="BW40" s="603">
        <f t="shared" si="2"/>
        <v>24</v>
      </c>
      <c r="BX40" s="603"/>
      <c r="BY40" s="604" t="str">
        <f>IF('各会計、関係団体の財政状況及び健全化判断比率'!B74="","",'各会計、関係団体の財政状況及び健全化判断比率'!B74)</f>
        <v>西濃環境整備組合（一般会計）</v>
      </c>
      <c r="BZ40" s="604"/>
      <c r="CA40" s="604"/>
      <c r="CB40" s="604"/>
      <c r="CC40" s="604"/>
      <c r="CD40" s="604"/>
      <c r="CE40" s="604"/>
      <c r="CF40" s="604"/>
      <c r="CG40" s="604"/>
      <c r="CH40" s="604"/>
      <c r="CI40" s="604"/>
      <c r="CJ40" s="604"/>
      <c r="CK40" s="604"/>
      <c r="CL40" s="604"/>
      <c r="CM40" s="604"/>
      <c r="CN40" s="178"/>
      <c r="CO40" s="603" t="str">
        <f t="shared" si="3"/>
        <v/>
      </c>
      <c r="CP40" s="603"/>
      <c r="CQ40" s="604" t="str">
        <f>IF('各会計、関係団体の財政状況及び健全化判断比率'!BS13="","",'各会計、関係団体の財政状況及び健全化判断比率'!BS13)</f>
        <v/>
      </c>
      <c r="CR40" s="604"/>
      <c r="CS40" s="604"/>
      <c r="CT40" s="604"/>
      <c r="CU40" s="604"/>
      <c r="CV40" s="604"/>
      <c r="CW40" s="604"/>
      <c r="CX40" s="604"/>
      <c r="CY40" s="604"/>
      <c r="CZ40" s="604"/>
      <c r="DA40" s="604"/>
      <c r="DB40" s="604"/>
      <c r="DC40" s="604"/>
      <c r="DD40" s="604"/>
      <c r="DE40" s="604"/>
      <c r="DG40" s="605" t="str">
        <f>IF('各会計、関係団体の財政状況及び健全化判断比率'!BR13="","",'各会計、関係団体の財政状況及び健全化判断比率'!BR13)</f>
        <v/>
      </c>
      <c r="DH40" s="605"/>
      <c r="DI40" s="205"/>
    </row>
    <row r="41" spans="1:113" ht="32.25" customHeight="1" x14ac:dyDescent="0.2">
      <c r="A41" s="178"/>
      <c r="B41" s="202"/>
      <c r="C41" s="603" t="str">
        <f t="shared" si="5"/>
        <v/>
      </c>
      <c r="D41" s="603"/>
      <c r="E41" s="604" t="str">
        <f>IF('各会計、関係団体の財政状況及び健全化判断比率'!B14="","",'各会計、関係団体の財政状況及び健全化判断比率'!B14)</f>
        <v/>
      </c>
      <c r="F41" s="604"/>
      <c r="G41" s="604"/>
      <c r="H41" s="604"/>
      <c r="I41" s="604"/>
      <c r="J41" s="604"/>
      <c r="K41" s="604"/>
      <c r="L41" s="604"/>
      <c r="M41" s="604"/>
      <c r="N41" s="604"/>
      <c r="O41" s="604"/>
      <c r="P41" s="604"/>
      <c r="Q41" s="604"/>
      <c r="R41" s="604"/>
      <c r="S41" s="604"/>
      <c r="T41" s="178"/>
      <c r="U41" s="603" t="str">
        <f t="shared" si="4"/>
        <v/>
      </c>
      <c r="V41" s="603"/>
      <c r="W41" s="604"/>
      <c r="X41" s="604"/>
      <c r="Y41" s="604"/>
      <c r="Z41" s="604"/>
      <c r="AA41" s="604"/>
      <c r="AB41" s="604"/>
      <c r="AC41" s="604"/>
      <c r="AD41" s="604"/>
      <c r="AE41" s="604"/>
      <c r="AF41" s="604"/>
      <c r="AG41" s="604"/>
      <c r="AH41" s="604"/>
      <c r="AI41" s="604"/>
      <c r="AJ41" s="604"/>
      <c r="AK41" s="604"/>
      <c r="AL41" s="178"/>
      <c r="AM41" s="603" t="str">
        <f t="shared" si="0"/>
        <v/>
      </c>
      <c r="AN41" s="603"/>
      <c r="AO41" s="604"/>
      <c r="AP41" s="604"/>
      <c r="AQ41" s="604"/>
      <c r="AR41" s="604"/>
      <c r="AS41" s="604"/>
      <c r="AT41" s="604"/>
      <c r="AU41" s="604"/>
      <c r="AV41" s="604"/>
      <c r="AW41" s="604"/>
      <c r="AX41" s="604"/>
      <c r="AY41" s="604"/>
      <c r="AZ41" s="604"/>
      <c r="BA41" s="604"/>
      <c r="BB41" s="604"/>
      <c r="BC41" s="604"/>
      <c r="BD41" s="178"/>
      <c r="BE41" s="603">
        <f t="shared" si="1"/>
        <v>16</v>
      </c>
      <c r="BF41" s="603"/>
      <c r="BG41" s="604" t="str">
        <f>IF('各会計、関係団体の財政状況及び健全化判断比率'!B39="","",'各会計、関係団体の財政状況及び健全化判断比率'!B39)</f>
        <v>個別排水事業特別会計</v>
      </c>
      <c r="BH41" s="604"/>
      <c r="BI41" s="604"/>
      <c r="BJ41" s="604"/>
      <c r="BK41" s="604"/>
      <c r="BL41" s="604"/>
      <c r="BM41" s="604"/>
      <c r="BN41" s="604"/>
      <c r="BO41" s="604"/>
      <c r="BP41" s="604"/>
      <c r="BQ41" s="604"/>
      <c r="BR41" s="604"/>
      <c r="BS41" s="604"/>
      <c r="BT41" s="604"/>
      <c r="BU41" s="604"/>
      <c r="BV41" s="178"/>
      <c r="BW41" s="603">
        <f t="shared" si="2"/>
        <v>25</v>
      </c>
      <c r="BX41" s="603"/>
      <c r="BY41" s="604" t="str">
        <f>IF('各会計、関係団体の財政状況及び健全化判断比率'!B75="","",'各会計、関係団体の財政状況及び健全化判断比率'!B75)</f>
        <v>揖斐川水防事務組合（一般会計）</v>
      </c>
      <c r="BZ41" s="604"/>
      <c r="CA41" s="604"/>
      <c r="CB41" s="604"/>
      <c r="CC41" s="604"/>
      <c r="CD41" s="604"/>
      <c r="CE41" s="604"/>
      <c r="CF41" s="604"/>
      <c r="CG41" s="604"/>
      <c r="CH41" s="604"/>
      <c r="CI41" s="604"/>
      <c r="CJ41" s="604"/>
      <c r="CK41" s="604"/>
      <c r="CL41" s="604"/>
      <c r="CM41" s="604"/>
      <c r="CN41" s="178"/>
      <c r="CO41" s="603" t="str">
        <f t="shared" si="3"/>
        <v/>
      </c>
      <c r="CP41" s="603"/>
      <c r="CQ41" s="604" t="str">
        <f>IF('各会計、関係団体の財政状況及び健全化判断比率'!BS14="","",'各会計、関係団体の財政状況及び健全化判断比率'!BS14)</f>
        <v/>
      </c>
      <c r="CR41" s="604"/>
      <c r="CS41" s="604"/>
      <c r="CT41" s="604"/>
      <c r="CU41" s="604"/>
      <c r="CV41" s="604"/>
      <c r="CW41" s="604"/>
      <c r="CX41" s="604"/>
      <c r="CY41" s="604"/>
      <c r="CZ41" s="604"/>
      <c r="DA41" s="604"/>
      <c r="DB41" s="604"/>
      <c r="DC41" s="604"/>
      <c r="DD41" s="604"/>
      <c r="DE41" s="604"/>
      <c r="DG41" s="605" t="str">
        <f>IF('各会計、関係団体の財政状況及び健全化判断比率'!BR14="","",'各会計、関係団体の財政状況及び健全化判断比率'!BR14)</f>
        <v/>
      </c>
      <c r="DH41" s="605"/>
      <c r="DI41" s="205"/>
    </row>
    <row r="42" spans="1:113" ht="32.25" customHeight="1" x14ac:dyDescent="0.2">
      <c r="B42" s="202"/>
      <c r="C42" s="603" t="str">
        <f t="shared" si="5"/>
        <v/>
      </c>
      <c r="D42" s="603"/>
      <c r="E42" s="604" t="str">
        <f>IF('各会計、関係団体の財政状況及び健全化判断比率'!B15="","",'各会計、関係団体の財政状況及び健全化判断比率'!B15)</f>
        <v/>
      </c>
      <c r="F42" s="604"/>
      <c r="G42" s="604"/>
      <c r="H42" s="604"/>
      <c r="I42" s="604"/>
      <c r="J42" s="604"/>
      <c r="K42" s="604"/>
      <c r="L42" s="604"/>
      <c r="M42" s="604"/>
      <c r="N42" s="604"/>
      <c r="O42" s="604"/>
      <c r="P42" s="604"/>
      <c r="Q42" s="604"/>
      <c r="R42" s="604"/>
      <c r="S42" s="604"/>
      <c r="T42" s="178"/>
      <c r="U42" s="603" t="str">
        <f t="shared" si="4"/>
        <v/>
      </c>
      <c r="V42" s="603"/>
      <c r="W42" s="604"/>
      <c r="X42" s="604"/>
      <c r="Y42" s="604"/>
      <c r="Z42" s="604"/>
      <c r="AA42" s="604"/>
      <c r="AB42" s="604"/>
      <c r="AC42" s="604"/>
      <c r="AD42" s="604"/>
      <c r="AE42" s="604"/>
      <c r="AF42" s="604"/>
      <c r="AG42" s="604"/>
      <c r="AH42" s="604"/>
      <c r="AI42" s="604"/>
      <c r="AJ42" s="604"/>
      <c r="AK42" s="604"/>
      <c r="AL42" s="178"/>
      <c r="AM42" s="603" t="str">
        <f t="shared" si="0"/>
        <v/>
      </c>
      <c r="AN42" s="603"/>
      <c r="AO42" s="604"/>
      <c r="AP42" s="604"/>
      <c r="AQ42" s="604"/>
      <c r="AR42" s="604"/>
      <c r="AS42" s="604"/>
      <c r="AT42" s="604"/>
      <c r="AU42" s="604"/>
      <c r="AV42" s="604"/>
      <c r="AW42" s="604"/>
      <c r="AX42" s="604"/>
      <c r="AY42" s="604"/>
      <c r="AZ42" s="604"/>
      <c r="BA42" s="604"/>
      <c r="BB42" s="604"/>
      <c r="BC42" s="604"/>
      <c r="BD42" s="178"/>
      <c r="BE42" s="603">
        <f t="shared" si="1"/>
        <v>17</v>
      </c>
      <c r="BF42" s="603"/>
      <c r="BG42" s="604" t="str">
        <f>IF('各会計、関係団体の財政状況及び健全化判断比率'!B40="","",'各会計、関係団体の財政状況及び健全化判断比率'!B40)</f>
        <v>小水力発電事業特別会計</v>
      </c>
      <c r="BH42" s="604"/>
      <c r="BI42" s="604"/>
      <c r="BJ42" s="604"/>
      <c r="BK42" s="604"/>
      <c r="BL42" s="604"/>
      <c r="BM42" s="604"/>
      <c r="BN42" s="604"/>
      <c r="BO42" s="604"/>
      <c r="BP42" s="604"/>
      <c r="BQ42" s="604"/>
      <c r="BR42" s="604"/>
      <c r="BS42" s="604"/>
      <c r="BT42" s="604"/>
      <c r="BU42" s="604"/>
      <c r="BV42" s="178"/>
      <c r="BW42" s="603">
        <f t="shared" si="2"/>
        <v>26</v>
      </c>
      <c r="BX42" s="603"/>
      <c r="BY42" s="604" t="str">
        <f>IF('各会計、関係団体の財政状況及び健全化判断比率'!B76="","",'各会計、関係団体の財政状況及び健全化判断比率'!B76)</f>
        <v>揖斐郡消防組合（一般会計）</v>
      </c>
      <c r="BZ42" s="604"/>
      <c r="CA42" s="604"/>
      <c r="CB42" s="604"/>
      <c r="CC42" s="604"/>
      <c r="CD42" s="604"/>
      <c r="CE42" s="604"/>
      <c r="CF42" s="604"/>
      <c r="CG42" s="604"/>
      <c r="CH42" s="604"/>
      <c r="CI42" s="604"/>
      <c r="CJ42" s="604"/>
      <c r="CK42" s="604"/>
      <c r="CL42" s="604"/>
      <c r="CM42" s="604"/>
      <c r="CN42" s="178"/>
      <c r="CO42" s="603" t="str">
        <f t="shared" si="3"/>
        <v/>
      </c>
      <c r="CP42" s="603"/>
      <c r="CQ42" s="604" t="str">
        <f>IF('各会計、関係団体の財政状況及び健全化判断比率'!BS15="","",'各会計、関係団体の財政状況及び健全化判断比率'!BS15)</f>
        <v/>
      </c>
      <c r="CR42" s="604"/>
      <c r="CS42" s="604"/>
      <c r="CT42" s="604"/>
      <c r="CU42" s="604"/>
      <c r="CV42" s="604"/>
      <c r="CW42" s="604"/>
      <c r="CX42" s="604"/>
      <c r="CY42" s="604"/>
      <c r="CZ42" s="604"/>
      <c r="DA42" s="604"/>
      <c r="DB42" s="604"/>
      <c r="DC42" s="604"/>
      <c r="DD42" s="604"/>
      <c r="DE42" s="604"/>
      <c r="DG42" s="605" t="str">
        <f>IF('各会計、関係団体の財政状況及び健全化判断比率'!BR15="","",'各会計、関係団体の財政状況及び健全化判断比率'!BR15)</f>
        <v/>
      </c>
      <c r="DH42" s="605"/>
      <c r="DI42" s="205"/>
    </row>
    <row r="43" spans="1:113" ht="32.25" customHeight="1" x14ac:dyDescent="0.2">
      <c r="B43" s="202"/>
      <c r="C43" s="603" t="str">
        <f t="shared" si="5"/>
        <v/>
      </c>
      <c r="D43" s="603"/>
      <c r="E43" s="604" t="str">
        <f>IF('各会計、関係団体の財政状況及び健全化判断比率'!B16="","",'各会計、関係団体の財政状況及び健全化判断比率'!B16)</f>
        <v/>
      </c>
      <c r="F43" s="604"/>
      <c r="G43" s="604"/>
      <c r="H43" s="604"/>
      <c r="I43" s="604"/>
      <c r="J43" s="604"/>
      <c r="K43" s="604"/>
      <c r="L43" s="604"/>
      <c r="M43" s="604"/>
      <c r="N43" s="604"/>
      <c r="O43" s="604"/>
      <c r="P43" s="604"/>
      <c r="Q43" s="604"/>
      <c r="R43" s="604"/>
      <c r="S43" s="604"/>
      <c r="T43" s="178"/>
      <c r="U43" s="603" t="str">
        <f t="shared" si="4"/>
        <v/>
      </c>
      <c r="V43" s="603"/>
      <c r="W43" s="604"/>
      <c r="X43" s="604"/>
      <c r="Y43" s="604"/>
      <c r="Z43" s="604"/>
      <c r="AA43" s="604"/>
      <c r="AB43" s="604"/>
      <c r="AC43" s="604"/>
      <c r="AD43" s="604"/>
      <c r="AE43" s="604"/>
      <c r="AF43" s="604"/>
      <c r="AG43" s="604"/>
      <c r="AH43" s="604"/>
      <c r="AI43" s="604"/>
      <c r="AJ43" s="604"/>
      <c r="AK43" s="604"/>
      <c r="AL43" s="178"/>
      <c r="AM43" s="603" t="str">
        <f t="shared" si="0"/>
        <v/>
      </c>
      <c r="AN43" s="603"/>
      <c r="AO43" s="604"/>
      <c r="AP43" s="604"/>
      <c r="AQ43" s="604"/>
      <c r="AR43" s="604"/>
      <c r="AS43" s="604"/>
      <c r="AT43" s="604"/>
      <c r="AU43" s="604"/>
      <c r="AV43" s="604"/>
      <c r="AW43" s="604"/>
      <c r="AX43" s="604"/>
      <c r="AY43" s="604"/>
      <c r="AZ43" s="604"/>
      <c r="BA43" s="604"/>
      <c r="BB43" s="604"/>
      <c r="BC43" s="604"/>
      <c r="BD43" s="178"/>
      <c r="BE43" s="603" t="str">
        <f t="shared" si="1"/>
        <v/>
      </c>
      <c r="BF43" s="603"/>
      <c r="BG43" s="604"/>
      <c r="BH43" s="604"/>
      <c r="BI43" s="604"/>
      <c r="BJ43" s="604"/>
      <c r="BK43" s="604"/>
      <c r="BL43" s="604"/>
      <c r="BM43" s="604"/>
      <c r="BN43" s="604"/>
      <c r="BO43" s="604"/>
      <c r="BP43" s="604"/>
      <c r="BQ43" s="604"/>
      <c r="BR43" s="604"/>
      <c r="BS43" s="604"/>
      <c r="BT43" s="604"/>
      <c r="BU43" s="604"/>
      <c r="BV43" s="178"/>
      <c r="BW43" s="603">
        <f t="shared" si="2"/>
        <v>27</v>
      </c>
      <c r="BX43" s="603"/>
      <c r="BY43" s="604" t="str">
        <f>IF('各会計、関係団体の財政状況及び健全化判断比率'!B77="","",'各会計、関係団体の財政状況及び健全化判断比率'!B77)</f>
        <v>揖斐広域連合（一般会計）</v>
      </c>
      <c r="BZ43" s="604"/>
      <c r="CA43" s="604"/>
      <c r="CB43" s="604"/>
      <c r="CC43" s="604"/>
      <c r="CD43" s="604"/>
      <c r="CE43" s="604"/>
      <c r="CF43" s="604"/>
      <c r="CG43" s="604"/>
      <c r="CH43" s="604"/>
      <c r="CI43" s="604"/>
      <c r="CJ43" s="604"/>
      <c r="CK43" s="604"/>
      <c r="CL43" s="604"/>
      <c r="CM43" s="604"/>
      <c r="CN43" s="178"/>
      <c r="CO43" s="603" t="str">
        <f t="shared" si="3"/>
        <v/>
      </c>
      <c r="CP43" s="603"/>
      <c r="CQ43" s="604" t="str">
        <f>IF('各会計、関係団体の財政状況及び健全化判断比率'!BS16="","",'各会計、関係団体の財政状況及び健全化判断比率'!BS16)</f>
        <v/>
      </c>
      <c r="CR43" s="604"/>
      <c r="CS43" s="604"/>
      <c r="CT43" s="604"/>
      <c r="CU43" s="604"/>
      <c r="CV43" s="604"/>
      <c r="CW43" s="604"/>
      <c r="CX43" s="604"/>
      <c r="CY43" s="604"/>
      <c r="CZ43" s="604"/>
      <c r="DA43" s="604"/>
      <c r="DB43" s="604"/>
      <c r="DC43" s="604"/>
      <c r="DD43" s="604"/>
      <c r="DE43" s="604"/>
      <c r="DG43" s="605" t="str">
        <f>IF('各会計、関係団体の財政状況及び健全化判断比率'!BR16="","",'各会計、関係団体の財政状況及び健全化判断比率'!BR16)</f>
        <v/>
      </c>
      <c r="DH43" s="6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606" t="s">
        <v>212</v>
      </c>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row>
    <row r="47" spans="1:113" x14ac:dyDescent="0.2">
      <c r="E47" s="606" t="s">
        <v>213</v>
      </c>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row>
    <row r="48" spans="1:113" x14ac:dyDescent="0.2">
      <c r="E48" s="606" t="s">
        <v>214</v>
      </c>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row>
    <row r="49" spans="5:113" x14ac:dyDescent="0.2">
      <c r="E49" s="607" t="s">
        <v>215</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c r="CG49" s="607"/>
      <c r="CH49" s="607"/>
      <c r="CI49" s="607"/>
      <c r="CJ49" s="607"/>
      <c r="CK49" s="607"/>
      <c r="CL49" s="607"/>
      <c r="CM49" s="607"/>
      <c r="CN49" s="607"/>
      <c r="CO49" s="607"/>
      <c r="CP49" s="607"/>
      <c r="CQ49" s="607"/>
      <c r="CR49" s="607"/>
      <c r="CS49" s="607"/>
      <c r="CT49" s="607"/>
      <c r="CU49" s="607"/>
      <c r="CV49" s="607"/>
      <c r="CW49" s="607"/>
      <c r="CX49" s="607"/>
      <c r="CY49" s="607"/>
      <c r="CZ49" s="607"/>
      <c r="DA49" s="607"/>
      <c r="DB49" s="607"/>
      <c r="DC49" s="607"/>
      <c r="DD49" s="607"/>
      <c r="DE49" s="607"/>
      <c r="DF49" s="607"/>
      <c r="DG49" s="607"/>
      <c r="DH49" s="607"/>
      <c r="DI49" s="607"/>
    </row>
    <row r="50" spans="5:113" x14ac:dyDescent="0.2">
      <c r="E50" s="606" t="s">
        <v>216</v>
      </c>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row>
    <row r="51" spans="5:113" x14ac:dyDescent="0.2">
      <c r="E51" s="606" t="s">
        <v>217</v>
      </c>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6"/>
      <c r="BN51" s="606"/>
      <c r="BO51" s="606"/>
      <c r="BP51" s="606"/>
      <c r="BQ51" s="606"/>
      <c r="BR51" s="606"/>
      <c r="BS51" s="606"/>
      <c r="BT51" s="606"/>
      <c r="BU51" s="606"/>
      <c r="BV51" s="606"/>
      <c r="BW51" s="606"/>
      <c r="BX51" s="606"/>
      <c r="BY51" s="606"/>
      <c r="BZ51" s="606"/>
      <c r="CA51" s="606"/>
      <c r="CB51" s="606"/>
      <c r="CC51" s="606"/>
      <c r="CD51" s="606"/>
      <c r="CE51" s="606"/>
      <c r="CF51" s="606"/>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row>
    <row r="52" spans="5:113" x14ac:dyDescent="0.2">
      <c r="E52" s="606" t="s">
        <v>218</v>
      </c>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X52" s="606"/>
      <c r="BY52" s="606"/>
      <c r="BZ52" s="606"/>
      <c r="CA52" s="606"/>
      <c r="CB52" s="606"/>
      <c r="CC52" s="606"/>
      <c r="CD52" s="606"/>
      <c r="CE52" s="606"/>
      <c r="CF52" s="606"/>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row>
    <row r="53" spans="5:113" x14ac:dyDescent="0.2">
      <c r="E53" s="369" t="s">
        <v>638</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82" t="s">
        <v>583</v>
      </c>
      <c r="D34" s="1182"/>
      <c r="E34" s="1183"/>
      <c r="F34" s="32">
        <v>9.16</v>
      </c>
      <c r="G34" s="33">
        <v>3.87</v>
      </c>
      <c r="H34" s="33">
        <v>3.74</v>
      </c>
      <c r="I34" s="33">
        <v>5.89</v>
      </c>
      <c r="J34" s="34">
        <v>9.5299999999999994</v>
      </c>
      <c r="K34" s="22"/>
      <c r="L34" s="22"/>
      <c r="M34" s="22"/>
      <c r="N34" s="22"/>
      <c r="O34" s="22"/>
      <c r="P34" s="22"/>
    </row>
    <row r="35" spans="1:16" ht="39" customHeight="1" x14ac:dyDescent="0.2">
      <c r="A35" s="22"/>
      <c r="B35" s="35"/>
      <c r="C35" s="1176" t="s">
        <v>584</v>
      </c>
      <c r="D35" s="1177"/>
      <c r="E35" s="1178"/>
      <c r="F35" s="36">
        <v>4.2699999999999996</v>
      </c>
      <c r="G35" s="37">
        <v>4.53</v>
      </c>
      <c r="H35" s="37">
        <v>5</v>
      </c>
      <c r="I35" s="37">
        <v>4.46</v>
      </c>
      <c r="J35" s="38">
        <v>4.0999999999999996</v>
      </c>
      <c r="K35" s="22"/>
      <c r="L35" s="22"/>
      <c r="M35" s="22"/>
      <c r="N35" s="22"/>
      <c r="O35" s="22"/>
      <c r="P35" s="22"/>
    </row>
    <row r="36" spans="1:16" ht="39" customHeight="1" x14ac:dyDescent="0.2">
      <c r="A36" s="22"/>
      <c r="B36" s="35"/>
      <c r="C36" s="1176" t="s">
        <v>585</v>
      </c>
      <c r="D36" s="1177"/>
      <c r="E36" s="1178"/>
      <c r="F36" s="36">
        <v>1.28</v>
      </c>
      <c r="G36" s="37">
        <v>1.44</v>
      </c>
      <c r="H36" s="37">
        <v>1.21</v>
      </c>
      <c r="I36" s="37">
        <v>1.69</v>
      </c>
      <c r="J36" s="38">
        <v>2</v>
      </c>
      <c r="K36" s="22"/>
      <c r="L36" s="22"/>
      <c r="M36" s="22"/>
      <c r="N36" s="22"/>
      <c r="O36" s="22"/>
      <c r="P36" s="22"/>
    </row>
    <row r="37" spans="1:16" ht="39" customHeight="1" x14ac:dyDescent="0.2">
      <c r="A37" s="22"/>
      <c r="B37" s="35"/>
      <c r="C37" s="1176" t="s">
        <v>586</v>
      </c>
      <c r="D37" s="1177"/>
      <c r="E37" s="1178"/>
      <c r="F37" s="36">
        <v>0.1</v>
      </c>
      <c r="G37" s="37">
        <v>0.08</v>
      </c>
      <c r="H37" s="37">
        <v>0.1</v>
      </c>
      <c r="I37" s="37">
        <v>0.14000000000000001</v>
      </c>
      <c r="J37" s="38">
        <v>0.16</v>
      </c>
      <c r="K37" s="22"/>
      <c r="L37" s="22"/>
      <c r="M37" s="22"/>
      <c r="N37" s="22"/>
      <c r="O37" s="22"/>
      <c r="P37" s="22"/>
    </row>
    <row r="38" spans="1:16" ht="39" customHeight="1" x14ac:dyDescent="0.2">
      <c r="A38" s="22"/>
      <c r="B38" s="35"/>
      <c r="C38" s="1176" t="s">
        <v>587</v>
      </c>
      <c r="D38" s="1177"/>
      <c r="E38" s="1178"/>
      <c r="F38" s="36">
        <v>0.03</v>
      </c>
      <c r="G38" s="37">
        <v>0.05</v>
      </c>
      <c r="H38" s="37">
        <v>0.06</v>
      </c>
      <c r="I38" s="37">
        <v>0.03</v>
      </c>
      <c r="J38" s="38">
        <v>0.1</v>
      </c>
      <c r="K38" s="22"/>
      <c r="L38" s="22"/>
      <c r="M38" s="22"/>
      <c r="N38" s="22"/>
      <c r="O38" s="22"/>
      <c r="P38" s="22"/>
    </row>
    <row r="39" spans="1:16" ht="39" customHeight="1" x14ac:dyDescent="0.2">
      <c r="A39" s="22"/>
      <c r="B39" s="35"/>
      <c r="C39" s="1176" t="s">
        <v>588</v>
      </c>
      <c r="D39" s="1177"/>
      <c r="E39" s="1178"/>
      <c r="F39" s="36">
        <v>0.21</v>
      </c>
      <c r="G39" s="37">
        <v>0</v>
      </c>
      <c r="H39" s="37">
        <v>0</v>
      </c>
      <c r="I39" s="37">
        <v>0.04</v>
      </c>
      <c r="J39" s="38">
        <v>0.1</v>
      </c>
      <c r="K39" s="22"/>
      <c r="L39" s="22"/>
      <c r="M39" s="22"/>
      <c r="N39" s="22"/>
      <c r="O39" s="22"/>
      <c r="P39" s="22"/>
    </row>
    <row r="40" spans="1:16" ht="39" customHeight="1" x14ac:dyDescent="0.2">
      <c r="A40" s="22"/>
      <c r="B40" s="35"/>
      <c r="C40" s="1176" t="s">
        <v>589</v>
      </c>
      <c r="D40" s="1177"/>
      <c r="E40" s="1178"/>
      <c r="F40" s="36">
        <v>0.06</v>
      </c>
      <c r="G40" s="37">
        <v>0.01</v>
      </c>
      <c r="H40" s="37">
        <v>0.09</v>
      </c>
      <c r="I40" s="37">
        <v>0.04</v>
      </c>
      <c r="J40" s="38">
        <v>0.1</v>
      </c>
      <c r="K40" s="22"/>
      <c r="L40" s="22"/>
      <c r="M40" s="22"/>
      <c r="N40" s="22"/>
      <c r="O40" s="22"/>
      <c r="P40" s="22"/>
    </row>
    <row r="41" spans="1:16" ht="39" customHeight="1" x14ac:dyDescent="0.2">
      <c r="A41" s="22"/>
      <c r="B41" s="35"/>
      <c r="C41" s="1176" t="s">
        <v>590</v>
      </c>
      <c r="D41" s="1177"/>
      <c r="E41" s="1178"/>
      <c r="F41" s="36">
        <v>0.01</v>
      </c>
      <c r="G41" s="37">
        <v>0.01</v>
      </c>
      <c r="H41" s="37">
        <v>0.01</v>
      </c>
      <c r="I41" s="37">
        <v>0.03</v>
      </c>
      <c r="J41" s="38">
        <v>7.0000000000000007E-2</v>
      </c>
      <c r="K41" s="22"/>
      <c r="L41" s="22"/>
      <c r="M41" s="22"/>
      <c r="N41" s="22"/>
      <c r="O41" s="22"/>
      <c r="P41" s="22"/>
    </row>
    <row r="42" spans="1:16" ht="39" customHeight="1" x14ac:dyDescent="0.2">
      <c r="A42" s="22"/>
      <c r="B42" s="39"/>
      <c r="C42" s="1176" t="s">
        <v>591</v>
      </c>
      <c r="D42" s="1177"/>
      <c r="E42" s="1178"/>
      <c r="F42" s="36" t="s">
        <v>534</v>
      </c>
      <c r="G42" s="37" t="s">
        <v>534</v>
      </c>
      <c r="H42" s="37" t="s">
        <v>534</v>
      </c>
      <c r="I42" s="37" t="s">
        <v>534</v>
      </c>
      <c r="J42" s="38" t="s">
        <v>534</v>
      </c>
      <c r="K42" s="22"/>
      <c r="L42" s="22"/>
      <c r="M42" s="22"/>
      <c r="N42" s="22"/>
      <c r="O42" s="22"/>
      <c r="P42" s="22"/>
    </row>
    <row r="43" spans="1:16" ht="39" customHeight="1" thickBot="1" x14ac:dyDescent="0.25">
      <c r="A43" s="22"/>
      <c r="B43" s="40"/>
      <c r="C43" s="1179" t="s">
        <v>592</v>
      </c>
      <c r="D43" s="1180"/>
      <c r="E43" s="1181"/>
      <c r="F43" s="41">
        <v>0.22</v>
      </c>
      <c r="G43" s="42">
        <v>0.22</v>
      </c>
      <c r="H43" s="42">
        <v>0.23</v>
      </c>
      <c r="I43" s="42">
        <v>0.28999999999999998</v>
      </c>
      <c r="J43" s="43">
        <v>0.22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dZEVHjqZZw/leIaYOShg3wiL7MvVxi3DT9taDzyHLgVLqRdi1/vu5m8HqYlJ42i/+hQQJ9g5av1UobBmBcyMQ==" saltValue="RUaB/1Nl6F0qZ3igNAdI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84" t="s">
        <v>11</v>
      </c>
      <c r="C45" s="1185"/>
      <c r="D45" s="58"/>
      <c r="E45" s="1190" t="s">
        <v>12</v>
      </c>
      <c r="F45" s="1190"/>
      <c r="G45" s="1190"/>
      <c r="H45" s="1190"/>
      <c r="I45" s="1190"/>
      <c r="J45" s="1191"/>
      <c r="K45" s="59">
        <v>1685</v>
      </c>
      <c r="L45" s="60">
        <v>1678</v>
      </c>
      <c r="M45" s="60">
        <v>1641</v>
      </c>
      <c r="N45" s="60">
        <v>1551</v>
      </c>
      <c r="O45" s="61">
        <v>1589</v>
      </c>
      <c r="P45" s="48"/>
      <c r="Q45" s="48"/>
      <c r="R45" s="48"/>
      <c r="S45" s="48"/>
      <c r="T45" s="48"/>
      <c r="U45" s="48"/>
    </row>
    <row r="46" spans="1:21" ht="30.75" customHeight="1" x14ac:dyDescent="0.2">
      <c r="A46" s="48"/>
      <c r="B46" s="1186"/>
      <c r="C46" s="1187"/>
      <c r="D46" s="62"/>
      <c r="E46" s="1192" t="s">
        <v>13</v>
      </c>
      <c r="F46" s="1192"/>
      <c r="G46" s="1192"/>
      <c r="H46" s="1192"/>
      <c r="I46" s="1192"/>
      <c r="J46" s="1193"/>
      <c r="K46" s="63" t="s">
        <v>534</v>
      </c>
      <c r="L46" s="64" t="s">
        <v>534</v>
      </c>
      <c r="M46" s="64" t="s">
        <v>534</v>
      </c>
      <c r="N46" s="64" t="s">
        <v>534</v>
      </c>
      <c r="O46" s="65" t="s">
        <v>534</v>
      </c>
      <c r="P46" s="48"/>
      <c r="Q46" s="48"/>
      <c r="R46" s="48"/>
      <c r="S46" s="48"/>
      <c r="T46" s="48"/>
      <c r="U46" s="48"/>
    </row>
    <row r="47" spans="1:21" ht="30.75" customHeight="1" x14ac:dyDescent="0.2">
      <c r="A47" s="48"/>
      <c r="B47" s="1186"/>
      <c r="C47" s="1187"/>
      <c r="D47" s="62"/>
      <c r="E47" s="1192" t="s">
        <v>14</v>
      </c>
      <c r="F47" s="1192"/>
      <c r="G47" s="1192"/>
      <c r="H47" s="1192"/>
      <c r="I47" s="1192"/>
      <c r="J47" s="1193"/>
      <c r="K47" s="63" t="s">
        <v>534</v>
      </c>
      <c r="L47" s="64" t="s">
        <v>534</v>
      </c>
      <c r="M47" s="64" t="s">
        <v>534</v>
      </c>
      <c r="N47" s="64" t="s">
        <v>534</v>
      </c>
      <c r="O47" s="65" t="s">
        <v>534</v>
      </c>
      <c r="P47" s="48"/>
      <c r="Q47" s="48"/>
      <c r="R47" s="48"/>
      <c r="S47" s="48"/>
      <c r="T47" s="48"/>
      <c r="U47" s="48"/>
    </row>
    <row r="48" spans="1:21" ht="30.75" customHeight="1" x14ac:dyDescent="0.2">
      <c r="A48" s="48"/>
      <c r="B48" s="1186"/>
      <c r="C48" s="1187"/>
      <c r="D48" s="62"/>
      <c r="E48" s="1192" t="s">
        <v>15</v>
      </c>
      <c r="F48" s="1192"/>
      <c r="G48" s="1192"/>
      <c r="H48" s="1192"/>
      <c r="I48" s="1192"/>
      <c r="J48" s="1193"/>
      <c r="K48" s="63">
        <v>758</v>
      </c>
      <c r="L48" s="64">
        <v>696</v>
      </c>
      <c r="M48" s="64">
        <v>683</v>
      </c>
      <c r="N48" s="64">
        <v>605</v>
      </c>
      <c r="O48" s="65">
        <v>562</v>
      </c>
      <c r="P48" s="48"/>
      <c r="Q48" s="48"/>
      <c r="R48" s="48"/>
      <c r="S48" s="48"/>
      <c r="T48" s="48"/>
      <c r="U48" s="48"/>
    </row>
    <row r="49" spans="1:21" ht="30.75" customHeight="1" x14ac:dyDescent="0.2">
      <c r="A49" s="48"/>
      <c r="B49" s="1186"/>
      <c r="C49" s="1187"/>
      <c r="D49" s="62"/>
      <c r="E49" s="1192" t="s">
        <v>16</v>
      </c>
      <c r="F49" s="1192"/>
      <c r="G49" s="1192"/>
      <c r="H49" s="1192"/>
      <c r="I49" s="1192"/>
      <c r="J49" s="1193"/>
      <c r="K49" s="63">
        <v>96</v>
      </c>
      <c r="L49" s="64">
        <v>88</v>
      </c>
      <c r="M49" s="64">
        <v>81</v>
      </c>
      <c r="N49" s="64">
        <v>80</v>
      </c>
      <c r="O49" s="65">
        <v>80</v>
      </c>
      <c r="P49" s="48"/>
      <c r="Q49" s="48"/>
      <c r="R49" s="48"/>
      <c r="S49" s="48"/>
      <c r="T49" s="48"/>
      <c r="U49" s="48"/>
    </row>
    <row r="50" spans="1:21" ht="30.75" customHeight="1" x14ac:dyDescent="0.2">
      <c r="A50" s="48"/>
      <c r="B50" s="1186"/>
      <c r="C50" s="1187"/>
      <c r="D50" s="62"/>
      <c r="E50" s="1192" t="s">
        <v>17</v>
      </c>
      <c r="F50" s="1192"/>
      <c r="G50" s="1192"/>
      <c r="H50" s="1192"/>
      <c r="I50" s="1192"/>
      <c r="J50" s="1193"/>
      <c r="K50" s="63" t="s">
        <v>534</v>
      </c>
      <c r="L50" s="64" t="s">
        <v>534</v>
      </c>
      <c r="M50" s="64" t="s">
        <v>534</v>
      </c>
      <c r="N50" s="64" t="s">
        <v>534</v>
      </c>
      <c r="O50" s="65" t="s">
        <v>534</v>
      </c>
      <c r="P50" s="48"/>
      <c r="Q50" s="48"/>
      <c r="R50" s="48"/>
      <c r="S50" s="48"/>
      <c r="T50" s="48"/>
      <c r="U50" s="48"/>
    </row>
    <row r="51" spans="1:21" ht="30.75" customHeight="1" x14ac:dyDescent="0.2">
      <c r="A51" s="48"/>
      <c r="B51" s="1188"/>
      <c r="C51" s="1189"/>
      <c r="D51" s="66"/>
      <c r="E51" s="1192" t="s">
        <v>18</v>
      </c>
      <c r="F51" s="1192"/>
      <c r="G51" s="1192"/>
      <c r="H51" s="1192"/>
      <c r="I51" s="1192"/>
      <c r="J51" s="1193"/>
      <c r="K51" s="63" t="s">
        <v>534</v>
      </c>
      <c r="L51" s="64" t="s">
        <v>534</v>
      </c>
      <c r="M51" s="64" t="s">
        <v>534</v>
      </c>
      <c r="N51" s="64" t="s">
        <v>534</v>
      </c>
      <c r="O51" s="65" t="s">
        <v>534</v>
      </c>
      <c r="P51" s="48"/>
      <c r="Q51" s="48"/>
      <c r="R51" s="48"/>
      <c r="S51" s="48"/>
      <c r="T51" s="48"/>
      <c r="U51" s="48"/>
    </row>
    <row r="52" spans="1:21" ht="30.75" customHeight="1" x14ac:dyDescent="0.2">
      <c r="A52" s="48"/>
      <c r="B52" s="1194" t="s">
        <v>19</v>
      </c>
      <c r="C52" s="1195"/>
      <c r="D52" s="66"/>
      <c r="E52" s="1192" t="s">
        <v>20</v>
      </c>
      <c r="F52" s="1192"/>
      <c r="G52" s="1192"/>
      <c r="H52" s="1192"/>
      <c r="I52" s="1192"/>
      <c r="J52" s="1193"/>
      <c r="K52" s="63">
        <v>1962</v>
      </c>
      <c r="L52" s="64">
        <v>1958</v>
      </c>
      <c r="M52" s="64">
        <v>1917</v>
      </c>
      <c r="N52" s="64">
        <v>1784</v>
      </c>
      <c r="O52" s="65">
        <v>1764</v>
      </c>
      <c r="P52" s="48"/>
      <c r="Q52" s="48"/>
      <c r="R52" s="48"/>
      <c r="S52" s="48"/>
      <c r="T52" s="48"/>
      <c r="U52" s="48"/>
    </row>
    <row r="53" spans="1:21" ht="30.75" customHeight="1" thickBot="1" x14ac:dyDescent="0.25">
      <c r="A53" s="48"/>
      <c r="B53" s="1196" t="s">
        <v>21</v>
      </c>
      <c r="C53" s="1197"/>
      <c r="D53" s="67"/>
      <c r="E53" s="1198" t="s">
        <v>22</v>
      </c>
      <c r="F53" s="1198"/>
      <c r="G53" s="1198"/>
      <c r="H53" s="1198"/>
      <c r="I53" s="1198"/>
      <c r="J53" s="1199"/>
      <c r="K53" s="68">
        <v>577</v>
      </c>
      <c r="L53" s="69">
        <v>504</v>
      </c>
      <c r="M53" s="69">
        <v>488</v>
      </c>
      <c r="N53" s="69">
        <v>452</v>
      </c>
      <c r="O53" s="70">
        <v>467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5">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2">
      <c r="B57" s="1200" t="s">
        <v>25</v>
      </c>
      <c r="C57" s="1201"/>
      <c r="D57" s="1204" t="s">
        <v>26</v>
      </c>
      <c r="E57" s="1205"/>
      <c r="F57" s="1205"/>
      <c r="G57" s="1205"/>
      <c r="H57" s="1205"/>
      <c r="I57" s="1205"/>
      <c r="J57" s="1206"/>
      <c r="K57" s="83" t="s">
        <v>636</v>
      </c>
      <c r="L57" s="84" t="s">
        <v>534</v>
      </c>
      <c r="M57" s="84" t="s">
        <v>534</v>
      </c>
      <c r="N57" s="84" t="s">
        <v>534</v>
      </c>
      <c r="O57" s="85" t="s">
        <v>534</v>
      </c>
    </row>
    <row r="58" spans="1:21" ht="31.5" customHeight="1" thickBot="1" x14ac:dyDescent="0.25">
      <c r="B58" s="1202"/>
      <c r="C58" s="1203"/>
      <c r="D58" s="1207" t="s">
        <v>27</v>
      </c>
      <c r="E58" s="1208"/>
      <c r="F58" s="1208"/>
      <c r="G58" s="1208"/>
      <c r="H58" s="1208"/>
      <c r="I58" s="1208"/>
      <c r="J58" s="1209"/>
      <c r="K58" s="86" t="s">
        <v>534</v>
      </c>
      <c r="L58" s="87" t="s">
        <v>534</v>
      </c>
      <c r="M58" s="87" t="s">
        <v>534</v>
      </c>
      <c r="N58" s="87" t="s">
        <v>534</v>
      </c>
      <c r="O58" s="88" t="s">
        <v>534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kJRHLb8gRW/g/gBs211Vz9Hkr1BwVMkzVgfIOd5XMInym1A7WTRtJqvm1SFDw/kLyueDPKAIngZ7KI10gWTw==" saltValue="Q6AvZMPK2XIpg4zJ5Sg5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576</v>
      </c>
      <c r="J40" s="100" t="s">
        <v>577</v>
      </c>
      <c r="K40" s="100" t="s">
        <v>578</v>
      </c>
      <c r="L40" s="100" t="s">
        <v>579</v>
      </c>
      <c r="M40" s="101" t="s">
        <v>580</v>
      </c>
    </row>
    <row r="41" spans="2:13" ht="27.75" customHeight="1" x14ac:dyDescent="0.2">
      <c r="B41" s="1210" t="s">
        <v>30</v>
      </c>
      <c r="C41" s="1211"/>
      <c r="D41" s="102"/>
      <c r="E41" s="1216" t="s">
        <v>31</v>
      </c>
      <c r="F41" s="1216"/>
      <c r="G41" s="1216"/>
      <c r="H41" s="1217"/>
      <c r="I41" s="358">
        <v>15431</v>
      </c>
      <c r="J41" s="359">
        <v>14592</v>
      </c>
      <c r="K41" s="359">
        <v>14534</v>
      </c>
      <c r="L41" s="359">
        <v>14122</v>
      </c>
      <c r="M41" s="360">
        <v>13836</v>
      </c>
    </row>
    <row r="42" spans="2:13" ht="27.75" customHeight="1" x14ac:dyDescent="0.2">
      <c r="B42" s="1212"/>
      <c r="C42" s="1213"/>
      <c r="D42" s="103"/>
      <c r="E42" s="1218" t="s">
        <v>32</v>
      </c>
      <c r="F42" s="1218"/>
      <c r="G42" s="1218"/>
      <c r="H42" s="1219"/>
      <c r="I42" s="361" t="s">
        <v>534</v>
      </c>
      <c r="J42" s="362" t="s">
        <v>534</v>
      </c>
      <c r="K42" s="362" t="s">
        <v>534</v>
      </c>
      <c r="L42" s="362" t="s">
        <v>534</v>
      </c>
      <c r="M42" s="363" t="s">
        <v>534</v>
      </c>
    </row>
    <row r="43" spans="2:13" ht="27.75" customHeight="1" x14ac:dyDescent="0.2">
      <c r="B43" s="1212"/>
      <c r="C43" s="1213"/>
      <c r="D43" s="103"/>
      <c r="E43" s="1218" t="s">
        <v>33</v>
      </c>
      <c r="F43" s="1218"/>
      <c r="G43" s="1218"/>
      <c r="H43" s="1219"/>
      <c r="I43" s="361">
        <v>9023</v>
      </c>
      <c r="J43" s="362">
        <v>8788</v>
      </c>
      <c r="K43" s="362">
        <v>8505</v>
      </c>
      <c r="L43" s="362">
        <v>8386</v>
      </c>
      <c r="M43" s="363">
        <v>8056</v>
      </c>
    </row>
    <row r="44" spans="2:13" ht="27.75" customHeight="1" x14ac:dyDescent="0.2">
      <c r="B44" s="1212"/>
      <c r="C44" s="1213"/>
      <c r="D44" s="103"/>
      <c r="E44" s="1218" t="s">
        <v>34</v>
      </c>
      <c r="F44" s="1218"/>
      <c r="G44" s="1218"/>
      <c r="H44" s="1219"/>
      <c r="I44" s="361">
        <v>622</v>
      </c>
      <c r="J44" s="362">
        <v>534</v>
      </c>
      <c r="K44" s="362">
        <v>458</v>
      </c>
      <c r="L44" s="362">
        <v>454</v>
      </c>
      <c r="M44" s="363">
        <v>397</v>
      </c>
    </row>
    <row r="45" spans="2:13" ht="27.75" customHeight="1" x14ac:dyDescent="0.2">
      <c r="B45" s="1212"/>
      <c r="C45" s="1213"/>
      <c r="D45" s="103"/>
      <c r="E45" s="1218" t="s">
        <v>35</v>
      </c>
      <c r="F45" s="1218"/>
      <c r="G45" s="1218"/>
      <c r="H45" s="1219"/>
      <c r="I45" s="361">
        <v>2180</v>
      </c>
      <c r="J45" s="362">
        <v>2051</v>
      </c>
      <c r="K45" s="362">
        <v>2045</v>
      </c>
      <c r="L45" s="362">
        <v>2080</v>
      </c>
      <c r="M45" s="363">
        <v>2072</v>
      </c>
    </row>
    <row r="46" spans="2:13" ht="27.75" customHeight="1" x14ac:dyDescent="0.2">
      <c r="B46" s="1212"/>
      <c r="C46" s="1213"/>
      <c r="D46" s="104"/>
      <c r="E46" s="1218" t="s">
        <v>36</v>
      </c>
      <c r="F46" s="1218"/>
      <c r="G46" s="1218"/>
      <c r="H46" s="1219"/>
      <c r="I46" s="361">
        <v>174</v>
      </c>
      <c r="J46" s="362">
        <v>175</v>
      </c>
      <c r="K46" s="362">
        <v>176</v>
      </c>
      <c r="L46" s="362">
        <v>177</v>
      </c>
      <c r="M46" s="363">
        <v>179</v>
      </c>
    </row>
    <row r="47" spans="2:13" ht="27.75" customHeight="1" x14ac:dyDescent="0.2">
      <c r="B47" s="1212"/>
      <c r="C47" s="1213"/>
      <c r="D47" s="105"/>
      <c r="E47" s="1220" t="s">
        <v>37</v>
      </c>
      <c r="F47" s="1221"/>
      <c r="G47" s="1221"/>
      <c r="H47" s="1222"/>
      <c r="I47" s="361" t="s">
        <v>534</v>
      </c>
      <c r="J47" s="362" t="s">
        <v>534</v>
      </c>
      <c r="K47" s="362" t="s">
        <v>534</v>
      </c>
      <c r="L47" s="362" t="s">
        <v>534</v>
      </c>
      <c r="M47" s="363" t="s">
        <v>534</v>
      </c>
    </row>
    <row r="48" spans="2:13" ht="27.75" customHeight="1" x14ac:dyDescent="0.2">
      <c r="B48" s="1212"/>
      <c r="C48" s="1213"/>
      <c r="D48" s="103"/>
      <c r="E48" s="1218" t="s">
        <v>38</v>
      </c>
      <c r="F48" s="1218"/>
      <c r="G48" s="1218"/>
      <c r="H48" s="1219"/>
      <c r="I48" s="361" t="s">
        <v>534</v>
      </c>
      <c r="J48" s="362" t="s">
        <v>534</v>
      </c>
      <c r="K48" s="362" t="s">
        <v>534</v>
      </c>
      <c r="L48" s="362" t="s">
        <v>534</v>
      </c>
      <c r="M48" s="363" t="s">
        <v>534</v>
      </c>
    </row>
    <row r="49" spans="2:13" ht="27.75" customHeight="1" x14ac:dyDescent="0.2">
      <c r="B49" s="1214"/>
      <c r="C49" s="1215"/>
      <c r="D49" s="103"/>
      <c r="E49" s="1218" t="s">
        <v>39</v>
      </c>
      <c r="F49" s="1218"/>
      <c r="G49" s="1218"/>
      <c r="H49" s="1219"/>
      <c r="I49" s="361" t="s">
        <v>534</v>
      </c>
      <c r="J49" s="362" t="s">
        <v>534</v>
      </c>
      <c r="K49" s="362" t="s">
        <v>534</v>
      </c>
      <c r="L49" s="362" t="s">
        <v>534</v>
      </c>
      <c r="M49" s="363" t="s">
        <v>534</v>
      </c>
    </row>
    <row r="50" spans="2:13" ht="27.75" customHeight="1" x14ac:dyDescent="0.2">
      <c r="B50" s="1223" t="s">
        <v>40</v>
      </c>
      <c r="C50" s="1224"/>
      <c r="D50" s="106"/>
      <c r="E50" s="1218" t="s">
        <v>41</v>
      </c>
      <c r="F50" s="1218"/>
      <c r="G50" s="1218"/>
      <c r="H50" s="1219"/>
      <c r="I50" s="361">
        <v>8621</v>
      </c>
      <c r="J50" s="362">
        <v>8674</v>
      </c>
      <c r="K50" s="362">
        <v>7999</v>
      </c>
      <c r="L50" s="362">
        <v>7513</v>
      </c>
      <c r="M50" s="363">
        <v>7804</v>
      </c>
    </row>
    <row r="51" spans="2:13" ht="27.75" customHeight="1" x14ac:dyDescent="0.2">
      <c r="B51" s="1212"/>
      <c r="C51" s="1213"/>
      <c r="D51" s="103"/>
      <c r="E51" s="1218" t="s">
        <v>42</v>
      </c>
      <c r="F51" s="1218"/>
      <c r="G51" s="1218"/>
      <c r="H51" s="1219"/>
      <c r="I51" s="361">
        <v>272</v>
      </c>
      <c r="J51" s="362">
        <v>198</v>
      </c>
      <c r="K51" s="362">
        <v>177</v>
      </c>
      <c r="L51" s="362">
        <v>159</v>
      </c>
      <c r="M51" s="363">
        <v>164</v>
      </c>
    </row>
    <row r="52" spans="2:13" ht="27.75" customHeight="1" x14ac:dyDescent="0.2">
      <c r="B52" s="1214"/>
      <c r="C52" s="1215"/>
      <c r="D52" s="103"/>
      <c r="E52" s="1218" t="s">
        <v>43</v>
      </c>
      <c r="F52" s="1218"/>
      <c r="G52" s="1218"/>
      <c r="H52" s="1219"/>
      <c r="I52" s="361">
        <v>19388</v>
      </c>
      <c r="J52" s="362">
        <v>18967</v>
      </c>
      <c r="K52" s="362">
        <v>18704</v>
      </c>
      <c r="L52" s="362">
        <v>17994</v>
      </c>
      <c r="M52" s="363">
        <v>17455</v>
      </c>
    </row>
    <row r="53" spans="2:13" ht="27.75" customHeight="1" thickBot="1" x14ac:dyDescent="0.25">
      <c r="B53" s="1225" t="s">
        <v>44</v>
      </c>
      <c r="C53" s="1226"/>
      <c r="D53" s="107"/>
      <c r="E53" s="1227" t="s">
        <v>45</v>
      </c>
      <c r="F53" s="1227"/>
      <c r="G53" s="1227"/>
      <c r="H53" s="1228"/>
      <c r="I53" s="364">
        <v>-850</v>
      </c>
      <c r="J53" s="365">
        <v>-1697</v>
      </c>
      <c r="K53" s="365">
        <v>-1161</v>
      </c>
      <c r="L53" s="365">
        <v>-446</v>
      </c>
      <c r="M53" s="366">
        <v>-882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R2mvG6lNmLpMBd6cEOD/qV8xt7NOQTnaanWQnYknwP93GeAtKdlfZoUIqFruH2tZjb5LqE0SWdWdkcHATpuRxw==" saltValue="6J0+O/i/yZxoW8D9UeZR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578</v>
      </c>
      <c r="G54" s="116" t="s">
        <v>579</v>
      </c>
      <c r="H54" s="117" t="s">
        <v>580</v>
      </c>
    </row>
    <row r="55" spans="2:8" ht="52.5" customHeight="1" x14ac:dyDescent="0.2">
      <c r="B55" s="118"/>
      <c r="C55" s="1237" t="s">
        <v>48</v>
      </c>
      <c r="D55" s="1237"/>
      <c r="E55" s="1238"/>
      <c r="F55" s="119">
        <v>2916</v>
      </c>
      <c r="G55" s="119">
        <v>2790</v>
      </c>
      <c r="H55" s="120">
        <v>3068</v>
      </c>
    </row>
    <row r="56" spans="2:8" ht="52.5" customHeight="1" x14ac:dyDescent="0.2">
      <c r="B56" s="121"/>
      <c r="C56" s="1239" t="s">
        <v>49</v>
      </c>
      <c r="D56" s="1239"/>
      <c r="E56" s="1240"/>
      <c r="F56" s="122">
        <v>169</v>
      </c>
      <c r="G56" s="122">
        <v>169</v>
      </c>
      <c r="H56" s="123">
        <v>308</v>
      </c>
    </row>
    <row r="57" spans="2:8" ht="53.25" customHeight="1" x14ac:dyDescent="0.2">
      <c r="B57" s="121"/>
      <c r="C57" s="1241" t="s">
        <v>50</v>
      </c>
      <c r="D57" s="1241"/>
      <c r="E57" s="1242"/>
      <c r="F57" s="124">
        <v>6185</v>
      </c>
      <c r="G57" s="124">
        <v>5808</v>
      </c>
      <c r="H57" s="125">
        <v>5704</v>
      </c>
    </row>
    <row r="58" spans="2:8" ht="45.75" customHeight="1" x14ac:dyDescent="0.2">
      <c r="B58" s="126"/>
      <c r="C58" s="1229" t="s">
        <v>617</v>
      </c>
      <c r="D58" s="1230"/>
      <c r="E58" s="1231"/>
      <c r="F58" s="127">
        <v>2888</v>
      </c>
      <c r="G58" s="367">
        <v>2706</v>
      </c>
      <c r="H58" s="128">
        <v>2618</v>
      </c>
    </row>
    <row r="59" spans="2:8" ht="45.75" customHeight="1" x14ac:dyDescent="0.2">
      <c r="B59" s="126"/>
      <c r="C59" s="1229" t="s">
        <v>618</v>
      </c>
      <c r="D59" s="1230"/>
      <c r="E59" s="1231"/>
      <c r="F59" s="127">
        <v>1870</v>
      </c>
      <c r="G59" s="367">
        <v>1830</v>
      </c>
      <c r="H59" s="128">
        <v>1857</v>
      </c>
    </row>
    <row r="60" spans="2:8" ht="45.75" customHeight="1" x14ac:dyDescent="0.2">
      <c r="B60" s="126"/>
      <c r="C60" s="1229" t="s">
        <v>619</v>
      </c>
      <c r="D60" s="1230"/>
      <c r="E60" s="1231"/>
      <c r="F60" s="127">
        <v>639</v>
      </c>
      <c r="G60" s="367">
        <v>570</v>
      </c>
      <c r="H60" s="128">
        <v>672</v>
      </c>
    </row>
    <row r="61" spans="2:8" ht="45.75" customHeight="1" x14ac:dyDescent="0.2">
      <c r="B61" s="126"/>
      <c r="C61" s="1229" t="s">
        <v>620</v>
      </c>
      <c r="D61" s="1230"/>
      <c r="E61" s="1231"/>
      <c r="F61" s="127">
        <v>146</v>
      </c>
      <c r="G61" s="367">
        <v>145</v>
      </c>
      <c r="H61" s="128">
        <v>145</v>
      </c>
    </row>
    <row r="62" spans="2:8" ht="45.75" customHeight="1" thickBot="1" x14ac:dyDescent="0.25">
      <c r="B62" s="129"/>
      <c r="C62" s="1232" t="s">
        <v>621</v>
      </c>
      <c r="D62" s="1233"/>
      <c r="E62" s="1234"/>
      <c r="F62" s="130">
        <v>136</v>
      </c>
      <c r="G62" s="368">
        <v>133</v>
      </c>
      <c r="H62" s="131">
        <v>122</v>
      </c>
    </row>
    <row r="63" spans="2:8" ht="52.5" customHeight="1" thickBot="1" x14ac:dyDescent="0.25">
      <c r="B63" s="132"/>
      <c r="C63" s="1235" t="s">
        <v>51</v>
      </c>
      <c r="D63" s="1235"/>
      <c r="E63" s="1236"/>
      <c r="F63" s="133">
        <v>9269</v>
      </c>
      <c r="G63" s="133">
        <v>8767</v>
      </c>
      <c r="H63" s="134">
        <v>9080</v>
      </c>
    </row>
    <row r="64" spans="2:8" ht="13.2" x14ac:dyDescent="0.2"/>
  </sheetData>
  <sheetProtection algorithmName="SHA-512" hashValue="GnBmShOxrPddw9/A9SxpxsLG4DCCzSz0Jr+L9GWgp/KJX6wwIGdujsjrstH6fgtnKonAbypw0OnOz7JEeX0D9A==" saltValue="Q5HHYIL6Y+bQMJGxI4I5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0" zoomScale="25" zoomScaleNormal="25" zoomScaleSheetLayoutView="55" workbookViewId="0">
      <selection activeCell="AN43" sqref="AN43:DC47"/>
    </sheetView>
  </sheetViews>
  <sheetFormatPr defaultColWidth="0" defaultRowHeight="0" customHeight="1" zeroHeight="1" x14ac:dyDescent="0.2"/>
  <cols>
    <col min="1" max="1" width="6.33203125" style="1243" customWidth="1"/>
    <col min="2" max="107" width="2.44140625" style="1243" customWidth="1"/>
    <col min="108" max="108" width="6.109375" style="1245" customWidth="1"/>
    <col min="109" max="109" width="5.88671875" style="1244" customWidth="1"/>
    <col min="110" max="16384" width="8.6640625" style="1243" hidden="1"/>
  </cols>
  <sheetData>
    <row r="1" spans="1:109" ht="42.75" customHeight="1" x14ac:dyDescent="0.2">
      <c r="A1" s="1300"/>
      <c r="B1" s="1299"/>
      <c r="DD1" s="1243"/>
      <c r="DE1" s="1243"/>
    </row>
    <row r="2" spans="1:109" ht="25.5" customHeight="1" x14ac:dyDescent="0.2">
      <c r="A2" s="1298"/>
      <c r="C2" s="1298"/>
      <c r="O2" s="1298"/>
      <c r="P2" s="1298"/>
      <c r="Q2" s="1298"/>
      <c r="R2" s="1298"/>
      <c r="S2" s="1298"/>
      <c r="T2" s="1298"/>
      <c r="U2" s="1298"/>
      <c r="V2" s="1298"/>
      <c r="W2" s="1298"/>
      <c r="X2" s="1298"/>
      <c r="Y2" s="1298"/>
      <c r="Z2" s="1298"/>
      <c r="AA2" s="1298"/>
      <c r="AB2" s="1298"/>
      <c r="AC2" s="1298"/>
      <c r="AD2" s="1298"/>
      <c r="AE2" s="1298"/>
      <c r="AF2" s="1298"/>
      <c r="AG2" s="1298"/>
      <c r="AH2" s="1298"/>
      <c r="AI2" s="1298"/>
      <c r="AU2" s="1298"/>
      <c r="BG2" s="1298"/>
      <c r="BS2" s="1298"/>
      <c r="CE2" s="1298"/>
      <c r="CQ2" s="1298"/>
      <c r="DD2" s="1243"/>
      <c r="DE2" s="1243"/>
    </row>
    <row r="3" spans="1:109" ht="25.5" customHeight="1" x14ac:dyDescent="0.2">
      <c r="A3" s="1298"/>
      <c r="C3" s="1298"/>
      <c r="O3" s="1298"/>
      <c r="P3" s="1298"/>
      <c r="Q3" s="1298"/>
      <c r="R3" s="1298"/>
      <c r="S3" s="1298"/>
      <c r="T3" s="1298"/>
      <c r="U3" s="1298"/>
      <c r="V3" s="1298"/>
      <c r="W3" s="1298"/>
      <c r="X3" s="1298"/>
      <c r="Y3" s="1298"/>
      <c r="Z3" s="1298"/>
      <c r="AA3" s="1298"/>
      <c r="AB3" s="1298"/>
      <c r="AC3" s="1298"/>
      <c r="AD3" s="1298"/>
      <c r="AE3" s="1298"/>
      <c r="AF3" s="1298"/>
      <c r="AG3" s="1298"/>
      <c r="AH3" s="1298"/>
      <c r="AI3" s="1298"/>
      <c r="AU3" s="1298"/>
      <c r="BG3" s="1298"/>
      <c r="BS3" s="1298"/>
      <c r="CE3" s="1298"/>
      <c r="CQ3" s="1298"/>
      <c r="DD3" s="1243"/>
      <c r="DE3" s="1243"/>
    </row>
    <row r="4" spans="1:109" s="262" customFormat="1" ht="13.2" x14ac:dyDescent="0.2">
      <c r="A4" s="1298"/>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c r="CG4" s="1298"/>
      <c r="CH4" s="1298"/>
      <c r="CI4" s="1298"/>
      <c r="CJ4" s="1298"/>
      <c r="CK4" s="1298"/>
      <c r="CL4" s="1298"/>
      <c r="CM4" s="1298"/>
      <c r="CN4" s="1298"/>
      <c r="CO4" s="1298"/>
      <c r="CP4" s="1298"/>
      <c r="CQ4" s="1298"/>
      <c r="CR4" s="1298"/>
      <c r="CS4" s="1298"/>
      <c r="CT4" s="1298"/>
      <c r="CU4" s="1298"/>
      <c r="CV4" s="1298"/>
      <c r="CW4" s="1298"/>
      <c r="CX4" s="1298"/>
      <c r="CY4" s="1298"/>
      <c r="CZ4" s="1298"/>
      <c r="DA4" s="1298"/>
      <c r="DB4" s="1298"/>
      <c r="DC4" s="1298"/>
      <c r="DD4" s="1298"/>
      <c r="DE4" s="1298"/>
    </row>
    <row r="5" spans="1:109" s="262" customFormat="1" ht="13.2" x14ac:dyDescent="0.2">
      <c r="A5" s="1298"/>
      <c r="B5" s="1298"/>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98"/>
      <c r="CE5" s="1298"/>
      <c r="CF5" s="1298"/>
      <c r="CG5" s="1298"/>
      <c r="CH5" s="1298"/>
      <c r="CI5" s="1298"/>
      <c r="CJ5" s="1298"/>
      <c r="CK5" s="1298"/>
      <c r="CL5" s="1298"/>
      <c r="CM5" s="1298"/>
      <c r="CN5" s="1298"/>
      <c r="CO5" s="1298"/>
      <c r="CP5" s="1298"/>
      <c r="CQ5" s="1298"/>
      <c r="CR5" s="1298"/>
      <c r="CS5" s="1298"/>
      <c r="CT5" s="1298"/>
      <c r="CU5" s="1298"/>
      <c r="CV5" s="1298"/>
      <c r="CW5" s="1298"/>
      <c r="CX5" s="1298"/>
      <c r="CY5" s="1298"/>
      <c r="CZ5" s="1298"/>
      <c r="DA5" s="1298"/>
      <c r="DB5" s="1298"/>
      <c r="DC5" s="1298"/>
      <c r="DD5" s="1298"/>
      <c r="DE5" s="1298"/>
    </row>
    <row r="6" spans="1:109" s="262" customFormat="1" ht="13.2" x14ac:dyDescent="0.2">
      <c r="A6" s="1298"/>
      <c r="B6" s="1298"/>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8"/>
      <c r="AZ6" s="1298"/>
      <c r="BA6" s="1298"/>
      <c r="BB6" s="1298"/>
      <c r="BC6" s="1298"/>
      <c r="BD6" s="1298"/>
      <c r="BE6" s="1298"/>
      <c r="BF6" s="1298"/>
      <c r="BG6" s="1298"/>
      <c r="BH6" s="1298"/>
      <c r="BI6" s="1298"/>
      <c r="BJ6" s="1298"/>
      <c r="BK6" s="1298"/>
      <c r="BL6" s="1298"/>
      <c r="BM6" s="1298"/>
      <c r="BN6" s="1298"/>
      <c r="BO6" s="1298"/>
      <c r="BP6" s="1298"/>
      <c r="BQ6" s="1298"/>
      <c r="BR6" s="1298"/>
      <c r="BS6" s="1298"/>
      <c r="BT6" s="1298"/>
      <c r="BU6" s="1298"/>
      <c r="BV6" s="1298"/>
      <c r="BW6" s="1298"/>
      <c r="BX6" s="1298"/>
      <c r="BY6" s="1298"/>
      <c r="BZ6" s="1298"/>
      <c r="CA6" s="1298"/>
      <c r="CB6" s="1298"/>
      <c r="CC6" s="1298"/>
      <c r="CD6" s="1298"/>
      <c r="CE6" s="1298"/>
      <c r="CF6" s="1298"/>
      <c r="CG6" s="1298"/>
      <c r="CH6" s="1298"/>
      <c r="CI6" s="1298"/>
      <c r="CJ6" s="1298"/>
      <c r="CK6" s="1298"/>
      <c r="CL6" s="1298"/>
      <c r="CM6" s="1298"/>
      <c r="CN6" s="1298"/>
      <c r="CO6" s="1298"/>
      <c r="CP6" s="1298"/>
      <c r="CQ6" s="1298"/>
      <c r="CR6" s="1298"/>
      <c r="CS6" s="1298"/>
      <c r="CT6" s="1298"/>
      <c r="CU6" s="1298"/>
      <c r="CV6" s="1298"/>
      <c r="CW6" s="1298"/>
      <c r="CX6" s="1298"/>
      <c r="CY6" s="1298"/>
      <c r="CZ6" s="1298"/>
      <c r="DA6" s="1298"/>
      <c r="DB6" s="1298"/>
      <c r="DC6" s="1298"/>
      <c r="DD6" s="1298"/>
      <c r="DE6" s="1298"/>
    </row>
    <row r="7" spans="1:109" s="262" customFormat="1" ht="13.2" x14ac:dyDescent="0.2">
      <c r="A7" s="1298"/>
      <c r="B7" s="1298"/>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8"/>
      <c r="BV7" s="1298"/>
      <c r="BW7" s="1298"/>
      <c r="BX7" s="1298"/>
      <c r="BY7" s="1298"/>
      <c r="BZ7" s="1298"/>
      <c r="CA7" s="1298"/>
      <c r="CB7" s="1298"/>
      <c r="CC7" s="1298"/>
      <c r="CD7" s="1298"/>
      <c r="CE7" s="1298"/>
      <c r="CF7" s="1298"/>
      <c r="CG7" s="1298"/>
      <c r="CH7" s="1298"/>
      <c r="CI7" s="1298"/>
      <c r="CJ7" s="1298"/>
      <c r="CK7" s="1298"/>
      <c r="CL7" s="1298"/>
      <c r="CM7" s="1298"/>
      <c r="CN7" s="1298"/>
      <c r="CO7" s="1298"/>
      <c r="CP7" s="1298"/>
      <c r="CQ7" s="1298"/>
      <c r="CR7" s="1298"/>
      <c r="CS7" s="1298"/>
      <c r="CT7" s="1298"/>
      <c r="CU7" s="1298"/>
      <c r="CV7" s="1298"/>
      <c r="CW7" s="1298"/>
      <c r="CX7" s="1298"/>
      <c r="CY7" s="1298"/>
      <c r="CZ7" s="1298"/>
      <c r="DA7" s="1298"/>
      <c r="DB7" s="1298"/>
      <c r="DC7" s="1298"/>
      <c r="DD7" s="1298"/>
      <c r="DE7" s="1298"/>
    </row>
    <row r="8" spans="1:109" s="262" customFormat="1" ht="13.2" x14ac:dyDescent="0.2">
      <c r="A8" s="1298"/>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8"/>
      <c r="BE8" s="1298"/>
      <c r="BF8" s="1298"/>
      <c r="BG8" s="1298"/>
      <c r="BH8" s="1298"/>
      <c r="BI8" s="1298"/>
      <c r="BJ8" s="1298"/>
      <c r="BK8" s="1298"/>
      <c r="BL8" s="1298"/>
      <c r="BM8" s="1298"/>
      <c r="BN8" s="1298"/>
      <c r="BO8" s="1298"/>
      <c r="BP8" s="1298"/>
      <c r="BQ8" s="1298"/>
      <c r="BR8" s="1298"/>
      <c r="BS8" s="1298"/>
      <c r="BT8" s="1298"/>
      <c r="BU8" s="1298"/>
      <c r="BV8" s="1298"/>
      <c r="BW8" s="1298"/>
      <c r="BX8" s="1298"/>
      <c r="BY8" s="1298"/>
      <c r="BZ8" s="1298"/>
      <c r="CA8" s="1298"/>
      <c r="CB8" s="1298"/>
      <c r="CC8" s="1298"/>
      <c r="CD8" s="1298"/>
      <c r="CE8" s="1298"/>
      <c r="CF8" s="1298"/>
      <c r="CG8" s="1298"/>
      <c r="CH8" s="1298"/>
      <c r="CI8" s="1298"/>
      <c r="CJ8" s="1298"/>
      <c r="CK8" s="1298"/>
      <c r="CL8" s="1298"/>
      <c r="CM8" s="1298"/>
      <c r="CN8" s="1298"/>
      <c r="CO8" s="1298"/>
      <c r="CP8" s="1298"/>
      <c r="CQ8" s="1298"/>
      <c r="CR8" s="1298"/>
      <c r="CS8" s="1298"/>
      <c r="CT8" s="1298"/>
      <c r="CU8" s="1298"/>
      <c r="CV8" s="1298"/>
      <c r="CW8" s="1298"/>
      <c r="CX8" s="1298"/>
      <c r="CY8" s="1298"/>
      <c r="CZ8" s="1298"/>
      <c r="DA8" s="1298"/>
      <c r="DB8" s="1298"/>
      <c r="DC8" s="1298"/>
      <c r="DD8" s="1298"/>
      <c r="DE8" s="1298"/>
    </row>
    <row r="9" spans="1:109" s="262" customFormat="1" ht="13.2" x14ac:dyDescent="0.2">
      <c r="A9" s="1298"/>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1298"/>
      <c r="AD9" s="1298"/>
      <c r="AE9" s="1298"/>
      <c r="AF9" s="1298"/>
      <c r="AG9" s="1298"/>
      <c r="AH9" s="1298"/>
      <c r="AI9" s="1298"/>
      <c r="AJ9" s="1298"/>
      <c r="AK9" s="1298"/>
      <c r="AL9" s="1298"/>
      <c r="AM9" s="1298"/>
      <c r="AN9" s="1298"/>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298"/>
      <c r="BM9" s="1298"/>
      <c r="BN9" s="1298"/>
      <c r="BO9" s="1298"/>
      <c r="BP9" s="1298"/>
      <c r="BQ9" s="1298"/>
      <c r="BR9" s="1298"/>
      <c r="BS9" s="1298"/>
      <c r="BT9" s="1298"/>
      <c r="BU9" s="1298"/>
      <c r="BV9" s="1298"/>
      <c r="BW9" s="1298"/>
      <c r="BX9" s="1298"/>
      <c r="BY9" s="1298"/>
      <c r="BZ9" s="1298"/>
      <c r="CA9" s="1298"/>
      <c r="CB9" s="1298"/>
      <c r="CC9" s="1298"/>
      <c r="CD9" s="1298"/>
      <c r="CE9" s="1298"/>
      <c r="CF9" s="1298"/>
      <c r="CG9" s="1298"/>
      <c r="CH9" s="1298"/>
      <c r="CI9" s="1298"/>
      <c r="CJ9" s="1298"/>
      <c r="CK9" s="1298"/>
      <c r="CL9" s="1298"/>
      <c r="CM9" s="1298"/>
      <c r="CN9" s="1298"/>
      <c r="CO9" s="1298"/>
      <c r="CP9" s="1298"/>
      <c r="CQ9" s="1298"/>
      <c r="CR9" s="1298"/>
      <c r="CS9" s="1298"/>
      <c r="CT9" s="1298"/>
      <c r="CU9" s="1298"/>
      <c r="CV9" s="1298"/>
      <c r="CW9" s="1298"/>
      <c r="CX9" s="1298"/>
      <c r="CY9" s="1298"/>
      <c r="CZ9" s="1298"/>
      <c r="DA9" s="1298"/>
      <c r="DB9" s="1298"/>
      <c r="DC9" s="1298"/>
      <c r="DD9" s="1298"/>
      <c r="DE9" s="1298"/>
    </row>
    <row r="10" spans="1:109" s="262" customFormat="1" ht="13.2" x14ac:dyDescent="0.2">
      <c r="A10" s="1298"/>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c r="BG10" s="1298"/>
      <c r="BH10" s="1298"/>
      <c r="BI10" s="1298"/>
      <c r="BJ10" s="1298"/>
      <c r="BK10" s="1298"/>
      <c r="BL10" s="1298"/>
      <c r="BM10" s="1298"/>
      <c r="BN10" s="1298"/>
      <c r="BO10" s="1298"/>
      <c r="BP10" s="1298"/>
      <c r="BQ10" s="1298"/>
      <c r="BR10" s="1298"/>
      <c r="BS10" s="1298"/>
      <c r="BT10" s="1298"/>
      <c r="BU10" s="1298"/>
      <c r="BV10" s="1298"/>
      <c r="BW10" s="1298"/>
      <c r="BX10" s="1298"/>
      <c r="BY10" s="1298"/>
      <c r="BZ10" s="1298"/>
      <c r="CA10" s="1298"/>
      <c r="CB10" s="1298"/>
      <c r="CC10" s="1298"/>
      <c r="CD10" s="1298"/>
      <c r="CE10" s="1298"/>
      <c r="CF10" s="1298"/>
      <c r="CG10" s="1298"/>
      <c r="CH10" s="1298"/>
      <c r="CI10" s="1298"/>
      <c r="CJ10" s="1298"/>
      <c r="CK10" s="1298"/>
      <c r="CL10" s="1298"/>
      <c r="CM10" s="1298"/>
      <c r="CN10" s="1298"/>
      <c r="CO10" s="1298"/>
      <c r="CP10" s="1298"/>
      <c r="CQ10" s="1298"/>
      <c r="CR10" s="1298"/>
      <c r="CS10" s="1298"/>
      <c r="CT10" s="1298"/>
      <c r="CU10" s="1298"/>
      <c r="CV10" s="1298"/>
      <c r="CW10" s="1298"/>
      <c r="CX10" s="1298"/>
      <c r="CY10" s="1298"/>
      <c r="CZ10" s="1298"/>
      <c r="DA10" s="1298"/>
      <c r="DB10" s="1298"/>
      <c r="DC10" s="1298"/>
      <c r="DD10" s="1298"/>
      <c r="DE10" s="1298"/>
    </row>
    <row r="11" spans="1:109" s="262" customFormat="1" ht="13.2" x14ac:dyDescent="0.2">
      <c r="A11" s="1298"/>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1298"/>
      <c r="BS11" s="1298"/>
      <c r="BT11" s="1298"/>
      <c r="BU11" s="1298"/>
      <c r="BV11" s="1298"/>
      <c r="BW11" s="1298"/>
      <c r="BX11" s="1298"/>
      <c r="BY11" s="1298"/>
      <c r="BZ11" s="1298"/>
      <c r="CA11" s="1298"/>
      <c r="CB11" s="1298"/>
      <c r="CC11" s="1298"/>
      <c r="CD11" s="1298"/>
      <c r="CE11" s="1298"/>
      <c r="CF11" s="1298"/>
      <c r="CG11" s="1298"/>
      <c r="CH11" s="1298"/>
      <c r="CI11" s="1298"/>
      <c r="CJ11" s="1298"/>
      <c r="CK11" s="1298"/>
      <c r="CL11" s="1298"/>
      <c r="CM11" s="1298"/>
      <c r="CN11" s="1298"/>
      <c r="CO11" s="1298"/>
      <c r="CP11" s="1298"/>
      <c r="CQ11" s="1298"/>
      <c r="CR11" s="1298"/>
      <c r="CS11" s="1298"/>
      <c r="CT11" s="1298"/>
      <c r="CU11" s="1298"/>
      <c r="CV11" s="1298"/>
      <c r="CW11" s="1298"/>
      <c r="CX11" s="1298"/>
      <c r="CY11" s="1298"/>
      <c r="CZ11" s="1298"/>
      <c r="DA11" s="1298"/>
      <c r="DB11" s="1298"/>
      <c r="DC11" s="1298"/>
      <c r="DD11" s="1298"/>
      <c r="DE11" s="1298"/>
    </row>
    <row r="12" spans="1:109" s="262" customFormat="1" ht="13.2" x14ac:dyDescent="0.2">
      <c r="A12" s="1298"/>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8"/>
      <c r="CO12" s="1298"/>
      <c r="CP12" s="1298"/>
      <c r="CQ12" s="1298"/>
      <c r="CR12" s="1298"/>
      <c r="CS12" s="1298"/>
      <c r="CT12" s="1298"/>
      <c r="CU12" s="1298"/>
      <c r="CV12" s="1298"/>
      <c r="CW12" s="1298"/>
      <c r="CX12" s="1298"/>
      <c r="CY12" s="1298"/>
      <c r="CZ12" s="1298"/>
      <c r="DA12" s="1298"/>
      <c r="DB12" s="1298"/>
      <c r="DC12" s="1298"/>
      <c r="DD12" s="1298"/>
      <c r="DE12" s="1298"/>
    </row>
    <row r="13" spans="1:109" s="262" customFormat="1" ht="13.2" x14ac:dyDescent="0.2">
      <c r="A13" s="1298"/>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c r="BG13" s="1298"/>
      <c r="BH13" s="1298"/>
      <c r="BI13" s="1298"/>
      <c r="BJ13" s="1298"/>
      <c r="BK13" s="1298"/>
      <c r="BL13" s="1298"/>
      <c r="BM13" s="1298"/>
      <c r="BN13" s="1298"/>
      <c r="BO13" s="1298"/>
      <c r="BP13" s="1298"/>
      <c r="BQ13" s="1298"/>
      <c r="BR13" s="1298"/>
      <c r="BS13" s="1298"/>
      <c r="BT13" s="1298"/>
      <c r="BU13" s="1298"/>
      <c r="BV13" s="1298"/>
      <c r="BW13" s="1298"/>
      <c r="BX13" s="1298"/>
      <c r="BY13" s="1298"/>
      <c r="BZ13" s="1298"/>
      <c r="CA13" s="1298"/>
      <c r="CB13" s="1298"/>
      <c r="CC13" s="1298"/>
      <c r="CD13" s="1298"/>
      <c r="CE13" s="1298"/>
      <c r="CF13" s="1298"/>
      <c r="CG13" s="1298"/>
      <c r="CH13" s="1298"/>
      <c r="CI13" s="1298"/>
      <c r="CJ13" s="1298"/>
      <c r="CK13" s="1298"/>
      <c r="CL13" s="1298"/>
      <c r="CM13" s="1298"/>
      <c r="CN13" s="1298"/>
      <c r="CO13" s="1298"/>
      <c r="CP13" s="1298"/>
      <c r="CQ13" s="1298"/>
      <c r="CR13" s="1298"/>
      <c r="CS13" s="1298"/>
      <c r="CT13" s="1298"/>
      <c r="CU13" s="1298"/>
      <c r="CV13" s="1298"/>
      <c r="CW13" s="1298"/>
      <c r="CX13" s="1298"/>
      <c r="CY13" s="1298"/>
      <c r="CZ13" s="1298"/>
      <c r="DA13" s="1298"/>
      <c r="DB13" s="1298"/>
      <c r="DC13" s="1298"/>
      <c r="DD13" s="1298"/>
      <c r="DE13" s="1298"/>
    </row>
    <row r="14" spans="1:109" s="262" customFormat="1" ht="13.2" x14ac:dyDescent="0.2">
      <c r="A14" s="1298"/>
      <c r="B14" s="1298"/>
      <c r="C14" s="1298"/>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8"/>
      <c r="BV14" s="1298"/>
      <c r="BW14" s="1298"/>
      <c r="BX14" s="1298"/>
      <c r="BY14" s="1298"/>
      <c r="BZ14" s="1298"/>
      <c r="CA14" s="1298"/>
      <c r="CB14" s="1298"/>
      <c r="CC14" s="1298"/>
      <c r="CD14" s="1298"/>
      <c r="CE14" s="1298"/>
      <c r="CF14" s="1298"/>
      <c r="CG14" s="1298"/>
      <c r="CH14" s="1298"/>
      <c r="CI14" s="1298"/>
      <c r="CJ14" s="1298"/>
      <c r="CK14" s="1298"/>
      <c r="CL14" s="1298"/>
      <c r="CM14" s="1298"/>
      <c r="CN14" s="1298"/>
      <c r="CO14" s="1298"/>
      <c r="CP14" s="1298"/>
      <c r="CQ14" s="1298"/>
      <c r="CR14" s="1298"/>
      <c r="CS14" s="1298"/>
      <c r="CT14" s="1298"/>
      <c r="CU14" s="1298"/>
      <c r="CV14" s="1298"/>
      <c r="CW14" s="1298"/>
      <c r="CX14" s="1298"/>
      <c r="CY14" s="1298"/>
      <c r="CZ14" s="1298"/>
      <c r="DA14" s="1298"/>
      <c r="DB14" s="1298"/>
      <c r="DC14" s="1298"/>
      <c r="DD14" s="1298"/>
      <c r="DE14" s="1298"/>
    </row>
    <row r="15" spans="1:109" s="262" customFormat="1" ht="13.2" x14ac:dyDescent="0.2">
      <c r="A15" s="1243"/>
      <c r="B15" s="1298"/>
      <c r="C15" s="1298"/>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8"/>
      <c r="AK15" s="1298"/>
      <c r="AL15" s="1298"/>
      <c r="AM15" s="1298"/>
      <c r="AN15" s="1298"/>
      <c r="AO15" s="1298"/>
      <c r="AP15" s="1298"/>
      <c r="AQ15" s="1298"/>
      <c r="AR15" s="1298"/>
      <c r="AS15" s="1298"/>
      <c r="AT15" s="1298"/>
      <c r="AU15" s="1298"/>
      <c r="AV15" s="1298"/>
      <c r="AW15" s="1298"/>
      <c r="AX15" s="1298"/>
      <c r="AY15" s="1298"/>
      <c r="AZ15" s="1298"/>
      <c r="BA15" s="1298"/>
      <c r="BB15" s="1298"/>
      <c r="BC15" s="1298"/>
      <c r="BD15" s="1298"/>
      <c r="BE15" s="1298"/>
      <c r="BF15" s="1298"/>
      <c r="BG15" s="1298"/>
      <c r="BH15" s="1298"/>
      <c r="BI15" s="1298"/>
      <c r="BJ15" s="1298"/>
      <c r="BK15" s="1298"/>
      <c r="BL15" s="1298"/>
      <c r="BM15" s="1298"/>
      <c r="BN15" s="1298"/>
      <c r="BO15" s="1298"/>
      <c r="BP15" s="1298"/>
      <c r="BQ15" s="1298"/>
      <c r="BR15" s="1298"/>
      <c r="BS15" s="1298"/>
      <c r="BT15" s="1298"/>
      <c r="BU15" s="1298"/>
      <c r="BV15" s="1298"/>
      <c r="BW15" s="1298"/>
      <c r="BX15" s="1298"/>
      <c r="BY15" s="1298"/>
      <c r="BZ15" s="1298"/>
      <c r="CA15" s="1298"/>
      <c r="CB15" s="1298"/>
      <c r="CC15" s="1298"/>
      <c r="CD15" s="1298"/>
      <c r="CE15" s="1298"/>
      <c r="CF15" s="1298"/>
      <c r="CG15" s="1298"/>
      <c r="CH15" s="1298"/>
      <c r="CI15" s="1298"/>
      <c r="CJ15" s="1298"/>
      <c r="CK15" s="1298"/>
      <c r="CL15" s="1298"/>
      <c r="CM15" s="1298"/>
      <c r="CN15" s="1298"/>
      <c r="CO15" s="1298"/>
      <c r="CP15" s="1298"/>
      <c r="CQ15" s="1298"/>
      <c r="CR15" s="1298"/>
      <c r="CS15" s="1298"/>
      <c r="CT15" s="1298"/>
      <c r="CU15" s="1298"/>
      <c r="CV15" s="1298"/>
      <c r="CW15" s="1298"/>
      <c r="CX15" s="1298"/>
      <c r="CY15" s="1298"/>
      <c r="CZ15" s="1298"/>
      <c r="DA15" s="1298"/>
      <c r="DB15" s="1298"/>
      <c r="DC15" s="1298"/>
      <c r="DD15" s="1298"/>
      <c r="DE15" s="1298"/>
    </row>
    <row r="16" spans="1:109" s="262" customFormat="1" ht="13.2" x14ac:dyDescent="0.2">
      <c r="A16" s="1243"/>
      <c r="B16" s="1298"/>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1298"/>
      <c r="BN16" s="1298"/>
      <c r="BO16" s="1298"/>
      <c r="BP16" s="1298"/>
      <c r="BQ16" s="1298"/>
      <c r="BR16" s="1298"/>
      <c r="BS16" s="1298"/>
      <c r="BT16" s="1298"/>
      <c r="BU16" s="1298"/>
      <c r="BV16" s="1298"/>
      <c r="BW16" s="1298"/>
      <c r="BX16" s="1298"/>
      <c r="BY16" s="1298"/>
      <c r="BZ16" s="1298"/>
      <c r="CA16" s="1298"/>
      <c r="CB16" s="1298"/>
      <c r="CC16" s="1298"/>
      <c r="CD16" s="1298"/>
      <c r="CE16" s="1298"/>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298"/>
      <c r="DB16" s="1298"/>
      <c r="DC16" s="1298"/>
      <c r="DD16" s="1298"/>
      <c r="DE16" s="1298"/>
    </row>
    <row r="17" spans="1:109" s="262" customFormat="1" ht="13.2" x14ac:dyDescent="0.2">
      <c r="A17" s="1243"/>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1298"/>
      <c r="BN17" s="1298"/>
      <c r="BO17" s="1298"/>
      <c r="BP17" s="1298"/>
      <c r="BQ17" s="1298"/>
      <c r="BR17" s="1298"/>
      <c r="BS17" s="1298"/>
      <c r="BT17" s="1298"/>
      <c r="BU17" s="1298"/>
      <c r="BV17" s="1298"/>
      <c r="BW17" s="1298"/>
      <c r="BX17" s="1298"/>
      <c r="BY17" s="1298"/>
      <c r="BZ17" s="1298"/>
      <c r="CA17" s="1298"/>
      <c r="CB17" s="1298"/>
      <c r="CC17" s="1298"/>
      <c r="CD17" s="1298"/>
      <c r="CE17" s="1298"/>
      <c r="CF17" s="1298"/>
      <c r="CG17" s="1298"/>
      <c r="CH17" s="1298"/>
      <c r="CI17" s="1298"/>
      <c r="CJ17" s="1298"/>
      <c r="CK17" s="1298"/>
      <c r="CL17" s="1298"/>
      <c r="CM17" s="1298"/>
      <c r="CN17" s="1298"/>
      <c r="CO17" s="1298"/>
      <c r="CP17" s="1298"/>
      <c r="CQ17" s="1298"/>
      <c r="CR17" s="1298"/>
      <c r="CS17" s="1298"/>
      <c r="CT17" s="1298"/>
      <c r="CU17" s="1298"/>
      <c r="CV17" s="1298"/>
      <c r="CW17" s="1298"/>
      <c r="CX17" s="1298"/>
      <c r="CY17" s="1298"/>
      <c r="CZ17" s="1298"/>
      <c r="DA17" s="1298"/>
      <c r="DB17" s="1298"/>
      <c r="DC17" s="1298"/>
      <c r="DD17" s="1298"/>
      <c r="DE17" s="1298"/>
    </row>
    <row r="18" spans="1:109" s="262" customFormat="1" ht="13.2" x14ac:dyDescent="0.2">
      <c r="A18" s="1243"/>
      <c r="B18" s="1298"/>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1298"/>
      <c r="BN18" s="1298"/>
      <c r="BO18" s="1298"/>
      <c r="BP18" s="1298"/>
      <c r="BQ18" s="1298"/>
      <c r="BR18" s="1298"/>
      <c r="BS18" s="1298"/>
      <c r="BT18" s="1298"/>
      <c r="BU18" s="1298"/>
      <c r="BV18" s="1298"/>
      <c r="BW18" s="1298"/>
      <c r="BX18" s="1298"/>
      <c r="BY18" s="1298"/>
      <c r="BZ18" s="1298"/>
      <c r="CA18" s="1298"/>
      <c r="CB18" s="1298"/>
      <c r="CC18" s="1298"/>
      <c r="CD18" s="1298"/>
      <c r="CE18" s="1298"/>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298"/>
      <c r="DB18" s="1298"/>
      <c r="DC18" s="1298"/>
      <c r="DD18" s="1298"/>
      <c r="DE18" s="1298"/>
    </row>
    <row r="19" spans="1:109" ht="13.2" x14ac:dyDescent="0.2">
      <c r="DD19" s="1243"/>
      <c r="DE19" s="1243"/>
    </row>
    <row r="20" spans="1:109" ht="13.2" x14ac:dyDescent="0.2">
      <c r="DD20" s="1243"/>
      <c r="DE20" s="1243"/>
    </row>
    <row r="21" spans="1:109" ht="17.25" customHeight="1" x14ac:dyDescent="0.2">
      <c r="B21" s="1297"/>
      <c r="C21" s="1294"/>
      <c r="D21" s="1294"/>
      <c r="E21" s="1294"/>
      <c r="F21" s="1294"/>
      <c r="G21" s="1294"/>
      <c r="H21" s="1294"/>
      <c r="I21" s="1294"/>
      <c r="J21" s="1294"/>
      <c r="K21" s="1294"/>
      <c r="L21" s="1294"/>
      <c r="M21" s="1294"/>
      <c r="N21" s="1296"/>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4"/>
      <c r="AM21" s="1294"/>
      <c r="AN21" s="1294"/>
      <c r="AO21" s="1294"/>
      <c r="AP21" s="1294"/>
      <c r="AQ21" s="1294"/>
      <c r="AR21" s="1294"/>
      <c r="AS21" s="1294"/>
      <c r="AT21" s="1296"/>
      <c r="AU21" s="1294"/>
      <c r="AV21" s="1294"/>
      <c r="AW21" s="1294"/>
      <c r="AX21" s="1294"/>
      <c r="AY21" s="1294"/>
      <c r="AZ21" s="1294"/>
      <c r="BA21" s="1294"/>
      <c r="BB21" s="1294"/>
      <c r="BC21" s="1294"/>
      <c r="BD21" s="1294"/>
      <c r="BE21" s="1294"/>
      <c r="BF21" s="1296"/>
      <c r="BG21" s="1294"/>
      <c r="BH21" s="1294"/>
      <c r="BI21" s="1294"/>
      <c r="BJ21" s="1294"/>
      <c r="BK21" s="1294"/>
      <c r="BL21" s="1294"/>
      <c r="BM21" s="1294"/>
      <c r="BN21" s="1294"/>
      <c r="BO21" s="1294"/>
      <c r="BP21" s="1294"/>
      <c r="BQ21" s="1294"/>
      <c r="BR21" s="1296"/>
      <c r="BS21" s="1294"/>
      <c r="BT21" s="1294"/>
      <c r="BU21" s="1294"/>
      <c r="BV21" s="1294"/>
      <c r="BW21" s="1294"/>
      <c r="BX21" s="1294"/>
      <c r="BY21" s="1294"/>
      <c r="BZ21" s="1294"/>
      <c r="CA21" s="1294"/>
      <c r="CB21" s="1294"/>
      <c r="CC21" s="1294"/>
      <c r="CD21" s="1296"/>
      <c r="CE21" s="1294"/>
      <c r="CF21" s="1294"/>
      <c r="CG21" s="1294"/>
      <c r="CH21" s="1294"/>
      <c r="CI21" s="1294"/>
      <c r="CJ21" s="1294"/>
      <c r="CK21" s="1294"/>
      <c r="CL21" s="1294"/>
      <c r="CM21" s="1294"/>
      <c r="CN21" s="1294"/>
      <c r="CO21" s="1294"/>
      <c r="CP21" s="1296"/>
      <c r="CQ21" s="1294"/>
      <c r="CR21" s="1294"/>
      <c r="CS21" s="1294"/>
      <c r="CT21" s="1294"/>
      <c r="CU21" s="1294"/>
      <c r="CV21" s="1294"/>
      <c r="CW21" s="1294"/>
      <c r="CX21" s="1294"/>
      <c r="CY21" s="1294"/>
      <c r="CZ21" s="1294"/>
      <c r="DA21" s="1294"/>
      <c r="DB21" s="1296"/>
      <c r="DC21" s="1294"/>
      <c r="DD21" s="1293"/>
      <c r="DE21" s="1243"/>
    </row>
    <row r="22" spans="1:109" ht="17.25" customHeight="1" x14ac:dyDescent="0.2">
      <c r="B22" s="1244"/>
    </row>
    <row r="23" spans="1:109" ht="13.2" x14ac:dyDescent="0.2">
      <c r="B23" s="1244"/>
    </row>
    <row r="24" spans="1:109" ht="13.2" x14ac:dyDescent="0.2">
      <c r="B24" s="1244"/>
    </row>
    <row r="25" spans="1:109" ht="13.2" x14ac:dyDescent="0.2">
      <c r="B25" s="1244"/>
    </row>
    <row r="26" spans="1:109" ht="13.2" x14ac:dyDescent="0.2">
      <c r="B26" s="1244"/>
    </row>
    <row r="27" spans="1:109" ht="13.2" x14ac:dyDescent="0.2">
      <c r="B27" s="1244"/>
    </row>
    <row r="28" spans="1:109" ht="13.2" x14ac:dyDescent="0.2">
      <c r="B28" s="1244"/>
    </row>
    <row r="29" spans="1:109" ht="13.2" x14ac:dyDescent="0.2">
      <c r="B29" s="1244"/>
    </row>
    <row r="30" spans="1:109" ht="13.2" x14ac:dyDescent="0.2">
      <c r="B30" s="1244"/>
    </row>
    <row r="31" spans="1:109" ht="13.2" x14ac:dyDescent="0.2">
      <c r="B31" s="1244"/>
    </row>
    <row r="32" spans="1:109" ht="13.2" x14ac:dyDescent="0.2">
      <c r="B32" s="1244"/>
    </row>
    <row r="33" spans="2:109" ht="13.2" x14ac:dyDescent="0.2">
      <c r="B33" s="1244"/>
    </row>
    <row r="34" spans="2:109" ht="13.2" x14ac:dyDescent="0.2">
      <c r="B34" s="1244"/>
    </row>
    <row r="35" spans="2:109" ht="13.2" x14ac:dyDescent="0.2">
      <c r="B35" s="1244"/>
    </row>
    <row r="36" spans="2:109" ht="13.2" x14ac:dyDescent="0.2">
      <c r="B36" s="1244"/>
    </row>
    <row r="37" spans="2:109" ht="13.2" x14ac:dyDescent="0.2">
      <c r="B37" s="1244"/>
    </row>
    <row r="38" spans="2:109" ht="13.2" x14ac:dyDescent="0.2">
      <c r="B38" s="1244"/>
    </row>
    <row r="39" spans="2:109" ht="13.2" x14ac:dyDescent="0.2">
      <c r="B39" s="1248"/>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6"/>
    </row>
    <row r="40" spans="2:109" ht="13.2" x14ac:dyDescent="0.2">
      <c r="B40" s="1284"/>
      <c r="DD40" s="1284"/>
      <c r="DE40" s="1243"/>
    </row>
    <row r="41" spans="2:109" ht="16.2" x14ac:dyDescent="0.2">
      <c r="B41" s="1295" t="s">
        <v>649</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c r="BF41" s="1294"/>
      <c r="BG41" s="1294"/>
      <c r="BH41" s="1294"/>
      <c r="BI41" s="1294"/>
      <c r="BJ41" s="1294"/>
      <c r="BK41" s="1294"/>
      <c r="BL41" s="1294"/>
      <c r="BM41" s="1294"/>
      <c r="BN41" s="1294"/>
      <c r="BO41" s="1294"/>
      <c r="BP41" s="1294"/>
      <c r="BQ41" s="1294"/>
      <c r="BR41" s="1294"/>
      <c r="BS41" s="1294"/>
      <c r="BT41" s="1294"/>
      <c r="BU41" s="1294"/>
      <c r="BV41" s="1294"/>
      <c r="BW41" s="1294"/>
      <c r="BX41" s="1294"/>
      <c r="BY41" s="1294"/>
      <c r="BZ41" s="1294"/>
      <c r="CA41" s="1294"/>
      <c r="CB41" s="1294"/>
      <c r="CC41" s="1294"/>
      <c r="CD41" s="1294"/>
      <c r="CE41" s="1294"/>
      <c r="CF41" s="1294"/>
      <c r="CG41" s="1294"/>
      <c r="CH41" s="1294"/>
      <c r="CI41" s="1294"/>
      <c r="CJ41" s="1294"/>
      <c r="CK41" s="1294"/>
      <c r="CL41" s="1294"/>
      <c r="CM41" s="1294"/>
      <c r="CN41" s="1294"/>
      <c r="CO41" s="1294"/>
      <c r="CP41" s="1294"/>
      <c r="CQ41" s="1294"/>
      <c r="CR41" s="1294"/>
      <c r="CS41" s="1294"/>
      <c r="CT41" s="1294"/>
      <c r="CU41" s="1294"/>
      <c r="CV41" s="1294"/>
      <c r="CW41" s="1294"/>
      <c r="CX41" s="1294"/>
      <c r="CY41" s="1294"/>
      <c r="CZ41" s="1294"/>
      <c r="DA41" s="1294"/>
      <c r="DB41" s="1294"/>
      <c r="DC41" s="1294"/>
      <c r="DD41" s="1293"/>
    </row>
    <row r="42" spans="2:109" ht="13.2" x14ac:dyDescent="0.2">
      <c r="B42" s="1244"/>
      <c r="G42" s="1280"/>
      <c r="I42" s="1279"/>
      <c r="J42" s="1279"/>
      <c r="K42" s="1279"/>
      <c r="AM42" s="1280"/>
      <c r="AN42" s="1280" t="s">
        <v>645</v>
      </c>
      <c r="AP42" s="1279"/>
      <c r="AQ42" s="1279"/>
      <c r="AR42" s="1279"/>
      <c r="AY42" s="1280"/>
      <c r="BA42" s="1279"/>
      <c r="BB42" s="1279"/>
      <c r="BC42" s="1279"/>
      <c r="BK42" s="1280"/>
      <c r="BM42" s="1279"/>
      <c r="BN42" s="1279"/>
      <c r="BO42" s="1279"/>
      <c r="BW42" s="1280"/>
      <c r="BY42" s="1279"/>
      <c r="BZ42" s="1279"/>
      <c r="CA42" s="1279"/>
      <c r="CI42" s="1280"/>
      <c r="CK42" s="1279"/>
      <c r="CL42" s="1279"/>
      <c r="CM42" s="1279"/>
      <c r="CU42" s="1280"/>
      <c r="CW42" s="1279"/>
      <c r="CX42" s="1279"/>
      <c r="CY42" s="1279"/>
    </row>
    <row r="43" spans="2:109" ht="13.5" customHeight="1" x14ac:dyDescent="0.2">
      <c r="B43" s="1244"/>
      <c r="AN43" s="1278" t="s">
        <v>648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6"/>
    </row>
    <row r="44" spans="2:109" ht="13.2" x14ac:dyDescent="0.2">
      <c r="B44" s="1244"/>
      <c r="AN44" s="1275"/>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3"/>
    </row>
    <row r="45" spans="2:109" ht="13.2" x14ac:dyDescent="0.2">
      <c r="B45" s="1244"/>
      <c r="AN45" s="1275"/>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3"/>
    </row>
    <row r="46" spans="2:109" ht="13.2" x14ac:dyDescent="0.2">
      <c r="B46" s="1244"/>
      <c r="AN46" s="1275"/>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3"/>
    </row>
    <row r="47" spans="2:109" ht="13.2" x14ac:dyDescent="0.2">
      <c r="B47" s="1244"/>
      <c r="AN47" s="1272"/>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0"/>
    </row>
    <row r="48" spans="2:109" ht="13.2" x14ac:dyDescent="0.2">
      <c r="B48" s="1244"/>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2" x14ac:dyDescent="0.2">
      <c r="B49" s="1244"/>
      <c r="AN49" s="1243" t="s">
        <v>643</v>
      </c>
    </row>
    <row r="50" spans="1:109" ht="13.2" x14ac:dyDescent="0.2">
      <c r="B50" s="1244"/>
      <c r="G50" s="1255"/>
      <c r="H50" s="1255"/>
      <c r="I50" s="1255"/>
      <c r="J50" s="1255"/>
      <c r="K50" s="1264"/>
      <c r="L50" s="1264"/>
      <c r="M50" s="1263"/>
      <c r="N50" s="1263"/>
      <c r="AN50" s="1262"/>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0"/>
      <c r="BP50" s="1252" t="s">
        <v>576</v>
      </c>
      <c r="BQ50" s="1252"/>
      <c r="BR50" s="1252"/>
      <c r="BS50" s="1252"/>
      <c r="BT50" s="1252"/>
      <c r="BU50" s="1252"/>
      <c r="BV50" s="1252"/>
      <c r="BW50" s="1252"/>
      <c r="BX50" s="1252" t="s">
        <v>577</v>
      </c>
      <c r="BY50" s="1252"/>
      <c r="BZ50" s="1252"/>
      <c r="CA50" s="1252"/>
      <c r="CB50" s="1252"/>
      <c r="CC50" s="1252"/>
      <c r="CD50" s="1252"/>
      <c r="CE50" s="1252"/>
      <c r="CF50" s="1252" t="s">
        <v>578</v>
      </c>
      <c r="CG50" s="1252"/>
      <c r="CH50" s="1252"/>
      <c r="CI50" s="1252"/>
      <c r="CJ50" s="1252"/>
      <c r="CK50" s="1252"/>
      <c r="CL50" s="1252"/>
      <c r="CM50" s="1252"/>
      <c r="CN50" s="1252" t="s">
        <v>579</v>
      </c>
      <c r="CO50" s="1252"/>
      <c r="CP50" s="1252"/>
      <c r="CQ50" s="1252"/>
      <c r="CR50" s="1252"/>
      <c r="CS50" s="1252"/>
      <c r="CT50" s="1252"/>
      <c r="CU50" s="1252"/>
      <c r="CV50" s="1252" t="s">
        <v>580</v>
      </c>
      <c r="CW50" s="1252"/>
      <c r="CX50" s="1252"/>
      <c r="CY50" s="1252"/>
      <c r="CZ50" s="1252"/>
      <c r="DA50" s="1252"/>
      <c r="DB50" s="1252"/>
      <c r="DC50" s="1252"/>
    </row>
    <row r="51" spans="1:109" ht="13.5" customHeight="1" x14ac:dyDescent="0.2">
      <c r="B51" s="1244"/>
      <c r="G51" s="1259"/>
      <c r="H51" s="1259"/>
      <c r="I51" s="1292"/>
      <c r="J51" s="1292"/>
      <c r="K51" s="1258"/>
      <c r="L51" s="1258"/>
      <c r="M51" s="1258"/>
      <c r="N51" s="1258"/>
      <c r="AM51" s="1257"/>
      <c r="AN51" s="1251" t="s">
        <v>642</v>
      </c>
      <c r="AO51" s="1251"/>
      <c r="AP51" s="1251"/>
      <c r="AQ51" s="1251"/>
      <c r="AR51" s="1251"/>
      <c r="AS51" s="1251"/>
      <c r="AT51" s="1251"/>
      <c r="AU51" s="1251"/>
      <c r="AV51" s="1251"/>
      <c r="AW51" s="1251"/>
      <c r="AX51" s="1251"/>
      <c r="AY51" s="1251"/>
      <c r="AZ51" s="1251"/>
      <c r="BA51" s="1251"/>
      <c r="BB51" s="1251" t="s">
        <v>640</v>
      </c>
      <c r="BC51" s="1251"/>
      <c r="BD51" s="1251"/>
      <c r="BE51" s="1251"/>
      <c r="BF51" s="1251"/>
      <c r="BG51" s="1251"/>
      <c r="BH51" s="1251"/>
      <c r="BI51" s="1251"/>
      <c r="BJ51" s="1251"/>
      <c r="BK51" s="1251"/>
      <c r="BL51" s="1251"/>
      <c r="BM51" s="1251"/>
      <c r="BN51" s="1251"/>
      <c r="BO51" s="1251"/>
      <c r="BP51" s="1250"/>
      <c r="BQ51" s="1250"/>
      <c r="BR51" s="1250"/>
      <c r="BS51" s="1250"/>
      <c r="BT51" s="1250"/>
      <c r="BU51" s="1250"/>
      <c r="BV51" s="1250"/>
      <c r="BW51" s="1250"/>
      <c r="BX51" s="1250"/>
      <c r="BY51" s="1250"/>
      <c r="BZ51" s="1250"/>
      <c r="CA51" s="1250"/>
      <c r="CB51" s="1250"/>
      <c r="CC51" s="1250"/>
      <c r="CD51" s="1250"/>
      <c r="CE51" s="1250"/>
      <c r="CF51" s="1250"/>
      <c r="CG51" s="1250"/>
      <c r="CH51" s="1250"/>
      <c r="CI51" s="1250"/>
      <c r="CJ51" s="1250"/>
      <c r="CK51" s="1250"/>
      <c r="CL51" s="1250"/>
      <c r="CM51" s="1250"/>
      <c r="CN51" s="1250"/>
      <c r="CO51" s="1250"/>
      <c r="CP51" s="1250"/>
      <c r="CQ51" s="1250"/>
      <c r="CR51" s="1250"/>
      <c r="CS51" s="1250"/>
      <c r="CT51" s="1250"/>
      <c r="CU51" s="1250"/>
      <c r="CV51" s="1250"/>
      <c r="CW51" s="1250"/>
      <c r="CX51" s="1250"/>
      <c r="CY51" s="1250"/>
      <c r="CZ51" s="1250"/>
      <c r="DA51" s="1250"/>
      <c r="DB51" s="1250"/>
      <c r="DC51" s="1250"/>
    </row>
    <row r="52" spans="1:109" ht="13.2" x14ac:dyDescent="0.2">
      <c r="B52" s="1244"/>
      <c r="G52" s="1259"/>
      <c r="H52" s="1259"/>
      <c r="I52" s="1292"/>
      <c r="J52" s="1292"/>
      <c r="K52" s="1258"/>
      <c r="L52" s="1258"/>
      <c r="M52" s="1258"/>
      <c r="N52" s="1258"/>
      <c r="AM52" s="1257"/>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2" x14ac:dyDescent="0.2">
      <c r="A53" s="1279"/>
      <c r="B53" s="1244"/>
      <c r="G53" s="1259"/>
      <c r="H53" s="1259"/>
      <c r="I53" s="1255"/>
      <c r="J53" s="1255"/>
      <c r="K53" s="1258"/>
      <c r="L53" s="1258"/>
      <c r="M53" s="1258"/>
      <c r="N53" s="1258"/>
      <c r="AM53" s="1257"/>
      <c r="AN53" s="1251"/>
      <c r="AO53" s="1251"/>
      <c r="AP53" s="1251"/>
      <c r="AQ53" s="1251"/>
      <c r="AR53" s="1251"/>
      <c r="AS53" s="1251"/>
      <c r="AT53" s="1251"/>
      <c r="AU53" s="1251"/>
      <c r="AV53" s="1251"/>
      <c r="AW53" s="1251"/>
      <c r="AX53" s="1251"/>
      <c r="AY53" s="1251"/>
      <c r="AZ53" s="1251"/>
      <c r="BA53" s="1251"/>
      <c r="BB53" s="1251" t="s">
        <v>647</v>
      </c>
      <c r="BC53" s="1251"/>
      <c r="BD53" s="1251"/>
      <c r="BE53" s="1251"/>
      <c r="BF53" s="1251"/>
      <c r="BG53" s="1251"/>
      <c r="BH53" s="1251"/>
      <c r="BI53" s="1251"/>
      <c r="BJ53" s="1251"/>
      <c r="BK53" s="1251"/>
      <c r="BL53" s="1251"/>
      <c r="BM53" s="1251"/>
      <c r="BN53" s="1251"/>
      <c r="BO53" s="1251"/>
      <c r="BP53" s="1250">
        <v>55.6</v>
      </c>
      <c r="BQ53" s="1250"/>
      <c r="BR53" s="1250"/>
      <c r="BS53" s="1250"/>
      <c r="BT53" s="1250"/>
      <c r="BU53" s="1250"/>
      <c r="BV53" s="1250"/>
      <c r="BW53" s="1250"/>
      <c r="BX53" s="1250">
        <v>57.8</v>
      </c>
      <c r="BY53" s="1250"/>
      <c r="BZ53" s="1250"/>
      <c r="CA53" s="1250"/>
      <c r="CB53" s="1250"/>
      <c r="CC53" s="1250"/>
      <c r="CD53" s="1250"/>
      <c r="CE53" s="1250"/>
      <c r="CF53" s="1250">
        <v>59</v>
      </c>
      <c r="CG53" s="1250"/>
      <c r="CH53" s="1250"/>
      <c r="CI53" s="1250"/>
      <c r="CJ53" s="1250"/>
      <c r="CK53" s="1250"/>
      <c r="CL53" s="1250"/>
      <c r="CM53" s="1250"/>
      <c r="CN53" s="1250">
        <v>55.1</v>
      </c>
      <c r="CO53" s="1250"/>
      <c r="CP53" s="1250"/>
      <c r="CQ53" s="1250"/>
      <c r="CR53" s="1250"/>
      <c r="CS53" s="1250"/>
      <c r="CT53" s="1250"/>
      <c r="CU53" s="1250"/>
      <c r="CV53" s="1250">
        <v>56.2</v>
      </c>
      <c r="CW53" s="1250"/>
      <c r="CX53" s="1250"/>
      <c r="CY53" s="1250"/>
      <c r="CZ53" s="1250"/>
      <c r="DA53" s="1250"/>
      <c r="DB53" s="1250"/>
      <c r="DC53" s="1250"/>
    </row>
    <row r="54" spans="1:109" ht="13.2" x14ac:dyDescent="0.2">
      <c r="A54" s="1279"/>
      <c r="B54" s="1244"/>
      <c r="G54" s="1259"/>
      <c r="H54" s="1259"/>
      <c r="I54" s="1255"/>
      <c r="J54" s="1255"/>
      <c r="K54" s="1258"/>
      <c r="L54" s="1258"/>
      <c r="M54" s="1258"/>
      <c r="N54" s="1258"/>
      <c r="AM54" s="1257"/>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2" x14ac:dyDescent="0.2">
      <c r="A55" s="1279"/>
      <c r="B55" s="1244"/>
      <c r="G55" s="1255"/>
      <c r="H55" s="1255"/>
      <c r="I55" s="1255"/>
      <c r="J55" s="1255"/>
      <c r="K55" s="1258"/>
      <c r="L55" s="1258"/>
      <c r="M55" s="1258"/>
      <c r="N55" s="1258"/>
      <c r="AN55" s="1252" t="s">
        <v>641</v>
      </c>
      <c r="AO55" s="1252"/>
      <c r="AP55" s="1252"/>
      <c r="AQ55" s="1252"/>
      <c r="AR55" s="1252"/>
      <c r="AS55" s="1252"/>
      <c r="AT55" s="1252"/>
      <c r="AU55" s="1252"/>
      <c r="AV55" s="1252"/>
      <c r="AW55" s="1252"/>
      <c r="AX55" s="1252"/>
      <c r="AY55" s="1252"/>
      <c r="AZ55" s="1252"/>
      <c r="BA55" s="1252"/>
      <c r="BB55" s="1251" t="s">
        <v>640</v>
      </c>
      <c r="BC55" s="1251"/>
      <c r="BD55" s="1251"/>
      <c r="BE55" s="1251"/>
      <c r="BF55" s="1251"/>
      <c r="BG55" s="1251"/>
      <c r="BH55" s="1251"/>
      <c r="BI55" s="1251"/>
      <c r="BJ55" s="1251"/>
      <c r="BK55" s="1251"/>
      <c r="BL55" s="1251"/>
      <c r="BM55" s="1251"/>
      <c r="BN55" s="1251"/>
      <c r="BO55" s="1251"/>
      <c r="BP55" s="1250">
        <v>14</v>
      </c>
      <c r="BQ55" s="1250"/>
      <c r="BR55" s="1250"/>
      <c r="BS55" s="1250"/>
      <c r="BT55" s="1250"/>
      <c r="BU55" s="1250"/>
      <c r="BV55" s="1250"/>
      <c r="BW55" s="1250"/>
      <c r="BX55" s="1250">
        <v>11.4</v>
      </c>
      <c r="BY55" s="1250"/>
      <c r="BZ55" s="1250"/>
      <c r="CA55" s="1250"/>
      <c r="CB55" s="1250"/>
      <c r="CC55" s="1250"/>
      <c r="CD55" s="1250"/>
      <c r="CE55" s="1250"/>
      <c r="CF55" s="1250">
        <v>10.4</v>
      </c>
      <c r="CG55" s="1250"/>
      <c r="CH55" s="1250"/>
      <c r="CI55" s="1250"/>
      <c r="CJ55" s="1250"/>
      <c r="CK55" s="1250"/>
      <c r="CL55" s="1250"/>
      <c r="CM55" s="1250"/>
      <c r="CN55" s="1250">
        <v>13.5</v>
      </c>
      <c r="CO55" s="1250"/>
      <c r="CP55" s="1250"/>
      <c r="CQ55" s="1250"/>
      <c r="CR55" s="1250"/>
      <c r="CS55" s="1250"/>
      <c r="CT55" s="1250"/>
      <c r="CU55" s="1250"/>
      <c r="CV55" s="1250">
        <v>0</v>
      </c>
      <c r="CW55" s="1250"/>
      <c r="CX55" s="1250"/>
      <c r="CY55" s="1250"/>
      <c r="CZ55" s="1250"/>
      <c r="DA55" s="1250"/>
      <c r="DB55" s="1250"/>
      <c r="DC55" s="1250"/>
    </row>
    <row r="56" spans="1:109" ht="13.2" x14ac:dyDescent="0.2">
      <c r="A56" s="1279"/>
      <c r="B56" s="1244"/>
      <c r="G56" s="1255"/>
      <c r="H56" s="1255"/>
      <c r="I56" s="1255"/>
      <c r="J56" s="1255"/>
      <c r="K56" s="1258"/>
      <c r="L56" s="1258"/>
      <c r="M56" s="1258"/>
      <c r="N56" s="1258"/>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1279" customFormat="1" ht="13.2" x14ac:dyDescent="0.2">
      <c r="B57" s="1285"/>
      <c r="G57" s="1255"/>
      <c r="H57" s="1255"/>
      <c r="I57" s="1254"/>
      <c r="J57" s="1254"/>
      <c r="K57" s="1258"/>
      <c r="L57" s="1258"/>
      <c r="M57" s="1258"/>
      <c r="N57" s="1258"/>
      <c r="AM57" s="1243"/>
      <c r="AN57" s="1252"/>
      <c r="AO57" s="1252"/>
      <c r="AP57" s="1252"/>
      <c r="AQ57" s="1252"/>
      <c r="AR57" s="1252"/>
      <c r="AS57" s="1252"/>
      <c r="AT57" s="1252"/>
      <c r="AU57" s="1252"/>
      <c r="AV57" s="1252"/>
      <c r="AW57" s="1252"/>
      <c r="AX57" s="1252"/>
      <c r="AY57" s="1252"/>
      <c r="AZ57" s="1252"/>
      <c r="BA57" s="1252"/>
      <c r="BB57" s="1251" t="s">
        <v>647</v>
      </c>
      <c r="BC57" s="1251"/>
      <c r="BD57" s="1251"/>
      <c r="BE57" s="1251"/>
      <c r="BF57" s="1251"/>
      <c r="BG57" s="1251"/>
      <c r="BH57" s="1251"/>
      <c r="BI57" s="1251"/>
      <c r="BJ57" s="1251"/>
      <c r="BK57" s="1251"/>
      <c r="BL57" s="1251"/>
      <c r="BM57" s="1251"/>
      <c r="BN57" s="1251"/>
      <c r="BO57" s="1251"/>
      <c r="BP57" s="1250">
        <v>58</v>
      </c>
      <c r="BQ57" s="1250"/>
      <c r="BR57" s="1250"/>
      <c r="BS57" s="1250"/>
      <c r="BT57" s="1250"/>
      <c r="BU57" s="1250"/>
      <c r="BV57" s="1250"/>
      <c r="BW57" s="1250"/>
      <c r="BX57" s="1250">
        <v>60.2</v>
      </c>
      <c r="BY57" s="1250"/>
      <c r="BZ57" s="1250"/>
      <c r="CA57" s="1250"/>
      <c r="CB57" s="1250"/>
      <c r="CC57" s="1250"/>
      <c r="CD57" s="1250"/>
      <c r="CE57" s="1250"/>
      <c r="CF57" s="1250">
        <v>61.3</v>
      </c>
      <c r="CG57" s="1250"/>
      <c r="CH57" s="1250"/>
      <c r="CI57" s="1250"/>
      <c r="CJ57" s="1250"/>
      <c r="CK57" s="1250"/>
      <c r="CL57" s="1250"/>
      <c r="CM57" s="1250"/>
      <c r="CN57" s="1250">
        <v>65.099999999999994</v>
      </c>
      <c r="CO57" s="1250"/>
      <c r="CP57" s="1250"/>
      <c r="CQ57" s="1250"/>
      <c r="CR57" s="1250"/>
      <c r="CS57" s="1250"/>
      <c r="CT57" s="1250"/>
      <c r="CU57" s="1250"/>
      <c r="CV57" s="1250">
        <v>64.3</v>
      </c>
      <c r="CW57" s="1250"/>
      <c r="CX57" s="1250"/>
      <c r="CY57" s="1250"/>
      <c r="CZ57" s="1250"/>
      <c r="DA57" s="1250"/>
      <c r="DB57" s="1250"/>
      <c r="DC57" s="1250"/>
      <c r="DD57" s="1290"/>
      <c r="DE57" s="1285"/>
    </row>
    <row r="58" spans="1:109" s="1279" customFormat="1" ht="13.2" x14ac:dyDescent="0.2">
      <c r="A58" s="1243"/>
      <c r="B58" s="1285"/>
      <c r="G58" s="1255"/>
      <c r="H58" s="1255"/>
      <c r="I58" s="1254"/>
      <c r="J58" s="1254"/>
      <c r="K58" s="1258"/>
      <c r="L58" s="1258"/>
      <c r="M58" s="1258"/>
      <c r="N58" s="1258"/>
      <c r="AM58" s="1243"/>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1290"/>
      <c r="DE58" s="1285"/>
    </row>
    <row r="59" spans="1:109" s="1279" customFormat="1" ht="13.2" x14ac:dyDescent="0.2">
      <c r="A59" s="1243"/>
      <c r="B59" s="1285"/>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5"/>
    </row>
    <row r="60" spans="1:109" s="1279" customFormat="1" ht="13.2" x14ac:dyDescent="0.2">
      <c r="A60" s="1243"/>
      <c r="B60" s="1285"/>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5"/>
    </row>
    <row r="61" spans="1:109" s="1279" customFormat="1" ht="13.2" x14ac:dyDescent="0.2">
      <c r="A61" s="1243"/>
      <c r="B61" s="1289"/>
      <c r="C61" s="1288"/>
      <c r="D61" s="1288"/>
      <c r="E61" s="1288"/>
      <c r="F61" s="1288"/>
      <c r="G61" s="1288"/>
      <c r="H61" s="1288"/>
      <c r="I61" s="1288"/>
      <c r="J61" s="1288"/>
      <c r="K61" s="1288"/>
      <c r="L61" s="1288"/>
      <c r="M61" s="1287"/>
      <c r="N61" s="1287"/>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7"/>
      <c r="AT61" s="1287"/>
      <c r="AU61" s="1288"/>
      <c r="AV61" s="1288"/>
      <c r="AW61" s="1288"/>
      <c r="AX61" s="1288"/>
      <c r="AY61" s="1288"/>
      <c r="AZ61" s="1288"/>
      <c r="BA61" s="1288"/>
      <c r="BB61" s="1288"/>
      <c r="BC61" s="1288"/>
      <c r="BD61" s="1288"/>
      <c r="BE61" s="1287"/>
      <c r="BF61" s="1287"/>
      <c r="BG61" s="1288"/>
      <c r="BH61" s="1288"/>
      <c r="BI61" s="1288"/>
      <c r="BJ61" s="1288"/>
      <c r="BK61" s="1288"/>
      <c r="BL61" s="1288"/>
      <c r="BM61" s="1288"/>
      <c r="BN61" s="1288"/>
      <c r="BO61" s="1288"/>
      <c r="BP61" s="1288"/>
      <c r="BQ61" s="1287"/>
      <c r="BR61" s="1287"/>
      <c r="BS61" s="1288"/>
      <c r="BT61" s="1288"/>
      <c r="BU61" s="1288"/>
      <c r="BV61" s="1288"/>
      <c r="BW61" s="1288"/>
      <c r="BX61" s="1288"/>
      <c r="BY61" s="1288"/>
      <c r="BZ61" s="1288"/>
      <c r="CA61" s="1288"/>
      <c r="CB61" s="1288"/>
      <c r="CC61" s="1287"/>
      <c r="CD61" s="1287"/>
      <c r="CE61" s="1288"/>
      <c r="CF61" s="1288"/>
      <c r="CG61" s="1288"/>
      <c r="CH61" s="1288"/>
      <c r="CI61" s="1288"/>
      <c r="CJ61" s="1288"/>
      <c r="CK61" s="1288"/>
      <c r="CL61" s="1288"/>
      <c r="CM61" s="1288"/>
      <c r="CN61" s="1288"/>
      <c r="CO61" s="1287"/>
      <c r="CP61" s="1287"/>
      <c r="CQ61" s="1288"/>
      <c r="CR61" s="1288"/>
      <c r="CS61" s="1288"/>
      <c r="CT61" s="1288"/>
      <c r="CU61" s="1288"/>
      <c r="CV61" s="1288"/>
      <c r="CW61" s="1288"/>
      <c r="CX61" s="1288"/>
      <c r="CY61" s="1288"/>
      <c r="CZ61" s="1288"/>
      <c r="DA61" s="1287"/>
      <c r="DB61" s="1287"/>
      <c r="DC61" s="1287"/>
      <c r="DD61" s="1286"/>
      <c r="DE61" s="1285"/>
    </row>
    <row r="62" spans="1:109" ht="13.2" x14ac:dyDescent="0.2">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43"/>
    </row>
    <row r="63" spans="1:109" ht="16.2" x14ac:dyDescent="0.2">
      <c r="B63" s="1283" t="s">
        <v>646</v>
      </c>
    </row>
    <row r="64" spans="1:109" ht="13.2" x14ac:dyDescent="0.2">
      <c r="B64" s="1244"/>
      <c r="G64" s="1280"/>
      <c r="I64" s="1282"/>
      <c r="J64" s="1282"/>
      <c r="K64" s="1282"/>
      <c r="L64" s="1282"/>
      <c r="M64" s="1282"/>
      <c r="N64" s="1281"/>
      <c r="AM64" s="1280"/>
      <c r="AN64" s="1280" t="s">
        <v>645</v>
      </c>
      <c r="AP64" s="1279"/>
      <c r="AQ64" s="1279"/>
      <c r="AR64" s="1279"/>
      <c r="AY64" s="1280"/>
      <c r="BA64" s="1279"/>
      <c r="BB64" s="1279"/>
      <c r="BC64" s="1279"/>
      <c r="BK64" s="1280"/>
      <c r="BM64" s="1279"/>
      <c r="BN64" s="1279"/>
      <c r="BO64" s="1279"/>
      <c r="BW64" s="1280"/>
      <c r="BY64" s="1279"/>
      <c r="BZ64" s="1279"/>
      <c r="CA64" s="1279"/>
      <c r="CI64" s="1280"/>
      <c r="CK64" s="1279"/>
      <c r="CL64" s="1279"/>
      <c r="CM64" s="1279"/>
      <c r="CU64" s="1280"/>
      <c r="CW64" s="1279"/>
      <c r="CX64" s="1279"/>
      <c r="CY64" s="1279"/>
    </row>
    <row r="65" spans="2:107" ht="13.2" x14ac:dyDescent="0.2">
      <c r="B65" s="1244"/>
      <c r="AN65" s="1278" t="s">
        <v>644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6"/>
    </row>
    <row r="66" spans="2:107" ht="13.2" x14ac:dyDescent="0.2">
      <c r="B66" s="1244"/>
      <c r="AN66" s="1275"/>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3"/>
    </row>
    <row r="67" spans="2:107" ht="13.2" x14ac:dyDescent="0.2">
      <c r="B67" s="1244"/>
      <c r="AN67" s="1275"/>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3"/>
    </row>
    <row r="68" spans="2:107" ht="13.2" x14ac:dyDescent="0.2">
      <c r="B68" s="1244"/>
      <c r="AN68" s="1275"/>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3"/>
    </row>
    <row r="69" spans="2:107" ht="13.2" x14ac:dyDescent="0.2">
      <c r="B69" s="1244"/>
      <c r="AN69" s="1272"/>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0"/>
    </row>
    <row r="70" spans="2:107" ht="13.2" x14ac:dyDescent="0.2">
      <c r="B70" s="1244"/>
      <c r="H70" s="1269"/>
      <c r="I70" s="1269"/>
      <c r="J70" s="1267"/>
      <c r="K70" s="1267"/>
      <c r="L70" s="1266"/>
      <c r="M70" s="1267"/>
      <c r="N70" s="1266"/>
      <c r="AN70" s="1257"/>
      <c r="AO70" s="1257"/>
      <c r="AP70" s="1257"/>
      <c r="AZ70" s="1257"/>
      <c r="BA70" s="1257"/>
      <c r="BB70" s="1257"/>
      <c r="BL70" s="1257"/>
      <c r="BM70" s="1257"/>
      <c r="BN70" s="1257"/>
      <c r="BX70" s="1257"/>
      <c r="BY70" s="1257"/>
      <c r="BZ70" s="1257"/>
      <c r="CJ70" s="1257"/>
      <c r="CK70" s="1257"/>
      <c r="CL70" s="1257"/>
      <c r="CV70" s="1257"/>
      <c r="CW70" s="1257"/>
      <c r="CX70" s="1257"/>
    </row>
    <row r="71" spans="2:107" ht="13.2" x14ac:dyDescent="0.2">
      <c r="B71" s="1244"/>
      <c r="G71" s="1265"/>
      <c r="I71" s="1268"/>
      <c r="J71" s="1267"/>
      <c r="K71" s="1267"/>
      <c r="L71" s="1266"/>
      <c r="M71" s="1267"/>
      <c r="N71" s="1266"/>
      <c r="AM71" s="1265"/>
      <c r="AN71" s="1243" t="s">
        <v>643</v>
      </c>
    </row>
    <row r="72" spans="2:107" ht="13.2" x14ac:dyDescent="0.2">
      <c r="B72" s="1244"/>
      <c r="G72" s="1255"/>
      <c r="H72" s="1255"/>
      <c r="I72" s="1255"/>
      <c r="J72" s="1255"/>
      <c r="K72" s="1264"/>
      <c r="L72" s="1264"/>
      <c r="M72" s="1263"/>
      <c r="N72" s="1263"/>
      <c r="AN72" s="1262"/>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0"/>
      <c r="BP72" s="1252" t="s">
        <v>576</v>
      </c>
      <c r="BQ72" s="1252"/>
      <c r="BR72" s="1252"/>
      <c r="BS72" s="1252"/>
      <c r="BT72" s="1252"/>
      <c r="BU72" s="1252"/>
      <c r="BV72" s="1252"/>
      <c r="BW72" s="1252"/>
      <c r="BX72" s="1252" t="s">
        <v>577</v>
      </c>
      <c r="BY72" s="1252"/>
      <c r="BZ72" s="1252"/>
      <c r="CA72" s="1252"/>
      <c r="CB72" s="1252"/>
      <c r="CC72" s="1252"/>
      <c r="CD72" s="1252"/>
      <c r="CE72" s="1252"/>
      <c r="CF72" s="1252" t="s">
        <v>578</v>
      </c>
      <c r="CG72" s="1252"/>
      <c r="CH72" s="1252"/>
      <c r="CI72" s="1252"/>
      <c r="CJ72" s="1252"/>
      <c r="CK72" s="1252"/>
      <c r="CL72" s="1252"/>
      <c r="CM72" s="1252"/>
      <c r="CN72" s="1252" t="s">
        <v>579</v>
      </c>
      <c r="CO72" s="1252"/>
      <c r="CP72" s="1252"/>
      <c r="CQ72" s="1252"/>
      <c r="CR72" s="1252"/>
      <c r="CS72" s="1252"/>
      <c r="CT72" s="1252"/>
      <c r="CU72" s="1252"/>
      <c r="CV72" s="1252" t="s">
        <v>580</v>
      </c>
      <c r="CW72" s="1252"/>
      <c r="CX72" s="1252"/>
      <c r="CY72" s="1252"/>
      <c r="CZ72" s="1252"/>
      <c r="DA72" s="1252"/>
      <c r="DB72" s="1252"/>
      <c r="DC72" s="1252"/>
    </row>
    <row r="73" spans="2:107" ht="13.2" x14ac:dyDescent="0.2">
      <c r="B73" s="1244"/>
      <c r="G73" s="1259"/>
      <c r="H73" s="1259"/>
      <c r="I73" s="1259"/>
      <c r="J73" s="1259"/>
      <c r="K73" s="1256"/>
      <c r="L73" s="1256"/>
      <c r="M73" s="1256"/>
      <c r="N73" s="1256"/>
      <c r="AM73" s="1257"/>
      <c r="AN73" s="1251" t="s">
        <v>642</v>
      </c>
      <c r="AO73" s="1251"/>
      <c r="AP73" s="1251"/>
      <c r="AQ73" s="1251"/>
      <c r="AR73" s="1251"/>
      <c r="AS73" s="1251"/>
      <c r="AT73" s="1251"/>
      <c r="AU73" s="1251"/>
      <c r="AV73" s="1251"/>
      <c r="AW73" s="1251"/>
      <c r="AX73" s="1251"/>
      <c r="AY73" s="1251"/>
      <c r="AZ73" s="1251"/>
      <c r="BA73" s="1251"/>
      <c r="BB73" s="1251" t="s">
        <v>640</v>
      </c>
      <c r="BC73" s="1251"/>
      <c r="BD73" s="1251"/>
      <c r="BE73" s="1251"/>
      <c r="BF73" s="1251"/>
      <c r="BG73" s="1251"/>
      <c r="BH73" s="1251"/>
      <c r="BI73" s="1251"/>
      <c r="BJ73" s="1251"/>
      <c r="BK73" s="1251"/>
      <c r="BL73" s="1251"/>
      <c r="BM73" s="1251"/>
      <c r="BN73" s="1251"/>
      <c r="BO73" s="1251"/>
      <c r="BP73" s="1250"/>
      <c r="BQ73" s="1250"/>
      <c r="BR73" s="1250"/>
      <c r="BS73" s="1250"/>
      <c r="BT73" s="1250"/>
      <c r="BU73" s="1250"/>
      <c r="BV73" s="1250"/>
      <c r="BW73" s="1250"/>
      <c r="BX73" s="1250"/>
      <c r="BY73" s="1250"/>
      <c r="BZ73" s="1250"/>
      <c r="CA73" s="1250"/>
      <c r="CB73" s="1250"/>
      <c r="CC73" s="1250"/>
      <c r="CD73" s="1250"/>
      <c r="CE73" s="1250"/>
      <c r="CF73" s="1250"/>
      <c r="CG73" s="1250"/>
      <c r="CH73" s="1250"/>
      <c r="CI73" s="1250"/>
      <c r="CJ73" s="1250"/>
      <c r="CK73" s="1250"/>
      <c r="CL73" s="1250"/>
      <c r="CM73" s="1250"/>
      <c r="CN73" s="1250"/>
      <c r="CO73" s="1250"/>
      <c r="CP73" s="1250"/>
      <c r="CQ73" s="1250"/>
      <c r="CR73" s="1250"/>
      <c r="CS73" s="1250"/>
      <c r="CT73" s="1250"/>
      <c r="CU73" s="1250"/>
      <c r="CV73" s="1250"/>
      <c r="CW73" s="1250"/>
      <c r="CX73" s="1250"/>
      <c r="CY73" s="1250"/>
      <c r="CZ73" s="1250"/>
      <c r="DA73" s="1250"/>
      <c r="DB73" s="1250"/>
      <c r="DC73" s="1250"/>
    </row>
    <row r="74" spans="2:107" ht="13.2" x14ac:dyDescent="0.2">
      <c r="B74" s="1244"/>
      <c r="G74" s="1259"/>
      <c r="H74" s="1259"/>
      <c r="I74" s="1259"/>
      <c r="J74" s="1259"/>
      <c r="K74" s="1256"/>
      <c r="L74" s="1256"/>
      <c r="M74" s="1256"/>
      <c r="N74" s="1256"/>
      <c r="AM74" s="1257"/>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2" x14ac:dyDescent="0.2">
      <c r="B75" s="1244"/>
      <c r="G75" s="1259"/>
      <c r="H75" s="1259"/>
      <c r="I75" s="1255"/>
      <c r="J75" s="1255"/>
      <c r="K75" s="1258"/>
      <c r="L75" s="1258"/>
      <c r="M75" s="1258"/>
      <c r="N75" s="1258"/>
      <c r="AM75" s="1257"/>
      <c r="AN75" s="1251"/>
      <c r="AO75" s="1251"/>
      <c r="AP75" s="1251"/>
      <c r="AQ75" s="1251"/>
      <c r="AR75" s="1251"/>
      <c r="AS75" s="1251"/>
      <c r="AT75" s="1251"/>
      <c r="AU75" s="1251"/>
      <c r="AV75" s="1251"/>
      <c r="AW75" s="1251"/>
      <c r="AX75" s="1251"/>
      <c r="AY75" s="1251"/>
      <c r="AZ75" s="1251"/>
      <c r="BA75" s="1251"/>
      <c r="BB75" s="1251" t="s">
        <v>639</v>
      </c>
      <c r="BC75" s="1251"/>
      <c r="BD75" s="1251"/>
      <c r="BE75" s="1251"/>
      <c r="BF75" s="1251"/>
      <c r="BG75" s="1251"/>
      <c r="BH75" s="1251"/>
      <c r="BI75" s="1251"/>
      <c r="BJ75" s="1251"/>
      <c r="BK75" s="1251"/>
      <c r="BL75" s="1251"/>
      <c r="BM75" s="1251"/>
      <c r="BN75" s="1251"/>
      <c r="BO75" s="1251"/>
      <c r="BP75" s="1250">
        <v>7.7</v>
      </c>
      <c r="BQ75" s="1250"/>
      <c r="BR75" s="1250"/>
      <c r="BS75" s="1250"/>
      <c r="BT75" s="1250"/>
      <c r="BU75" s="1250"/>
      <c r="BV75" s="1250"/>
      <c r="BW75" s="1250"/>
      <c r="BX75" s="1250">
        <v>7.4</v>
      </c>
      <c r="BY75" s="1250"/>
      <c r="BZ75" s="1250"/>
      <c r="CA75" s="1250"/>
      <c r="CB75" s="1250"/>
      <c r="CC75" s="1250"/>
      <c r="CD75" s="1250"/>
      <c r="CE75" s="1250"/>
      <c r="CF75" s="1250">
        <v>6.9</v>
      </c>
      <c r="CG75" s="1250"/>
      <c r="CH75" s="1250"/>
      <c r="CI75" s="1250"/>
      <c r="CJ75" s="1250"/>
      <c r="CK75" s="1250"/>
      <c r="CL75" s="1250"/>
      <c r="CM75" s="1250"/>
      <c r="CN75" s="1250">
        <v>6.4</v>
      </c>
      <c r="CO75" s="1250"/>
      <c r="CP75" s="1250"/>
      <c r="CQ75" s="1250"/>
      <c r="CR75" s="1250"/>
      <c r="CS75" s="1250"/>
      <c r="CT75" s="1250"/>
      <c r="CU75" s="1250"/>
      <c r="CV75" s="1250">
        <v>6.1</v>
      </c>
      <c r="CW75" s="1250"/>
      <c r="CX75" s="1250"/>
      <c r="CY75" s="1250"/>
      <c r="CZ75" s="1250"/>
      <c r="DA75" s="1250"/>
      <c r="DB75" s="1250"/>
      <c r="DC75" s="1250"/>
    </row>
    <row r="76" spans="2:107" ht="13.2" x14ac:dyDescent="0.2">
      <c r="B76" s="1244"/>
      <c r="G76" s="1259"/>
      <c r="H76" s="1259"/>
      <c r="I76" s="1255"/>
      <c r="J76" s="1255"/>
      <c r="K76" s="1258"/>
      <c r="L76" s="1258"/>
      <c r="M76" s="1258"/>
      <c r="N76" s="1258"/>
      <c r="AM76" s="1257"/>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2" x14ac:dyDescent="0.2">
      <c r="B77" s="1244"/>
      <c r="G77" s="1255"/>
      <c r="H77" s="1255"/>
      <c r="I77" s="1255"/>
      <c r="J77" s="1255"/>
      <c r="K77" s="1256"/>
      <c r="L77" s="1256"/>
      <c r="M77" s="1256"/>
      <c r="N77" s="1256"/>
      <c r="AN77" s="1252" t="s">
        <v>641</v>
      </c>
      <c r="AO77" s="1252"/>
      <c r="AP77" s="1252"/>
      <c r="AQ77" s="1252"/>
      <c r="AR77" s="1252"/>
      <c r="AS77" s="1252"/>
      <c r="AT77" s="1252"/>
      <c r="AU77" s="1252"/>
      <c r="AV77" s="1252"/>
      <c r="AW77" s="1252"/>
      <c r="AX77" s="1252"/>
      <c r="AY77" s="1252"/>
      <c r="AZ77" s="1252"/>
      <c r="BA77" s="1252"/>
      <c r="BB77" s="1251" t="s">
        <v>640</v>
      </c>
      <c r="BC77" s="1251"/>
      <c r="BD77" s="1251"/>
      <c r="BE77" s="1251"/>
      <c r="BF77" s="1251"/>
      <c r="BG77" s="1251"/>
      <c r="BH77" s="1251"/>
      <c r="BI77" s="1251"/>
      <c r="BJ77" s="1251"/>
      <c r="BK77" s="1251"/>
      <c r="BL77" s="1251"/>
      <c r="BM77" s="1251"/>
      <c r="BN77" s="1251"/>
      <c r="BO77" s="1251"/>
      <c r="BP77" s="1250">
        <v>14</v>
      </c>
      <c r="BQ77" s="1250"/>
      <c r="BR77" s="1250"/>
      <c r="BS77" s="1250"/>
      <c r="BT77" s="1250"/>
      <c r="BU77" s="1250"/>
      <c r="BV77" s="1250"/>
      <c r="BW77" s="1250"/>
      <c r="BX77" s="1250">
        <v>11.4</v>
      </c>
      <c r="BY77" s="1250"/>
      <c r="BZ77" s="1250"/>
      <c r="CA77" s="1250"/>
      <c r="CB77" s="1250"/>
      <c r="CC77" s="1250"/>
      <c r="CD77" s="1250"/>
      <c r="CE77" s="1250"/>
      <c r="CF77" s="1250">
        <v>10.4</v>
      </c>
      <c r="CG77" s="1250"/>
      <c r="CH77" s="1250"/>
      <c r="CI77" s="1250"/>
      <c r="CJ77" s="1250"/>
      <c r="CK77" s="1250"/>
      <c r="CL77" s="1250"/>
      <c r="CM77" s="1250"/>
      <c r="CN77" s="1250">
        <v>13.5</v>
      </c>
      <c r="CO77" s="1250"/>
      <c r="CP77" s="1250"/>
      <c r="CQ77" s="1250"/>
      <c r="CR77" s="1250"/>
      <c r="CS77" s="1250"/>
      <c r="CT77" s="1250"/>
      <c r="CU77" s="1250"/>
      <c r="CV77" s="1250">
        <v>0</v>
      </c>
      <c r="CW77" s="1250"/>
      <c r="CX77" s="1250"/>
      <c r="CY77" s="1250"/>
      <c r="CZ77" s="1250"/>
      <c r="DA77" s="1250"/>
      <c r="DB77" s="1250"/>
      <c r="DC77" s="1250"/>
    </row>
    <row r="78" spans="2:107" ht="13.2" x14ac:dyDescent="0.2">
      <c r="B78" s="1244"/>
      <c r="G78" s="1255"/>
      <c r="H78" s="1255"/>
      <c r="I78" s="1255"/>
      <c r="J78" s="1255"/>
      <c r="K78" s="1256"/>
      <c r="L78" s="1256"/>
      <c r="M78" s="1256"/>
      <c r="N78" s="1256"/>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2" x14ac:dyDescent="0.2">
      <c r="B79" s="1244"/>
      <c r="G79" s="1255"/>
      <c r="H79" s="1255"/>
      <c r="I79" s="1254"/>
      <c r="J79" s="1254"/>
      <c r="K79" s="1253"/>
      <c r="L79" s="1253"/>
      <c r="M79" s="1253"/>
      <c r="N79" s="1253"/>
      <c r="AN79" s="1252"/>
      <c r="AO79" s="1252"/>
      <c r="AP79" s="1252"/>
      <c r="AQ79" s="1252"/>
      <c r="AR79" s="1252"/>
      <c r="AS79" s="1252"/>
      <c r="AT79" s="1252"/>
      <c r="AU79" s="1252"/>
      <c r="AV79" s="1252"/>
      <c r="AW79" s="1252"/>
      <c r="AX79" s="1252"/>
      <c r="AY79" s="1252"/>
      <c r="AZ79" s="1252"/>
      <c r="BA79" s="1252"/>
      <c r="BB79" s="1251" t="s">
        <v>639</v>
      </c>
      <c r="BC79" s="1251"/>
      <c r="BD79" s="1251"/>
      <c r="BE79" s="1251"/>
      <c r="BF79" s="1251"/>
      <c r="BG79" s="1251"/>
      <c r="BH79" s="1251"/>
      <c r="BI79" s="1251"/>
      <c r="BJ79" s="1251"/>
      <c r="BK79" s="1251"/>
      <c r="BL79" s="1251"/>
      <c r="BM79" s="1251"/>
      <c r="BN79" s="1251"/>
      <c r="BO79" s="1251"/>
      <c r="BP79" s="1250">
        <v>6.5</v>
      </c>
      <c r="BQ79" s="1250"/>
      <c r="BR79" s="1250"/>
      <c r="BS79" s="1250"/>
      <c r="BT79" s="1250"/>
      <c r="BU79" s="1250"/>
      <c r="BV79" s="1250"/>
      <c r="BW79" s="1250"/>
      <c r="BX79" s="1250">
        <v>6.7</v>
      </c>
      <c r="BY79" s="1250"/>
      <c r="BZ79" s="1250"/>
      <c r="CA79" s="1250"/>
      <c r="CB79" s="1250"/>
      <c r="CC79" s="1250"/>
      <c r="CD79" s="1250"/>
      <c r="CE79" s="1250"/>
      <c r="CF79" s="1250">
        <v>6.6</v>
      </c>
      <c r="CG79" s="1250"/>
      <c r="CH79" s="1250"/>
      <c r="CI79" s="1250"/>
      <c r="CJ79" s="1250"/>
      <c r="CK79" s="1250"/>
      <c r="CL79" s="1250"/>
      <c r="CM79" s="1250"/>
      <c r="CN79" s="1250">
        <v>8.3000000000000007</v>
      </c>
      <c r="CO79" s="1250"/>
      <c r="CP79" s="1250"/>
      <c r="CQ79" s="1250"/>
      <c r="CR79" s="1250"/>
      <c r="CS79" s="1250"/>
      <c r="CT79" s="1250"/>
      <c r="CU79" s="1250"/>
      <c r="CV79" s="1250">
        <v>8</v>
      </c>
      <c r="CW79" s="1250"/>
      <c r="CX79" s="1250"/>
      <c r="CY79" s="1250"/>
      <c r="CZ79" s="1250"/>
      <c r="DA79" s="1250"/>
      <c r="DB79" s="1250"/>
      <c r="DC79" s="1250"/>
    </row>
    <row r="80" spans="2:107" ht="13.2" x14ac:dyDescent="0.2">
      <c r="B80" s="1244"/>
      <c r="G80" s="1255"/>
      <c r="H80" s="1255"/>
      <c r="I80" s="1254"/>
      <c r="J80" s="1254"/>
      <c r="K80" s="1253"/>
      <c r="L80" s="1253"/>
      <c r="M80" s="1253"/>
      <c r="N80" s="1253"/>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2" x14ac:dyDescent="0.2">
      <c r="B81" s="1244"/>
    </row>
    <row r="82" spans="2:109" ht="16.2" x14ac:dyDescent="0.2">
      <c r="B82" s="1244"/>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2" x14ac:dyDescent="0.2">
      <c r="B83" s="1248"/>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6"/>
    </row>
    <row r="84" spans="2:109" ht="13.2" x14ac:dyDescent="0.2">
      <c r="DD84" s="1243"/>
      <c r="DE84" s="1243"/>
    </row>
    <row r="85" spans="2:109" ht="13.2" x14ac:dyDescent="0.2">
      <c r="DD85" s="1243"/>
      <c r="DE85" s="1243"/>
    </row>
  </sheetData>
  <sheetProtection algorithmName="SHA-512" hashValue="G+0yLdygzr9g5OdayzOCGbERiEJlJCoPQig8Cr/Swhs9Dy70tvwvOY9jL60LPQl4yoAcbMKpb4jspEankdkATw==" saltValue="aqA1s0K0tNWQ0lF8UxiBn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 zoomScale="25" zoomScaleNormal="25" zoomScaleSheetLayoutView="70"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523</v>
      </c>
    </row>
  </sheetData>
  <sheetProtection algorithmName="SHA-512" hashValue="Kkp2WbC3fbP0XKfUKUL8kFRyXmJzpglVwtZr27wjFtGX6GF7g+FE7T2bth6A8H05VH61XghseScEloArW8eGzQ==" saltValue="pcS/p55O7BCMuuapW8Qo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2" zoomScale="55" zoomScaleNormal="55" zoomScaleSheetLayoutView="55"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523</v>
      </c>
    </row>
  </sheetData>
  <sheetProtection algorithmName="SHA-512" hashValue="q5x0NfJrUS8TOgSJ88GaDl4+tW1wXYm3dZPT6malYot8Hs5LAM9qAqKumgy4KxK43ve30zcinisegJTxqKIemg==" saltValue="oOvDg6ku8Pq+8aPVENnB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573</v>
      </c>
      <c r="G2" s="148"/>
      <c r="H2" s="149"/>
    </row>
    <row r="3" spans="1:8" x14ac:dyDescent="0.2">
      <c r="A3" s="145" t="s">
        <v>566</v>
      </c>
      <c r="B3" s="150"/>
      <c r="C3" s="151"/>
      <c r="D3" s="152">
        <v>77156</v>
      </c>
      <c r="E3" s="153"/>
      <c r="F3" s="154">
        <v>53655</v>
      </c>
      <c r="G3" s="155"/>
      <c r="H3" s="156"/>
    </row>
    <row r="4" spans="1:8" x14ac:dyDescent="0.2">
      <c r="A4" s="157"/>
      <c r="B4" s="158"/>
      <c r="C4" s="159"/>
      <c r="D4" s="160">
        <v>47508</v>
      </c>
      <c r="E4" s="161"/>
      <c r="F4" s="162">
        <v>32719</v>
      </c>
      <c r="G4" s="163"/>
      <c r="H4" s="164"/>
    </row>
    <row r="5" spans="1:8" x14ac:dyDescent="0.2">
      <c r="A5" s="145" t="s">
        <v>568</v>
      </c>
      <c r="B5" s="150"/>
      <c r="C5" s="151"/>
      <c r="D5" s="152">
        <v>88619</v>
      </c>
      <c r="E5" s="153"/>
      <c r="F5" s="154">
        <v>53869</v>
      </c>
      <c r="G5" s="155"/>
      <c r="H5" s="156"/>
    </row>
    <row r="6" spans="1:8" x14ac:dyDescent="0.2">
      <c r="A6" s="157"/>
      <c r="B6" s="158"/>
      <c r="C6" s="159"/>
      <c r="D6" s="160">
        <v>49686</v>
      </c>
      <c r="E6" s="161"/>
      <c r="F6" s="162">
        <v>35046</v>
      </c>
      <c r="G6" s="163"/>
      <c r="H6" s="164"/>
    </row>
    <row r="7" spans="1:8" x14ac:dyDescent="0.2">
      <c r="A7" s="145" t="s">
        <v>569</v>
      </c>
      <c r="B7" s="150"/>
      <c r="C7" s="151"/>
      <c r="D7" s="152">
        <v>138205</v>
      </c>
      <c r="E7" s="153"/>
      <c r="F7" s="154">
        <v>59119</v>
      </c>
      <c r="G7" s="155"/>
      <c r="H7" s="156"/>
    </row>
    <row r="8" spans="1:8" x14ac:dyDescent="0.2">
      <c r="A8" s="157"/>
      <c r="B8" s="158"/>
      <c r="C8" s="159"/>
      <c r="D8" s="160">
        <v>57638</v>
      </c>
      <c r="E8" s="161"/>
      <c r="F8" s="162">
        <v>29900</v>
      </c>
      <c r="G8" s="163"/>
      <c r="H8" s="164"/>
    </row>
    <row r="9" spans="1:8" x14ac:dyDescent="0.2">
      <c r="A9" s="145" t="s">
        <v>570</v>
      </c>
      <c r="B9" s="150"/>
      <c r="C9" s="151"/>
      <c r="D9" s="152">
        <v>118680</v>
      </c>
      <c r="E9" s="153"/>
      <c r="F9" s="154">
        <v>84459</v>
      </c>
      <c r="G9" s="155"/>
      <c r="H9" s="156"/>
    </row>
    <row r="10" spans="1:8" x14ac:dyDescent="0.2">
      <c r="A10" s="157"/>
      <c r="B10" s="158"/>
      <c r="C10" s="159"/>
      <c r="D10" s="160">
        <v>40270</v>
      </c>
      <c r="E10" s="161"/>
      <c r="F10" s="162">
        <v>47314</v>
      </c>
      <c r="G10" s="163"/>
      <c r="H10" s="164"/>
    </row>
    <row r="11" spans="1:8" x14ac:dyDescent="0.2">
      <c r="A11" s="145" t="s">
        <v>571</v>
      </c>
      <c r="B11" s="150"/>
      <c r="C11" s="151"/>
      <c r="D11" s="152">
        <v>98168</v>
      </c>
      <c r="E11" s="153"/>
      <c r="F11" s="154">
        <v>74568</v>
      </c>
      <c r="G11" s="155"/>
      <c r="H11" s="156"/>
    </row>
    <row r="12" spans="1:8" x14ac:dyDescent="0.2">
      <c r="A12" s="157"/>
      <c r="B12" s="158"/>
      <c r="C12" s="165"/>
      <c r="D12" s="160">
        <v>53311</v>
      </c>
      <c r="E12" s="161"/>
      <c r="F12" s="162">
        <v>42558</v>
      </c>
      <c r="G12" s="163"/>
      <c r="H12" s="164"/>
    </row>
    <row r="13" spans="1:8" x14ac:dyDescent="0.2">
      <c r="A13" s="145"/>
      <c r="B13" s="150"/>
      <c r="C13" s="166"/>
      <c r="D13" s="167">
        <v>104166</v>
      </c>
      <c r="E13" s="168"/>
      <c r="F13" s="169">
        <v>65134</v>
      </c>
      <c r="G13" s="170"/>
      <c r="H13" s="156"/>
    </row>
    <row r="14" spans="1:8" x14ac:dyDescent="0.2">
      <c r="A14" s="157"/>
      <c r="B14" s="158"/>
      <c r="C14" s="159"/>
      <c r="D14" s="160">
        <v>49683</v>
      </c>
      <c r="E14" s="161"/>
      <c r="F14" s="162">
        <v>37507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9.3000000000000007</v>
      </c>
      <c r="C19" s="171">
        <f>ROUND(VALUE(SUBSTITUTE(実質収支比率等に係る経年分析!G$48,"▲","-")),2)</f>
        <v>3.97</v>
      </c>
      <c r="D19" s="171">
        <f>ROUND(VALUE(SUBSTITUTE(実質収支比率等に係る経年分析!H$48,"▲","-")),2)</f>
        <v>3.86</v>
      </c>
      <c r="E19" s="171">
        <f>ROUND(VALUE(SUBSTITUTE(実質収支比率等に係る経年分析!I$48,"▲","-")),2)</f>
        <v>6.06</v>
      </c>
      <c r="F19" s="171">
        <f>ROUND(VALUE(SUBSTITUTE(実質収支比率等に係る経年分析!J$48,"▲","-")),2)</f>
        <v>9.6999999999999993</v>
      </c>
    </row>
    <row r="20" spans="1:11" x14ac:dyDescent="0.2">
      <c r="A20" s="171" t="s">
        <v>55</v>
      </c>
      <c r="B20" s="171">
        <f>ROUND(VALUE(SUBSTITUTE(実質収支比率等に係る経年分析!F$47,"▲","-")),2)</f>
        <v>27.32</v>
      </c>
      <c r="C20" s="171">
        <f>ROUND(VALUE(SUBSTITUTE(実質収支比率等に係る経年分析!G$47,"▲","-")),2)</f>
        <v>32.119999999999997</v>
      </c>
      <c r="D20" s="171">
        <f>ROUND(VALUE(SUBSTITUTE(実質収支比率等に係る経年分析!H$47,"▲","-")),2)</f>
        <v>31.41</v>
      </c>
      <c r="E20" s="171">
        <f>ROUND(VALUE(SUBSTITUTE(実質収支比率等に係る経年分析!I$47,"▲","-")),2)</f>
        <v>29.64</v>
      </c>
      <c r="F20" s="171">
        <f>ROUND(VALUE(SUBSTITUTE(実質収支比率等に係る経年分析!J$47,"▲","-")),2)</f>
        <v>31.73</v>
      </c>
    </row>
    <row r="21" spans="1:11" x14ac:dyDescent="0.2">
      <c r="A21" s="171" t="s">
        <v>56</v>
      </c>
      <c r="B21" s="171">
        <f>IF(ISNUMBER(VALUE(SUBSTITUTE(実質収支比率等に係る経年分析!F$49,"▲","-"))),ROUND(VALUE(SUBSTITUTE(実質収支比率等に係る経年分析!F$49,"▲","-")),2),NA())</f>
        <v>2.72</v>
      </c>
      <c r="C21" s="171">
        <f>IF(ISNUMBER(VALUE(SUBSTITUTE(実質収支比率等に係る経年分析!G$49,"▲","-"))),ROUND(VALUE(SUBSTITUTE(実質収支比率等に係る経年分析!G$49,"▲","-")),2),NA())</f>
        <v>-1.37</v>
      </c>
      <c r="D21" s="171">
        <f>IF(ISNUMBER(VALUE(SUBSTITUTE(実質収支比率等に係る経年分析!H$49,"▲","-"))),ROUND(VALUE(SUBSTITUTE(実質収支比率等に係る経年分析!H$49,"▲","-")),2),NA())</f>
        <v>-1.44</v>
      </c>
      <c r="E21" s="171">
        <f>IF(ISNUMBER(VALUE(SUBSTITUTE(実質収支比率等に係る経年分析!I$49,"▲","-"))),ROUND(VALUE(SUBSTITUTE(実質収支比率等に係る経年分析!I$49,"▲","-")),2),NA())</f>
        <v>0.92</v>
      </c>
      <c r="F21" s="171">
        <f>IF(ISNUMBER(VALUE(SUBSTITUTE(実質収支比率等に係る経年分析!J$49,"▲","-"))),ROUND(VALUE(SUBSTITUTE(実質収支比率等に係る経年分析!J$49,"▲","-")),2),NA())</f>
        <v>6.68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0.28999999999999998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0.22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谷汲簡易水道特別会計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7.0000000000000007E-2</v>
      </c>
    </row>
    <row r="30" spans="1:11" x14ac:dyDescent="0.2">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2">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2">
      <c r="A32" s="172" t="str">
        <f>IF(連結実質赤字比率に係る赤字・黒字の構成分析!C$38="",NA(),連結実質赤字比率に係る赤字・黒字の構成分析!C$38)</f>
        <v>個別排水事業特別会計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2">
      <c r="A33" s="172" t="str">
        <f>IF(連結実質赤字比率に係る赤字・黒字の構成分析!C$37="",NA(),連結実質赤字比率に係る赤字・黒字の構成分析!C$37)</f>
        <v>町営住宅事業特別会計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4.2699999999999996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4.0999999999999996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9.16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9.5299999999999994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1962</v>
      </c>
      <c r="E42" s="173"/>
      <c r="F42" s="173"/>
      <c r="G42" s="173">
        <f>'実質公債費比率（分子）の構造'!L$52</f>
        <v>1958</v>
      </c>
      <c r="H42" s="173"/>
      <c r="I42" s="173"/>
      <c r="J42" s="173">
        <f>'実質公債費比率（分子）の構造'!M$52</f>
        <v>1917</v>
      </c>
      <c r="K42" s="173"/>
      <c r="L42" s="173"/>
      <c r="M42" s="173">
        <f>'実質公債費比率（分子）の構造'!N$52</f>
        <v>1784</v>
      </c>
      <c r="N42" s="173"/>
      <c r="O42" s="173"/>
      <c r="P42" s="173">
        <f>'実質公債費比率（分子）の構造'!O$52</f>
        <v>1764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96</v>
      </c>
      <c r="C45" s="173"/>
      <c r="D45" s="173"/>
      <c r="E45" s="173">
        <f>'実質公債費比率（分子）の構造'!L$49</f>
        <v>88</v>
      </c>
      <c r="F45" s="173"/>
      <c r="G45" s="173"/>
      <c r="H45" s="173">
        <f>'実質公債費比率（分子）の構造'!M$49</f>
        <v>81</v>
      </c>
      <c r="I45" s="173"/>
      <c r="J45" s="173"/>
      <c r="K45" s="173">
        <f>'実質公債費比率（分子）の構造'!N$49</f>
        <v>80</v>
      </c>
      <c r="L45" s="173"/>
      <c r="M45" s="173"/>
      <c r="N45" s="173">
        <f>'実質公債費比率（分子）の構造'!O$49</f>
        <v>80</v>
      </c>
      <c r="O45" s="173"/>
      <c r="P45" s="173"/>
    </row>
    <row r="46" spans="1:16" x14ac:dyDescent="0.2">
      <c r="A46" s="173" t="s">
        <v>67</v>
      </c>
      <c r="B46" s="173">
        <f>'実質公債費比率（分子）の構造'!K$48</f>
        <v>758</v>
      </c>
      <c r="C46" s="173"/>
      <c r="D46" s="173"/>
      <c r="E46" s="173">
        <f>'実質公債費比率（分子）の構造'!L$48</f>
        <v>696</v>
      </c>
      <c r="F46" s="173"/>
      <c r="G46" s="173"/>
      <c r="H46" s="173">
        <f>'実質公債費比率（分子）の構造'!M$48</f>
        <v>683</v>
      </c>
      <c r="I46" s="173"/>
      <c r="J46" s="173"/>
      <c r="K46" s="173">
        <f>'実質公債費比率（分子）の構造'!N$48</f>
        <v>605</v>
      </c>
      <c r="L46" s="173"/>
      <c r="M46" s="173"/>
      <c r="N46" s="173">
        <f>'実質公債費比率（分子）の構造'!O$48</f>
        <v>562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1685</v>
      </c>
      <c r="C49" s="173"/>
      <c r="D49" s="173"/>
      <c r="E49" s="173">
        <f>'実質公債費比率（分子）の構造'!L$45</f>
        <v>1678</v>
      </c>
      <c r="F49" s="173"/>
      <c r="G49" s="173"/>
      <c r="H49" s="173">
        <f>'実質公債費比率（分子）の構造'!M$45</f>
        <v>1641</v>
      </c>
      <c r="I49" s="173"/>
      <c r="J49" s="173"/>
      <c r="K49" s="173">
        <f>'実質公債費比率（分子）の構造'!N$45</f>
        <v>1551</v>
      </c>
      <c r="L49" s="173"/>
      <c r="M49" s="173"/>
      <c r="N49" s="173">
        <f>'実質公債費比率（分子）の構造'!O$45</f>
        <v>1589</v>
      </c>
      <c r="O49" s="173"/>
      <c r="P49" s="173"/>
    </row>
    <row r="50" spans="1:16" x14ac:dyDescent="0.2">
      <c r="A50" s="173" t="s">
        <v>71</v>
      </c>
      <c r="B50" s="173" t="e">
        <f>NA()</f>
        <v>#N/A</v>
      </c>
      <c r="C50" s="173">
        <f>IF(ISNUMBER('実質公債費比率（分子）の構造'!K$53),'実質公債費比率（分子）の構造'!K$53,NA())</f>
        <v>577</v>
      </c>
      <c r="D50" s="173" t="e">
        <f>NA()</f>
        <v>#N/A</v>
      </c>
      <c r="E50" s="173" t="e">
        <f>NA()</f>
        <v>#N/A</v>
      </c>
      <c r="F50" s="173">
        <f>IF(ISNUMBER('実質公債費比率（分子）の構造'!L$53),'実質公債費比率（分子）の構造'!L$53,NA())</f>
        <v>504</v>
      </c>
      <c r="G50" s="173" t="e">
        <f>NA()</f>
        <v>#N/A</v>
      </c>
      <c r="H50" s="173" t="e">
        <f>NA()</f>
        <v>#N/A</v>
      </c>
      <c r="I50" s="173">
        <f>IF(ISNUMBER('実質公債費比率（分子）の構造'!M$53),'実質公債費比率（分子）の構造'!M$53,NA())</f>
        <v>488</v>
      </c>
      <c r="J50" s="173" t="e">
        <f>NA()</f>
        <v>#N/A</v>
      </c>
      <c r="K50" s="173" t="e">
        <f>NA()</f>
        <v>#N/A</v>
      </c>
      <c r="L50" s="173">
        <f>IF(ISNUMBER('実質公債費比率（分子）の構造'!N$53),'実質公債費比率（分子）の構造'!N$53,NA())</f>
        <v>452</v>
      </c>
      <c r="M50" s="173" t="e">
        <f>NA()</f>
        <v>#N/A</v>
      </c>
      <c r="N50" s="173" t="e">
        <f>NA()</f>
        <v>#N/A</v>
      </c>
      <c r="O50" s="173">
        <f>IF(ISNUMBER('実質公債費比率（分子）の構造'!O$53),'実質公債費比率（分子）の構造'!O$53,NA())</f>
        <v>467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19388</v>
      </c>
      <c r="E56" s="172"/>
      <c r="F56" s="172"/>
      <c r="G56" s="172">
        <f>'将来負担比率（分子）の構造'!J$52</f>
        <v>18967</v>
      </c>
      <c r="H56" s="172"/>
      <c r="I56" s="172"/>
      <c r="J56" s="172">
        <f>'将来負担比率（分子）の構造'!K$52</f>
        <v>18704</v>
      </c>
      <c r="K56" s="172"/>
      <c r="L56" s="172"/>
      <c r="M56" s="172">
        <f>'将来負担比率（分子）の構造'!L$52</f>
        <v>17994</v>
      </c>
      <c r="N56" s="172"/>
      <c r="O56" s="172"/>
      <c r="P56" s="172">
        <f>'将来負担比率（分子）の構造'!M$52</f>
        <v>17455</v>
      </c>
    </row>
    <row r="57" spans="1:16" x14ac:dyDescent="0.2">
      <c r="A57" s="172" t="s">
        <v>42</v>
      </c>
      <c r="B57" s="172"/>
      <c r="C57" s="172"/>
      <c r="D57" s="172">
        <f>'将来負担比率（分子）の構造'!I$51</f>
        <v>272</v>
      </c>
      <c r="E57" s="172"/>
      <c r="F57" s="172"/>
      <c r="G57" s="172">
        <f>'将来負担比率（分子）の構造'!J$51</f>
        <v>198</v>
      </c>
      <c r="H57" s="172"/>
      <c r="I57" s="172"/>
      <c r="J57" s="172">
        <f>'将来負担比率（分子）の構造'!K$51</f>
        <v>177</v>
      </c>
      <c r="K57" s="172"/>
      <c r="L57" s="172"/>
      <c r="M57" s="172">
        <f>'将来負担比率（分子）の構造'!L$51</f>
        <v>159</v>
      </c>
      <c r="N57" s="172"/>
      <c r="O57" s="172"/>
      <c r="P57" s="172">
        <f>'将来負担比率（分子）の構造'!M$51</f>
        <v>164</v>
      </c>
    </row>
    <row r="58" spans="1:16" x14ac:dyDescent="0.2">
      <c r="A58" s="172" t="s">
        <v>41</v>
      </c>
      <c r="B58" s="172"/>
      <c r="C58" s="172"/>
      <c r="D58" s="172">
        <f>'将来負担比率（分子）の構造'!I$50</f>
        <v>8621</v>
      </c>
      <c r="E58" s="172"/>
      <c r="F58" s="172"/>
      <c r="G58" s="172">
        <f>'将来負担比率（分子）の構造'!J$50</f>
        <v>8674</v>
      </c>
      <c r="H58" s="172"/>
      <c r="I58" s="172"/>
      <c r="J58" s="172">
        <f>'将来負担比率（分子）の構造'!K$50</f>
        <v>7999</v>
      </c>
      <c r="K58" s="172"/>
      <c r="L58" s="172"/>
      <c r="M58" s="172">
        <f>'将来負担比率（分子）の構造'!L$50</f>
        <v>7513</v>
      </c>
      <c r="N58" s="172"/>
      <c r="O58" s="172"/>
      <c r="P58" s="172">
        <f>'将来負担比率（分子）の構造'!M$50</f>
        <v>7804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174</v>
      </c>
      <c r="C61" s="172"/>
      <c r="D61" s="172"/>
      <c r="E61" s="172">
        <f>'将来負担比率（分子）の構造'!J$46</f>
        <v>175</v>
      </c>
      <c r="F61" s="172"/>
      <c r="G61" s="172"/>
      <c r="H61" s="172">
        <f>'将来負担比率（分子）の構造'!K$46</f>
        <v>176</v>
      </c>
      <c r="I61" s="172"/>
      <c r="J61" s="172"/>
      <c r="K61" s="172">
        <f>'将来負担比率（分子）の構造'!L$46</f>
        <v>177</v>
      </c>
      <c r="L61" s="172"/>
      <c r="M61" s="172"/>
      <c r="N61" s="172">
        <f>'将来負担比率（分子）の構造'!M$46</f>
        <v>179</v>
      </c>
      <c r="O61" s="172"/>
      <c r="P61" s="172"/>
    </row>
    <row r="62" spans="1:16" x14ac:dyDescent="0.2">
      <c r="A62" s="172" t="s">
        <v>35</v>
      </c>
      <c r="B62" s="172">
        <f>'将来負担比率（分子）の構造'!I$45</f>
        <v>2180</v>
      </c>
      <c r="C62" s="172"/>
      <c r="D62" s="172"/>
      <c r="E62" s="172">
        <f>'将来負担比率（分子）の構造'!J$45</f>
        <v>2051</v>
      </c>
      <c r="F62" s="172"/>
      <c r="G62" s="172"/>
      <c r="H62" s="172">
        <f>'将来負担比率（分子）の構造'!K$45</f>
        <v>2045</v>
      </c>
      <c r="I62" s="172"/>
      <c r="J62" s="172"/>
      <c r="K62" s="172">
        <f>'将来負担比率（分子）の構造'!L$45</f>
        <v>2080</v>
      </c>
      <c r="L62" s="172"/>
      <c r="M62" s="172"/>
      <c r="N62" s="172">
        <f>'将来負担比率（分子）の構造'!M$45</f>
        <v>2072</v>
      </c>
      <c r="O62" s="172"/>
      <c r="P62" s="172"/>
    </row>
    <row r="63" spans="1:16" x14ac:dyDescent="0.2">
      <c r="A63" s="172" t="s">
        <v>34</v>
      </c>
      <c r="B63" s="172">
        <f>'将来負担比率（分子）の構造'!I$44</f>
        <v>622</v>
      </c>
      <c r="C63" s="172"/>
      <c r="D63" s="172"/>
      <c r="E63" s="172">
        <f>'将来負担比率（分子）の構造'!J$44</f>
        <v>534</v>
      </c>
      <c r="F63" s="172"/>
      <c r="G63" s="172"/>
      <c r="H63" s="172">
        <f>'将来負担比率（分子）の構造'!K$44</f>
        <v>458</v>
      </c>
      <c r="I63" s="172"/>
      <c r="J63" s="172"/>
      <c r="K63" s="172">
        <f>'将来負担比率（分子）の構造'!L$44</f>
        <v>454</v>
      </c>
      <c r="L63" s="172"/>
      <c r="M63" s="172"/>
      <c r="N63" s="172">
        <f>'将来負担比率（分子）の構造'!M$44</f>
        <v>397</v>
      </c>
      <c r="O63" s="172"/>
      <c r="P63" s="172"/>
    </row>
    <row r="64" spans="1:16" x14ac:dyDescent="0.2">
      <c r="A64" s="172" t="s">
        <v>33</v>
      </c>
      <c r="B64" s="172">
        <f>'将来負担比率（分子）の構造'!I$43</f>
        <v>9023</v>
      </c>
      <c r="C64" s="172"/>
      <c r="D64" s="172"/>
      <c r="E64" s="172">
        <f>'将来負担比率（分子）の構造'!J$43</f>
        <v>8788</v>
      </c>
      <c r="F64" s="172"/>
      <c r="G64" s="172"/>
      <c r="H64" s="172">
        <f>'将来負担比率（分子）の構造'!K$43</f>
        <v>8505</v>
      </c>
      <c r="I64" s="172"/>
      <c r="J64" s="172"/>
      <c r="K64" s="172">
        <f>'将来負担比率（分子）の構造'!L$43</f>
        <v>8386</v>
      </c>
      <c r="L64" s="172"/>
      <c r="M64" s="172"/>
      <c r="N64" s="172">
        <f>'将来負担比率（分子）の構造'!M$43</f>
        <v>8056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15431</v>
      </c>
      <c r="C66" s="172"/>
      <c r="D66" s="172"/>
      <c r="E66" s="172">
        <f>'将来負担比率（分子）の構造'!J$41</f>
        <v>14592</v>
      </c>
      <c r="F66" s="172"/>
      <c r="G66" s="172"/>
      <c r="H66" s="172">
        <f>'将来負担比率（分子）の構造'!K$41</f>
        <v>14534</v>
      </c>
      <c r="I66" s="172"/>
      <c r="J66" s="172"/>
      <c r="K66" s="172">
        <f>'将来負担比率（分子）の構造'!L$41</f>
        <v>14122</v>
      </c>
      <c r="L66" s="172"/>
      <c r="M66" s="172"/>
      <c r="N66" s="172">
        <f>'将来負担比率（分子）の構造'!M$41</f>
        <v>13836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2916</v>
      </c>
      <c r="C72" s="176">
        <f>基金残高に係る経年分析!G55</f>
        <v>2790</v>
      </c>
      <c r="D72" s="176">
        <f>基金残高に係る経年分析!H55</f>
        <v>3068</v>
      </c>
    </row>
    <row r="73" spans="1:16" x14ac:dyDescent="0.2">
      <c r="A73" s="175" t="s">
        <v>78</v>
      </c>
      <c r="B73" s="176">
        <f>基金残高に係る経年分析!F56</f>
        <v>169</v>
      </c>
      <c r="C73" s="176">
        <f>基金残高に係る経年分析!G56</f>
        <v>169</v>
      </c>
      <c r="D73" s="176">
        <f>基金残高に係る経年分析!H56</f>
        <v>308</v>
      </c>
    </row>
    <row r="74" spans="1:16" x14ac:dyDescent="0.2">
      <c r="A74" s="175" t="s">
        <v>79</v>
      </c>
      <c r="B74" s="176">
        <f>基金残高に係る経年分析!F57</f>
        <v>6185</v>
      </c>
      <c r="C74" s="176">
        <f>基金残高に係る経年分析!G57</f>
        <v>5808</v>
      </c>
      <c r="D74" s="176">
        <f>基金残高に係る経年分析!H57</f>
        <v>5704</v>
      </c>
    </row>
  </sheetData>
  <sheetProtection algorithmName="SHA-512" hashValue="ziJE+B3b1oQ3GeSQuE63cicnmrIHq1KGWtTHLz6SoKKQvSBPLIWoiRZ4x/OUvMufX0QrEwSgH4AE7WpL6+fP6g==" saltValue="qfThAZlDdln7JK4yU+kw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8" t="s">
        <v>219</v>
      </c>
      <c r="DI1" s="609"/>
      <c r="DJ1" s="609"/>
      <c r="DK1" s="609"/>
      <c r="DL1" s="609"/>
      <c r="DM1" s="609"/>
      <c r="DN1" s="610"/>
      <c r="DO1" s="212"/>
      <c r="DP1" s="608" t="s">
        <v>220</v>
      </c>
      <c r="DQ1" s="609"/>
      <c r="DR1" s="609"/>
      <c r="DS1" s="609"/>
      <c r="DT1" s="609"/>
      <c r="DU1" s="609"/>
      <c r="DV1" s="609"/>
      <c r="DW1" s="609"/>
      <c r="DX1" s="609"/>
      <c r="DY1" s="609"/>
      <c r="DZ1" s="609"/>
      <c r="EA1" s="609"/>
      <c r="EB1" s="609"/>
      <c r="EC1" s="610"/>
      <c r="ED1" s="210"/>
      <c r="EE1" s="210"/>
      <c r="EF1" s="210"/>
      <c r="EG1" s="210"/>
      <c r="EH1" s="210"/>
      <c r="EI1" s="210"/>
      <c r="EJ1" s="210"/>
      <c r="EK1" s="210"/>
      <c r="EL1" s="210"/>
      <c r="EM1" s="210"/>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11" t="s">
        <v>222</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1" t="s">
        <v>223</v>
      </c>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3"/>
      <c r="CD3" s="614" t="s">
        <v>224</v>
      </c>
      <c r="CE3" s="615"/>
      <c r="CF3" s="615"/>
      <c r="CG3" s="615"/>
      <c r="CH3" s="615"/>
      <c r="CI3" s="615"/>
      <c r="CJ3" s="615"/>
      <c r="CK3" s="615"/>
      <c r="CL3" s="615"/>
      <c r="CM3" s="615"/>
      <c r="CN3" s="615"/>
      <c r="CO3" s="615"/>
      <c r="CP3" s="615"/>
      <c r="CQ3" s="615"/>
      <c r="CR3" s="615"/>
      <c r="CS3" s="615"/>
      <c r="CT3" s="615"/>
      <c r="CU3" s="615"/>
      <c r="CV3" s="615"/>
      <c r="CW3" s="615"/>
      <c r="CX3" s="615"/>
      <c r="CY3" s="615"/>
      <c r="CZ3" s="615"/>
      <c r="DA3" s="615"/>
      <c r="DB3" s="615"/>
      <c r="DC3" s="615"/>
      <c r="DD3" s="615"/>
      <c r="DE3" s="615"/>
      <c r="DF3" s="615"/>
      <c r="DG3" s="615"/>
      <c r="DH3" s="615"/>
      <c r="DI3" s="615"/>
      <c r="DJ3" s="615"/>
      <c r="DK3" s="615"/>
      <c r="DL3" s="615"/>
      <c r="DM3" s="615"/>
      <c r="DN3" s="615"/>
      <c r="DO3" s="615"/>
      <c r="DP3" s="615"/>
      <c r="DQ3" s="615"/>
      <c r="DR3" s="615"/>
      <c r="DS3" s="615"/>
      <c r="DT3" s="615"/>
      <c r="DU3" s="615"/>
      <c r="DV3" s="615"/>
      <c r="DW3" s="615"/>
      <c r="DX3" s="615"/>
      <c r="DY3" s="615"/>
      <c r="DZ3" s="615"/>
      <c r="EA3" s="615"/>
      <c r="EB3" s="615"/>
      <c r="EC3" s="616"/>
    </row>
    <row r="4" spans="2:143" ht="11.25" customHeight="1" x14ac:dyDescent="0.2">
      <c r="B4" s="611" t="s">
        <v>1</v>
      </c>
      <c r="C4" s="612"/>
      <c r="D4" s="612"/>
      <c r="E4" s="612"/>
      <c r="F4" s="612"/>
      <c r="G4" s="612"/>
      <c r="H4" s="612"/>
      <c r="I4" s="612"/>
      <c r="J4" s="612"/>
      <c r="K4" s="612"/>
      <c r="L4" s="612"/>
      <c r="M4" s="612"/>
      <c r="N4" s="612"/>
      <c r="O4" s="612"/>
      <c r="P4" s="612"/>
      <c r="Q4" s="613"/>
      <c r="R4" s="611" t="s">
        <v>225</v>
      </c>
      <c r="S4" s="612"/>
      <c r="T4" s="612"/>
      <c r="U4" s="612"/>
      <c r="V4" s="612"/>
      <c r="W4" s="612"/>
      <c r="X4" s="612"/>
      <c r="Y4" s="613"/>
      <c r="Z4" s="611" t="s">
        <v>226</v>
      </c>
      <c r="AA4" s="612"/>
      <c r="AB4" s="612"/>
      <c r="AC4" s="613"/>
      <c r="AD4" s="611" t="s">
        <v>227</v>
      </c>
      <c r="AE4" s="612"/>
      <c r="AF4" s="612"/>
      <c r="AG4" s="612"/>
      <c r="AH4" s="612"/>
      <c r="AI4" s="612"/>
      <c r="AJ4" s="612"/>
      <c r="AK4" s="613"/>
      <c r="AL4" s="611" t="s">
        <v>226</v>
      </c>
      <c r="AM4" s="612"/>
      <c r="AN4" s="612"/>
      <c r="AO4" s="613"/>
      <c r="AP4" s="617" t="s">
        <v>228</v>
      </c>
      <c r="AQ4" s="617"/>
      <c r="AR4" s="617"/>
      <c r="AS4" s="617"/>
      <c r="AT4" s="617"/>
      <c r="AU4" s="617"/>
      <c r="AV4" s="617"/>
      <c r="AW4" s="617"/>
      <c r="AX4" s="617"/>
      <c r="AY4" s="617"/>
      <c r="AZ4" s="617"/>
      <c r="BA4" s="617"/>
      <c r="BB4" s="617"/>
      <c r="BC4" s="617"/>
      <c r="BD4" s="617"/>
      <c r="BE4" s="617"/>
      <c r="BF4" s="617"/>
      <c r="BG4" s="617" t="s">
        <v>229</v>
      </c>
      <c r="BH4" s="617"/>
      <c r="BI4" s="617"/>
      <c r="BJ4" s="617"/>
      <c r="BK4" s="617"/>
      <c r="BL4" s="617"/>
      <c r="BM4" s="617"/>
      <c r="BN4" s="617"/>
      <c r="BO4" s="617" t="s">
        <v>226</v>
      </c>
      <c r="BP4" s="617"/>
      <c r="BQ4" s="617"/>
      <c r="BR4" s="617"/>
      <c r="BS4" s="617" t="s">
        <v>230</v>
      </c>
      <c r="BT4" s="617"/>
      <c r="BU4" s="617"/>
      <c r="BV4" s="617"/>
      <c r="BW4" s="617"/>
      <c r="BX4" s="617"/>
      <c r="BY4" s="617"/>
      <c r="BZ4" s="617"/>
      <c r="CA4" s="617"/>
      <c r="CB4" s="617"/>
      <c r="CD4" s="614" t="s">
        <v>231</v>
      </c>
      <c r="CE4" s="615"/>
      <c r="CF4" s="615"/>
      <c r="CG4" s="615"/>
      <c r="CH4" s="615"/>
      <c r="CI4" s="615"/>
      <c r="CJ4" s="615"/>
      <c r="CK4" s="615"/>
      <c r="CL4" s="615"/>
      <c r="CM4" s="615"/>
      <c r="CN4" s="615"/>
      <c r="CO4" s="615"/>
      <c r="CP4" s="615"/>
      <c r="CQ4" s="615"/>
      <c r="CR4" s="615"/>
      <c r="CS4" s="615"/>
      <c r="CT4" s="615"/>
      <c r="CU4" s="615"/>
      <c r="CV4" s="615"/>
      <c r="CW4" s="615"/>
      <c r="CX4" s="615"/>
      <c r="CY4" s="615"/>
      <c r="CZ4" s="615"/>
      <c r="DA4" s="615"/>
      <c r="DB4" s="615"/>
      <c r="DC4" s="615"/>
      <c r="DD4" s="615"/>
      <c r="DE4" s="615"/>
      <c r="DF4" s="615"/>
      <c r="DG4" s="615"/>
      <c r="DH4" s="615"/>
      <c r="DI4" s="615"/>
      <c r="DJ4" s="615"/>
      <c r="DK4" s="615"/>
      <c r="DL4" s="615"/>
      <c r="DM4" s="615"/>
      <c r="DN4" s="615"/>
      <c r="DO4" s="615"/>
      <c r="DP4" s="615"/>
      <c r="DQ4" s="615"/>
      <c r="DR4" s="615"/>
      <c r="DS4" s="615"/>
      <c r="DT4" s="615"/>
      <c r="DU4" s="615"/>
      <c r="DV4" s="615"/>
      <c r="DW4" s="615"/>
      <c r="DX4" s="615"/>
      <c r="DY4" s="615"/>
      <c r="DZ4" s="615"/>
      <c r="EA4" s="615"/>
      <c r="EB4" s="615"/>
      <c r="EC4" s="616"/>
    </row>
    <row r="5" spans="2:143" s="216" customFormat="1" ht="11.25" customHeight="1" x14ac:dyDescent="0.2">
      <c r="B5" s="618" t="s">
        <v>232</v>
      </c>
      <c r="C5" s="619"/>
      <c r="D5" s="619"/>
      <c r="E5" s="619"/>
      <c r="F5" s="619"/>
      <c r="G5" s="619"/>
      <c r="H5" s="619"/>
      <c r="I5" s="619"/>
      <c r="J5" s="619"/>
      <c r="K5" s="619"/>
      <c r="L5" s="619"/>
      <c r="M5" s="619"/>
      <c r="N5" s="619"/>
      <c r="O5" s="619"/>
      <c r="P5" s="619"/>
      <c r="Q5" s="620"/>
      <c r="R5" s="621">
        <v>3931413</v>
      </c>
      <c r="S5" s="622"/>
      <c r="T5" s="622"/>
      <c r="U5" s="622"/>
      <c r="V5" s="622"/>
      <c r="W5" s="622"/>
      <c r="X5" s="622"/>
      <c r="Y5" s="623"/>
      <c r="Z5" s="624">
        <v>25.3</v>
      </c>
      <c r="AA5" s="624"/>
      <c r="AB5" s="624"/>
      <c r="AC5" s="624"/>
      <c r="AD5" s="625">
        <v>3931413</v>
      </c>
      <c r="AE5" s="625"/>
      <c r="AF5" s="625"/>
      <c r="AG5" s="625"/>
      <c r="AH5" s="625"/>
      <c r="AI5" s="625"/>
      <c r="AJ5" s="625"/>
      <c r="AK5" s="625"/>
      <c r="AL5" s="626">
        <v>41.9</v>
      </c>
      <c r="AM5" s="627"/>
      <c r="AN5" s="627"/>
      <c r="AO5" s="628"/>
      <c r="AP5" s="618" t="s">
        <v>233</v>
      </c>
      <c r="AQ5" s="619"/>
      <c r="AR5" s="619"/>
      <c r="AS5" s="619"/>
      <c r="AT5" s="619"/>
      <c r="AU5" s="619"/>
      <c r="AV5" s="619"/>
      <c r="AW5" s="619"/>
      <c r="AX5" s="619"/>
      <c r="AY5" s="619"/>
      <c r="AZ5" s="619"/>
      <c r="BA5" s="619"/>
      <c r="BB5" s="619"/>
      <c r="BC5" s="619"/>
      <c r="BD5" s="619"/>
      <c r="BE5" s="619"/>
      <c r="BF5" s="620"/>
      <c r="BG5" s="632">
        <v>3920098</v>
      </c>
      <c r="BH5" s="633"/>
      <c r="BI5" s="633"/>
      <c r="BJ5" s="633"/>
      <c r="BK5" s="633"/>
      <c r="BL5" s="633"/>
      <c r="BM5" s="633"/>
      <c r="BN5" s="634"/>
      <c r="BO5" s="635">
        <v>99.7</v>
      </c>
      <c r="BP5" s="635"/>
      <c r="BQ5" s="635"/>
      <c r="BR5" s="635"/>
      <c r="BS5" s="636" t="s">
        <v>140</v>
      </c>
      <c r="BT5" s="636"/>
      <c r="BU5" s="636"/>
      <c r="BV5" s="636"/>
      <c r="BW5" s="636"/>
      <c r="BX5" s="636"/>
      <c r="BY5" s="636"/>
      <c r="BZ5" s="636"/>
      <c r="CA5" s="636"/>
      <c r="CB5" s="640"/>
      <c r="CD5" s="614" t="s">
        <v>228</v>
      </c>
      <c r="CE5" s="615"/>
      <c r="CF5" s="615"/>
      <c r="CG5" s="615"/>
      <c r="CH5" s="615"/>
      <c r="CI5" s="615"/>
      <c r="CJ5" s="615"/>
      <c r="CK5" s="615"/>
      <c r="CL5" s="615"/>
      <c r="CM5" s="615"/>
      <c r="CN5" s="615"/>
      <c r="CO5" s="615"/>
      <c r="CP5" s="615"/>
      <c r="CQ5" s="616"/>
      <c r="CR5" s="614" t="s">
        <v>234</v>
      </c>
      <c r="CS5" s="615"/>
      <c r="CT5" s="615"/>
      <c r="CU5" s="615"/>
      <c r="CV5" s="615"/>
      <c r="CW5" s="615"/>
      <c r="CX5" s="615"/>
      <c r="CY5" s="616"/>
      <c r="CZ5" s="614" t="s">
        <v>226</v>
      </c>
      <c r="DA5" s="615"/>
      <c r="DB5" s="615"/>
      <c r="DC5" s="616"/>
      <c r="DD5" s="614" t="s">
        <v>235</v>
      </c>
      <c r="DE5" s="615"/>
      <c r="DF5" s="615"/>
      <c r="DG5" s="615"/>
      <c r="DH5" s="615"/>
      <c r="DI5" s="615"/>
      <c r="DJ5" s="615"/>
      <c r="DK5" s="615"/>
      <c r="DL5" s="615"/>
      <c r="DM5" s="615"/>
      <c r="DN5" s="615"/>
      <c r="DO5" s="615"/>
      <c r="DP5" s="616"/>
      <c r="DQ5" s="614" t="s">
        <v>236</v>
      </c>
      <c r="DR5" s="615"/>
      <c r="DS5" s="615"/>
      <c r="DT5" s="615"/>
      <c r="DU5" s="615"/>
      <c r="DV5" s="615"/>
      <c r="DW5" s="615"/>
      <c r="DX5" s="615"/>
      <c r="DY5" s="615"/>
      <c r="DZ5" s="615"/>
      <c r="EA5" s="615"/>
      <c r="EB5" s="615"/>
      <c r="EC5" s="616"/>
    </row>
    <row r="6" spans="2:143" ht="11.25" customHeight="1" x14ac:dyDescent="0.2">
      <c r="B6" s="629" t="s">
        <v>237</v>
      </c>
      <c r="C6" s="630"/>
      <c r="D6" s="630"/>
      <c r="E6" s="630"/>
      <c r="F6" s="630"/>
      <c r="G6" s="630"/>
      <c r="H6" s="630"/>
      <c r="I6" s="630"/>
      <c r="J6" s="630"/>
      <c r="K6" s="630"/>
      <c r="L6" s="630"/>
      <c r="M6" s="630"/>
      <c r="N6" s="630"/>
      <c r="O6" s="630"/>
      <c r="P6" s="630"/>
      <c r="Q6" s="631"/>
      <c r="R6" s="632">
        <v>187281</v>
      </c>
      <c r="S6" s="633"/>
      <c r="T6" s="633"/>
      <c r="U6" s="633"/>
      <c r="V6" s="633"/>
      <c r="W6" s="633"/>
      <c r="X6" s="633"/>
      <c r="Y6" s="634"/>
      <c r="Z6" s="635">
        <v>1.2</v>
      </c>
      <c r="AA6" s="635"/>
      <c r="AB6" s="635"/>
      <c r="AC6" s="635"/>
      <c r="AD6" s="636">
        <v>187281</v>
      </c>
      <c r="AE6" s="636"/>
      <c r="AF6" s="636"/>
      <c r="AG6" s="636"/>
      <c r="AH6" s="636"/>
      <c r="AI6" s="636"/>
      <c r="AJ6" s="636"/>
      <c r="AK6" s="636"/>
      <c r="AL6" s="637">
        <v>2</v>
      </c>
      <c r="AM6" s="638"/>
      <c r="AN6" s="638"/>
      <c r="AO6" s="639"/>
      <c r="AP6" s="629" t="s">
        <v>238</v>
      </c>
      <c r="AQ6" s="630"/>
      <c r="AR6" s="630"/>
      <c r="AS6" s="630"/>
      <c r="AT6" s="630"/>
      <c r="AU6" s="630"/>
      <c r="AV6" s="630"/>
      <c r="AW6" s="630"/>
      <c r="AX6" s="630"/>
      <c r="AY6" s="630"/>
      <c r="AZ6" s="630"/>
      <c r="BA6" s="630"/>
      <c r="BB6" s="630"/>
      <c r="BC6" s="630"/>
      <c r="BD6" s="630"/>
      <c r="BE6" s="630"/>
      <c r="BF6" s="631"/>
      <c r="BG6" s="632">
        <v>3920098</v>
      </c>
      <c r="BH6" s="633"/>
      <c r="BI6" s="633"/>
      <c r="BJ6" s="633"/>
      <c r="BK6" s="633"/>
      <c r="BL6" s="633"/>
      <c r="BM6" s="633"/>
      <c r="BN6" s="634"/>
      <c r="BO6" s="635">
        <v>99.7</v>
      </c>
      <c r="BP6" s="635"/>
      <c r="BQ6" s="635"/>
      <c r="BR6" s="635"/>
      <c r="BS6" s="636" t="s">
        <v>239</v>
      </c>
      <c r="BT6" s="636"/>
      <c r="BU6" s="636"/>
      <c r="BV6" s="636"/>
      <c r="BW6" s="636"/>
      <c r="BX6" s="636"/>
      <c r="BY6" s="636"/>
      <c r="BZ6" s="636"/>
      <c r="CA6" s="636"/>
      <c r="CB6" s="640"/>
      <c r="CD6" s="643" t="s">
        <v>240</v>
      </c>
      <c r="CE6" s="644"/>
      <c r="CF6" s="644"/>
      <c r="CG6" s="644"/>
      <c r="CH6" s="644"/>
      <c r="CI6" s="644"/>
      <c r="CJ6" s="644"/>
      <c r="CK6" s="644"/>
      <c r="CL6" s="644"/>
      <c r="CM6" s="644"/>
      <c r="CN6" s="644"/>
      <c r="CO6" s="644"/>
      <c r="CP6" s="644"/>
      <c r="CQ6" s="645"/>
      <c r="CR6" s="632">
        <v>92558</v>
      </c>
      <c r="CS6" s="633"/>
      <c r="CT6" s="633"/>
      <c r="CU6" s="633"/>
      <c r="CV6" s="633"/>
      <c r="CW6" s="633"/>
      <c r="CX6" s="633"/>
      <c r="CY6" s="634"/>
      <c r="CZ6" s="626">
        <v>0.6</v>
      </c>
      <c r="DA6" s="627"/>
      <c r="DB6" s="627"/>
      <c r="DC6" s="646"/>
      <c r="DD6" s="641" t="s">
        <v>239</v>
      </c>
      <c r="DE6" s="633"/>
      <c r="DF6" s="633"/>
      <c r="DG6" s="633"/>
      <c r="DH6" s="633"/>
      <c r="DI6" s="633"/>
      <c r="DJ6" s="633"/>
      <c r="DK6" s="633"/>
      <c r="DL6" s="633"/>
      <c r="DM6" s="633"/>
      <c r="DN6" s="633"/>
      <c r="DO6" s="633"/>
      <c r="DP6" s="634"/>
      <c r="DQ6" s="641">
        <v>92558</v>
      </c>
      <c r="DR6" s="633"/>
      <c r="DS6" s="633"/>
      <c r="DT6" s="633"/>
      <c r="DU6" s="633"/>
      <c r="DV6" s="633"/>
      <c r="DW6" s="633"/>
      <c r="DX6" s="633"/>
      <c r="DY6" s="633"/>
      <c r="DZ6" s="633"/>
      <c r="EA6" s="633"/>
      <c r="EB6" s="633"/>
      <c r="EC6" s="642"/>
    </row>
    <row r="7" spans="2:143" ht="11.25" customHeight="1" x14ac:dyDescent="0.2">
      <c r="B7" s="629" t="s">
        <v>241</v>
      </c>
      <c r="C7" s="630"/>
      <c r="D7" s="630"/>
      <c r="E7" s="630"/>
      <c r="F7" s="630"/>
      <c r="G7" s="630"/>
      <c r="H7" s="630"/>
      <c r="I7" s="630"/>
      <c r="J7" s="630"/>
      <c r="K7" s="630"/>
      <c r="L7" s="630"/>
      <c r="M7" s="630"/>
      <c r="N7" s="630"/>
      <c r="O7" s="630"/>
      <c r="P7" s="630"/>
      <c r="Q7" s="631"/>
      <c r="R7" s="632">
        <v>1751</v>
      </c>
      <c r="S7" s="633"/>
      <c r="T7" s="633"/>
      <c r="U7" s="633"/>
      <c r="V7" s="633"/>
      <c r="W7" s="633"/>
      <c r="X7" s="633"/>
      <c r="Y7" s="634"/>
      <c r="Z7" s="635">
        <v>0</v>
      </c>
      <c r="AA7" s="635"/>
      <c r="AB7" s="635"/>
      <c r="AC7" s="635"/>
      <c r="AD7" s="636">
        <v>1751</v>
      </c>
      <c r="AE7" s="636"/>
      <c r="AF7" s="636"/>
      <c r="AG7" s="636"/>
      <c r="AH7" s="636"/>
      <c r="AI7" s="636"/>
      <c r="AJ7" s="636"/>
      <c r="AK7" s="636"/>
      <c r="AL7" s="637">
        <v>0</v>
      </c>
      <c r="AM7" s="638"/>
      <c r="AN7" s="638"/>
      <c r="AO7" s="639"/>
      <c r="AP7" s="629" t="s">
        <v>242</v>
      </c>
      <c r="AQ7" s="630"/>
      <c r="AR7" s="630"/>
      <c r="AS7" s="630"/>
      <c r="AT7" s="630"/>
      <c r="AU7" s="630"/>
      <c r="AV7" s="630"/>
      <c r="AW7" s="630"/>
      <c r="AX7" s="630"/>
      <c r="AY7" s="630"/>
      <c r="AZ7" s="630"/>
      <c r="BA7" s="630"/>
      <c r="BB7" s="630"/>
      <c r="BC7" s="630"/>
      <c r="BD7" s="630"/>
      <c r="BE7" s="630"/>
      <c r="BF7" s="631"/>
      <c r="BG7" s="632">
        <v>1069993</v>
      </c>
      <c r="BH7" s="633"/>
      <c r="BI7" s="633"/>
      <c r="BJ7" s="633"/>
      <c r="BK7" s="633"/>
      <c r="BL7" s="633"/>
      <c r="BM7" s="633"/>
      <c r="BN7" s="634"/>
      <c r="BO7" s="635">
        <v>27.2</v>
      </c>
      <c r="BP7" s="635"/>
      <c r="BQ7" s="635"/>
      <c r="BR7" s="635"/>
      <c r="BS7" s="636" t="s">
        <v>140</v>
      </c>
      <c r="BT7" s="636"/>
      <c r="BU7" s="636"/>
      <c r="BV7" s="636"/>
      <c r="BW7" s="636"/>
      <c r="BX7" s="636"/>
      <c r="BY7" s="636"/>
      <c r="BZ7" s="636"/>
      <c r="CA7" s="636"/>
      <c r="CB7" s="640"/>
      <c r="CD7" s="647" t="s">
        <v>243</v>
      </c>
      <c r="CE7" s="648"/>
      <c r="CF7" s="648"/>
      <c r="CG7" s="648"/>
      <c r="CH7" s="648"/>
      <c r="CI7" s="648"/>
      <c r="CJ7" s="648"/>
      <c r="CK7" s="648"/>
      <c r="CL7" s="648"/>
      <c r="CM7" s="648"/>
      <c r="CN7" s="648"/>
      <c r="CO7" s="648"/>
      <c r="CP7" s="648"/>
      <c r="CQ7" s="649"/>
      <c r="CR7" s="632">
        <v>2883324</v>
      </c>
      <c r="CS7" s="633"/>
      <c r="CT7" s="633"/>
      <c r="CU7" s="633"/>
      <c r="CV7" s="633"/>
      <c r="CW7" s="633"/>
      <c r="CX7" s="633"/>
      <c r="CY7" s="634"/>
      <c r="CZ7" s="635">
        <v>19.8</v>
      </c>
      <c r="DA7" s="635"/>
      <c r="DB7" s="635"/>
      <c r="DC7" s="635"/>
      <c r="DD7" s="641">
        <v>233281</v>
      </c>
      <c r="DE7" s="633"/>
      <c r="DF7" s="633"/>
      <c r="DG7" s="633"/>
      <c r="DH7" s="633"/>
      <c r="DI7" s="633"/>
      <c r="DJ7" s="633"/>
      <c r="DK7" s="633"/>
      <c r="DL7" s="633"/>
      <c r="DM7" s="633"/>
      <c r="DN7" s="633"/>
      <c r="DO7" s="633"/>
      <c r="DP7" s="634"/>
      <c r="DQ7" s="641">
        <v>2191546</v>
      </c>
      <c r="DR7" s="633"/>
      <c r="DS7" s="633"/>
      <c r="DT7" s="633"/>
      <c r="DU7" s="633"/>
      <c r="DV7" s="633"/>
      <c r="DW7" s="633"/>
      <c r="DX7" s="633"/>
      <c r="DY7" s="633"/>
      <c r="DZ7" s="633"/>
      <c r="EA7" s="633"/>
      <c r="EB7" s="633"/>
      <c r="EC7" s="642"/>
    </row>
    <row r="8" spans="2:143" ht="11.25" customHeight="1" x14ac:dyDescent="0.2">
      <c r="B8" s="629" t="s">
        <v>244</v>
      </c>
      <c r="C8" s="630"/>
      <c r="D8" s="630"/>
      <c r="E8" s="630"/>
      <c r="F8" s="630"/>
      <c r="G8" s="630"/>
      <c r="H8" s="630"/>
      <c r="I8" s="630"/>
      <c r="J8" s="630"/>
      <c r="K8" s="630"/>
      <c r="L8" s="630"/>
      <c r="M8" s="630"/>
      <c r="N8" s="630"/>
      <c r="O8" s="630"/>
      <c r="P8" s="630"/>
      <c r="Q8" s="631"/>
      <c r="R8" s="632">
        <v>14632</v>
      </c>
      <c r="S8" s="633"/>
      <c r="T8" s="633"/>
      <c r="U8" s="633"/>
      <c r="V8" s="633"/>
      <c r="W8" s="633"/>
      <c r="X8" s="633"/>
      <c r="Y8" s="634"/>
      <c r="Z8" s="635">
        <v>0.1</v>
      </c>
      <c r="AA8" s="635"/>
      <c r="AB8" s="635"/>
      <c r="AC8" s="635"/>
      <c r="AD8" s="636">
        <v>14632</v>
      </c>
      <c r="AE8" s="636"/>
      <c r="AF8" s="636"/>
      <c r="AG8" s="636"/>
      <c r="AH8" s="636"/>
      <c r="AI8" s="636"/>
      <c r="AJ8" s="636"/>
      <c r="AK8" s="636"/>
      <c r="AL8" s="637">
        <v>0.2</v>
      </c>
      <c r="AM8" s="638"/>
      <c r="AN8" s="638"/>
      <c r="AO8" s="639"/>
      <c r="AP8" s="629" t="s">
        <v>245</v>
      </c>
      <c r="AQ8" s="630"/>
      <c r="AR8" s="630"/>
      <c r="AS8" s="630"/>
      <c r="AT8" s="630"/>
      <c r="AU8" s="630"/>
      <c r="AV8" s="630"/>
      <c r="AW8" s="630"/>
      <c r="AX8" s="630"/>
      <c r="AY8" s="630"/>
      <c r="AZ8" s="630"/>
      <c r="BA8" s="630"/>
      <c r="BB8" s="630"/>
      <c r="BC8" s="630"/>
      <c r="BD8" s="630"/>
      <c r="BE8" s="630"/>
      <c r="BF8" s="631"/>
      <c r="BG8" s="632">
        <v>35966</v>
      </c>
      <c r="BH8" s="633"/>
      <c r="BI8" s="633"/>
      <c r="BJ8" s="633"/>
      <c r="BK8" s="633"/>
      <c r="BL8" s="633"/>
      <c r="BM8" s="633"/>
      <c r="BN8" s="634"/>
      <c r="BO8" s="635">
        <v>0.9</v>
      </c>
      <c r="BP8" s="635"/>
      <c r="BQ8" s="635"/>
      <c r="BR8" s="635"/>
      <c r="BS8" s="636" t="s">
        <v>239</v>
      </c>
      <c r="BT8" s="636"/>
      <c r="BU8" s="636"/>
      <c r="BV8" s="636"/>
      <c r="BW8" s="636"/>
      <c r="BX8" s="636"/>
      <c r="BY8" s="636"/>
      <c r="BZ8" s="636"/>
      <c r="CA8" s="636"/>
      <c r="CB8" s="640"/>
      <c r="CD8" s="647" t="s">
        <v>246</v>
      </c>
      <c r="CE8" s="648"/>
      <c r="CF8" s="648"/>
      <c r="CG8" s="648"/>
      <c r="CH8" s="648"/>
      <c r="CI8" s="648"/>
      <c r="CJ8" s="648"/>
      <c r="CK8" s="648"/>
      <c r="CL8" s="648"/>
      <c r="CM8" s="648"/>
      <c r="CN8" s="648"/>
      <c r="CO8" s="648"/>
      <c r="CP8" s="648"/>
      <c r="CQ8" s="649"/>
      <c r="CR8" s="632">
        <v>3346962</v>
      </c>
      <c r="CS8" s="633"/>
      <c r="CT8" s="633"/>
      <c r="CU8" s="633"/>
      <c r="CV8" s="633"/>
      <c r="CW8" s="633"/>
      <c r="CX8" s="633"/>
      <c r="CY8" s="634"/>
      <c r="CZ8" s="635">
        <v>23</v>
      </c>
      <c r="DA8" s="635"/>
      <c r="DB8" s="635"/>
      <c r="DC8" s="635"/>
      <c r="DD8" s="641">
        <v>17744</v>
      </c>
      <c r="DE8" s="633"/>
      <c r="DF8" s="633"/>
      <c r="DG8" s="633"/>
      <c r="DH8" s="633"/>
      <c r="DI8" s="633"/>
      <c r="DJ8" s="633"/>
      <c r="DK8" s="633"/>
      <c r="DL8" s="633"/>
      <c r="DM8" s="633"/>
      <c r="DN8" s="633"/>
      <c r="DO8" s="633"/>
      <c r="DP8" s="634"/>
      <c r="DQ8" s="641">
        <v>1758721</v>
      </c>
      <c r="DR8" s="633"/>
      <c r="DS8" s="633"/>
      <c r="DT8" s="633"/>
      <c r="DU8" s="633"/>
      <c r="DV8" s="633"/>
      <c r="DW8" s="633"/>
      <c r="DX8" s="633"/>
      <c r="DY8" s="633"/>
      <c r="DZ8" s="633"/>
      <c r="EA8" s="633"/>
      <c r="EB8" s="633"/>
      <c r="EC8" s="642"/>
    </row>
    <row r="9" spans="2:143" ht="11.25" customHeight="1" x14ac:dyDescent="0.2">
      <c r="B9" s="629" t="s">
        <v>247</v>
      </c>
      <c r="C9" s="630"/>
      <c r="D9" s="630"/>
      <c r="E9" s="630"/>
      <c r="F9" s="630"/>
      <c r="G9" s="630"/>
      <c r="H9" s="630"/>
      <c r="I9" s="630"/>
      <c r="J9" s="630"/>
      <c r="K9" s="630"/>
      <c r="L9" s="630"/>
      <c r="M9" s="630"/>
      <c r="N9" s="630"/>
      <c r="O9" s="630"/>
      <c r="P9" s="630"/>
      <c r="Q9" s="631"/>
      <c r="R9" s="632">
        <v>16525</v>
      </c>
      <c r="S9" s="633"/>
      <c r="T9" s="633"/>
      <c r="U9" s="633"/>
      <c r="V9" s="633"/>
      <c r="W9" s="633"/>
      <c r="X9" s="633"/>
      <c r="Y9" s="634"/>
      <c r="Z9" s="635">
        <v>0.1</v>
      </c>
      <c r="AA9" s="635"/>
      <c r="AB9" s="635"/>
      <c r="AC9" s="635"/>
      <c r="AD9" s="636">
        <v>16525</v>
      </c>
      <c r="AE9" s="636"/>
      <c r="AF9" s="636"/>
      <c r="AG9" s="636"/>
      <c r="AH9" s="636"/>
      <c r="AI9" s="636"/>
      <c r="AJ9" s="636"/>
      <c r="AK9" s="636"/>
      <c r="AL9" s="637">
        <v>0.2</v>
      </c>
      <c r="AM9" s="638"/>
      <c r="AN9" s="638"/>
      <c r="AO9" s="639"/>
      <c r="AP9" s="629" t="s">
        <v>248</v>
      </c>
      <c r="AQ9" s="630"/>
      <c r="AR9" s="630"/>
      <c r="AS9" s="630"/>
      <c r="AT9" s="630"/>
      <c r="AU9" s="630"/>
      <c r="AV9" s="630"/>
      <c r="AW9" s="630"/>
      <c r="AX9" s="630"/>
      <c r="AY9" s="630"/>
      <c r="AZ9" s="630"/>
      <c r="BA9" s="630"/>
      <c r="BB9" s="630"/>
      <c r="BC9" s="630"/>
      <c r="BD9" s="630"/>
      <c r="BE9" s="630"/>
      <c r="BF9" s="631"/>
      <c r="BG9" s="632">
        <v>893740</v>
      </c>
      <c r="BH9" s="633"/>
      <c r="BI9" s="633"/>
      <c r="BJ9" s="633"/>
      <c r="BK9" s="633"/>
      <c r="BL9" s="633"/>
      <c r="BM9" s="633"/>
      <c r="BN9" s="634"/>
      <c r="BO9" s="635">
        <v>22.7</v>
      </c>
      <c r="BP9" s="635"/>
      <c r="BQ9" s="635"/>
      <c r="BR9" s="635"/>
      <c r="BS9" s="636" t="s">
        <v>140</v>
      </c>
      <c r="BT9" s="636"/>
      <c r="BU9" s="636"/>
      <c r="BV9" s="636"/>
      <c r="BW9" s="636"/>
      <c r="BX9" s="636"/>
      <c r="BY9" s="636"/>
      <c r="BZ9" s="636"/>
      <c r="CA9" s="636"/>
      <c r="CB9" s="640"/>
      <c r="CD9" s="647" t="s">
        <v>249</v>
      </c>
      <c r="CE9" s="648"/>
      <c r="CF9" s="648"/>
      <c r="CG9" s="648"/>
      <c r="CH9" s="648"/>
      <c r="CI9" s="648"/>
      <c r="CJ9" s="648"/>
      <c r="CK9" s="648"/>
      <c r="CL9" s="648"/>
      <c r="CM9" s="648"/>
      <c r="CN9" s="648"/>
      <c r="CO9" s="648"/>
      <c r="CP9" s="648"/>
      <c r="CQ9" s="649"/>
      <c r="CR9" s="632">
        <v>1422235</v>
      </c>
      <c r="CS9" s="633"/>
      <c r="CT9" s="633"/>
      <c r="CU9" s="633"/>
      <c r="CV9" s="633"/>
      <c r="CW9" s="633"/>
      <c r="CX9" s="633"/>
      <c r="CY9" s="634"/>
      <c r="CZ9" s="635">
        <v>9.8000000000000007</v>
      </c>
      <c r="DA9" s="635"/>
      <c r="DB9" s="635"/>
      <c r="DC9" s="635"/>
      <c r="DD9" s="641">
        <v>33320</v>
      </c>
      <c r="DE9" s="633"/>
      <c r="DF9" s="633"/>
      <c r="DG9" s="633"/>
      <c r="DH9" s="633"/>
      <c r="DI9" s="633"/>
      <c r="DJ9" s="633"/>
      <c r="DK9" s="633"/>
      <c r="DL9" s="633"/>
      <c r="DM9" s="633"/>
      <c r="DN9" s="633"/>
      <c r="DO9" s="633"/>
      <c r="DP9" s="634"/>
      <c r="DQ9" s="641">
        <v>1109965</v>
      </c>
      <c r="DR9" s="633"/>
      <c r="DS9" s="633"/>
      <c r="DT9" s="633"/>
      <c r="DU9" s="633"/>
      <c r="DV9" s="633"/>
      <c r="DW9" s="633"/>
      <c r="DX9" s="633"/>
      <c r="DY9" s="633"/>
      <c r="DZ9" s="633"/>
      <c r="EA9" s="633"/>
      <c r="EB9" s="633"/>
      <c r="EC9" s="642"/>
    </row>
    <row r="10" spans="2:143" ht="11.25" customHeight="1" x14ac:dyDescent="0.2">
      <c r="B10" s="629" t="s">
        <v>250</v>
      </c>
      <c r="C10" s="630"/>
      <c r="D10" s="630"/>
      <c r="E10" s="630"/>
      <c r="F10" s="630"/>
      <c r="G10" s="630"/>
      <c r="H10" s="630"/>
      <c r="I10" s="630"/>
      <c r="J10" s="630"/>
      <c r="K10" s="630"/>
      <c r="L10" s="630"/>
      <c r="M10" s="630"/>
      <c r="N10" s="630"/>
      <c r="O10" s="630"/>
      <c r="P10" s="630"/>
      <c r="Q10" s="631"/>
      <c r="R10" s="632" t="s">
        <v>239</v>
      </c>
      <c r="S10" s="633"/>
      <c r="T10" s="633"/>
      <c r="U10" s="633"/>
      <c r="V10" s="633"/>
      <c r="W10" s="633"/>
      <c r="X10" s="633"/>
      <c r="Y10" s="634"/>
      <c r="Z10" s="635" t="s">
        <v>140</v>
      </c>
      <c r="AA10" s="635"/>
      <c r="AB10" s="635"/>
      <c r="AC10" s="635"/>
      <c r="AD10" s="636" t="s">
        <v>239</v>
      </c>
      <c r="AE10" s="636"/>
      <c r="AF10" s="636"/>
      <c r="AG10" s="636"/>
      <c r="AH10" s="636"/>
      <c r="AI10" s="636"/>
      <c r="AJ10" s="636"/>
      <c r="AK10" s="636"/>
      <c r="AL10" s="637" t="s">
        <v>239</v>
      </c>
      <c r="AM10" s="638"/>
      <c r="AN10" s="638"/>
      <c r="AO10" s="639"/>
      <c r="AP10" s="629" t="s">
        <v>251</v>
      </c>
      <c r="AQ10" s="630"/>
      <c r="AR10" s="630"/>
      <c r="AS10" s="630"/>
      <c r="AT10" s="630"/>
      <c r="AU10" s="630"/>
      <c r="AV10" s="630"/>
      <c r="AW10" s="630"/>
      <c r="AX10" s="630"/>
      <c r="AY10" s="630"/>
      <c r="AZ10" s="630"/>
      <c r="BA10" s="630"/>
      <c r="BB10" s="630"/>
      <c r="BC10" s="630"/>
      <c r="BD10" s="630"/>
      <c r="BE10" s="630"/>
      <c r="BF10" s="631"/>
      <c r="BG10" s="632">
        <v>49497</v>
      </c>
      <c r="BH10" s="633"/>
      <c r="BI10" s="633"/>
      <c r="BJ10" s="633"/>
      <c r="BK10" s="633"/>
      <c r="BL10" s="633"/>
      <c r="BM10" s="633"/>
      <c r="BN10" s="634"/>
      <c r="BO10" s="635">
        <v>1.3</v>
      </c>
      <c r="BP10" s="635"/>
      <c r="BQ10" s="635"/>
      <c r="BR10" s="635"/>
      <c r="BS10" s="636" t="s">
        <v>239</v>
      </c>
      <c r="BT10" s="636"/>
      <c r="BU10" s="636"/>
      <c r="BV10" s="636"/>
      <c r="BW10" s="636"/>
      <c r="BX10" s="636"/>
      <c r="BY10" s="636"/>
      <c r="BZ10" s="636"/>
      <c r="CA10" s="636"/>
      <c r="CB10" s="640"/>
      <c r="CD10" s="647" t="s">
        <v>252</v>
      </c>
      <c r="CE10" s="648"/>
      <c r="CF10" s="648"/>
      <c r="CG10" s="648"/>
      <c r="CH10" s="648"/>
      <c r="CI10" s="648"/>
      <c r="CJ10" s="648"/>
      <c r="CK10" s="648"/>
      <c r="CL10" s="648"/>
      <c r="CM10" s="648"/>
      <c r="CN10" s="648"/>
      <c r="CO10" s="648"/>
      <c r="CP10" s="648"/>
      <c r="CQ10" s="649"/>
      <c r="CR10" s="632" t="s">
        <v>239</v>
      </c>
      <c r="CS10" s="633"/>
      <c r="CT10" s="633"/>
      <c r="CU10" s="633"/>
      <c r="CV10" s="633"/>
      <c r="CW10" s="633"/>
      <c r="CX10" s="633"/>
      <c r="CY10" s="634"/>
      <c r="CZ10" s="635" t="s">
        <v>239</v>
      </c>
      <c r="DA10" s="635"/>
      <c r="DB10" s="635"/>
      <c r="DC10" s="635"/>
      <c r="DD10" s="641" t="s">
        <v>140</v>
      </c>
      <c r="DE10" s="633"/>
      <c r="DF10" s="633"/>
      <c r="DG10" s="633"/>
      <c r="DH10" s="633"/>
      <c r="DI10" s="633"/>
      <c r="DJ10" s="633"/>
      <c r="DK10" s="633"/>
      <c r="DL10" s="633"/>
      <c r="DM10" s="633"/>
      <c r="DN10" s="633"/>
      <c r="DO10" s="633"/>
      <c r="DP10" s="634"/>
      <c r="DQ10" s="641" t="s">
        <v>140</v>
      </c>
      <c r="DR10" s="633"/>
      <c r="DS10" s="633"/>
      <c r="DT10" s="633"/>
      <c r="DU10" s="633"/>
      <c r="DV10" s="633"/>
      <c r="DW10" s="633"/>
      <c r="DX10" s="633"/>
      <c r="DY10" s="633"/>
      <c r="DZ10" s="633"/>
      <c r="EA10" s="633"/>
      <c r="EB10" s="633"/>
      <c r="EC10" s="642"/>
    </row>
    <row r="11" spans="2:143" ht="11.25" customHeight="1" x14ac:dyDescent="0.2">
      <c r="B11" s="629" t="s">
        <v>253</v>
      </c>
      <c r="C11" s="630"/>
      <c r="D11" s="630"/>
      <c r="E11" s="630"/>
      <c r="F11" s="630"/>
      <c r="G11" s="630"/>
      <c r="H11" s="630"/>
      <c r="I11" s="630"/>
      <c r="J11" s="630"/>
      <c r="K11" s="630"/>
      <c r="L11" s="630"/>
      <c r="M11" s="630"/>
      <c r="N11" s="630"/>
      <c r="O11" s="630"/>
      <c r="P11" s="630"/>
      <c r="Q11" s="631"/>
      <c r="R11" s="632">
        <v>509126</v>
      </c>
      <c r="S11" s="633"/>
      <c r="T11" s="633"/>
      <c r="U11" s="633"/>
      <c r="V11" s="633"/>
      <c r="W11" s="633"/>
      <c r="X11" s="633"/>
      <c r="Y11" s="634"/>
      <c r="Z11" s="637">
        <v>3.3</v>
      </c>
      <c r="AA11" s="638"/>
      <c r="AB11" s="638"/>
      <c r="AC11" s="650"/>
      <c r="AD11" s="641">
        <v>509126</v>
      </c>
      <c r="AE11" s="633"/>
      <c r="AF11" s="633"/>
      <c r="AG11" s="633"/>
      <c r="AH11" s="633"/>
      <c r="AI11" s="633"/>
      <c r="AJ11" s="633"/>
      <c r="AK11" s="634"/>
      <c r="AL11" s="637">
        <v>5.4</v>
      </c>
      <c r="AM11" s="638"/>
      <c r="AN11" s="638"/>
      <c r="AO11" s="639"/>
      <c r="AP11" s="629" t="s">
        <v>254</v>
      </c>
      <c r="AQ11" s="630"/>
      <c r="AR11" s="630"/>
      <c r="AS11" s="630"/>
      <c r="AT11" s="630"/>
      <c r="AU11" s="630"/>
      <c r="AV11" s="630"/>
      <c r="AW11" s="630"/>
      <c r="AX11" s="630"/>
      <c r="AY11" s="630"/>
      <c r="AZ11" s="630"/>
      <c r="BA11" s="630"/>
      <c r="BB11" s="630"/>
      <c r="BC11" s="630"/>
      <c r="BD11" s="630"/>
      <c r="BE11" s="630"/>
      <c r="BF11" s="631"/>
      <c r="BG11" s="632">
        <v>90790</v>
      </c>
      <c r="BH11" s="633"/>
      <c r="BI11" s="633"/>
      <c r="BJ11" s="633"/>
      <c r="BK11" s="633"/>
      <c r="BL11" s="633"/>
      <c r="BM11" s="633"/>
      <c r="BN11" s="634"/>
      <c r="BO11" s="635">
        <v>2.2999999999999998</v>
      </c>
      <c r="BP11" s="635"/>
      <c r="BQ11" s="635"/>
      <c r="BR11" s="635"/>
      <c r="BS11" s="636" t="s">
        <v>239</v>
      </c>
      <c r="BT11" s="636"/>
      <c r="BU11" s="636"/>
      <c r="BV11" s="636"/>
      <c r="BW11" s="636"/>
      <c r="BX11" s="636"/>
      <c r="BY11" s="636"/>
      <c r="BZ11" s="636"/>
      <c r="CA11" s="636"/>
      <c r="CB11" s="640"/>
      <c r="CD11" s="647" t="s">
        <v>255</v>
      </c>
      <c r="CE11" s="648"/>
      <c r="CF11" s="648"/>
      <c r="CG11" s="648"/>
      <c r="CH11" s="648"/>
      <c r="CI11" s="648"/>
      <c r="CJ11" s="648"/>
      <c r="CK11" s="648"/>
      <c r="CL11" s="648"/>
      <c r="CM11" s="648"/>
      <c r="CN11" s="648"/>
      <c r="CO11" s="648"/>
      <c r="CP11" s="648"/>
      <c r="CQ11" s="649"/>
      <c r="CR11" s="632">
        <v>1239163</v>
      </c>
      <c r="CS11" s="633"/>
      <c r="CT11" s="633"/>
      <c r="CU11" s="633"/>
      <c r="CV11" s="633"/>
      <c r="CW11" s="633"/>
      <c r="CX11" s="633"/>
      <c r="CY11" s="634"/>
      <c r="CZ11" s="635">
        <v>8.5</v>
      </c>
      <c r="DA11" s="635"/>
      <c r="DB11" s="635"/>
      <c r="DC11" s="635"/>
      <c r="DD11" s="641">
        <v>301837</v>
      </c>
      <c r="DE11" s="633"/>
      <c r="DF11" s="633"/>
      <c r="DG11" s="633"/>
      <c r="DH11" s="633"/>
      <c r="DI11" s="633"/>
      <c r="DJ11" s="633"/>
      <c r="DK11" s="633"/>
      <c r="DL11" s="633"/>
      <c r="DM11" s="633"/>
      <c r="DN11" s="633"/>
      <c r="DO11" s="633"/>
      <c r="DP11" s="634"/>
      <c r="DQ11" s="641">
        <v>961304</v>
      </c>
      <c r="DR11" s="633"/>
      <c r="DS11" s="633"/>
      <c r="DT11" s="633"/>
      <c r="DU11" s="633"/>
      <c r="DV11" s="633"/>
      <c r="DW11" s="633"/>
      <c r="DX11" s="633"/>
      <c r="DY11" s="633"/>
      <c r="DZ11" s="633"/>
      <c r="EA11" s="633"/>
      <c r="EB11" s="633"/>
      <c r="EC11" s="642"/>
    </row>
    <row r="12" spans="2:143" ht="11.25" customHeight="1" x14ac:dyDescent="0.2">
      <c r="B12" s="629" t="s">
        <v>256</v>
      </c>
      <c r="C12" s="630"/>
      <c r="D12" s="630"/>
      <c r="E12" s="630"/>
      <c r="F12" s="630"/>
      <c r="G12" s="630"/>
      <c r="H12" s="630"/>
      <c r="I12" s="630"/>
      <c r="J12" s="630"/>
      <c r="K12" s="630"/>
      <c r="L12" s="630"/>
      <c r="M12" s="630"/>
      <c r="N12" s="630"/>
      <c r="O12" s="630"/>
      <c r="P12" s="630"/>
      <c r="Q12" s="631"/>
      <c r="R12" s="632">
        <v>28743</v>
      </c>
      <c r="S12" s="633"/>
      <c r="T12" s="633"/>
      <c r="U12" s="633"/>
      <c r="V12" s="633"/>
      <c r="W12" s="633"/>
      <c r="X12" s="633"/>
      <c r="Y12" s="634"/>
      <c r="Z12" s="635">
        <v>0.2</v>
      </c>
      <c r="AA12" s="635"/>
      <c r="AB12" s="635"/>
      <c r="AC12" s="635"/>
      <c r="AD12" s="636">
        <v>28743</v>
      </c>
      <c r="AE12" s="636"/>
      <c r="AF12" s="636"/>
      <c r="AG12" s="636"/>
      <c r="AH12" s="636"/>
      <c r="AI12" s="636"/>
      <c r="AJ12" s="636"/>
      <c r="AK12" s="636"/>
      <c r="AL12" s="637">
        <v>0.3</v>
      </c>
      <c r="AM12" s="638"/>
      <c r="AN12" s="638"/>
      <c r="AO12" s="639"/>
      <c r="AP12" s="629" t="s">
        <v>257</v>
      </c>
      <c r="AQ12" s="630"/>
      <c r="AR12" s="630"/>
      <c r="AS12" s="630"/>
      <c r="AT12" s="630"/>
      <c r="AU12" s="630"/>
      <c r="AV12" s="630"/>
      <c r="AW12" s="630"/>
      <c r="AX12" s="630"/>
      <c r="AY12" s="630"/>
      <c r="AZ12" s="630"/>
      <c r="BA12" s="630"/>
      <c r="BB12" s="630"/>
      <c r="BC12" s="630"/>
      <c r="BD12" s="630"/>
      <c r="BE12" s="630"/>
      <c r="BF12" s="631"/>
      <c r="BG12" s="632">
        <v>2657020</v>
      </c>
      <c r="BH12" s="633"/>
      <c r="BI12" s="633"/>
      <c r="BJ12" s="633"/>
      <c r="BK12" s="633"/>
      <c r="BL12" s="633"/>
      <c r="BM12" s="633"/>
      <c r="BN12" s="634"/>
      <c r="BO12" s="635">
        <v>67.599999999999994</v>
      </c>
      <c r="BP12" s="635"/>
      <c r="BQ12" s="635"/>
      <c r="BR12" s="635"/>
      <c r="BS12" s="636" t="s">
        <v>239</v>
      </c>
      <c r="BT12" s="636"/>
      <c r="BU12" s="636"/>
      <c r="BV12" s="636"/>
      <c r="BW12" s="636"/>
      <c r="BX12" s="636"/>
      <c r="BY12" s="636"/>
      <c r="BZ12" s="636"/>
      <c r="CA12" s="636"/>
      <c r="CB12" s="640"/>
      <c r="CD12" s="647" t="s">
        <v>258</v>
      </c>
      <c r="CE12" s="648"/>
      <c r="CF12" s="648"/>
      <c r="CG12" s="648"/>
      <c r="CH12" s="648"/>
      <c r="CI12" s="648"/>
      <c r="CJ12" s="648"/>
      <c r="CK12" s="648"/>
      <c r="CL12" s="648"/>
      <c r="CM12" s="648"/>
      <c r="CN12" s="648"/>
      <c r="CO12" s="648"/>
      <c r="CP12" s="648"/>
      <c r="CQ12" s="649"/>
      <c r="CR12" s="632">
        <v>436540</v>
      </c>
      <c r="CS12" s="633"/>
      <c r="CT12" s="633"/>
      <c r="CU12" s="633"/>
      <c r="CV12" s="633"/>
      <c r="CW12" s="633"/>
      <c r="CX12" s="633"/>
      <c r="CY12" s="634"/>
      <c r="CZ12" s="635">
        <v>3</v>
      </c>
      <c r="DA12" s="635"/>
      <c r="DB12" s="635"/>
      <c r="DC12" s="635"/>
      <c r="DD12" s="641">
        <v>40450</v>
      </c>
      <c r="DE12" s="633"/>
      <c r="DF12" s="633"/>
      <c r="DG12" s="633"/>
      <c r="DH12" s="633"/>
      <c r="DI12" s="633"/>
      <c r="DJ12" s="633"/>
      <c r="DK12" s="633"/>
      <c r="DL12" s="633"/>
      <c r="DM12" s="633"/>
      <c r="DN12" s="633"/>
      <c r="DO12" s="633"/>
      <c r="DP12" s="634"/>
      <c r="DQ12" s="641">
        <v>382405</v>
      </c>
      <c r="DR12" s="633"/>
      <c r="DS12" s="633"/>
      <c r="DT12" s="633"/>
      <c r="DU12" s="633"/>
      <c r="DV12" s="633"/>
      <c r="DW12" s="633"/>
      <c r="DX12" s="633"/>
      <c r="DY12" s="633"/>
      <c r="DZ12" s="633"/>
      <c r="EA12" s="633"/>
      <c r="EB12" s="633"/>
      <c r="EC12" s="642"/>
    </row>
    <row r="13" spans="2:143" ht="11.25" customHeight="1" x14ac:dyDescent="0.2">
      <c r="B13" s="629" t="s">
        <v>259</v>
      </c>
      <c r="C13" s="630"/>
      <c r="D13" s="630"/>
      <c r="E13" s="630"/>
      <c r="F13" s="630"/>
      <c r="G13" s="630"/>
      <c r="H13" s="630"/>
      <c r="I13" s="630"/>
      <c r="J13" s="630"/>
      <c r="K13" s="630"/>
      <c r="L13" s="630"/>
      <c r="M13" s="630"/>
      <c r="N13" s="630"/>
      <c r="O13" s="630"/>
      <c r="P13" s="630"/>
      <c r="Q13" s="631"/>
      <c r="R13" s="632" t="s">
        <v>239</v>
      </c>
      <c r="S13" s="633"/>
      <c r="T13" s="633"/>
      <c r="U13" s="633"/>
      <c r="V13" s="633"/>
      <c r="W13" s="633"/>
      <c r="X13" s="633"/>
      <c r="Y13" s="634"/>
      <c r="Z13" s="635" t="s">
        <v>239</v>
      </c>
      <c r="AA13" s="635"/>
      <c r="AB13" s="635"/>
      <c r="AC13" s="635"/>
      <c r="AD13" s="636" t="s">
        <v>239</v>
      </c>
      <c r="AE13" s="636"/>
      <c r="AF13" s="636"/>
      <c r="AG13" s="636"/>
      <c r="AH13" s="636"/>
      <c r="AI13" s="636"/>
      <c r="AJ13" s="636"/>
      <c r="AK13" s="636"/>
      <c r="AL13" s="637" t="s">
        <v>239</v>
      </c>
      <c r="AM13" s="638"/>
      <c r="AN13" s="638"/>
      <c r="AO13" s="639"/>
      <c r="AP13" s="629" t="s">
        <v>260</v>
      </c>
      <c r="AQ13" s="630"/>
      <c r="AR13" s="630"/>
      <c r="AS13" s="630"/>
      <c r="AT13" s="630"/>
      <c r="AU13" s="630"/>
      <c r="AV13" s="630"/>
      <c r="AW13" s="630"/>
      <c r="AX13" s="630"/>
      <c r="AY13" s="630"/>
      <c r="AZ13" s="630"/>
      <c r="BA13" s="630"/>
      <c r="BB13" s="630"/>
      <c r="BC13" s="630"/>
      <c r="BD13" s="630"/>
      <c r="BE13" s="630"/>
      <c r="BF13" s="631"/>
      <c r="BG13" s="632">
        <v>2639475</v>
      </c>
      <c r="BH13" s="633"/>
      <c r="BI13" s="633"/>
      <c r="BJ13" s="633"/>
      <c r="BK13" s="633"/>
      <c r="BL13" s="633"/>
      <c r="BM13" s="633"/>
      <c r="BN13" s="634"/>
      <c r="BO13" s="635">
        <v>67.099999999999994</v>
      </c>
      <c r="BP13" s="635"/>
      <c r="BQ13" s="635"/>
      <c r="BR13" s="635"/>
      <c r="BS13" s="636" t="s">
        <v>239</v>
      </c>
      <c r="BT13" s="636"/>
      <c r="BU13" s="636"/>
      <c r="BV13" s="636"/>
      <c r="BW13" s="636"/>
      <c r="BX13" s="636"/>
      <c r="BY13" s="636"/>
      <c r="BZ13" s="636"/>
      <c r="CA13" s="636"/>
      <c r="CB13" s="640"/>
      <c r="CD13" s="647" t="s">
        <v>261</v>
      </c>
      <c r="CE13" s="648"/>
      <c r="CF13" s="648"/>
      <c r="CG13" s="648"/>
      <c r="CH13" s="648"/>
      <c r="CI13" s="648"/>
      <c r="CJ13" s="648"/>
      <c r="CK13" s="648"/>
      <c r="CL13" s="648"/>
      <c r="CM13" s="648"/>
      <c r="CN13" s="648"/>
      <c r="CO13" s="648"/>
      <c r="CP13" s="648"/>
      <c r="CQ13" s="649"/>
      <c r="CR13" s="632">
        <v>1448975</v>
      </c>
      <c r="CS13" s="633"/>
      <c r="CT13" s="633"/>
      <c r="CU13" s="633"/>
      <c r="CV13" s="633"/>
      <c r="CW13" s="633"/>
      <c r="CX13" s="633"/>
      <c r="CY13" s="634"/>
      <c r="CZ13" s="635">
        <v>10</v>
      </c>
      <c r="DA13" s="635"/>
      <c r="DB13" s="635"/>
      <c r="DC13" s="635"/>
      <c r="DD13" s="641">
        <v>842810</v>
      </c>
      <c r="DE13" s="633"/>
      <c r="DF13" s="633"/>
      <c r="DG13" s="633"/>
      <c r="DH13" s="633"/>
      <c r="DI13" s="633"/>
      <c r="DJ13" s="633"/>
      <c r="DK13" s="633"/>
      <c r="DL13" s="633"/>
      <c r="DM13" s="633"/>
      <c r="DN13" s="633"/>
      <c r="DO13" s="633"/>
      <c r="DP13" s="634"/>
      <c r="DQ13" s="641">
        <v>590892</v>
      </c>
      <c r="DR13" s="633"/>
      <c r="DS13" s="633"/>
      <c r="DT13" s="633"/>
      <c r="DU13" s="633"/>
      <c r="DV13" s="633"/>
      <c r="DW13" s="633"/>
      <c r="DX13" s="633"/>
      <c r="DY13" s="633"/>
      <c r="DZ13" s="633"/>
      <c r="EA13" s="633"/>
      <c r="EB13" s="633"/>
      <c r="EC13" s="642"/>
    </row>
    <row r="14" spans="2:143" ht="11.25" customHeight="1" x14ac:dyDescent="0.2">
      <c r="B14" s="629" t="s">
        <v>262</v>
      </c>
      <c r="C14" s="630"/>
      <c r="D14" s="630"/>
      <c r="E14" s="630"/>
      <c r="F14" s="630"/>
      <c r="G14" s="630"/>
      <c r="H14" s="630"/>
      <c r="I14" s="630"/>
      <c r="J14" s="630"/>
      <c r="K14" s="630"/>
      <c r="L14" s="630"/>
      <c r="M14" s="630"/>
      <c r="N14" s="630"/>
      <c r="O14" s="630"/>
      <c r="P14" s="630"/>
      <c r="Q14" s="631"/>
      <c r="R14" s="632" t="s">
        <v>239</v>
      </c>
      <c r="S14" s="633"/>
      <c r="T14" s="633"/>
      <c r="U14" s="633"/>
      <c r="V14" s="633"/>
      <c r="W14" s="633"/>
      <c r="X14" s="633"/>
      <c r="Y14" s="634"/>
      <c r="Z14" s="635" t="s">
        <v>239</v>
      </c>
      <c r="AA14" s="635"/>
      <c r="AB14" s="635"/>
      <c r="AC14" s="635"/>
      <c r="AD14" s="636" t="s">
        <v>140</v>
      </c>
      <c r="AE14" s="636"/>
      <c r="AF14" s="636"/>
      <c r="AG14" s="636"/>
      <c r="AH14" s="636"/>
      <c r="AI14" s="636"/>
      <c r="AJ14" s="636"/>
      <c r="AK14" s="636"/>
      <c r="AL14" s="637" t="s">
        <v>239</v>
      </c>
      <c r="AM14" s="638"/>
      <c r="AN14" s="638"/>
      <c r="AO14" s="639"/>
      <c r="AP14" s="629" t="s">
        <v>263</v>
      </c>
      <c r="AQ14" s="630"/>
      <c r="AR14" s="630"/>
      <c r="AS14" s="630"/>
      <c r="AT14" s="630"/>
      <c r="AU14" s="630"/>
      <c r="AV14" s="630"/>
      <c r="AW14" s="630"/>
      <c r="AX14" s="630"/>
      <c r="AY14" s="630"/>
      <c r="AZ14" s="630"/>
      <c r="BA14" s="630"/>
      <c r="BB14" s="630"/>
      <c r="BC14" s="630"/>
      <c r="BD14" s="630"/>
      <c r="BE14" s="630"/>
      <c r="BF14" s="631"/>
      <c r="BG14" s="632">
        <v>78200</v>
      </c>
      <c r="BH14" s="633"/>
      <c r="BI14" s="633"/>
      <c r="BJ14" s="633"/>
      <c r="BK14" s="633"/>
      <c r="BL14" s="633"/>
      <c r="BM14" s="633"/>
      <c r="BN14" s="634"/>
      <c r="BO14" s="635">
        <v>2</v>
      </c>
      <c r="BP14" s="635"/>
      <c r="BQ14" s="635"/>
      <c r="BR14" s="635"/>
      <c r="BS14" s="636" t="s">
        <v>239</v>
      </c>
      <c r="BT14" s="636"/>
      <c r="BU14" s="636"/>
      <c r="BV14" s="636"/>
      <c r="BW14" s="636"/>
      <c r="BX14" s="636"/>
      <c r="BY14" s="636"/>
      <c r="BZ14" s="636"/>
      <c r="CA14" s="636"/>
      <c r="CB14" s="640"/>
      <c r="CD14" s="647" t="s">
        <v>264</v>
      </c>
      <c r="CE14" s="648"/>
      <c r="CF14" s="648"/>
      <c r="CG14" s="648"/>
      <c r="CH14" s="648"/>
      <c r="CI14" s="648"/>
      <c r="CJ14" s="648"/>
      <c r="CK14" s="648"/>
      <c r="CL14" s="648"/>
      <c r="CM14" s="648"/>
      <c r="CN14" s="648"/>
      <c r="CO14" s="648"/>
      <c r="CP14" s="648"/>
      <c r="CQ14" s="649"/>
      <c r="CR14" s="632">
        <v>962925</v>
      </c>
      <c r="CS14" s="633"/>
      <c r="CT14" s="633"/>
      <c r="CU14" s="633"/>
      <c r="CV14" s="633"/>
      <c r="CW14" s="633"/>
      <c r="CX14" s="633"/>
      <c r="CY14" s="634"/>
      <c r="CZ14" s="635">
        <v>6.6</v>
      </c>
      <c r="DA14" s="635"/>
      <c r="DB14" s="635"/>
      <c r="DC14" s="635"/>
      <c r="DD14" s="641">
        <v>380870</v>
      </c>
      <c r="DE14" s="633"/>
      <c r="DF14" s="633"/>
      <c r="DG14" s="633"/>
      <c r="DH14" s="633"/>
      <c r="DI14" s="633"/>
      <c r="DJ14" s="633"/>
      <c r="DK14" s="633"/>
      <c r="DL14" s="633"/>
      <c r="DM14" s="633"/>
      <c r="DN14" s="633"/>
      <c r="DO14" s="633"/>
      <c r="DP14" s="634"/>
      <c r="DQ14" s="641">
        <v>578076</v>
      </c>
      <c r="DR14" s="633"/>
      <c r="DS14" s="633"/>
      <c r="DT14" s="633"/>
      <c r="DU14" s="633"/>
      <c r="DV14" s="633"/>
      <c r="DW14" s="633"/>
      <c r="DX14" s="633"/>
      <c r="DY14" s="633"/>
      <c r="DZ14" s="633"/>
      <c r="EA14" s="633"/>
      <c r="EB14" s="633"/>
      <c r="EC14" s="642"/>
    </row>
    <row r="15" spans="2:143" ht="11.25" customHeight="1" x14ac:dyDescent="0.2">
      <c r="B15" s="629" t="s">
        <v>265</v>
      </c>
      <c r="C15" s="630"/>
      <c r="D15" s="630"/>
      <c r="E15" s="630"/>
      <c r="F15" s="630"/>
      <c r="G15" s="630"/>
      <c r="H15" s="630"/>
      <c r="I15" s="630"/>
      <c r="J15" s="630"/>
      <c r="K15" s="630"/>
      <c r="L15" s="630"/>
      <c r="M15" s="630"/>
      <c r="N15" s="630"/>
      <c r="O15" s="630"/>
      <c r="P15" s="630"/>
      <c r="Q15" s="631"/>
      <c r="R15" s="632" t="s">
        <v>266</v>
      </c>
      <c r="S15" s="633"/>
      <c r="T15" s="633"/>
      <c r="U15" s="633"/>
      <c r="V15" s="633"/>
      <c r="W15" s="633"/>
      <c r="X15" s="633"/>
      <c r="Y15" s="634"/>
      <c r="Z15" s="635" t="s">
        <v>239</v>
      </c>
      <c r="AA15" s="635"/>
      <c r="AB15" s="635"/>
      <c r="AC15" s="635"/>
      <c r="AD15" s="636" t="s">
        <v>239</v>
      </c>
      <c r="AE15" s="636"/>
      <c r="AF15" s="636"/>
      <c r="AG15" s="636"/>
      <c r="AH15" s="636"/>
      <c r="AI15" s="636"/>
      <c r="AJ15" s="636"/>
      <c r="AK15" s="636"/>
      <c r="AL15" s="637" t="s">
        <v>239</v>
      </c>
      <c r="AM15" s="638"/>
      <c r="AN15" s="638"/>
      <c r="AO15" s="639"/>
      <c r="AP15" s="629" t="s">
        <v>267</v>
      </c>
      <c r="AQ15" s="630"/>
      <c r="AR15" s="630"/>
      <c r="AS15" s="630"/>
      <c r="AT15" s="630"/>
      <c r="AU15" s="630"/>
      <c r="AV15" s="630"/>
      <c r="AW15" s="630"/>
      <c r="AX15" s="630"/>
      <c r="AY15" s="630"/>
      <c r="AZ15" s="630"/>
      <c r="BA15" s="630"/>
      <c r="BB15" s="630"/>
      <c r="BC15" s="630"/>
      <c r="BD15" s="630"/>
      <c r="BE15" s="630"/>
      <c r="BF15" s="631"/>
      <c r="BG15" s="632">
        <v>113085</v>
      </c>
      <c r="BH15" s="633"/>
      <c r="BI15" s="633"/>
      <c r="BJ15" s="633"/>
      <c r="BK15" s="633"/>
      <c r="BL15" s="633"/>
      <c r="BM15" s="633"/>
      <c r="BN15" s="634"/>
      <c r="BO15" s="635">
        <v>2.9</v>
      </c>
      <c r="BP15" s="635"/>
      <c r="BQ15" s="635"/>
      <c r="BR15" s="635"/>
      <c r="BS15" s="636" t="s">
        <v>239</v>
      </c>
      <c r="BT15" s="636"/>
      <c r="BU15" s="636"/>
      <c r="BV15" s="636"/>
      <c r="BW15" s="636"/>
      <c r="BX15" s="636"/>
      <c r="BY15" s="636"/>
      <c r="BZ15" s="636"/>
      <c r="CA15" s="636"/>
      <c r="CB15" s="640"/>
      <c r="CD15" s="647" t="s">
        <v>268</v>
      </c>
      <c r="CE15" s="648"/>
      <c r="CF15" s="648"/>
      <c r="CG15" s="648"/>
      <c r="CH15" s="648"/>
      <c r="CI15" s="648"/>
      <c r="CJ15" s="648"/>
      <c r="CK15" s="648"/>
      <c r="CL15" s="648"/>
      <c r="CM15" s="648"/>
      <c r="CN15" s="648"/>
      <c r="CO15" s="648"/>
      <c r="CP15" s="648"/>
      <c r="CQ15" s="649"/>
      <c r="CR15" s="632">
        <v>1077590</v>
      </c>
      <c r="CS15" s="633"/>
      <c r="CT15" s="633"/>
      <c r="CU15" s="633"/>
      <c r="CV15" s="633"/>
      <c r="CW15" s="633"/>
      <c r="CX15" s="633"/>
      <c r="CY15" s="634"/>
      <c r="CZ15" s="635">
        <v>7.4</v>
      </c>
      <c r="DA15" s="635"/>
      <c r="DB15" s="635"/>
      <c r="DC15" s="635"/>
      <c r="DD15" s="641">
        <v>108433</v>
      </c>
      <c r="DE15" s="633"/>
      <c r="DF15" s="633"/>
      <c r="DG15" s="633"/>
      <c r="DH15" s="633"/>
      <c r="DI15" s="633"/>
      <c r="DJ15" s="633"/>
      <c r="DK15" s="633"/>
      <c r="DL15" s="633"/>
      <c r="DM15" s="633"/>
      <c r="DN15" s="633"/>
      <c r="DO15" s="633"/>
      <c r="DP15" s="634"/>
      <c r="DQ15" s="641">
        <v>879685</v>
      </c>
      <c r="DR15" s="633"/>
      <c r="DS15" s="633"/>
      <c r="DT15" s="633"/>
      <c r="DU15" s="633"/>
      <c r="DV15" s="633"/>
      <c r="DW15" s="633"/>
      <c r="DX15" s="633"/>
      <c r="DY15" s="633"/>
      <c r="DZ15" s="633"/>
      <c r="EA15" s="633"/>
      <c r="EB15" s="633"/>
      <c r="EC15" s="642"/>
    </row>
    <row r="16" spans="2:143" ht="11.25" customHeight="1" x14ac:dyDescent="0.2">
      <c r="B16" s="629" t="s">
        <v>269</v>
      </c>
      <c r="C16" s="630"/>
      <c r="D16" s="630"/>
      <c r="E16" s="630"/>
      <c r="F16" s="630"/>
      <c r="G16" s="630"/>
      <c r="H16" s="630"/>
      <c r="I16" s="630"/>
      <c r="J16" s="630"/>
      <c r="K16" s="630"/>
      <c r="L16" s="630"/>
      <c r="M16" s="630"/>
      <c r="N16" s="630"/>
      <c r="O16" s="630"/>
      <c r="P16" s="630"/>
      <c r="Q16" s="631"/>
      <c r="R16" s="632">
        <v>15421</v>
      </c>
      <c r="S16" s="633"/>
      <c r="T16" s="633"/>
      <c r="U16" s="633"/>
      <c r="V16" s="633"/>
      <c r="W16" s="633"/>
      <c r="X16" s="633"/>
      <c r="Y16" s="634"/>
      <c r="Z16" s="635">
        <v>0.1</v>
      </c>
      <c r="AA16" s="635"/>
      <c r="AB16" s="635"/>
      <c r="AC16" s="635"/>
      <c r="AD16" s="636">
        <v>15421</v>
      </c>
      <c r="AE16" s="636"/>
      <c r="AF16" s="636"/>
      <c r="AG16" s="636"/>
      <c r="AH16" s="636"/>
      <c r="AI16" s="636"/>
      <c r="AJ16" s="636"/>
      <c r="AK16" s="636"/>
      <c r="AL16" s="637">
        <v>0.2</v>
      </c>
      <c r="AM16" s="638"/>
      <c r="AN16" s="638"/>
      <c r="AO16" s="639"/>
      <c r="AP16" s="629" t="s">
        <v>270</v>
      </c>
      <c r="AQ16" s="630"/>
      <c r="AR16" s="630"/>
      <c r="AS16" s="630"/>
      <c r="AT16" s="630"/>
      <c r="AU16" s="630"/>
      <c r="AV16" s="630"/>
      <c r="AW16" s="630"/>
      <c r="AX16" s="630"/>
      <c r="AY16" s="630"/>
      <c r="AZ16" s="630"/>
      <c r="BA16" s="630"/>
      <c r="BB16" s="630"/>
      <c r="BC16" s="630"/>
      <c r="BD16" s="630"/>
      <c r="BE16" s="630"/>
      <c r="BF16" s="631"/>
      <c r="BG16" s="632">
        <v>1800</v>
      </c>
      <c r="BH16" s="633"/>
      <c r="BI16" s="633"/>
      <c r="BJ16" s="633"/>
      <c r="BK16" s="633"/>
      <c r="BL16" s="633"/>
      <c r="BM16" s="633"/>
      <c r="BN16" s="634"/>
      <c r="BO16" s="635">
        <v>0</v>
      </c>
      <c r="BP16" s="635"/>
      <c r="BQ16" s="635"/>
      <c r="BR16" s="635"/>
      <c r="BS16" s="636" t="s">
        <v>239</v>
      </c>
      <c r="BT16" s="636"/>
      <c r="BU16" s="636"/>
      <c r="BV16" s="636"/>
      <c r="BW16" s="636"/>
      <c r="BX16" s="636"/>
      <c r="BY16" s="636"/>
      <c r="BZ16" s="636"/>
      <c r="CA16" s="636"/>
      <c r="CB16" s="640"/>
      <c r="CD16" s="647" t="s">
        <v>271</v>
      </c>
      <c r="CE16" s="648"/>
      <c r="CF16" s="648"/>
      <c r="CG16" s="648"/>
      <c r="CH16" s="648"/>
      <c r="CI16" s="648"/>
      <c r="CJ16" s="648"/>
      <c r="CK16" s="648"/>
      <c r="CL16" s="648"/>
      <c r="CM16" s="648"/>
      <c r="CN16" s="648"/>
      <c r="CO16" s="648"/>
      <c r="CP16" s="648"/>
      <c r="CQ16" s="649"/>
      <c r="CR16" s="632">
        <v>29184</v>
      </c>
      <c r="CS16" s="633"/>
      <c r="CT16" s="633"/>
      <c r="CU16" s="633"/>
      <c r="CV16" s="633"/>
      <c r="CW16" s="633"/>
      <c r="CX16" s="633"/>
      <c r="CY16" s="634"/>
      <c r="CZ16" s="635">
        <v>0.2</v>
      </c>
      <c r="DA16" s="635"/>
      <c r="DB16" s="635"/>
      <c r="DC16" s="635"/>
      <c r="DD16" s="641" t="s">
        <v>266</v>
      </c>
      <c r="DE16" s="633"/>
      <c r="DF16" s="633"/>
      <c r="DG16" s="633"/>
      <c r="DH16" s="633"/>
      <c r="DI16" s="633"/>
      <c r="DJ16" s="633"/>
      <c r="DK16" s="633"/>
      <c r="DL16" s="633"/>
      <c r="DM16" s="633"/>
      <c r="DN16" s="633"/>
      <c r="DO16" s="633"/>
      <c r="DP16" s="634"/>
      <c r="DQ16" s="641">
        <v>1170</v>
      </c>
      <c r="DR16" s="633"/>
      <c r="DS16" s="633"/>
      <c r="DT16" s="633"/>
      <c r="DU16" s="633"/>
      <c r="DV16" s="633"/>
      <c r="DW16" s="633"/>
      <c r="DX16" s="633"/>
      <c r="DY16" s="633"/>
      <c r="DZ16" s="633"/>
      <c r="EA16" s="633"/>
      <c r="EB16" s="633"/>
      <c r="EC16" s="642"/>
    </row>
    <row r="17" spans="2:133" ht="11.25" customHeight="1" x14ac:dyDescent="0.2">
      <c r="B17" s="629" t="s">
        <v>272</v>
      </c>
      <c r="C17" s="630"/>
      <c r="D17" s="630"/>
      <c r="E17" s="630"/>
      <c r="F17" s="630"/>
      <c r="G17" s="630"/>
      <c r="H17" s="630"/>
      <c r="I17" s="630"/>
      <c r="J17" s="630"/>
      <c r="K17" s="630"/>
      <c r="L17" s="630"/>
      <c r="M17" s="630"/>
      <c r="N17" s="630"/>
      <c r="O17" s="630"/>
      <c r="P17" s="630"/>
      <c r="Q17" s="631"/>
      <c r="R17" s="632">
        <v>33433</v>
      </c>
      <c r="S17" s="633"/>
      <c r="T17" s="633"/>
      <c r="U17" s="633"/>
      <c r="V17" s="633"/>
      <c r="W17" s="633"/>
      <c r="X17" s="633"/>
      <c r="Y17" s="634"/>
      <c r="Z17" s="635">
        <v>0.2</v>
      </c>
      <c r="AA17" s="635"/>
      <c r="AB17" s="635"/>
      <c r="AC17" s="635"/>
      <c r="AD17" s="636">
        <v>33433</v>
      </c>
      <c r="AE17" s="636"/>
      <c r="AF17" s="636"/>
      <c r="AG17" s="636"/>
      <c r="AH17" s="636"/>
      <c r="AI17" s="636"/>
      <c r="AJ17" s="636"/>
      <c r="AK17" s="636"/>
      <c r="AL17" s="637">
        <v>0.4</v>
      </c>
      <c r="AM17" s="638"/>
      <c r="AN17" s="638"/>
      <c r="AO17" s="639"/>
      <c r="AP17" s="629" t="s">
        <v>273</v>
      </c>
      <c r="AQ17" s="630"/>
      <c r="AR17" s="630"/>
      <c r="AS17" s="630"/>
      <c r="AT17" s="630"/>
      <c r="AU17" s="630"/>
      <c r="AV17" s="630"/>
      <c r="AW17" s="630"/>
      <c r="AX17" s="630"/>
      <c r="AY17" s="630"/>
      <c r="AZ17" s="630"/>
      <c r="BA17" s="630"/>
      <c r="BB17" s="630"/>
      <c r="BC17" s="630"/>
      <c r="BD17" s="630"/>
      <c r="BE17" s="630"/>
      <c r="BF17" s="631"/>
      <c r="BG17" s="632" t="s">
        <v>239</v>
      </c>
      <c r="BH17" s="633"/>
      <c r="BI17" s="633"/>
      <c r="BJ17" s="633"/>
      <c r="BK17" s="633"/>
      <c r="BL17" s="633"/>
      <c r="BM17" s="633"/>
      <c r="BN17" s="634"/>
      <c r="BO17" s="635" t="s">
        <v>140</v>
      </c>
      <c r="BP17" s="635"/>
      <c r="BQ17" s="635"/>
      <c r="BR17" s="635"/>
      <c r="BS17" s="636" t="s">
        <v>239</v>
      </c>
      <c r="BT17" s="636"/>
      <c r="BU17" s="636"/>
      <c r="BV17" s="636"/>
      <c r="BW17" s="636"/>
      <c r="BX17" s="636"/>
      <c r="BY17" s="636"/>
      <c r="BZ17" s="636"/>
      <c r="CA17" s="636"/>
      <c r="CB17" s="640"/>
      <c r="CD17" s="647" t="s">
        <v>274</v>
      </c>
      <c r="CE17" s="648"/>
      <c r="CF17" s="648"/>
      <c r="CG17" s="648"/>
      <c r="CH17" s="648"/>
      <c r="CI17" s="648"/>
      <c r="CJ17" s="648"/>
      <c r="CK17" s="648"/>
      <c r="CL17" s="648"/>
      <c r="CM17" s="648"/>
      <c r="CN17" s="648"/>
      <c r="CO17" s="648"/>
      <c r="CP17" s="648"/>
      <c r="CQ17" s="649"/>
      <c r="CR17" s="632">
        <v>1588718</v>
      </c>
      <c r="CS17" s="633"/>
      <c r="CT17" s="633"/>
      <c r="CU17" s="633"/>
      <c r="CV17" s="633"/>
      <c r="CW17" s="633"/>
      <c r="CX17" s="633"/>
      <c r="CY17" s="634"/>
      <c r="CZ17" s="635">
        <v>10.9</v>
      </c>
      <c r="DA17" s="635"/>
      <c r="DB17" s="635"/>
      <c r="DC17" s="635"/>
      <c r="DD17" s="641" t="s">
        <v>140</v>
      </c>
      <c r="DE17" s="633"/>
      <c r="DF17" s="633"/>
      <c r="DG17" s="633"/>
      <c r="DH17" s="633"/>
      <c r="DI17" s="633"/>
      <c r="DJ17" s="633"/>
      <c r="DK17" s="633"/>
      <c r="DL17" s="633"/>
      <c r="DM17" s="633"/>
      <c r="DN17" s="633"/>
      <c r="DO17" s="633"/>
      <c r="DP17" s="634"/>
      <c r="DQ17" s="641">
        <v>1569491</v>
      </c>
      <c r="DR17" s="633"/>
      <c r="DS17" s="633"/>
      <c r="DT17" s="633"/>
      <c r="DU17" s="633"/>
      <c r="DV17" s="633"/>
      <c r="DW17" s="633"/>
      <c r="DX17" s="633"/>
      <c r="DY17" s="633"/>
      <c r="DZ17" s="633"/>
      <c r="EA17" s="633"/>
      <c r="EB17" s="633"/>
      <c r="EC17" s="642"/>
    </row>
    <row r="18" spans="2:133" ht="11.25" customHeight="1" x14ac:dyDescent="0.2">
      <c r="B18" s="629" t="s">
        <v>275</v>
      </c>
      <c r="C18" s="630"/>
      <c r="D18" s="630"/>
      <c r="E18" s="630"/>
      <c r="F18" s="630"/>
      <c r="G18" s="630"/>
      <c r="H18" s="630"/>
      <c r="I18" s="630"/>
      <c r="J18" s="630"/>
      <c r="K18" s="630"/>
      <c r="L18" s="630"/>
      <c r="M18" s="630"/>
      <c r="N18" s="630"/>
      <c r="O18" s="630"/>
      <c r="P18" s="630"/>
      <c r="Q18" s="631"/>
      <c r="R18" s="632">
        <v>51482</v>
      </c>
      <c r="S18" s="633"/>
      <c r="T18" s="633"/>
      <c r="U18" s="633"/>
      <c r="V18" s="633"/>
      <c r="W18" s="633"/>
      <c r="X18" s="633"/>
      <c r="Y18" s="634"/>
      <c r="Z18" s="635">
        <v>0.3</v>
      </c>
      <c r="AA18" s="635"/>
      <c r="AB18" s="635"/>
      <c r="AC18" s="635"/>
      <c r="AD18" s="636">
        <v>51482</v>
      </c>
      <c r="AE18" s="636"/>
      <c r="AF18" s="636"/>
      <c r="AG18" s="636"/>
      <c r="AH18" s="636"/>
      <c r="AI18" s="636"/>
      <c r="AJ18" s="636"/>
      <c r="AK18" s="636"/>
      <c r="AL18" s="637">
        <v>0.5</v>
      </c>
      <c r="AM18" s="638"/>
      <c r="AN18" s="638"/>
      <c r="AO18" s="639"/>
      <c r="AP18" s="629" t="s">
        <v>276</v>
      </c>
      <c r="AQ18" s="630"/>
      <c r="AR18" s="630"/>
      <c r="AS18" s="630"/>
      <c r="AT18" s="630"/>
      <c r="AU18" s="630"/>
      <c r="AV18" s="630"/>
      <c r="AW18" s="630"/>
      <c r="AX18" s="630"/>
      <c r="AY18" s="630"/>
      <c r="AZ18" s="630"/>
      <c r="BA18" s="630"/>
      <c r="BB18" s="630"/>
      <c r="BC18" s="630"/>
      <c r="BD18" s="630"/>
      <c r="BE18" s="630"/>
      <c r="BF18" s="631"/>
      <c r="BG18" s="632" t="s">
        <v>266</v>
      </c>
      <c r="BH18" s="633"/>
      <c r="BI18" s="633"/>
      <c r="BJ18" s="633"/>
      <c r="BK18" s="633"/>
      <c r="BL18" s="633"/>
      <c r="BM18" s="633"/>
      <c r="BN18" s="634"/>
      <c r="BO18" s="635" t="s">
        <v>239</v>
      </c>
      <c r="BP18" s="635"/>
      <c r="BQ18" s="635"/>
      <c r="BR18" s="635"/>
      <c r="BS18" s="636" t="s">
        <v>239</v>
      </c>
      <c r="BT18" s="636"/>
      <c r="BU18" s="636"/>
      <c r="BV18" s="636"/>
      <c r="BW18" s="636"/>
      <c r="BX18" s="636"/>
      <c r="BY18" s="636"/>
      <c r="BZ18" s="636"/>
      <c r="CA18" s="636"/>
      <c r="CB18" s="640"/>
      <c r="CD18" s="647" t="s">
        <v>277</v>
      </c>
      <c r="CE18" s="648"/>
      <c r="CF18" s="648"/>
      <c r="CG18" s="648"/>
      <c r="CH18" s="648"/>
      <c r="CI18" s="648"/>
      <c r="CJ18" s="648"/>
      <c r="CK18" s="648"/>
      <c r="CL18" s="648"/>
      <c r="CM18" s="648"/>
      <c r="CN18" s="648"/>
      <c r="CO18" s="648"/>
      <c r="CP18" s="648"/>
      <c r="CQ18" s="649"/>
      <c r="CR18" s="632" t="s">
        <v>239</v>
      </c>
      <c r="CS18" s="633"/>
      <c r="CT18" s="633"/>
      <c r="CU18" s="633"/>
      <c r="CV18" s="633"/>
      <c r="CW18" s="633"/>
      <c r="CX18" s="633"/>
      <c r="CY18" s="634"/>
      <c r="CZ18" s="635" t="s">
        <v>239</v>
      </c>
      <c r="DA18" s="635"/>
      <c r="DB18" s="635"/>
      <c r="DC18" s="635"/>
      <c r="DD18" s="641" t="s">
        <v>239</v>
      </c>
      <c r="DE18" s="633"/>
      <c r="DF18" s="633"/>
      <c r="DG18" s="633"/>
      <c r="DH18" s="633"/>
      <c r="DI18" s="633"/>
      <c r="DJ18" s="633"/>
      <c r="DK18" s="633"/>
      <c r="DL18" s="633"/>
      <c r="DM18" s="633"/>
      <c r="DN18" s="633"/>
      <c r="DO18" s="633"/>
      <c r="DP18" s="634"/>
      <c r="DQ18" s="641" t="s">
        <v>239</v>
      </c>
      <c r="DR18" s="633"/>
      <c r="DS18" s="633"/>
      <c r="DT18" s="633"/>
      <c r="DU18" s="633"/>
      <c r="DV18" s="633"/>
      <c r="DW18" s="633"/>
      <c r="DX18" s="633"/>
      <c r="DY18" s="633"/>
      <c r="DZ18" s="633"/>
      <c r="EA18" s="633"/>
      <c r="EB18" s="633"/>
      <c r="EC18" s="642"/>
    </row>
    <row r="19" spans="2:133" ht="11.25" customHeight="1" x14ac:dyDescent="0.2">
      <c r="B19" s="629" t="s">
        <v>278</v>
      </c>
      <c r="C19" s="630"/>
      <c r="D19" s="630"/>
      <c r="E19" s="630"/>
      <c r="F19" s="630"/>
      <c r="G19" s="630"/>
      <c r="H19" s="630"/>
      <c r="I19" s="630"/>
      <c r="J19" s="630"/>
      <c r="K19" s="630"/>
      <c r="L19" s="630"/>
      <c r="M19" s="630"/>
      <c r="N19" s="630"/>
      <c r="O19" s="630"/>
      <c r="P19" s="630"/>
      <c r="Q19" s="631"/>
      <c r="R19" s="632">
        <v>9014</v>
      </c>
      <c r="S19" s="633"/>
      <c r="T19" s="633"/>
      <c r="U19" s="633"/>
      <c r="V19" s="633"/>
      <c r="W19" s="633"/>
      <c r="X19" s="633"/>
      <c r="Y19" s="634"/>
      <c r="Z19" s="635">
        <v>0.1</v>
      </c>
      <c r="AA19" s="635"/>
      <c r="AB19" s="635"/>
      <c r="AC19" s="635"/>
      <c r="AD19" s="636">
        <v>9014</v>
      </c>
      <c r="AE19" s="636"/>
      <c r="AF19" s="636"/>
      <c r="AG19" s="636"/>
      <c r="AH19" s="636"/>
      <c r="AI19" s="636"/>
      <c r="AJ19" s="636"/>
      <c r="AK19" s="636"/>
      <c r="AL19" s="637">
        <v>0.1</v>
      </c>
      <c r="AM19" s="638"/>
      <c r="AN19" s="638"/>
      <c r="AO19" s="639"/>
      <c r="AP19" s="629" t="s">
        <v>279</v>
      </c>
      <c r="AQ19" s="630"/>
      <c r="AR19" s="630"/>
      <c r="AS19" s="630"/>
      <c r="AT19" s="630"/>
      <c r="AU19" s="630"/>
      <c r="AV19" s="630"/>
      <c r="AW19" s="630"/>
      <c r="AX19" s="630"/>
      <c r="AY19" s="630"/>
      <c r="AZ19" s="630"/>
      <c r="BA19" s="630"/>
      <c r="BB19" s="630"/>
      <c r="BC19" s="630"/>
      <c r="BD19" s="630"/>
      <c r="BE19" s="630"/>
      <c r="BF19" s="631"/>
      <c r="BG19" s="632">
        <v>11315</v>
      </c>
      <c r="BH19" s="633"/>
      <c r="BI19" s="633"/>
      <c r="BJ19" s="633"/>
      <c r="BK19" s="633"/>
      <c r="BL19" s="633"/>
      <c r="BM19" s="633"/>
      <c r="BN19" s="634"/>
      <c r="BO19" s="635">
        <v>0.3</v>
      </c>
      <c r="BP19" s="635"/>
      <c r="BQ19" s="635"/>
      <c r="BR19" s="635"/>
      <c r="BS19" s="636" t="s">
        <v>239</v>
      </c>
      <c r="BT19" s="636"/>
      <c r="BU19" s="636"/>
      <c r="BV19" s="636"/>
      <c r="BW19" s="636"/>
      <c r="BX19" s="636"/>
      <c r="BY19" s="636"/>
      <c r="BZ19" s="636"/>
      <c r="CA19" s="636"/>
      <c r="CB19" s="640"/>
      <c r="CD19" s="647" t="s">
        <v>280</v>
      </c>
      <c r="CE19" s="648"/>
      <c r="CF19" s="648"/>
      <c r="CG19" s="648"/>
      <c r="CH19" s="648"/>
      <c r="CI19" s="648"/>
      <c r="CJ19" s="648"/>
      <c r="CK19" s="648"/>
      <c r="CL19" s="648"/>
      <c r="CM19" s="648"/>
      <c r="CN19" s="648"/>
      <c r="CO19" s="648"/>
      <c r="CP19" s="648"/>
      <c r="CQ19" s="649"/>
      <c r="CR19" s="632" t="s">
        <v>239</v>
      </c>
      <c r="CS19" s="633"/>
      <c r="CT19" s="633"/>
      <c r="CU19" s="633"/>
      <c r="CV19" s="633"/>
      <c r="CW19" s="633"/>
      <c r="CX19" s="633"/>
      <c r="CY19" s="634"/>
      <c r="CZ19" s="635" t="s">
        <v>140</v>
      </c>
      <c r="DA19" s="635"/>
      <c r="DB19" s="635"/>
      <c r="DC19" s="635"/>
      <c r="DD19" s="641" t="s">
        <v>140</v>
      </c>
      <c r="DE19" s="633"/>
      <c r="DF19" s="633"/>
      <c r="DG19" s="633"/>
      <c r="DH19" s="633"/>
      <c r="DI19" s="633"/>
      <c r="DJ19" s="633"/>
      <c r="DK19" s="633"/>
      <c r="DL19" s="633"/>
      <c r="DM19" s="633"/>
      <c r="DN19" s="633"/>
      <c r="DO19" s="633"/>
      <c r="DP19" s="634"/>
      <c r="DQ19" s="641" t="s">
        <v>239</v>
      </c>
      <c r="DR19" s="633"/>
      <c r="DS19" s="633"/>
      <c r="DT19" s="633"/>
      <c r="DU19" s="633"/>
      <c r="DV19" s="633"/>
      <c r="DW19" s="633"/>
      <c r="DX19" s="633"/>
      <c r="DY19" s="633"/>
      <c r="DZ19" s="633"/>
      <c r="EA19" s="633"/>
      <c r="EB19" s="633"/>
      <c r="EC19" s="642"/>
    </row>
    <row r="20" spans="2:133" ht="11.25" customHeight="1" x14ac:dyDescent="0.2">
      <c r="B20" s="629" t="s">
        <v>281</v>
      </c>
      <c r="C20" s="630"/>
      <c r="D20" s="630"/>
      <c r="E20" s="630"/>
      <c r="F20" s="630"/>
      <c r="G20" s="630"/>
      <c r="H20" s="630"/>
      <c r="I20" s="630"/>
      <c r="J20" s="630"/>
      <c r="K20" s="630"/>
      <c r="L20" s="630"/>
      <c r="M20" s="630"/>
      <c r="N20" s="630"/>
      <c r="O20" s="630"/>
      <c r="P20" s="630"/>
      <c r="Q20" s="631"/>
      <c r="R20" s="632">
        <v>4823</v>
      </c>
      <c r="S20" s="633"/>
      <c r="T20" s="633"/>
      <c r="U20" s="633"/>
      <c r="V20" s="633"/>
      <c r="W20" s="633"/>
      <c r="X20" s="633"/>
      <c r="Y20" s="634"/>
      <c r="Z20" s="635">
        <v>0</v>
      </c>
      <c r="AA20" s="635"/>
      <c r="AB20" s="635"/>
      <c r="AC20" s="635"/>
      <c r="AD20" s="636">
        <v>4823</v>
      </c>
      <c r="AE20" s="636"/>
      <c r="AF20" s="636"/>
      <c r="AG20" s="636"/>
      <c r="AH20" s="636"/>
      <c r="AI20" s="636"/>
      <c r="AJ20" s="636"/>
      <c r="AK20" s="636"/>
      <c r="AL20" s="637">
        <v>0.1</v>
      </c>
      <c r="AM20" s="638"/>
      <c r="AN20" s="638"/>
      <c r="AO20" s="639"/>
      <c r="AP20" s="629" t="s">
        <v>282</v>
      </c>
      <c r="AQ20" s="630"/>
      <c r="AR20" s="630"/>
      <c r="AS20" s="630"/>
      <c r="AT20" s="630"/>
      <c r="AU20" s="630"/>
      <c r="AV20" s="630"/>
      <c r="AW20" s="630"/>
      <c r="AX20" s="630"/>
      <c r="AY20" s="630"/>
      <c r="AZ20" s="630"/>
      <c r="BA20" s="630"/>
      <c r="BB20" s="630"/>
      <c r="BC20" s="630"/>
      <c r="BD20" s="630"/>
      <c r="BE20" s="630"/>
      <c r="BF20" s="631"/>
      <c r="BG20" s="632">
        <v>11315</v>
      </c>
      <c r="BH20" s="633"/>
      <c r="BI20" s="633"/>
      <c r="BJ20" s="633"/>
      <c r="BK20" s="633"/>
      <c r="BL20" s="633"/>
      <c r="BM20" s="633"/>
      <c r="BN20" s="634"/>
      <c r="BO20" s="635">
        <v>0.3</v>
      </c>
      <c r="BP20" s="635"/>
      <c r="BQ20" s="635"/>
      <c r="BR20" s="635"/>
      <c r="BS20" s="636" t="s">
        <v>239</v>
      </c>
      <c r="BT20" s="636"/>
      <c r="BU20" s="636"/>
      <c r="BV20" s="636"/>
      <c r="BW20" s="636"/>
      <c r="BX20" s="636"/>
      <c r="BY20" s="636"/>
      <c r="BZ20" s="636"/>
      <c r="CA20" s="636"/>
      <c r="CB20" s="640"/>
      <c r="CD20" s="647" t="s">
        <v>283</v>
      </c>
      <c r="CE20" s="648"/>
      <c r="CF20" s="648"/>
      <c r="CG20" s="648"/>
      <c r="CH20" s="648"/>
      <c r="CI20" s="648"/>
      <c r="CJ20" s="648"/>
      <c r="CK20" s="648"/>
      <c r="CL20" s="648"/>
      <c r="CM20" s="648"/>
      <c r="CN20" s="648"/>
      <c r="CO20" s="648"/>
      <c r="CP20" s="648"/>
      <c r="CQ20" s="649"/>
      <c r="CR20" s="632">
        <v>14528174</v>
      </c>
      <c r="CS20" s="633"/>
      <c r="CT20" s="633"/>
      <c r="CU20" s="633"/>
      <c r="CV20" s="633"/>
      <c r="CW20" s="633"/>
      <c r="CX20" s="633"/>
      <c r="CY20" s="634"/>
      <c r="CZ20" s="635">
        <v>100</v>
      </c>
      <c r="DA20" s="635"/>
      <c r="DB20" s="635"/>
      <c r="DC20" s="635"/>
      <c r="DD20" s="641">
        <v>1958745</v>
      </c>
      <c r="DE20" s="633"/>
      <c r="DF20" s="633"/>
      <c r="DG20" s="633"/>
      <c r="DH20" s="633"/>
      <c r="DI20" s="633"/>
      <c r="DJ20" s="633"/>
      <c r="DK20" s="633"/>
      <c r="DL20" s="633"/>
      <c r="DM20" s="633"/>
      <c r="DN20" s="633"/>
      <c r="DO20" s="633"/>
      <c r="DP20" s="634"/>
      <c r="DQ20" s="641">
        <v>10115813</v>
      </c>
      <c r="DR20" s="633"/>
      <c r="DS20" s="633"/>
      <c r="DT20" s="633"/>
      <c r="DU20" s="633"/>
      <c r="DV20" s="633"/>
      <c r="DW20" s="633"/>
      <c r="DX20" s="633"/>
      <c r="DY20" s="633"/>
      <c r="DZ20" s="633"/>
      <c r="EA20" s="633"/>
      <c r="EB20" s="633"/>
      <c r="EC20" s="642"/>
    </row>
    <row r="21" spans="2:133" ht="11.25" customHeight="1" x14ac:dyDescent="0.2">
      <c r="B21" s="629" t="s">
        <v>284</v>
      </c>
      <c r="C21" s="630"/>
      <c r="D21" s="630"/>
      <c r="E21" s="630"/>
      <c r="F21" s="630"/>
      <c r="G21" s="630"/>
      <c r="H21" s="630"/>
      <c r="I21" s="630"/>
      <c r="J21" s="630"/>
      <c r="K21" s="630"/>
      <c r="L21" s="630"/>
      <c r="M21" s="630"/>
      <c r="N21" s="630"/>
      <c r="O21" s="630"/>
      <c r="P21" s="630"/>
      <c r="Q21" s="631"/>
      <c r="R21" s="632">
        <v>1523</v>
      </c>
      <c r="S21" s="633"/>
      <c r="T21" s="633"/>
      <c r="U21" s="633"/>
      <c r="V21" s="633"/>
      <c r="W21" s="633"/>
      <c r="X21" s="633"/>
      <c r="Y21" s="634"/>
      <c r="Z21" s="635">
        <v>0</v>
      </c>
      <c r="AA21" s="635"/>
      <c r="AB21" s="635"/>
      <c r="AC21" s="635"/>
      <c r="AD21" s="636">
        <v>1523</v>
      </c>
      <c r="AE21" s="636"/>
      <c r="AF21" s="636"/>
      <c r="AG21" s="636"/>
      <c r="AH21" s="636"/>
      <c r="AI21" s="636"/>
      <c r="AJ21" s="636"/>
      <c r="AK21" s="636"/>
      <c r="AL21" s="637">
        <v>0</v>
      </c>
      <c r="AM21" s="638"/>
      <c r="AN21" s="638"/>
      <c r="AO21" s="639"/>
      <c r="AP21" s="651" t="s">
        <v>285</v>
      </c>
      <c r="AQ21" s="652"/>
      <c r="AR21" s="652"/>
      <c r="AS21" s="652"/>
      <c r="AT21" s="652"/>
      <c r="AU21" s="652"/>
      <c r="AV21" s="652"/>
      <c r="AW21" s="652"/>
      <c r="AX21" s="652"/>
      <c r="AY21" s="652"/>
      <c r="AZ21" s="652"/>
      <c r="BA21" s="652"/>
      <c r="BB21" s="652"/>
      <c r="BC21" s="652"/>
      <c r="BD21" s="652"/>
      <c r="BE21" s="652"/>
      <c r="BF21" s="653"/>
      <c r="BG21" s="632">
        <v>11315</v>
      </c>
      <c r="BH21" s="633"/>
      <c r="BI21" s="633"/>
      <c r="BJ21" s="633"/>
      <c r="BK21" s="633"/>
      <c r="BL21" s="633"/>
      <c r="BM21" s="633"/>
      <c r="BN21" s="634"/>
      <c r="BO21" s="635">
        <v>0.3</v>
      </c>
      <c r="BP21" s="635"/>
      <c r="BQ21" s="635"/>
      <c r="BR21" s="635"/>
      <c r="BS21" s="636" t="s">
        <v>239</v>
      </c>
      <c r="BT21" s="636"/>
      <c r="BU21" s="636"/>
      <c r="BV21" s="636"/>
      <c r="BW21" s="636"/>
      <c r="BX21" s="636"/>
      <c r="BY21" s="636"/>
      <c r="BZ21" s="636"/>
      <c r="CA21" s="636"/>
      <c r="CB21" s="640"/>
      <c r="CD21" s="657"/>
      <c r="CE21" s="658"/>
      <c r="CF21" s="658"/>
      <c r="CG21" s="658"/>
      <c r="CH21" s="658"/>
      <c r="CI21" s="658"/>
      <c r="CJ21" s="658"/>
      <c r="CK21" s="658"/>
      <c r="CL21" s="658"/>
      <c r="CM21" s="658"/>
      <c r="CN21" s="658"/>
      <c r="CO21" s="658"/>
      <c r="CP21" s="658"/>
      <c r="CQ21" s="659"/>
      <c r="CR21" s="660"/>
      <c r="CS21" s="655"/>
      <c r="CT21" s="655"/>
      <c r="CU21" s="655"/>
      <c r="CV21" s="655"/>
      <c r="CW21" s="655"/>
      <c r="CX21" s="655"/>
      <c r="CY21" s="661"/>
      <c r="CZ21" s="662"/>
      <c r="DA21" s="662"/>
      <c r="DB21" s="662"/>
      <c r="DC21" s="662"/>
      <c r="DD21" s="654"/>
      <c r="DE21" s="655"/>
      <c r="DF21" s="655"/>
      <c r="DG21" s="655"/>
      <c r="DH21" s="655"/>
      <c r="DI21" s="655"/>
      <c r="DJ21" s="655"/>
      <c r="DK21" s="655"/>
      <c r="DL21" s="655"/>
      <c r="DM21" s="655"/>
      <c r="DN21" s="655"/>
      <c r="DO21" s="655"/>
      <c r="DP21" s="661"/>
      <c r="DQ21" s="654"/>
      <c r="DR21" s="655"/>
      <c r="DS21" s="655"/>
      <c r="DT21" s="655"/>
      <c r="DU21" s="655"/>
      <c r="DV21" s="655"/>
      <c r="DW21" s="655"/>
      <c r="DX21" s="655"/>
      <c r="DY21" s="655"/>
      <c r="DZ21" s="655"/>
      <c r="EA21" s="655"/>
      <c r="EB21" s="655"/>
      <c r="EC21" s="656"/>
    </row>
    <row r="22" spans="2:133" ht="11.25" customHeight="1" x14ac:dyDescent="0.2">
      <c r="B22" s="666" t="s">
        <v>286</v>
      </c>
      <c r="C22" s="667"/>
      <c r="D22" s="667"/>
      <c r="E22" s="667"/>
      <c r="F22" s="667"/>
      <c r="G22" s="667"/>
      <c r="H22" s="667"/>
      <c r="I22" s="667"/>
      <c r="J22" s="667"/>
      <c r="K22" s="667"/>
      <c r="L22" s="667"/>
      <c r="M22" s="667"/>
      <c r="N22" s="667"/>
      <c r="O22" s="667"/>
      <c r="P22" s="667"/>
      <c r="Q22" s="668"/>
      <c r="R22" s="632">
        <v>36122</v>
      </c>
      <c r="S22" s="633"/>
      <c r="T22" s="633"/>
      <c r="U22" s="633"/>
      <c r="V22" s="633"/>
      <c r="W22" s="633"/>
      <c r="X22" s="633"/>
      <c r="Y22" s="634"/>
      <c r="Z22" s="635">
        <v>0.2</v>
      </c>
      <c r="AA22" s="635"/>
      <c r="AB22" s="635"/>
      <c r="AC22" s="635"/>
      <c r="AD22" s="636">
        <v>36122</v>
      </c>
      <c r="AE22" s="636"/>
      <c r="AF22" s="636"/>
      <c r="AG22" s="636"/>
      <c r="AH22" s="636"/>
      <c r="AI22" s="636"/>
      <c r="AJ22" s="636"/>
      <c r="AK22" s="636"/>
      <c r="AL22" s="637">
        <v>0.4</v>
      </c>
      <c r="AM22" s="638"/>
      <c r="AN22" s="638"/>
      <c r="AO22" s="639"/>
      <c r="AP22" s="651" t="s">
        <v>287</v>
      </c>
      <c r="AQ22" s="652"/>
      <c r="AR22" s="652"/>
      <c r="AS22" s="652"/>
      <c r="AT22" s="652"/>
      <c r="AU22" s="652"/>
      <c r="AV22" s="652"/>
      <c r="AW22" s="652"/>
      <c r="AX22" s="652"/>
      <c r="AY22" s="652"/>
      <c r="AZ22" s="652"/>
      <c r="BA22" s="652"/>
      <c r="BB22" s="652"/>
      <c r="BC22" s="652"/>
      <c r="BD22" s="652"/>
      <c r="BE22" s="652"/>
      <c r="BF22" s="653"/>
      <c r="BG22" s="632" t="s">
        <v>239</v>
      </c>
      <c r="BH22" s="633"/>
      <c r="BI22" s="633"/>
      <c r="BJ22" s="633"/>
      <c r="BK22" s="633"/>
      <c r="BL22" s="633"/>
      <c r="BM22" s="633"/>
      <c r="BN22" s="634"/>
      <c r="BO22" s="635" t="s">
        <v>140</v>
      </c>
      <c r="BP22" s="635"/>
      <c r="BQ22" s="635"/>
      <c r="BR22" s="635"/>
      <c r="BS22" s="636" t="s">
        <v>239</v>
      </c>
      <c r="BT22" s="636"/>
      <c r="BU22" s="636"/>
      <c r="BV22" s="636"/>
      <c r="BW22" s="636"/>
      <c r="BX22" s="636"/>
      <c r="BY22" s="636"/>
      <c r="BZ22" s="636"/>
      <c r="CA22" s="636"/>
      <c r="CB22" s="640"/>
      <c r="CD22" s="614" t="s">
        <v>288</v>
      </c>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6"/>
    </row>
    <row r="23" spans="2:133" ht="11.25" customHeight="1" x14ac:dyDescent="0.2">
      <c r="B23" s="629" t="s">
        <v>289</v>
      </c>
      <c r="C23" s="630"/>
      <c r="D23" s="630"/>
      <c r="E23" s="630"/>
      <c r="F23" s="630"/>
      <c r="G23" s="630"/>
      <c r="H23" s="630"/>
      <c r="I23" s="630"/>
      <c r="J23" s="630"/>
      <c r="K23" s="630"/>
      <c r="L23" s="630"/>
      <c r="M23" s="630"/>
      <c r="N23" s="630"/>
      <c r="O23" s="630"/>
      <c r="P23" s="630"/>
      <c r="Q23" s="631"/>
      <c r="R23" s="632">
        <v>5026129</v>
      </c>
      <c r="S23" s="633"/>
      <c r="T23" s="633"/>
      <c r="U23" s="633"/>
      <c r="V23" s="633"/>
      <c r="W23" s="633"/>
      <c r="X23" s="633"/>
      <c r="Y23" s="634"/>
      <c r="Z23" s="635">
        <v>32.4</v>
      </c>
      <c r="AA23" s="635"/>
      <c r="AB23" s="635"/>
      <c r="AC23" s="635"/>
      <c r="AD23" s="636">
        <v>4559170</v>
      </c>
      <c r="AE23" s="636"/>
      <c r="AF23" s="636"/>
      <c r="AG23" s="636"/>
      <c r="AH23" s="636"/>
      <c r="AI23" s="636"/>
      <c r="AJ23" s="636"/>
      <c r="AK23" s="636"/>
      <c r="AL23" s="637">
        <v>48.6</v>
      </c>
      <c r="AM23" s="638"/>
      <c r="AN23" s="638"/>
      <c r="AO23" s="639"/>
      <c r="AP23" s="651" t="s">
        <v>290</v>
      </c>
      <c r="AQ23" s="652"/>
      <c r="AR23" s="652"/>
      <c r="AS23" s="652"/>
      <c r="AT23" s="652"/>
      <c r="AU23" s="652"/>
      <c r="AV23" s="652"/>
      <c r="AW23" s="652"/>
      <c r="AX23" s="652"/>
      <c r="AY23" s="652"/>
      <c r="AZ23" s="652"/>
      <c r="BA23" s="652"/>
      <c r="BB23" s="652"/>
      <c r="BC23" s="652"/>
      <c r="BD23" s="652"/>
      <c r="BE23" s="652"/>
      <c r="BF23" s="653"/>
      <c r="BG23" s="632" t="s">
        <v>239</v>
      </c>
      <c r="BH23" s="633"/>
      <c r="BI23" s="633"/>
      <c r="BJ23" s="633"/>
      <c r="BK23" s="633"/>
      <c r="BL23" s="633"/>
      <c r="BM23" s="633"/>
      <c r="BN23" s="634"/>
      <c r="BO23" s="635" t="s">
        <v>239</v>
      </c>
      <c r="BP23" s="635"/>
      <c r="BQ23" s="635"/>
      <c r="BR23" s="635"/>
      <c r="BS23" s="636" t="s">
        <v>239</v>
      </c>
      <c r="BT23" s="636"/>
      <c r="BU23" s="636"/>
      <c r="BV23" s="636"/>
      <c r="BW23" s="636"/>
      <c r="BX23" s="636"/>
      <c r="BY23" s="636"/>
      <c r="BZ23" s="636"/>
      <c r="CA23" s="636"/>
      <c r="CB23" s="640"/>
      <c r="CD23" s="614" t="s">
        <v>228</v>
      </c>
      <c r="CE23" s="615"/>
      <c r="CF23" s="615"/>
      <c r="CG23" s="615"/>
      <c r="CH23" s="615"/>
      <c r="CI23" s="615"/>
      <c r="CJ23" s="615"/>
      <c r="CK23" s="615"/>
      <c r="CL23" s="615"/>
      <c r="CM23" s="615"/>
      <c r="CN23" s="615"/>
      <c r="CO23" s="615"/>
      <c r="CP23" s="615"/>
      <c r="CQ23" s="616"/>
      <c r="CR23" s="614" t="s">
        <v>291</v>
      </c>
      <c r="CS23" s="615"/>
      <c r="CT23" s="615"/>
      <c r="CU23" s="615"/>
      <c r="CV23" s="615"/>
      <c r="CW23" s="615"/>
      <c r="CX23" s="615"/>
      <c r="CY23" s="616"/>
      <c r="CZ23" s="614" t="s">
        <v>292</v>
      </c>
      <c r="DA23" s="615"/>
      <c r="DB23" s="615"/>
      <c r="DC23" s="616"/>
      <c r="DD23" s="614" t="s">
        <v>293</v>
      </c>
      <c r="DE23" s="615"/>
      <c r="DF23" s="615"/>
      <c r="DG23" s="615"/>
      <c r="DH23" s="615"/>
      <c r="DI23" s="615"/>
      <c r="DJ23" s="615"/>
      <c r="DK23" s="616"/>
      <c r="DL23" s="663" t="s">
        <v>294</v>
      </c>
      <c r="DM23" s="664"/>
      <c r="DN23" s="664"/>
      <c r="DO23" s="664"/>
      <c r="DP23" s="664"/>
      <c r="DQ23" s="664"/>
      <c r="DR23" s="664"/>
      <c r="DS23" s="664"/>
      <c r="DT23" s="664"/>
      <c r="DU23" s="664"/>
      <c r="DV23" s="665"/>
      <c r="DW23" s="614" t="s">
        <v>295</v>
      </c>
      <c r="DX23" s="615"/>
      <c r="DY23" s="615"/>
      <c r="DZ23" s="615"/>
      <c r="EA23" s="615"/>
      <c r="EB23" s="615"/>
      <c r="EC23" s="616"/>
    </row>
    <row r="24" spans="2:133" ht="11.25" customHeight="1" x14ac:dyDescent="0.2">
      <c r="B24" s="629" t="s">
        <v>296</v>
      </c>
      <c r="C24" s="630"/>
      <c r="D24" s="630"/>
      <c r="E24" s="630"/>
      <c r="F24" s="630"/>
      <c r="G24" s="630"/>
      <c r="H24" s="630"/>
      <c r="I24" s="630"/>
      <c r="J24" s="630"/>
      <c r="K24" s="630"/>
      <c r="L24" s="630"/>
      <c r="M24" s="630"/>
      <c r="N24" s="630"/>
      <c r="O24" s="630"/>
      <c r="P24" s="630"/>
      <c r="Q24" s="631"/>
      <c r="R24" s="632">
        <v>4559170</v>
      </c>
      <c r="S24" s="633"/>
      <c r="T24" s="633"/>
      <c r="U24" s="633"/>
      <c r="V24" s="633"/>
      <c r="W24" s="633"/>
      <c r="X24" s="633"/>
      <c r="Y24" s="634"/>
      <c r="Z24" s="635">
        <v>29.4</v>
      </c>
      <c r="AA24" s="635"/>
      <c r="AB24" s="635"/>
      <c r="AC24" s="635"/>
      <c r="AD24" s="636">
        <v>4559170</v>
      </c>
      <c r="AE24" s="636"/>
      <c r="AF24" s="636"/>
      <c r="AG24" s="636"/>
      <c r="AH24" s="636"/>
      <c r="AI24" s="636"/>
      <c r="AJ24" s="636"/>
      <c r="AK24" s="636"/>
      <c r="AL24" s="637">
        <v>48.6</v>
      </c>
      <c r="AM24" s="638"/>
      <c r="AN24" s="638"/>
      <c r="AO24" s="639"/>
      <c r="AP24" s="651" t="s">
        <v>297</v>
      </c>
      <c r="AQ24" s="652"/>
      <c r="AR24" s="652"/>
      <c r="AS24" s="652"/>
      <c r="AT24" s="652"/>
      <c r="AU24" s="652"/>
      <c r="AV24" s="652"/>
      <c r="AW24" s="652"/>
      <c r="AX24" s="652"/>
      <c r="AY24" s="652"/>
      <c r="AZ24" s="652"/>
      <c r="BA24" s="652"/>
      <c r="BB24" s="652"/>
      <c r="BC24" s="652"/>
      <c r="BD24" s="652"/>
      <c r="BE24" s="652"/>
      <c r="BF24" s="653"/>
      <c r="BG24" s="632" t="s">
        <v>239</v>
      </c>
      <c r="BH24" s="633"/>
      <c r="BI24" s="633"/>
      <c r="BJ24" s="633"/>
      <c r="BK24" s="633"/>
      <c r="BL24" s="633"/>
      <c r="BM24" s="633"/>
      <c r="BN24" s="634"/>
      <c r="BO24" s="635" t="s">
        <v>239</v>
      </c>
      <c r="BP24" s="635"/>
      <c r="BQ24" s="635"/>
      <c r="BR24" s="635"/>
      <c r="BS24" s="636" t="s">
        <v>239</v>
      </c>
      <c r="BT24" s="636"/>
      <c r="BU24" s="636"/>
      <c r="BV24" s="636"/>
      <c r="BW24" s="636"/>
      <c r="BX24" s="636"/>
      <c r="BY24" s="636"/>
      <c r="BZ24" s="636"/>
      <c r="CA24" s="636"/>
      <c r="CB24" s="640"/>
      <c r="CD24" s="643" t="s">
        <v>298</v>
      </c>
      <c r="CE24" s="644"/>
      <c r="CF24" s="644"/>
      <c r="CG24" s="644"/>
      <c r="CH24" s="644"/>
      <c r="CI24" s="644"/>
      <c r="CJ24" s="644"/>
      <c r="CK24" s="644"/>
      <c r="CL24" s="644"/>
      <c r="CM24" s="644"/>
      <c r="CN24" s="644"/>
      <c r="CO24" s="644"/>
      <c r="CP24" s="644"/>
      <c r="CQ24" s="645"/>
      <c r="CR24" s="621">
        <v>5235079</v>
      </c>
      <c r="CS24" s="622"/>
      <c r="CT24" s="622"/>
      <c r="CU24" s="622"/>
      <c r="CV24" s="622"/>
      <c r="CW24" s="622"/>
      <c r="CX24" s="622"/>
      <c r="CY24" s="623"/>
      <c r="CZ24" s="626">
        <v>36</v>
      </c>
      <c r="DA24" s="627"/>
      <c r="DB24" s="627"/>
      <c r="DC24" s="646"/>
      <c r="DD24" s="669">
        <v>3847772</v>
      </c>
      <c r="DE24" s="622"/>
      <c r="DF24" s="622"/>
      <c r="DG24" s="622"/>
      <c r="DH24" s="622"/>
      <c r="DI24" s="622"/>
      <c r="DJ24" s="622"/>
      <c r="DK24" s="623"/>
      <c r="DL24" s="669">
        <v>3835904</v>
      </c>
      <c r="DM24" s="622"/>
      <c r="DN24" s="622"/>
      <c r="DO24" s="622"/>
      <c r="DP24" s="622"/>
      <c r="DQ24" s="622"/>
      <c r="DR24" s="622"/>
      <c r="DS24" s="622"/>
      <c r="DT24" s="622"/>
      <c r="DU24" s="622"/>
      <c r="DV24" s="623"/>
      <c r="DW24" s="626">
        <v>39.700000000000003</v>
      </c>
      <c r="DX24" s="627"/>
      <c r="DY24" s="627"/>
      <c r="DZ24" s="627"/>
      <c r="EA24" s="627"/>
      <c r="EB24" s="627"/>
      <c r="EC24" s="628"/>
    </row>
    <row r="25" spans="2:133" ht="11.25" customHeight="1" x14ac:dyDescent="0.2">
      <c r="B25" s="629" t="s">
        <v>299</v>
      </c>
      <c r="C25" s="630"/>
      <c r="D25" s="630"/>
      <c r="E25" s="630"/>
      <c r="F25" s="630"/>
      <c r="G25" s="630"/>
      <c r="H25" s="630"/>
      <c r="I25" s="630"/>
      <c r="J25" s="630"/>
      <c r="K25" s="630"/>
      <c r="L25" s="630"/>
      <c r="M25" s="630"/>
      <c r="N25" s="630"/>
      <c r="O25" s="630"/>
      <c r="P25" s="630"/>
      <c r="Q25" s="631"/>
      <c r="R25" s="632">
        <v>466959</v>
      </c>
      <c r="S25" s="633"/>
      <c r="T25" s="633"/>
      <c r="U25" s="633"/>
      <c r="V25" s="633"/>
      <c r="W25" s="633"/>
      <c r="X25" s="633"/>
      <c r="Y25" s="634"/>
      <c r="Z25" s="635">
        <v>3</v>
      </c>
      <c r="AA25" s="635"/>
      <c r="AB25" s="635"/>
      <c r="AC25" s="635"/>
      <c r="AD25" s="636" t="s">
        <v>266</v>
      </c>
      <c r="AE25" s="636"/>
      <c r="AF25" s="636"/>
      <c r="AG25" s="636"/>
      <c r="AH25" s="636"/>
      <c r="AI25" s="636"/>
      <c r="AJ25" s="636"/>
      <c r="AK25" s="636"/>
      <c r="AL25" s="637" t="s">
        <v>239</v>
      </c>
      <c r="AM25" s="638"/>
      <c r="AN25" s="638"/>
      <c r="AO25" s="639"/>
      <c r="AP25" s="651" t="s">
        <v>300</v>
      </c>
      <c r="AQ25" s="652"/>
      <c r="AR25" s="652"/>
      <c r="AS25" s="652"/>
      <c r="AT25" s="652"/>
      <c r="AU25" s="652"/>
      <c r="AV25" s="652"/>
      <c r="AW25" s="652"/>
      <c r="AX25" s="652"/>
      <c r="AY25" s="652"/>
      <c r="AZ25" s="652"/>
      <c r="BA25" s="652"/>
      <c r="BB25" s="652"/>
      <c r="BC25" s="652"/>
      <c r="BD25" s="652"/>
      <c r="BE25" s="652"/>
      <c r="BF25" s="653"/>
      <c r="BG25" s="632" t="s">
        <v>239</v>
      </c>
      <c r="BH25" s="633"/>
      <c r="BI25" s="633"/>
      <c r="BJ25" s="633"/>
      <c r="BK25" s="633"/>
      <c r="BL25" s="633"/>
      <c r="BM25" s="633"/>
      <c r="BN25" s="634"/>
      <c r="BO25" s="635" t="s">
        <v>239</v>
      </c>
      <c r="BP25" s="635"/>
      <c r="BQ25" s="635"/>
      <c r="BR25" s="635"/>
      <c r="BS25" s="636" t="s">
        <v>140</v>
      </c>
      <c r="BT25" s="636"/>
      <c r="BU25" s="636"/>
      <c r="BV25" s="636"/>
      <c r="BW25" s="636"/>
      <c r="BX25" s="636"/>
      <c r="BY25" s="636"/>
      <c r="BZ25" s="636"/>
      <c r="CA25" s="636"/>
      <c r="CB25" s="640"/>
      <c r="CD25" s="647" t="s">
        <v>301</v>
      </c>
      <c r="CE25" s="648"/>
      <c r="CF25" s="648"/>
      <c r="CG25" s="648"/>
      <c r="CH25" s="648"/>
      <c r="CI25" s="648"/>
      <c r="CJ25" s="648"/>
      <c r="CK25" s="648"/>
      <c r="CL25" s="648"/>
      <c r="CM25" s="648"/>
      <c r="CN25" s="648"/>
      <c r="CO25" s="648"/>
      <c r="CP25" s="648"/>
      <c r="CQ25" s="649"/>
      <c r="CR25" s="632">
        <v>2203742</v>
      </c>
      <c r="CS25" s="672"/>
      <c r="CT25" s="672"/>
      <c r="CU25" s="672"/>
      <c r="CV25" s="672"/>
      <c r="CW25" s="672"/>
      <c r="CX25" s="672"/>
      <c r="CY25" s="673"/>
      <c r="CZ25" s="637">
        <v>15.2</v>
      </c>
      <c r="DA25" s="670"/>
      <c r="DB25" s="670"/>
      <c r="DC25" s="674"/>
      <c r="DD25" s="641">
        <v>1968496</v>
      </c>
      <c r="DE25" s="672"/>
      <c r="DF25" s="672"/>
      <c r="DG25" s="672"/>
      <c r="DH25" s="672"/>
      <c r="DI25" s="672"/>
      <c r="DJ25" s="672"/>
      <c r="DK25" s="673"/>
      <c r="DL25" s="641">
        <v>1966957</v>
      </c>
      <c r="DM25" s="672"/>
      <c r="DN25" s="672"/>
      <c r="DO25" s="672"/>
      <c r="DP25" s="672"/>
      <c r="DQ25" s="672"/>
      <c r="DR25" s="672"/>
      <c r="DS25" s="672"/>
      <c r="DT25" s="672"/>
      <c r="DU25" s="672"/>
      <c r="DV25" s="673"/>
      <c r="DW25" s="637">
        <v>20.3</v>
      </c>
      <c r="DX25" s="670"/>
      <c r="DY25" s="670"/>
      <c r="DZ25" s="670"/>
      <c r="EA25" s="670"/>
      <c r="EB25" s="670"/>
      <c r="EC25" s="671"/>
    </row>
    <row r="26" spans="2:133" ht="11.25" customHeight="1" x14ac:dyDescent="0.2">
      <c r="B26" s="629" t="s">
        <v>302</v>
      </c>
      <c r="C26" s="630"/>
      <c r="D26" s="630"/>
      <c r="E26" s="630"/>
      <c r="F26" s="630"/>
      <c r="G26" s="630"/>
      <c r="H26" s="630"/>
      <c r="I26" s="630"/>
      <c r="J26" s="630"/>
      <c r="K26" s="630"/>
      <c r="L26" s="630"/>
      <c r="M26" s="630"/>
      <c r="N26" s="630"/>
      <c r="O26" s="630"/>
      <c r="P26" s="630"/>
      <c r="Q26" s="631"/>
      <c r="R26" s="632" t="s">
        <v>239</v>
      </c>
      <c r="S26" s="633"/>
      <c r="T26" s="633"/>
      <c r="U26" s="633"/>
      <c r="V26" s="633"/>
      <c r="W26" s="633"/>
      <c r="X26" s="633"/>
      <c r="Y26" s="634"/>
      <c r="Z26" s="635" t="s">
        <v>239</v>
      </c>
      <c r="AA26" s="635"/>
      <c r="AB26" s="635"/>
      <c r="AC26" s="635"/>
      <c r="AD26" s="636" t="s">
        <v>140</v>
      </c>
      <c r="AE26" s="636"/>
      <c r="AF26" s="636"/>
      <c r="AG26" s="636"/>
      <c r="AH26" s="636"/>
      <c r="AI26" s="636"/>
      <c r="AJ26" s="636"/>
      <c r="AK26" s="636"/>
      <c r="AL26" s="637" t="s">
        <v>239</v>
      </c>
      <c r="AM26" s="638"/>
      <c r="AN26" s="638"/>
      <c r="AO26" s="639"/>
      <c r="AP26" s="651" t="s">
        <v>303</v>
      </c>
      <c r="AQ26" s="681"/>
      <c r="AR26" s="681"/>
      <c r="AS26" s="681"/>
      <c r="AT26" s="681"/>
      <c r="AU26" s="681"/>
      <c r="AV26" s="681"/>
      <c r="AW26" s="681"/>
      <c r="AX26" s="681"/>
      <c r="AY26" s="681"/>
      <c r="AZ26" s="681"/>
      <c r="BA26" s="681"/>
      <c r="BB26" s="681"/>
      <c r="BC26" s="681"/>
      <c r="BD26" s="681"/>
      <c r="BE26" s="681"/>
      <c r="BF26" s="653"/>
      <c r="BG26" s="632" t="s">
        <v>239</v>
      </c>
      <c r="BH26" s="633"/>
      <c r="BI26" s="633"/>
      <c r="BJ26" s="633"/>
      <c r="BK26" s="633"/>
      <c r="BL26" s="633"/>
      <c r="BM26" s="633"/>
      <c r="BN26" s="634"/>
      <c r="BO26" s="635" t="s">
        <v>239</v>
      </c>
      <c r="BP26" s="635"/>
      <c r="BQ26" s="635"/>
      <c r="BR26" s="635"/>
      <c r="BS26" s="636" t="s">
        <v>239</v>
      </c>
      <c r="BT26" s="636"/>
      <c r="BU26" s="636"/>
      <c r="BV26" s="636"/>
      <c r="BW26" s="636"/>
      <c r="BX26" s="636"/>
      <c r="BY26" s="636"/>
      <c r="BZ26" s="636"/>
      <c r="CA26" s="636"/>
      <c r="CB26" s="640"/>
      <c r="CD26" s="647" t="s">
        <v>304</v>
      </c>
      <c r="CE26" s="648"/>
      <c r="CF26" s="648"/>
      <c r="CG26" s="648"/>
      <c r="CH26" s="648"/>
      <c r="CI26" s="648"/>
      <c r="CJ26" s="648"/>
      <c r="CK26" s="648"/>
      <c r="CL26" s="648"/>
      <c r="CM26" s="648"/>
      <c r="CN26" s="648"/>
      <c r="CO26" s="648"/>
      <c r="CP26" s="648"/>
      <c r="CQ26" s="649"/>
      <c r="CR26" s="632">
        <v>1228128</v>
      </c>
      <c r="CS26" s="633"/>
      <c r="CT26" s="633"/>
      <c r="CU26" s="633"/>
      <c r="CV26" s="633"/>
      <c r="CW26" s="633"/>
      <c r="CX26" s="633"/>
      <c r="CY26" s="634"/>
      <c r="CZ26" s="637">
        <v>8.5</v>
      </c>
      <c r="DA26" s="670"/>
      <c r="DB26" s="670"/>
      <c r="DC26" s="674"/>
      <c r="DD26" s="641">
        <v>1045909</v>
      </c>
      <c r="DE26" s="633"/>
      <c r="DF26" s="633"/>
      <c r="DG26" s="633"/>
      <c r="DH26" s="633"/>
      <c r="DI26" s="633"/>
      <c r="DJ26" s="633"/>
      <c r="DK26" s="634"/>
      <c r="DL26" s="641" t="s">
        <v>239</v>
      </c>
      <c r="DM26" s="633"/>
      <c r="DN26" s="633"/>
      <c r="DO26" s="633"/>
      <c r="DP26" s="633"/>
      <c r="DQ26" s="633"/>
      <c r="DR26" s="633"/>
      <c r="DS26" s="633"/>
      <c r="DT26" s="633"/>
      <c r="DU26" s="633"/>
      <c r="DV26" s="634"/>
      <c r="DW26" s="637" t="s">
        <v>239</v>
      </c>
      <c r="DX26" s="670"/>
      <c r="DY26" s="670"/>
      <c r="DZ26" s="670"/>
      <c r="EA26" s="670"/>
      <c r="EB26" s="670"/>
      <c r="EC26" s="671"/>
    </row>
    <row r="27" spans="2:133" ht="11.25" customHeight="1" x14ac:dyDescent="0.2">
      <c r="B27" s="629" t="s">
        <v>305</v>
      </c>
      <c r="C27" s="630"/>
      <c r="D27" s="630"/>
      <c r="E27" s="630"/>
      <c r="F27" s="630"/>
      <c r="G27" s="630"/>
      <c r="H27" s="630"/>
      <c r="I27" s="630"/>
      <c r="J27" s="630"/>
      <c r="K27" s="630"/>
      <c r="L27" s="630"/>
      <c r="M27" s="630"/>
      <c r="N27" s="630"/>
      <c r="O27" s="630"/>
      <c r="P27" s="630"/>
      <c r="Q27" s="631"/>
      <c r="R27" s="632">
        <v>9815936</v>
      </c>
      <c r="S27" s="633"/>
      <c r="T27" s="633"/>
      <c r="U27" s="633"/>
      <c r="V27" s="633"/>
      <c r="W27" s="633"/>
      <c r="X27" s="633"/>
      <c r="Y27" s="634"/>
      <c r="Z27" s="635">
        <v>63.3</v>
      </c>
      <c r="AA27" s="635"/>
      <c r="AB27" s="635"/>
      <c r="AC27" s="635"/>
      <c r="AD27" s="636">
        <v>9348977</v>
      </c>
      <c r="AE27" s="636"/>
      <c r="AF27" s="636"/>
      <c r="AG27" s="636"/>
      <c r="AH27" s="636"/>
      <c r="AI27" s="636"/>
      <c r="AJ27" s="636"/>
      <c r="AK27" s="636"/>
      <c r="AL27" s="637">
        <v>99.6</v>
      </c>
      <c r="AM27" s="638"/>
      <c r="AN27" s="638"/>
      <c r="AO27" s="639"/>
      <c r="AP27" s="629" t="s">
        <v>306</v>
      </c>
      <c r="AQ27" s="630"/>
      <c r="AR27" s="630"/>
      <c r="AS27" s="630"/>
      <c r="AT27" s="630"/>
      <c r="AU27" s="630"/>
      <c r="AV27" s="630"/>
      <c r="AW27" s="630"/>
      <c r="AX27" s="630"/>
      <c r="AY27" s="630"/>
      <c r="AZ27" s="630"/>
      <c r="BA27" s="630"/>
      <c r="BB27" s="630"/>
      <c r="BC27" s="630"/>
      <c r="BD27" s="630"/>
      <c r="BE27" s="630"/>
      <c r="BF27" s="631"/>
      <c r="BG27" s="632">
        <v>3931413</v>
      </c>
      <c r="BH27" s="633"/>
      <c r="BI27" s="633"/>
      <c r="BJ27" s="633"/>
      <c r="BK27" s="633"/>
      <c r="BL27" s="633"/>
      <c r="BM27" s="633"/>
      <c r="BN27" s="634"/>
      <c r="BO27" s="635">
        <v>100</v>
      </c>
      <c r="BP27" s="635"/>
      <c r="BQ27" s="635"/>
      <c r="BR27" s="635"/>
      <c r="BS27" s="636" t="s">
        <v>239</v>
      </c>
      <c r="BT27" s="636"/>
      <c r="BU27" s="636"/>
      <c r="BV27" s="636"/>
      <c r="BW27" s="636"/>
      <c r="BX27" s="636"/>
      <c r="BY27" s="636"/>
      <c r="BZ27" s="636"/>
      <c r="CA27" s="636"/>
      <c r="CB27" s="640"/>
      <c r="CD27" s="647" t="s">
        <v>307</v>
      </c>
      <c r="CE27" s="648"/>
      <c r="CF27" s="648"/>
      <c r="CG27" s="648"/>
      <c r="CH27" s="648"/>
      <c r="CI27" s="648"/>
      <c r="CJ27" s="648"/>
      <c r="CK27" s="648"/>
      <c r="CL27" s="648"/>
      <c r="CM27" s="648"/>
      <c r="CN27" s="648"/>
      <c r="CO27" s="648"/>
      <c r="CP27" s="648"/>
      <c r="CQ27" s="649"/>
      <c r="CR27" s="632">
        <v>1442619</v>
      </c>
      <c r="CS27" s="672"/>
      <c r="CT27" s="672"/>
      <c r="CU27" s="672"/>
      <c r="CV27" s="672"/>
      <c r="CW27" s="672"/>
      <c r="CX27" s="672"/>
      <c r="CY27" s="673"/>
      <c r="CZ27" s="637">
        <v>9.9</v>
      </c>
      <c r="DA27" s="670"/>
      <c r="DB27" s="670"/>
      <c r="DC27" s="674"/>
      <c r="DD27" s="641">
        <v>309785</v>
      </c>
      <c r="DE27" s="672"/>
      <c r="DF27" s="672"/>
      <c r="DG27" s="672"/>
      <c r="DH27" s="672"/>
      <c r="DI27" s="672"/>
      <c r="DJ27" s="672"/>
      <c r="DK27" s="673"/>
      <c r="DL27" s="641">
        <v>299456</v>
      </c>
      <c r="DM27" s="672"/>
      <c r="DN27" s="672"/>
      <c r="DO27" s="672"/>
      <c r="DP27" s="672"/>
      <c r="DQ27" s="672"/>
      <c r="DR27" s="672"/>
      <c r="DS27" s="672"/>
      <c r="DT27" s="672"/>
      <c r="DU27" s="672"/>
      <c r="DV27" s="673"/>
      <c r="DW27" s="637">
        <v>3.1</v>
      </c>
      <c r="DX27" s="670"/>
      <c r="DY27" s="670"/>
      <c r="DZ27" s="670"/>
      <c r="EA27" s="670"/>
      <c r="EB27" s="670"/>
      <c r="EC27" s="671"/>
    </row>
    <row r="28" spans="2:133" ht="11.25" customHeight="1" x14ac:dyDescent="0.2">
      <c r="B28" s="629" t="s">
        <v>308</v>
      </c>
      <c r="C28" s="630"/>
      <c r="D28" s="630"/>
      <c r="E28" s="630"/>
      <c r="F28" s="630"/>
      <c r="G28" s="630"/>
      <c r="H28" s="630"/>
      <c r="I28" s="630"/>
      <c r="J28" s="630"/>
      <c r="K28" s="630"/>
      <c r="L28" s="630"/>
      <c r="M28" s="630"/>
      <c r="N28" s="630"/>
      <c r="O28" s="630"/>
      <c r="P28" s="630"/>
      <c r="Q28" s="631"/>
      <c r="R28" s="632">
        <v>1691</v>
      </c>
      <c r="S28" s="633"/>
      <c r="T28" s="633"/>
      <c r="U28" s="633"/>
      <c r="V28" s="633"/>
      <c r="W28" s="633"/>
      <c r="X28" s="633"/>
      <c r="Y28" s="634"/>
      <c r="Z28" s="635">
        <v>0</v>
      </c>
      <c r="AA28" s="635"/>
      <c r="AB28" s="635"/>
      <c r="AC28" s="635"/>
      <c r="AD28" s="636">
        <v>1691</v>
      </c>
      <c r="AE28" s="636"/>
      <c r="AF28" s="636"/>
      <c r="AG28" s="636"/>
      <c r="AH28" s="636"/>
      <c r="AI28" s="636"/>
      <c r="AJ28" s="636"/>
      <c r="AK28" s="636"/>
      <c r="AL28" s="637">
        <v>0</v>
      </c>
      <c r="AM28" s="638"/>
      <c r="AN28" s="638"/>
      <c r="AO28" s="639"/>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35"/>
      <c r="BP28" s="635"/>
      <c r="BQ28" s="635"/>
      <c r="BR28" s="635"/>
      <c r="BS28" s="641"/>
      <c r="BT28" s="633"/>
      <c r="BU28" s="633"/>
      <c r="BV28" s="633"/>
      <c r="BW28" s="633"/>
      <c r="BX28" s="633"/>
      <c r="BY28" s="633"/>
      <c r="BZ28" s="633"/>
      <c r="CA28" s="633"/>
      <c r="CB28" s="642"/>
      <c r="CD28" s="647" t="s">
        <v>309</v>
      </c>
      <c r="CE28" s="648"/>
      <c r="CF28" s="648"/>
      <c r="CG28" s="648"/>
      <c r="CH28" s="648"/>
      <c r="CI28" s="648"/>
      <c r="CJ28" s="648"/>
      <c r="CK28" s="648"/>
      <c r="CL28" s="648"/>
      <c r="CM28" s="648"/>
      <c r="CN28" s="648"/>
      <c r="CO28" s="648"/>
      <c r="CP28" s="648"/>
      <c r="CQ28" s="649"/>
      <c r="CR28" s="632">
        <v>1588718</v>
      </c>
      <c r="CS28" s="633"/>
      <c r="CT28" s="633"/>
      <c r="CU28" s="633"/>
      <c r="CV28" s="633"/>
      <c r="CW28" s="633"/>
      <c r="CX28" s="633"/>
      <c r="CY28" s="634"/>
      <c r="CZ28" s="637">
        <v>10.9</v>
      </c>
      <c r="DA28" s="670"/>
      <c r="DB28" s="670"/>
      <c r="DC28" s="674"/>
      <c r="DD28" s="641">
        <v>1569491</v>
      </c>
      <c r="DE28" s="633"/>
      <c r="DF28" s="633"/>
      <c r="DG28" s="633"/>
      <c r="DH28" s="633"/>
      <c r="DI28" s="633"/>
      <c r="DJ28" s="633"/>
      <c r="DK28" s="634"/>
      <c r="DL28" s="641">
        <v>1569491</v>
      </c>
      <c r="DM28" s="633"/>
      <c r="DN28" s="633"/>
      <c r="DO28" s="633"/>
      <c r="DP28" s="633"/>
      <c r="DQ28" s="633"/>
      <c r="DR28" s="633"/>
      <c r="DS28" s="633"/>
      <c r="DT28" s="633"/>
      <c r="DU28" s="633"/>
      <c r="DV28" s="634"/>
      <c r="DW28" s="637">
        <v>16.2</v>
      </c>
      <c r="DX28" s="670"/>
      <c r="DY28" s="670"/>
      <c r="DZ28" s="670"/>
      <c r="EA28" s="670"/>
      <c r="EB28" s="670"/>
      <c r="EC28" s="671"/>
    </row>
    <row r="29" spans="2:133" ht="11.25" customHeight="1" x14ac:dyDescent="0.2">
      <c r="B29" s="629" t="s">
        <v>310</v>
      </c>
      <c r="C29" s="630"/>
      <c r="D29" s="630"/>
      <c r="E29" s="630"/>
      <c r="F29" s="630"/>
      <c r="G29" s="630"/>
      <c r="H29" s="630"/>
      <c r="I29" s="630"/>
      <c r="J29" s="630"/>
      <c r="K29" s="630"/>
      <c r="L29" s="630"/>
      <c r="M29" s="630"/>
      <c r="N29" s="630"/>
      <c r="O29" s="630"/>
      <c r="P29" s="630"/>
      <c r="Q29" s="631"/>
      <c r="R29" s="632">
        <v>95157</v>
      </c>
      <c r="S29" s="633"/>
      <c r="T29" s="633"/>
      <c r="U29" s="633"/>
      <c r="V29" s="633"/>
      <c r="W29" s="633"/>
      <c r="X29" s="633"/>
      <c r="Y29" s="634"/>
      <c r="Z29" s="635">
        <v>0.6</v>
      </c>
      <c r="AA29" s="635"/>
      <c r="AB29" s="635"/>
      <c r="AC29" s="635"/>
      <c r="AD29" s="636" t="s">
        <v>239</v>
      </c>
      <c r="AE29" s="636"/>
      <c r="AF29" s="636"/>
      <c r="AG29" s="636"/>
      <c r="AH29" s="636"/>
      <c r="AI29" s="636"/>
      <c r="AJ29" s="636"/>
      <c r="AK29" s="636"/>
      <c r="AL29" s="637" t="s">
        <v>239</v>
      </c>
      <c r="AM29" s="638"/>
      <c r="AN29" s="638"/>
      <c r="AO29" s="639"/>
      <c r="AP29" s="684"/>
      <c r="AQ29" s="685"/>
      <c r="AR29" s="685"/>
      <c r="AS29" s="685"/>
      <c r="AT29" s="685"/>
      <c r="AU29" s="685"/>
      <c r="AV29" s="685"/>
      <c r="AW29" s="685"/>
      <c r="AX29" s="685"/>
      <c r="AY29" s="685"/>
      <c r="AZ29" s="685"/>
      <c r="BA29" s="685"/>
      <c r="BB29" s="685"/>
      <c r="BC29" s="685"/>
      <c r="BD29" s="685"/>
      <c r="BE29" s="685"/>
      <c r="BF29" s="686"/>
      <c r="BG29" s="632"/>
      <c r="BH29" s="633"/>
      <c r="BI29" s="633"/>
      <c r="BJ29" s="633"/>
      <c r="BK29" s="633"/>
      <c r="BL29" s="633"/>
      <c r="BM29" s="633"/>
      <c r="BN29" s="634"/>
      <c r="BO29" s="635"/>
      <c r="BP29" s="635"/>
      <c r="BQ29" s="635"/>
      <c r="BR29" s="635"/>
      <c r="BS29" s="636"/>
      <c r="BT29" s="636"/>
      <c r="BU29" s="636"/>
      <c r="BV29" s="636"/>
      <c r="BW29" s="636"/>
      <c r="BX29" s="636"/>
      <c r="BY29" s="636"/>
      <c r="BZ29" s="636"/>
      <c r="CA29" s="636"/>
      <c r="CB29" s="640"/>
      <c r="CD29" s="675" t="s">
        <v>311</v>
      </c>
      <c r="CE29" s="676"/>
      <c r="CF29" s="647" t="s">
        <v>312</v>
      </c>
      <c r="CG29" s="648"/>
      <c r="CH29" s="648"/>
      <c r="CI29" s="648"/>
      <c r="CJ29" s="648"/>
      <c r="CK29" s="648"/>
      <c r="CL29" s="648"/>
      <c r="CM29" s="648"/>
      <c r="CN29" s="648"/>
      <c r="CO29" s="648"/>
      <c r="CP29" s="648"/>
      <c r="CQ29" s="649"/>
      <c r="CR29" s="632">
        <v>1588718</v>
      </c>
      <c r="CS29" s="672"/>
      <c r="CT29" s="672"/>
      <c r="CU29" s="672"/>
      <c r="CV29" s="672"/>
      <c r="CW29" s="672"/>
      <c r="CX29" s="672"/>
      <c r="CY29" s="673"/>
      <c r="CZ29" s="637">
        <v>10.9</v>
      </c>
      <c r="DA29" s="670"/>
      <c r="DB29" s="670"/>
      <c r="DC29" s="674"/>
      <c r="DD29" s="641">
        <v>1569491</v>
      </c>
      <c r="DE29" s="672"/>
      <c r="DF29" s="672"/>
      <c r="DG29" s="672"/>
      <c r="DH29" s="672"/>
      <c r="DI29" s="672"/>
      <c r="DJ29" s="672"/>
      <c r="DK29" s="673"/>
      <c r="DL29" s="641">
        <v>1569491</v>
      </c>
      <c r="DM29" s="672"/>
      <c r="DN29" s="672"/>
      <c r="DO29" s="672"/>
      <c r="DP29" s="672"/>
      <c r="DQ29" s="672"/>
      <c r="DR29" s="672"/>
      <c r="DS29" s="672"/>
      <c r="DT29" s="672"/>
      <c r="DU29" s="672"/>
      <c r="DV29" s="673"/>
      <c r="DW29" s="637">
        <v>16.2</v>
      </c>
      <c r="DX29" s="670"/>
      <c r="DY29" s="670"/>
      <c r="DZ29" s="670"/>
      <c r="EA29" s="670"/>
      <c r="EB29" s="670"/>
      <c r="EC29" s="671"/>
    </row>
    <row r="30" spans="2:133" ht="11.25" customHeight="1" x14ac:dyDescent="0.2">
      <c r="B30" s="629" t="s">
        <v>313</v>
      </c>
      <c r="C30" s="630"/>
      <c r="D30" s="630"/>
      <c r="E30" s="630"/>
      <c r="F30" s="630"/>
      <c r="G30" s="630"/>
      <c r="H30" s="630"/>
      <c r="I30" s="630"/>
      <c r="J30" s="630"/>
      <c r="K30" s="630"/>
      <c r="L30" s="630"/>
      <c r="M30" s="630"/>
      <c r="N30" s="630"/>
      <c r="O30" s="630"/>
      <c r="P30" s="630"/>
      <c r="Q30" s="631"/>
      <c r="R30" s="632">
        <v>129367</v>
      </c>
      <c r="S30" s="633"/>
      <c r="T30" s="633"/>
      <c r="U30" s="633"/>
      <c r="V30" s="633"/>
      <c r="W30" s="633"/>
      <c r="X30" s="633"/>
      <c r="Y30" s="634"/>
      <c r="Z30" s="635">
        <v>0.8</v>
      </c>
      <c r="AA30" s="635"/>
      <c r="AB30" s="635"/>
      <c r="AC30" s="635"/>
      <c r="AD30" s="636">
        <v>13838</v>
      </c>
      <c r="AE30" s="636"/>
      <c r="AF30" s="636"/>
      <c r="AG30" s="636"/>
      <c r="AH30" s="636"/>
      <c r="AI30" s="636"/>
      <c r="AJ30" s="636"/>
      <c r="AK30" s="636"/>
      <c r="AL30" s="637">
        <v>0.1</v>
      </c>
      <c r="AM30" s="638"/>
      <c r="AN30" s="638"/>
      <c r="AO30" s="639"/>
      <c r="AP30" s="611" t="s">
        <v>228</v>
      </c>
      <c r="AQ30" s="612"/>
      <c r="AR30" s="612"/>
      <c r="AS30" s="612"/>
      <c r="AT30" s="612"/>
      <c r="AU30" s="612"/>
      <c r="AV30" s="612"/>
      <c r="AW30" s="612"/>
      <c r="AX30" s="612"/>
      <c r="AY30" s="612"/>
      <c r="AZ30" s="612"/>
      <c r="BA30" s="612"/>
      <c r="BB30" s="612"/>
      <c r="BC30" s="612"/>
      <c r="BD30" s="612"/>
      <c r="BE30" s="612"/>
      <c r="BF30" s="613"/>
      <c r="BG30" s="611" t="s">
        <v>314</v>
      </c>
      <c r="BH30" s="682"/>
      <c r="BI30" s="682"/>
      <c r="BJ30" s="682"/>
      <c r="BK30" s="682"/>
      <c r="BL30" s="682"/>
      <c r="BM30" s="682"/>
      <c r="BN30" s="682"/>
      <c r="BO30" s="682"/>
      <c r="BP30" s="682"/>
      <c r="BQ30" s="683"/>
      <c r="BR30" s="611" t="s">
        <v>315</v>
      </c>
      <c r="BS30" s="682"/>
      <c r="BT30" s="682"/>
      <c r="BU30" s="682"/>
      <c r="BV30" s="682"/>
      <c r="BW30" s="682"/>
      <c r="BX30" s="682"/>
      <c r="BY30" s="682"/>
      <c r="BZ30" s="682"/>
      <c r="CA30" s="682"/>
      <c r="CB30" s="683"/>
      <c r="CD30" s="677"/>
      <c r="CE30" s="678"/>
      <c r="CF30" s="647" t="s">
        <v>316</v>
      </c>
      <c r="CG30" s="648"/>
      <c r="CH30" s="648"/>
      <c r="CI30" s="648"/>
      <c r="CJ30" s="648"/>
      <c r="CK30" s="648"/>
      <c r="CL30" s="648"/>
      <c r="CM30" s="648"/>
      <c r="CN30" s="648"/>
      <c r="CO30" s="648"/>
      <c r="CP30" s="648"/>
      <c r="CQ30" s="649"/>
      <c r="CR30" s="632">
        <v>1540692</v>
      </c>
      <c r="CS30" s="633"/>
      <c r="CT30" s="633"/>
      <c r="CU30" s="633"/>
      <c r="CV30" s="633"/>
      <c r="CW30" s="633"/>
      <c r="CX30" s="633"/>
      <c r="CY30" s="634"/>
      <c r="CZ30" s="637">
        <v>10.6</v>
      </c>
      <c r="DA30" s="670"/>
      <c r="DB30" s="670"/>
      <c r="DC30" s="674"/>
      <c r="DD30" s="641">
        <v>1521465</v>
      </c>
      <c r="DE30" s="633"/>
      <c r="DF30" s="633"/>
      <c r="DG30" s="633"/>
      <c r="DH30" s="633"/>
      <c r="DI30" s="633"/>
      <c r="DJ30" s="633"/>
      <c r="DK30" s="634"/>
      <c r="DL30" s="641">
        <v>1521465</v>
      </c>
      <c r="DM30" s="633"/>
      <c r="DN30" s="633"/>
      <c r="DO30" s="633"/>
      <c r="DP30" s="633"/>
      <c r="DQ30" s="633"/>
      <c r="DR30" s="633"/>
      <c r="DS30" s="633"/>
      <c r="DT30" s="633"/>
      <c r="DU30" s="633"/>
      <c r="DV30" s="634"/>
      <c r="DW30" s="637">
        <v>15.7</v>
      </c>
      <c r="DX30" s="670"/>
      <c r="DY30" s="670"/>
      <c r="DZ30" s="670"/>
      <c r="EA30" s="670"/>
      <c r="EB30" s="670"/>
      <c r="EC30" s="671"/>
    </row>
    <row r="31" spans="2:133" ht="11.25" customHeight="1" x14ac:dyDescent="0.2">
      <c r="B31" s="629" t="s">
        <v>317</v>
      </c>
      <c r="C31" s="630"/>
      <c r="D31" s="630"/>
      <c r="E31" s="630"/>
      <c r="F31" s="630"/>
      <c r="G31" s="630"/>
      <c r="H31" s="630"/>
      <c r="I31" s="630"/>
      <c r="J31" s="630"/>
      <c r="K31" s="630"/>
      <c r="L31" s="630"/>
      <c r="M31" s="630"/>
      <c r="N31" s="630"/>
      <c r="O31" s="630"/>
      <c r="P31" s="630"/>
      <c r="Q31" s="631"/>
      <c r="R31" s="632">
        <v>37355</v>
      </c>
      <c r="S31" s="633"/>
      <c r="T31" s="633"/>
      <c r="U31" s="633"/>
      <c r="V31" s="633"/>
      <c r="W31" s="633"/>
      <c r="X31" s="633"/>
      <c r="Y31" s="634"/>
      <c r="Z31" s="635">
        <v>0.2</v>
      </c>
      <c r="AA31" s="635"/>
      <c r="AB31" s="635"/>
      <c r="AC31" s="635"/>
      <c r="AD31" s="636" t="s">
        <v>239</v>
      </c>
      <c r="AE31" s="636"/>
      <c r="AF31" s="636"/>
      <c r="AG31" s="636"/>
      <c r="AH31" s="636"/>
      <c r="AI31" s="636"/>
      <c r="AJ31" s="636"/>
      <c r="AK31" s="636"/>
      <c r="AL31" s="637" t="s">
        <v>239</v>
      </c>
      <c r="AM31" s="638"/>
      <c r="AN31" s="638"/>
      <c r="AO31" s="639"/>
      <c r="AP31" s="689" t="s">
        <v>318</v>
      </c>
      <c r="AQ31" s="690"/>
      <c r="AR31" s="690"/>
      <c r="AS31" s="690"/>
      <c r="AT31" s="695" t="s">
        <v>319</v>
      </c>
      <c r="AU31" s="217"/>
      <c r="AV31" s="217"/>
      <c r="AW31" s="217"/>
      <c r="AX31" s="618" t="s">
        <v>190</v>
      </c>
      <c r="AY31" s="619"/>
      <c r="AZ31" s="619"/>
      <c r="BA31" s="619"/>
      <c r="BB31" s="619"/>
      <c r="BC31" s="619"/>
      <c r="BD31" s="619"/>
      <c r="BE31" s="619"/>
      <c r="BF31" s="620"/>
      <c r="BG31" s="700">
        <v>99.1</v>
      </c>
      <c r="BH31" s="687"/>
      <c r="BI31" s="687"/>
      <c r="BJ31" s="687"/>
      <c r="BK31" s="687"/>
      <c r="BL31" s="687"/>
      <c r="BM31" s="627">
        <v>96.2</v>
      </c>
      <c r="BN31" s="687"/>
      <c r="BO31" s="687"/>
      <c r="BP31" s="687"/>
      <c r="BQ31" s="688"/>
      <c r="BR31" s="700">
        <v>99.2</v>
      </c>
      <c r="BS31" s="687"/>
      <c r="BT31" s="687"/>
      <c r="BU31" s="687"/>
      <c r="BV31" s="687"/>
      <c r="BW31" s="687"/>
      <c r="BX31" s="627">
        <v>96.5</v>
      </c>
      <c r="BY31" s="687"/>
      <c r="BZ31" s="687"/>
      <c r="CA31" s="687"/>
      <c r="CB31" s="688"/>
      <c r="CD31" s="677"/>
      <c r="CE31" s="678"/>
      <c r="CF31" s="647" t="s">
        <v>320</v>
      </c>
      <c r="CG31" s="648"/>
      <c r="CH31" s="648"/>
      <c r="CI31" s="648"/>
      <c r="CJ31" s="648"/>
      <c r="CK31" s="648"/>
      <c r="CL31" s="648"/>
      <c r="CM31" s="648"/>
      <c r="CN31" s="648"/>
      <c r="CO31" s="648"/>
      <c r="CP31" s="648"/>
      <c r="CQ31" s="649"/>
      <c r="CR31" s="632">
        <v>48026</v>
      </c>
      <c r="CS31" s="672"/>
      <c r="CT31" s="672"/>
      <c r="CU31" s="672"/>
      <c r="CV31" s="672"/>
      <c r="CW31" s="672"/>
      <c r="CX31" s="672"/>
      <c r="CY31" s="673"/>
      <c r="CZ31" s="637">
        <v>0.3</v>
      </c>
      <c r="DA31" s="670"/>
      <c r="DB31" s="670"/>
      <c r="DC31" s="674"/>
      <c r="DD31" s="641">
        <v>48026</v>
      </c>
      <c r="DE31" s="672"/>
      <c r="DF31" s="672"/>
      <c r="DG31" s="672"/>
      <c r="DH31" s="672"/>
      <c r="DI31" s="672"/>
      <c r="DJ31" s="672"/>
      <c r="DK31" s="673"/>
      <c r="DL31" s="641">
        <v>48026</v>
      </c>
      <c r="DM31" s="672"/>
      <c r="DN31" s="672"/>
      <c r="DO31" s="672"/>
      <c r="DP31" s="672"/>
      <c r="DQ31" s="672"/>
      <c r="DR31" s="672"/>
      <c r="DS31" s="672"/>
      <c r="DT31" s="672"/>
      <c r="DU31" s="672"/>
      <c r="DV31" s="673"/>
      <c r="DW31" s="637">
        <v>0.5</v>
      </c>
      <c r="DX31" s="670"/>
      <c r="DY31" s="670"/>
      <c r="DZ31" s="670"/>
      <c r="EA31" s="670"/>
      <c r="EB31" s="670"/>
      <c r="EC31" s="671"/>
    </row>
    <row r="32" spans="2:133" ht="11.25" customHeight="1" x14ac:dyDescent="0.2">
      <c r="B32" s="629" t="s">
        <v>321</v>
      </c>
      <c r="C32" s="630"/>
      <c r="D32" s="630"/>
      <c r="E32" s="630"/>
      <c r="F32" s="630"/>
      <c r="G32" s="630"/>
      <c r="H32" s="630"/>
      <c r="I32" s="630"/>
      <c r="J32" s="630"/>
      <c r="K32" s="630"/>
      <c r="L32" s="630"/>
      <c r="M32" s="630"/>
      <c r="N32" s="630"/>
      <c r="O32" s="630"/>
      <c r="P32" s="630"/>
      <c r="Q32" s="631"/>
      <c r="R32" s="632">
        <v>1796614</v>
      </c>
      <c r="S32" s="633"/>
      <c r="T32" s="633"/>
      <c r="U32" s="633"/>
      <c r="V32" s="633"/>
      <c r="W32" s="633"/>
      <c r="X32" s="633"/>
      <c r="Y32" s="634"/>
      <c r="Z32" s="635">
        <v>11.6</v>
      </c>
      <c r="AA32" s="635"/>
      <c r="AB32" s="635"/>
      <c r="AC32" s="635"/>
      <c r="AD32" s="636" t="s">
        <v>239</v>
      </c>
      <c r="AE32" s="636"/>
      <c r="AF32" s="636"/>
      <c r="AG32" s="636"/>
      <c r="AH32" s="636"/>
      <c r="AI32" s="636"/>
      <c r="AJ32" s="636"/>
      <c r="AK32" s="636"/>
      <c r="AL32" s="637" t="s">
        <v>140</v>
      </c>
      <c r="AM32" s="638"/>
      <c r="AN32" s="638"/>
      <c r="AO32" s="639"/>
      <c r="AP32" s="691"/>
      <c r="AQ32" s="692"/>
      <c r="AR32" s="692"/>
      <c r="AS32" s="692"/>
      <c r="AT32" s="696"/>
      <c r="AU32" s="216" t="s">
        <v>322</v>
      </c>
      <c r="AV32" s="216"/>
      <c r="AW32" s="216"/>
      <c r="AX32" s="629" t="s">
        <v>323</v>
      </c>
      <c r="AY32" s="630"/>
      <c r="AZ32" s="630"/>
      <c r="BA32" s="630"/>
      <c r="BB32" s="630"/>
      <c r="BC32" s="630"/>
      <c r="BD32" s="630"/>
      <c r="BE32" s="630"/>
      <c r="BF32" s="631"/>
      <c r="BG32" s="701">
        <v>98.5</v>
      </c>
      <c r="BH32" s="672"/>
      <c r="BI32" s="672"/>
      <c r="BJ32" s="672"/>
      <c r="BK32" s="672"/>
      <c r="BL32" s="672"/>
      <c r="BM32" s="638">
        <v>95.4</v>
      </c>
      <c r="BN32" s="698"/>
      <c r="BO32" s="698"/>
      <c r="BP32" s="698"/>
      <c r="BQ32" s="699"/>
      <c r="BR32" s="701">
        <v>98.9</v>
      </c>
      <c r="BS32" s="672"/>
      <c r="BT32" s="672"/>
      <c r="BU32" s="672"/>
      <c r="BV32" s="672"/>
      <c r="BW32" s="672"/>
      <c r="BX32" s="638">
        <v>96</v>
      </c>
      <c r="BY32" s="698"/>
      <c r="BZ32" s="698"/>
      <c r="CA32" s="698"/>
      <c r="CB32" s="699"/>
      <c r="CD32" s="679"/>
      <c r="CE32" s="680"/>
      <c r="CF32" s="647" t="s">
        <v>324</v>
      </c>
      <c r="CG32" s="648"/>
      <c r="CH32" s="648"/>
      <c r="CI32" s="648"/>
      <c r="CJ32" s="648"/>
      <c r="CK32" s="648"/>
      <c r="CL32" s="648"/>
      <c r="CM32" s="648"/>
      <c r="CN32" s="648"/>
      <c r="CO32" s="648"/>
      <c r="CP32" s="648"/>
      <c r="CQ32" s="649"/>
      <c r="CR32" s="632" t="s">
        <v>239</v>
      </c>
      <c r="CS32" s="633"/>
      <c r="CT32" s="633"/>
      <c r="CU32" s="633"/>
      <c r="CV32" s="633"/>
      <c r="CW32" s="633"/>
      <c r="CX32" s="633"/>
      <c r="CY32" s="634"/>
      <c r="CZ32" s="637" t="s">
        <v>239</v>
      </c>
      <c r="DA32" s="670"/>
      <c r="DB32" s="670"/>
      <c r="DC32" s="674"/>
      <c r="DD32" s="641" t="s">
        <v>239</v>
      </c>
      <c r="DE32" s="633"/>
      <c r="DF32" s="633"/>
      <c r="DG32" s="633"/>
      <c r="DH32" s="633"/>
      <c r="DI32" s="633"/>
      <c r="DJ32" s="633"/>
      <c r="DK32" s="634"/>
      <c r="DL32" s="641" t="s">
        <v>239</v>
      </c>
      <c r="DM32" s="633"/>
      <c r="DN32" s="633"/>
      <c r="DO32" s="633"/>
      <c r="DP32" s="633"/>
      <c r="DQ32" s="633"/>
      <c r="DR32" s="633"/>
      <c r="DS32" s="633"/>
      <c r="DT32" s="633"/>
      <c r="DU32" s="633"/>
      <c r="DV32" s="634"/>
      <c r="DW32" s="637" t="s">
        <v>239</v>
      </c>
      <c r="DX32" s="670"/>
      <c r="DY32" s="670"/>
      <c r="DZ32" s="670"/>
      <c r="EA32" s="670"/>
      <c r="EB32" s="670"/>
      <c r="EC32" s="671"/>
    </row>
    <row r="33" spans="2:133" ht="11.25" customHeight="1" x14ac:dyDescent="0.2">
      <c r="B33" s="666" t="s">
        <v>325</v>
      </c>
      <c r="C33" s="667"/>
      <c r="D33" s="667"/>
      <c r="E33" s="667"/>
      <c r="F33" s="667"/>
      <c r="G33" s="667"/>
      <c r="H33" s="667"/>
      <c r="I33" s="667"/>
      <c r="J33" s="667"/>
      <c r="K33" s="667"/>
      <c r="L33" s="667"/>
      <c r="M33" s="667"/>
      <c r="N33" s="667"/>
      <c r="O33" s="667"/>
      <c r="P33" s="667"/>
      <c r="Q33" s="668"/>
      <c r="R33" s="632" t="s">
        <v>239</v>
      </c>
      <c r="S33" s="633"/>
      <c r="T33" s="633"/>
      <c r="U33" s="633"/>
      <c r="V33" s="633"/>
      <c r="W33" s="633"/>
      <c r="X33" s="633"/>
      <c r="Y33" s="634"/>
      <c r="Z33" s="635" t="s">
        <v>239</v>
      </c>
      <c r="AA33" s="635"/>
      <c r="AB33" s="635"/>
      <c r="AC33" s="635"/>
      <c r="AD33" s="636" t="s">
        <v>266</v>
      </c>
      <c r="AE33" s="636"/>
      <c r="AF33" s="636"/>
      <c r="AG33" s="636"/>
      <c r="AH33" s="636"/>
      <c r="AI33" s="636"/>
      <c r="AJ33" s="636"/>
      <c r="AK33" s="636"/>
      <c r="AL33" s="637" t="s">
        <v>239</v>
      </c>
      <c r="AM33" s="638"/>
      <c r="AN33" s="638"/>
      <c r="AO33" s="639"/>
      <c r="AP33" s="693"/>
      <c r="AQ33" s="694"/>
      <c r="AR33" s="694"/>
      <c r="AS33" s="694"/>
      <c r="AT33" s="697"/>
      <c r="AU33" s="218"/>
      <c r="AV33" s="218"/>
      <c r="AW33" s="218"/>
      <c r="AX33" s="684" t="s">
        <v>326</v>
      </c>
      <c r="AY33" s="685"/>
      <c r="AZ33" s="685"/>
      <c r="BA33" s="685"/>
      <c r="BB33" s="685"/>
      <c r="BC33" s="685"/>
      <c r="BD33" s="685"/>
      <c r="BE33" s="685"/>
      <c r="BF33" s="686"/>
      <c r="BG33" s="702">
        <v>99.4</v>
      </c>
      <c r="BH33" s="703"/>
      <c r="BI33" s="703"/>
      <c r="BJ33" s="703"/>
      <c r="BK33" s="703"/>
      <c r="BL33" s="703"/>
      <c r="BM33" s="704">
        <v>96.4</v>
      </c>
      <c r="BN33" s="703"/>
      <c r="BO33" s="703"/>
      <c r="BP33" s="703"/>
      <c r="BQ33" s="705"/>
      <c r="BR33" s="702">
        <v>99.2</v>
      </c>
      <c r="BS33" s="703"/>
      <c r="BT33" s="703"/>
      <c r="BU33" s="703"/>
      <c r="BV33" s="703"/>
      <c r="BW33" s="703"/>
      <c r="BX33" s="704">
        <v>96.5</v>
      </c>
      <c r="BY33" s="703"/>
      <c r="BZ33" s="703"/>
      <c r="CA33" s="703"/>
      <c r="CB33" s="705"/>
      <c r="CD33" s="647" t="s">
        <v>327</v>
      </c>
      <c r="CE33" s="648"/>
      <c r="CF33" s="648"/>
      <c r="CG33" s="648"/>
      <c r="CH33" s="648"/>
      <c r="CI33" s="648"/>
      <c r="CJ33" s="648"/>
      <c r="CK33" s="648"/>
      <c r="CL33" s="648"/>
      <c r="CM33" s="648"/>
      <c r="CN33" s="648"/>
      <c r="CO33" s="648"/>
      <c r="CP33" s="648"/>
      <c r="CQ33" s="649"/>
      <c r="CR33" s="632">
        <v>7305166</v>
      </c>
      <c r="CS33" s="672"/>
      <c r="CT33" s="672"/>
      <c r="CU33" s="672"/>
      <c r="CV33" s="672"/>
      <c r="CW33" s="672"/>
      <c r="CX33" s="672"/>
      <c r="CY33" s="673"/>
      <c r="CZ33" s="637">
        <v>50.3</v>
      </c>
      <c r="DA33" s="670"/>
      <c r="DB33" s="670"/>
      <c r="DC33" s="674"/>
      <c r="DD33" s="641">
        <v>5695830</v>
      </c>
      <c r="DE33" s="672"/>
      <c r="DF33" s="672"/>
      <c r="DG33" s="672"/>
      <c r="DH33" s="672"/>
      <c r="DI33" s="672"/>
      <c r="DJ33" s="672"/>
      <c r="DK33" s="673"/>
      <c r="DL33" s="641">
        <v>3992835</v>
      </c>
      <c r="DM33" s="672"/>
      <c r="DN33" s="672"/>
      <c r="DO33" s="672"/>
      <c r="DP33" s="672"/>
      <c r="DQ33" s="672"/>
      <c r="DR33" s="672"/>
      <c r="DS33" s="672"/>
      <c r="DT33" s="672"/>
      <c r="DU33" s="672"/>
      <c r="DV33" s="673"/>
      <c r="DW33" s="637">
        <v>41.3</v>
      </c>
      <c r="DX33" s="670"/>
      <c r="DY33" s="670"/>
      <c r="DZ33" s="670"/>
      <c r="EA33" s="670"/>
      <c r="EB33" s="670"/>
      <c r="EC33" s="671"/>
    </row>
    <row r="34" spans="2:133" ht="11.25" customHeight="1" x14ac:dyDescent="0.2">
      <c r="B34" s="629" t="s">
        <v>328</v>
      </c>
      <c r="C34" s="630"/>
      <c r="D34" s="630"/>
      <c r="E34" s="630"/>
      <c r="F34" s="630"/>
      <c r="G34" s="630"/>
      <c r="H34" s="630"/>
      <c r="I34" s="630"/>
      <c r="J34" s="630"/>
      <c r="K34" s="630"/>
      <c r="L34" s="630"/>
      <c r="M34" s="630"/>
      <c r="N34" s="630"/>
      <c r="O34" s="630"/>
      <c r="P34" s="630"/>
      <c r="Q34" s="631"/>
      <c r="R34" s="632">
        <v>819964</v>
      </c>
      <c r="S34" s="633"/>
      <c r="T34" s="633"/>
      <c r="U34" s="633"/>
      <c r="V34" s="633"/>
      <c r="W34" s="633"/>
      <c r="X34" s="633"/>
      <c r="Y34" s="634"/>
      <c r="Z34" s="635">
        <v>5.3</v>
      </c>
      <c r="AA34" s="635"/>
      <c r="AB34" s="635"/>
      <c r="AC34" s="635"/>
      <c r="AD34" s="636" t="s">
        <v>239</v>
      </c>
      <c r="AE34" s="636"/>
      <c r="AF34" s="636"/>
      <c r="AG34" s="636"/>
      <c r="AH34" s="636"/>
      <c r="AI34" s="636"/>
      <c r="AJ34" s="636"/>
      <c r="AK34" s="636"/>
      <c r="AL34" s="637" t="s">
        <v>140</v>
      </c>
      <c r="AM34" s="638"/>
      <c r="AN34" s="638"/>
      <c r="AO34" s="639"/>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7" t="s">
        <v>329</v>
      </c>
      <c r="CE34" s="648"/>
      <c r="CF34" s="648"/>
      <c r="CG34" s="648"/>
      <c r="CH34" s="648"/>
      <c r="CI34" s="648"/>
      <c r="CJ34" s="648"/>
      <c r="CK34" s="648"/>
      <c r="CL34" s="648"/>
      <c r="CM34" s="648"/>
      <c r="CN34" s="648"/>
      <c r="CO34" s="648"/>
      <c r="CP34" s="648"/>
      <c r="CQ34" s="649"/>
      <c r="CR34" s="632">
        <v>2480077</v>
      </c>
      <c r="CS34" s="633"/>
      <c r="CT34" s="633"/>
      <c r="CU34" s="633"/>
      <c r="CV34" s="633"/>
      <c r="CW34" s="633"/>
      <c r="CX34" s="633"/>
      <c r="CY34" s="634"/>
      <c r="CZ34" s="637">
        <v>17.100000000000001</v>
      </c>
      <c r="DA34" s="670"/>
      <c r="DB34" s="670"/>
      <c r="DC34" s="674"/>
      <c r="DD34" s="641">
        <v>1876738</v>
      </c>
      <c r="DE34" s="633"/>
      <c r="DF34" s="633"/>
      <c r="DG34" s="633"/>
      <c r="DH34" s="633"/>
      <c r="DI34" s="633"/>
      <c r="DJ34" s="633"/>
      <c r="DK34" s="634"/>
      <c r="DL34" s="641">
        <v>1681468</v>
      </c>
      <c r="DM34" s="633"/>
      <c r="DN34" s="633"/>
      <c r="DO34" s="633"/>
      <c r="DP34" s="633"/>
      <c r="DQ34" s="633"/>
      <c r="DR34" s="633"/>
      <c r="DS34" s="633"/>
      <c r="DT34" s="633"/>
      <c r="DU34" s="633"/>
      <c r="DV34" s="634"/>
      <c r="DW34" s="637">
        <v>17.399999999999999</v>
      </c>
      <c r="DX34" s="670"/>
      <c r="DY34" s="670"/>
      <c r="DZ34" s="670"/>
      <c r="EA34" s="670"/>
      <c r="EB34" s="670"/>
      <c r="EC34" s="671"/>
    </row>
    <row r="35" spans="2:133" ht="11.25" customHeight="1" x14ac:dyDescent="0.2">
      <c r="B35" s="629" t="s">
        <v>330</v>
      </c>
      <c r="C35" s="630"/>
      <c r="D35" s="630"/>
      <c r="E35" s="630"/>
      <c r="F35" s="630"/>
      <c r="G35" s="630"/>
      <c r="H35" s="630"/>
      <c r="I35" s="630"/>
      <c r="J35" s="630"/>
      <c r="K35" s="630"/>
      <c r="L35" s="630"/>
      <c r="M35" s="630"/>
      <c r="N35" s="630"/>
      <c r="O35" s="630"/>
      <c r="P35" s="630"/>
      <c r="Q35" s="631"/>
      <c r="R35" s="632">
        <v>32869</v>
      </c>
      <c r="S35" s="633"/>
      <c r="T35" s="633"/>
      <c r="U35" s="633"/>
      <c r="V35" s="633"/>
      <c r="W35" s="633"/>
      <c r="X35" s="633"/>
      <c r="Y35" s="634"/>
      <c r="Z35" s="635">
        <v>0.2</v>
      </c>
      <c r="AA35" s="635"/>
      <c r="AB35" s="635"/>
      <c r="AC35" s="635"/>
      <c r="AD35" s="636" t="s">
        <v>239</v>
      </c>
      <c r="AE35" s="636"/>
      <c r="AF35" s="636"/>
      <c r="AG35" s="636"/>
      <c r="AH35" s="636"/>
      <c r="AI35" s="636"/>
      <c r="AJ35" s="636"/>
      <c r="AK35" s="636"/>
      <c r="AL35" s="637" t="s">
        <v>140</v>
      </c>
      <c r="AM35" s="638"/>
      <c r="AN35" s="638"/>
      <c r="AO35" s="639"/>
      <c r="AP35" s="221"/>
      <c r="AQ35" s="611" t="s">
        <v>331</v>
      </c>
      <c r="AR35" s="612"/>
      <c r="AS35" s="612"/>
      <c r="AT35" s="612"/>
      <c r="AU35" s="612"/>
      <c r="AV35" s="612"/>
      <c r="AW35" s="612"/>
      <c r="AX35" s="612"/>
      <c r="AY35" s="612"/>
      <c r="AZ35" s="612"/>
      <c r="BA35" s="612"/>
      <c r="BB35" s="612"/>
      <c r="BC35" s="612"/>
      <c r="BD35" s="612"/>
      <c r="BE35" s="612"/>
      <c r="BF35" s="613"/>
      <c r="BG35" s="611" t="s">
        <v>332</v>
      </c>
      <c r="BH35" s="612"/>
      <c r="BI35" s="612"/>
      <c r="BJ35" s="612"/>
      <c r="BK35" s="612"/>
      <c r="BL35" s="612"/>
      <c r="BM35" s="612"/>
      <c r="BN35" s="612"/>
      <c r="BO35" s="612"/>
      <c r="BP35" s="612"/>
      <c r="BQ35" s="612"/>
      <c r="BR35" s="612"/>
      <c r="BS35" s="612"/>
      <c r="BT35" s="612"/>
      <c r="BU35" s="612"/>
      <c r="BV35" s="612"/>
      <c r="BW35" s="612"/>
      <c r="BX35" s="612"/>
      <c r="BY35" s="612"/>
      <c r="BZ35" s="612"/>
      <c r="CA35" s="612"/>
      <c r="CB35" s="613"/>
      <c r="CD35" s="647" t="s">
        <v>333</v>
      </c>
      <c r="CE35" s="648"/>
      <c r="CF35" s="648"/>
      <c r="CG35" s="648"/>
      <c r="CH35" s="648"/>
      <c r="CI35" s="648"/>
      <c r="CJ35" s="648"/>
      <c r="CK35" s="648"/>
      <c r="CL35" s="648"/>
      <c r="CM35" s="648"/>
      <c r="CN35" s="648"/>
      <c r="CO35" s="648"/>
      <c r="CP35" s="648"/>
      <c r="CQ35" s="649"/>
      <c r="CR35" s="632">
        <v>405340</v>
      </c>
      <c r="CS35" s="672"/>
      <c r="CT35" s="672"/>
      <c r="CU35" s="672"/>
      <c r="CV35" s="672"/>
      <c r="CW35" s="672"/>
      <c r="CX35" s="672"/>
      <c r="CY35" s="673"/>
      <c r="CZ35" s="637">
        <v>2.8</v>
      </c>
      <c r="DA35" s="670"/>
      <c r="DB35" s="670"/>
      <c r="DC35" s="674"/>
      <c r="DD35" s="641">
        <v>304892</v>
      </c>
      <c r="DE35" s="672"/>
      <c r="DF35" s="672"/>
      <c r="DG35" s="672"/>
      <c r="DH35" s="672"/>
      <c r="DI35" s="672"/>
      <c r="DJ35" s="672"/>
      <c r="DK35" s="673"/>
      <c r="DL35" s="641">
        <v>304837</v>
      </c>
      <c r="DM35" s="672"/>
      <c r="DN35" s="672"/>
      <c r="DO35" s="672"/>
      <c r="DP35" s="672"/>
      <c r="DQ35" s="672"/>
      <c r="DR35" s="672"/>
      <c r="DS35" s="672"/>
      <c r="DT35" s="672"/>
      <c r="DU35" s="672"/>
      <c r="DV35" s="673"/>
      <c r="DW35" s="637">
        <v>3.2</v>
      </c>
      <c r="DX35" s="670"/>
      <c r="DY35" s="670"/>
      <c r="DZ35" s="670"/>
      <c r="EA35" s="670"/>
      <c r="EB35" s="670"/>
      <c r="EC35" s="671"/>
    </row>
    <row r="36" spans="2:133" ht="11.25" customHeight="1" x14ac:dyDescent="0.2">
      <c r="B36" s="629" t="s">
        <v>334</v>
      </c>
      <c r="C36" s="630"/>
      <c r="D36" s="630"/>
      <c r="E36" s="630"/>
      <c r="F36" s="630"/>
      <c r="G36" s="630"/>
      <c r="H36" s="630"/>
      <c r="I36" s="630"/>
      <c r="J36" s="630"/>
      <c r="K36" s="630"/>
      <c r="L36" s="630"/>
      <c r="M36" s="630"/>
      <c r="N36" s="630"/>
      <c r="O36" s="630"/>
      <c r="P36" s="630"/>
      <c r="Q36" s="631"/>
      <c r="R36" s="632">
        <v>60853</v>
      </c>
      <c r="S36" s="633"/>
      <c r="T36" s="633"/>
      <c r="U36" s="633"/>
      <c r="V36" s="633"/>
      <c r="W36" s="633"/>
      <c r="X36" s="633"/>
      <c r="Y36" s="634"/>
      <c r="Z36" s="635">
        <v>0.4</v>
      </c>
      <c r="AA36" s="635"/>
      <c r="AB36" s="635"/>
      <c r="AC36" s="635"/>
      <c r="AD36" s="636" t="s">
        <v>239</v>
      </c>
      <c r="AE36" s="636"/>
      <c r="AF36" s="636"/>
      <c r="AG36" s="636"/>
      <c r="AH36" s="636"/>
      <c r="AI36" s="636"/>
      <c r="AJ36" s="636"/>
      <c r="AK36" s="636"/>
      <c r="AL36" s="637" t="s">
        <v>239</v>
      </c>
      <c r="AM36" s="638"/>
      <c r="AN36" s="638"/>
      <c r="AO36" s="639"/>
      <c r="AP36" s="221"/>
      <c r="AQ36" s="706" t="s">
        <v>335</v>
      </c>
      <c r="AR36" s="707"/>
      <c r="AS36" s="707"/>
      <c r="AT36" s="707"/>
      <c r="AU36" s="707"/>
      <c r="AV36" s="707"/>
      <c r="AW36" s="707"/>
      <c r="AX36" s="707"/>
      <c r="AY36" s="708"/>
      <c r="AZ36" s="621">
        <v>1901329</v>
      </c>
      <c r="BA36" s="622"/>
      <c r="BB36" s="622"/>
      <c r="BC36" s="622"/>
      <c r="BD36" s="622"/>
      <c r="BE36" s="622"/>
      <c r="BF36" s="709"/>
      <c r="BG36" s="643" t="s">
        <v>336</v>
      </c>
      <c r="BH36" s="644"/>
      <c r="BI36" s="644"/>
      <c r="BJ36" s="644"/>
      <c r="BK36" s="644"/>
      <c r="BL36" s="644"/>
      <c r="BM36" s="644"/>
      <c r="BN36" s="644"/>
      <c r="BO36" s="644"/>
      <c r="BP36" s="644"/>
      <c r="BQ36" s="644"/>
      <c r="BR36" s="644"/>
      <c r="BS36" s="644"/>
      <c r="BT36" s="644"/>
      <c r="BU36" s="645"/>
      <c r="BV36" s="621">
        <v>193757</v>
      </c>
      <c r="BW36" s="622"/>
      <c r="BX36" s="622"/>
      <c r="BY36" s="622"/>
      <c r="BZ36" s="622"/>
      <c r="CA36" s="622"/>
      <c r="CB36" s="709"/>
      <c r="CD36" s="647" t="s">
        <v>337</v>
      </c>
      <c r="CE36" s="648"/>
      <c r="CF36" s="648"/>
      <c r="CG36" s="648"/>
      <c r="CH36" s="648"/>
      <c r="CI36" s="648"/>
      <c r="CJ36" s="648"/>
      <c r="CK36" s="648"/>
      <c r="CL36" s="648"/>
      <c r="CM36" s="648"/>
      <c r="CN36" s="648"/>
      <c r="CO36" s="648"/>
      <c r="CP36" s="648"/>
      <c r="CQ36" s="649"/>
      <c r="CR36" s="632">
        <v>1804615</v>
      </c>
      <c r="CS36" s="633"/>
      <c r="CT36" s="633"/>
      <c r="CU36" s="633"/>
      <c r="CV36" s="633"/>
      <c r="CW36" s="633"/>
      <c r="CX36" s="633"/>
      <c r="CY36" s="634"/>
      <c r="CZ36" s="637">
        <v>12.4</v>
      </c>
      <c r="DA36" s="670"/>
      <c r="DB36" s="670"/>
      <c r="DC36" s="674"/>
      <c r="DD36" s="641">
        <v>1468196</v>
      </c>
      <c r="DE36" s="633"/>
      <c r="DF36" s="633"/>
      <c r="DG36" s="633"/>
      <c r="DH36" s="633"/>
      <c r="DI36" s="633"/>
      <c r="DJ36" s="633"/>
      <c r="DK36" s="634"/>
      <c r="DL36" s="641">
        <v>928988</v>
      </c>
      <c r="DM36" s="633"/>
      <c r="DN36" s="633"/>
      <c r="DO36" s="633"/>
      <c r="DP36" s="633"/>
      <c r="DQ36" s="633"/>
      <c r="DR36" s="633"/>
      <c r="DS36" s="633"/>
      <c r="DT36" s="633"/>
      <c r="DU36" s="633"/>
      <c r="DV36" s="634"/>
      <c r="DW36" s="637">
        <v>9.6</v>
      </c>
      <c r="DX36" s="670"/>
      <c r="DY36" s="670"/>
      <c r="DZ36" s="670"/>
      <c r="EA36" s="670"/>
      <c r="EB36" s="670"/>
      <c r="EC36" s="671"/>
    </row>
    <row r="37" spans="2:133" ht="11.25" customHeight="1" x14ac:dyDescent="0.2">
      <c r="B37" s="629" t="s">
        <v>338</v>
      </c>
      <c r="C37" s="630"/>
      <c r="D37" s="630"/>
      <c r="E37" s="630"/>
      <c r="F37" s="630"/>
      <c r="G37" s="630"/>
      <c r="H37" s="630"/>
      <c r="I37" s="630"/>
      <c r="J37" s="630"/>
      <c r="K37" s="630"/>
      <c r="L37" s="630"/>
      <c r="M37" s="630"/>
      <c r="N37" s="630"/>
      <c r="O37" s="630"/>
      <c r="P37" s="630"/>
      <c r="Q37" s="631"/>
      <c r="R37" s="632">
        <v>539621</v>
      </c>
      <c r="S37" s="633"/>
      <c r="T37" s="633"/>
      <c r="U37" s="633"/>
      <c r="V37" s="633"/>
      <c r="W37" s="633"/>
      <c r="X37" s="633"/>
      <c r="Y37" s="634"/>
      <c r="Z37" s="635">
        <v>3.5</v>
      </c>
      <c r="AA37" s="635"/>
      <c r="AB37" s="635"/>
      <c r="AC37" s="635"/>
      <c r="AD37" s="636">
        <v>21803</v>
      </c>
      <c r="AE37" s="636"/>
      <c r="AF37" s="636"/>
      <c r="AG37" s="636"/>
      <c r="AH37" s="636"/>
      <c r="AI37" s="636"/>
      <c r="AJ37" s="636"/>
      <c r="AK37" s="636"/>
      <c r="AL37" s="637">
        <v>0.2</v>
      </c>
      <c r="AM37" s="638"/>
      <c r="AN37" s="638"/>
      <c r="AO37" s="639"/>
      <c r="AQ37" s="710" t="s">
        <v>339</v>
      </c>
      <c r="AR37" s="711"/>
      <c r="AS37" s="711"/>
      <c r="AT37" s="711"/>
      <c r="AU37" s="711"/>
      <c r="AV37" s="711"/>
      <c r="AW37" s="711"/>
      <c r="AX37" s="711"/>
      <c r="AY37" s="712"/>
      <c r="AZ37" s="632">
        <v>655666</v>
      </c>
      <c r="BA37" s="633"/>
      <c r="BB37" s="633"/>
      <c r="BC37" s="633"/>
      <c r="BD37" s="672"/>
      <c r="BE37" s="672"/>
      <c r="BF37" s="699"/>
      <c r="BG37" s="647" t="s">
        <v>340</v>
      </c>
      <c r="BH37" s="648"/>
      <c r="BI37" s="648"/>
      <c r="BJ37" s="648"/>
      <c r="BK37" s="648"/>
      <c r="BL37" s="648"/>
      <c r="BM37" s="648"/>
      <c r="BN37" s="648"/>
      <c r="BO37" s="648"/>
      <c r="BP37" s="648"/>
      <c r="BQ37" s="648"/>
      <c r="BR37" s="648"/>
      <c r="BS37" s="648"/>
      <c r="BT37" s="648"/>
      <c r="BU37" s="649"/>
      <c r="BV37" s="632">
        <v>165387</v>
      </c>
      <c r="BW37" s="633"/>
      <c r="BX37" s="633"/>
      <c r="BY37" s="633"/>
      <c r="BZ37" s="633"/>
      <c r="CA37" s="633"/>
      <c r="CB37" s="642"/>
      <c r="CD37" s="647" t="s">
        <v>341</v>
      </c>
      <c r="CE37" s="648"/>
      <c r="CF37" s="648"/>
      <c r="CG37" s="648"/>
      <c r="CH37" s="648"/>
      <c r="CI37" s="648"/>
      <c r="CJ37" s="648"/>
      <c r="CK37" s="648"/>
      <c r="CL37" s="648"/>
      <c r="CM37" s="648"/>
      <c r="CN37" s="648"/>
      <c r="CO37" s="648"/>
      <c r="CP37" s="648"/>
      <c r="CQ37" s="649"/>
      <c r="CR37" s="632">
        <v>755914</v>
      </c>
      <c r="CS37" s="672"/>
      <c r="CT37" s="672"/>
      <c r="CU37" s="672"/>
      <c r="CV37" s="672"/>
      <c r="CW37" s="672"/>
      <c r="CX37" s="672"/>
      <c r="CY37" s="673"/>
      <c r="CZ37" s="637">
        <v>5.2</v>
      </c>
      <c r="DA37" s="670"/>
      <c r="DB37" s="670"/>
      <c r="DC37" s="674"/>
      <c r="DD37" s="641">
        <v>754363</v>
      </c>
      <c r="DE37" s="672"/>
      <c r="DF37" s="672"/>
      <c r="DG37" s="672"/>
      <c r="DH37" s="672"/>
      <c r="DI37" s="672"/>
      <c r="DJ37" s="672"/>
      <c r="DK37" s="673"/>
      <c r="DL37" s="641">
        <v>670130</v>
      </c>
      <c r="DM37" s="672"/>
      <c r="DN37" s="672"/>
      <c r="DO37" s="672"/>
      <c r="DP37" s="672"/>
      <c r="DQ37" s="672"/>
      <c r="DR37" s="672"/>
      <c r="DS37" s="672"/>
      <c r="DT37" s="672"/>
      <c r="DU37" s="672"/>
      <c r="DV37" s="673"/>
      <c r="DW37" s="637">
        <v>6.9</v>
      </c>
      <c r="DX37" s="670"/>
      <c r="DY37" s="670"/>
      <c r="DZ37" s="670"/>
      <c r="EA37" s="670"/>
      <c r="EB37" s="670"/>
      <c r="EC37" s="671"/>
    </row>
    <row r="38" spans="2:133" ht="11.25" customHeight="1" x14ac:dyDescent="0.2">
      <c r="B38" s="629" t="s">
        <v>342</v>
      </c>
      <c r="C38" s="630"/>
      <c r="D38" s="630"/>
      <c r="E38" s="630"/>
      <c r="F38" s="630"/>
      <c r="G38" s="630"/>
      <c r="H38" s="630"/>
      <c r="I38" s="630"/>
      <c r="J38" s="630"/>
      <c r="K38" s="630"/>
      <c r="L38" s="630"/>
      <c r="M38" s="630"/>
      <c r="N38" s="630"/>
      <c r="O38" s="630"/>
      <c r="P38" s="630"/>
      <c r="Q38" s="631"/>
      <c r="R38" s="632">
        <v>660748</v>
      </c>
      <c r="S38" s="633"/>
      <c r="T38" s="633"/>
      <c r="U38" s="633"/>
      <c r="V38" s="633"/>
      <c r="W38" s="633"/>
      <c r="X38" s="633"/>
      <c r="Y38" s="634"/>
      <c r="Z38" s="635">
        <v>4.3</v>
      </c>
      <c r="AA38" s="635"/>
      <c r="AB38" s="635"/>
      <c r="AC38" s="635"/>
      <c r="AD38" s="636" t="s">
        <v>140</v>
      </c>
      <c r="AE38" s="636"/>
      <c r="AF38" s="636"/>
      <c r="AG38" s="636"/>
      <c r="AH38" s="636"/>
      <c r="AI38" s="636"/>
      <c r="AJ38" s="636"/>
      <c r="AK38" s="636"/>
      <c r="AL38" s="637" t="s">
        <v>239</v>
      </c>
      <c r="AM38" s="638"/>
      <c r="AN38" s="638"/>
      <c r="AO38" s="639"/>
      <c r="AQ38" s="710" t="s">
        <v>343</v>
      </c>
      <c r="AR38" s="711"/>
      <c r="AS38" s="711"/>
      <c r="AT38" s="711"/>
      <c r="AU38" s="711"/>
      <c r="AV38" s="711"/>
      <c r="AW38" s="711"/>
      <c r="AX38" s="711"/>
      <c r="AY38" s="712"/>
      <c r="AZ38" s="632">
        <v>149060</v>
      </c>
      <c r="BA38" s="633"/>
      <c r="BB38" s="633"/>
      <c r="BC38" s="633"/>
      <c r="BD38" s="672"/>
      <c r="BE38" s="672"/>
      <c r="BF38" s="699"/>
      <c r="BG38" s="647" t="s">
        <v>344</v>
      </c>
      <c r="BH38" s="648"/>
      <c r="BI38" s="648"/>
      <c r="BJ38" s="648"/>
      <c r="BK38" s="648"/>
      <c r="BL38" s="648"/>
      <c r="BM38" s="648"/>
      <c r="BN38" s="648"/>
      <c r="BO38" s="648"/>
      <c r="BP38" s="648"/>
      <c r="BQ38" s="648"/>
      <c r="BR38" s="648"/>
      <c r="BS38" s="648"/>
      <c r="BT38" s="648"/>
      <c r="BU38" s="649"/>
      <c r="BV38" s="632">
        <v>2913</v>
      </c>
      <c r="BW38" s="633"/>
      <c r="BX38" s="633"/>
      <c r="BY38" s="633"/>
      <c r="BZ38" s="633"/>
      <c r="CA38" s="633"/>
      <c r="CB38" s="642"/>
      <c r="CD38" s="647" t="s">
        <v>345</v>
      </c>
      <c r="CE38" s="648"/>
      <c r="CF38" s="648"/>
      <c r="CG38" s="648"/>
      <c r="CH38" s="648"/>
      <c r="CI38" s="648"/>
      <c r="CJ38" s="648"/>
      <c r="CK38" s="648"/>
      <c r="CL38" s="648"/>
      <c r="CM38" s="648"/>
      <c r="CN38" s="648"/>
      <c r="CO38" s="648"/>
      <c r="CP38" s="648"/>
      <c r="CQ38" s="649"/>
      <c r="CR38" s="632">
        <v>1752269</v>
      </c>
      <c r="CS38" s="633"/>
      <c r="CT38" s="633"/>
      <c r="CU38" s="633"/>
      <c r="CV38" s="633"/>
      <c r="CW38" s="633"/>
      <c r="CX38" s="633"/>
      <c r="CY38" s="634"/>
      <c r="CZ38" s="637">
        <v>12.1</v>
      </c>
      <c r="DA38" s="670"/>
      <c r="DB38" s="670"/>
      <c r="DC38" s="674"/>
      <c r="DD38" s="641">
        <v>1538713</v>
      </c>
      <c r="DE38" s="633"/>
      <c r="DF38" s="633"/>
      <c r="DG38" s="633"/>
      <c r="DH38" s="633"/>
      <c r="DI38" s="633"/>
      <c r="DJ38" s="633"/>
      <c r="DK38" s="634"/>
      <c r="DL38" s="641">
        <v>1077542</v>
      </c>
      <c r="DM38" s="633"/>
      <c r="DN38" s="633"/>
      <c r="DO38" s="633"/>
      <c r="DP38" s="633"/>
      <c r="DQ38" s="633"/>
      <c r="DR38" s="633"/>
      <c r="DS38" s="633"/>
      <c r="DT38" s="633"/>
      <c r="DU38" s="633"/>
      <c r="DV38" s="634"/>
      <c r="DW38" s="637">
        <v>11.1</v>
      </c>
      <c r="DX38" s="670"/>
      <c r="DY38" s="670"/>
      <c r="DZ38" s="670"/>
      <c r="EA38" s="670"/>
      <c r="EB38" s="670"/>
      <c r="EC38" s="671"/>
    </row>
    <row r="39" spans="2:133" ht="11.25" customHeight="1" x14ac:dyDescent="0.2">
      <c r="B39" s="629" t="s">
        <v>346</v>
      </c>
      <c r="C39" s="630"/>
      <c r="D39" s="630"/>
      <c r="E39" s="630"/>
      <c r="F39" s="630"/>
      <c r="G39" s="630"/>
      <c r="H39" s="630"/>
      <c r="I39" s="630"/>
      <c r="J39" s="630"/>
      <c r="K39" s="630"/>
      <c r="L39" s="630"/>
      <c r="M39" s="630"/>
      <c r="N39" s="630"/>
      <c r="O39" s="630"/>
      <c r="P39" s="630"/>
      <c r="Q39" s="631"/>
      <c r="R39" s="632">
        <v>264450</v>
      </c>
      <c r="S39" s="633"/>
      <c r="T39" s="633"/>
      <c r="U39" s="633"/>
      <c r="V39" s="633"/>
      <c r="W39" s="633"/>
      <c r="X39" s="633"/>
      <c r="Y39" s="634"/>
      <c r="Z39" s="635">
        <v>1.7</v>
      </c>
      <c r="AA39" s="635"/>
      <c r="AB39" s="635"/>
      <c r="AC39" s="635"/>
      <c r="AD39" s="636" t="s">
        <v>239</v>
      </c>
      <c r="AE39" s="636"/>
      <c r="AF39" s="636"/>
      <c r="AG39" s="636"/>
      <c r="AH39" s="636"/>
      <c r="AI39" s="636"/>
      <c r="AJ39" s="636"/>
      <c r="AK39" s="636"/>
      <c r="AL39" s="637" t="s">
        <v>239</v>
      </c>
      <c r="AM39" s="638"/>
      <c r="AN39" s="638"/>
      <c r="AO39" s="639"/>
      <c r="AQ39" s="710" t="s">
        <v>347</v>
      </c>
      <c r="AR39" s="711"/>
      <c r="AS39" s="711"/>
      <c r="AT39" s="711"/>
      <c r="AU39" s="711"/>
      <c r="AV39" s="711"/>
      <c r="AW39" s="711"/>
      <c r="AX39" s="711"/>
      <c r="AY39" s="712"/>
      <c r="AZ39" s="632">
        <v>136547</v>
      </c>
      <c r="BA39" s="633"/>
      <c r="BB39" s="633"/>
      <c r="BC39" s="633"/>
      <c r="BD39" s="672"/>
      <c r="BE39" s="672"/>
      <c r="BF39" s="699"/>
      <c r="BG39" s="647" t="s">
        <v>348</v>
      </c>
      <c r="BH39" s="648"/>
      <c r="BI39" s="648"/>
      <c r="BJ39" s="648"/>
      <c r="BK39" s="648"/>
      <c r="BL39" s="648"/>
      <c r="BM39" s="648"/>
      <c r="BN39" s="648"/>
      <c r="BO39" s="648"/>
      <c r="BP39" s="648"/>
      <c r="BQ39" s="648"/>
      <c r="BR39" s="648"/>
      <c r="BS39" s="648"/>
      <c r="BT39" s="648"/>
      <c r="BU39" s="649"/>
      <c r="BV39" s="632">
        <v>4693</v>
      </c>
      <c r="BW39" s="633"/>
      <c r="BX39" s="633"/>
      <c r="BY39" s="633"/>
      <c r="BZ39" s="633"/>
      <c r="CA39" s="633"/>
      <c r="CB39" s="642"/>
      <c r="CD39" s="647" t="s">
        <v>349</v>
      </c>
      <c r="CE39" s="648"/>
      <c r="CF39" s="648"/>
      <c r="CG39" s="648"/>
      <c r="CH39" s="648"/>
      <c r="CI39" s="648"/>
      <c r="CJ39" s="648"/>
      <c r="CK39" s="648"/>
      <c r="CL39" s="648"/>
      <c r="CM39" s="648"/>
      <c r="CN39" s="648"/>
      <c r="CO39" s="648"/>
      <c r="CP39" s="648"/>
      <c r="CQ39" s="649"/>
      <c r="CR39" s="632">
        <v>830421</v>
      </c>
      <c r="CS39" s="672"/>
      <c r="CT39" s="672"/>
      <c r="CU39" s="672"/>
      <c r="CV39" s="672"/>
      <c r="CW39" s="672"/>
      <c r="CX39" s="672"/>
      <c r="CY39" s="673"/>
      <c r="CZ39" s="637">
        <v>5.7</v>
      </c>
      <c r="DA39" s="670"/>
      <c r="DB39" s="670"/>
      <c r="DC39" s="674"/>
      <c r="DD39" s="641">
        <v>476847</v>
      </c>
      <c r="DE39" s="672"/>
      <c r="DF39" s="672"/>
      <c r="DG39" s="672"/>
      <c r="DH39" s="672"/>
      <c r="DI39" s="672"/>
      <c r="DJ39" s="672"/>
      <c r="DK39" s="673"/>
      <c r="DL39" s="641" t="s">
        <v>239</v>
      </c>
      <c r="DM39" s="672"/>
      <c r="DN39" s="672"/>
      <c r="DO39" s="672"/>
      <c r="DP39" s="672"/>
      <c r="DQ39" s="672"/>
      <c r="DR39" s="672"/>
      <c r="DS39" s="672"/>
      <c r="DT39" s="672"/>
      <c r="DU39" s="672"/>
      <c r="DV39" s="673"/>
      <c r="DW39" s="637" t="s">
        <v>239</v>
      </c>
      <c r="DX39" s="670"/>
      <c r="DY39" s="670"/>
      <c r="DZ39" s="670"/>
      <c r="EA39" s="670"/>
      <c r="EB39" s="670"/>
      <c r="EC39" s="671"/>
    </row>
    <row r="40" spans="2:133" ht="11.25" customHeight="1" x14ac:dyDescent="0.2">
      <c r="B40" s="629" t="s">
        <v>350</v>
      </c>
      <c r="C40" s="630"/>
      <c r="D40" s="630"/>
      <c r="E40" s="630"/>
      <c r="F40" s="630"/>
      <c r="G40" s="630"/>
      <c r="H40" s="630"/>
      <c r="I40" s="630"/>
      <c r="J40" s="630"/>
      <c r="K40" s="630"/>
      <c r="L40" s="630"/>
      <c r="M40" s="630"/>
      <c r="N40" s="630"/>
      <c r="O40" s="630"/>
      <c r="P40" s="630"/>
      <c r="Q40" s="631"/>
      <c r="R40" s="632">
        <v>1255100</v>
      </c>
      <c r="S40" s="633"/>
      <c r="T40" s="633"/>
      <c r="U40" s="633"/>
      <c r="V40" s="633"/>
      <c r="W40" s="633"/>
      <c r="X40" s="633"/>
      <c r="Y40" s="634"/>
      <c r="Z40" s="635">
        <v>8.1</v>
      </c>
      <c r="AA40" s="635"/>
      <c r="AB40" s="635"/>
      <c r="AC40" s="635"/>
      <c r="AD40" s="636" t="s">
        <v>239</v>
      </c>
      <c r="AE40" s="636"/>
      <c r="AF40" s="636"/>
      <c r="AG40" s="636"/>
      <c r="AH40" s="636"/>
      <c r="AI40" s="636"/>
      <c r="AJ40" s="636"/>
      <c r="AK40" s="636"/>
      <c r="AL40" s="637" t="s">
        <v>140</v>
      </c>
      <c r="AM40" s="638"/>
      <c r="AN40" s="638"/>
      <c r="AO40" s="639"/>
      <c r="AQ40" s="710" t="s">
        <v>351</v>
      </c>
      <c r="AR40" s="711"/>
      <c r="AS40" s="711"/>
      <c r="AT40" s="711"/>
      <c r="AU40" s="711"/>
      <c r="AV40" s="711"/>
      <c r="AW40" s="711"/>
      <c r="AX40" s="711"/>
      <c r="AY40" s="712"/>
      <c r="AZ40" s="632">
        <v>5403</v>
      </c>
      <c r="BA40" s="633"/>
      <c r="BB40" s="633"/>
      <c r="BC40" s="633"/>
      <c r="BD40" s="672"/>
      <c r="BE40" s="672"/>
      <c r="BF40" s="699"/>
      <c r="BG40" s="713" t="s">
        <v>352</v>
      </c>
      <c r="BH40" s="714"/>
      <c r="BI40" s="714"/>
      <c r="BJ40" s="714"/>
      <c r="BK40" s="714"/>
      <c r="BL40" s="222"/>
      <c r="BM40" s="648" t="s">
        <v>353</v>
      </c>
      <c r="BN40" s="648"/>
      <c r="BO40" s="648"/>
      <c r="BP40" s="648"/>
      <c r="BQ40" s="648"/>
      <c r="BR40" s="648"/>
      <c r="BS40" s="648"/>
      <c r="BT40" s="648"/>
      <c r="BU40" s="649"/>
      <c r="BV40" s="632">
        <v>103</v>
      </c>
      <c r="BW40" s="633"/>
      <c r="BX40" s="633"/>
      <c r="BY40" s="633"/>
      <c r="BZ40" s="633"/>
      <c r="CA40" s="633"/>
      <c r="CB40" s="642"/>
      <c r="CD40" s="647" t="s">
        <v>354</v>
      </c>
      <c r="CE40" s="648"/>
      <c r="CF40" s="648"/>
      <c r="CG40" s="648"/>
      <c r="CH40" s="648"/>
      <c r="CI40" s="648"/>
      <c r="CJ40" s="648"/>
      <c r="CK40" s="648"/>
      <c r="CL40" s="648"/>
      <c r="CM40" s="648"/>
      <c r="CN40" s="648"/>
      <c r="CO40" s="648"/>
      <c r="CP40" s="648"/>
      <c r="CQ40" s="649"/>
      <c r="CR40" s="632">
        <v>32444</v>
      </c>
      <c r="CS40" s="633"/>
      <c r="CT40" s="633"/>
      <c r="CU40" s="633"/>
      <c r="CV40" s="633"/>
      <c r="CW40" s="633"/>
      <c r="CX40" s="633"/>
      <c r="CY40" s="634"/>
      <c r="CZ40" s="637">
        <v>0.2</v>
      </c>
      <c r="DA40" s="670"/>
      <c r="DB40" s="670"/>
      <c r="DC40" s="674"/>
      <c r="DD40" s="641">
        <v>30444</v>
      </c>
      <c r="DE40" s="633"/>
      <c r="DF40" s="633"/>
      <c r="DG40" s="633"/>
      <c r="DH40" s="633"/>
      <c r="DI40" s="633"/>
      <c r="DJ40" s="633"/>
      <c r="DK40" s="634"/>
      <c r="DL40" s="641" t="s">
        <v>239</v>
      </c>
      <c r="DM40" s="633"/>
      <c r="DN40" s="633"/>
      <c r="DO40" s="633"/>
      <c r="DP40" s="633"/>
      <c r="DQ40" s="633"/>
      <c r="DR40" s="633"/>
      <c r="DS40" s="633"/>
      <c r="DT40" s="633"/>
      <c r="DU40" s="633"/>
      <c r="DV40" s="634"/>
      <c r="DW40" s="637" t="s">
        <v>239</v>
      </c>
      <c r="DX40" s="670"/>
      <c r="DY40" s="670"/>
      <c r="DZ40" s="670"/>
      <c r="EA40" s="670"/>
      <c r="EB40" s="670"/>
      <c r="EC40" s="671"/>
    </row>
    <row r="41" spans="2:133" ht="11.25" customHeight="1" x14ac:dyDescent="0.2">
      <c r="B41" s="629" t="s">
        <v>355</v>
      </c>
      <c r="C41" s="630"/>
      <c r="D41" s="630"/>
      <c r="E41" s="630"/>
      <c r="F41" s="630"/>
      <c r="G41" s="630"/>
      <c r="H41" s="630"/>
      <c r="I41" s="630"/>
      <c r="J41" s="630"/>
      <c r="K41" s="630"/>
      <c r="L41" s="630"/>
      <c r="M41" s="630"/>
      <c r="N41" s="630"/>
      <c r="O41" s="630"/>
      <c r="P41" s="630"/>
      <c r="Q41" s="631"/>
      <c r="R41" s="632" t="s">
        <v>239</v>
      </c>
      <c r="S41" s="633"/>
      <c r="T41" s="633"/>
      <c r="U41" s="633"/>
      <c r="V41" s="633"/>
      <c r="W41" s="633"/>
      <c r="X41" s="633"/>
      <c r="Y41" s="634"/>
      <c r="Z41" s="635" t="s">
        <v>239</v>
      </c>
      <c r="AA41" s="635"/>
      <c r="AB41" s="635"/>
      <c r="AC41" s="635"/>
      <c r="AD41" s="636" t="s">
        <v>239</v>
      </c>
      <c r="AE41" s="636"/>
      <c r="AF41" s="636"/>
      <c r="AG41" s="636"/>
      <c r="AH41" s="636"/>
      <c r="AI41" s="636"/>
      <c r="AJ41" s="636"/>
      <c r="AK41" s="636"/>
      <c r="AL41" s="637" t="s">
        <v>140</v>
      </c>
      <c r="AM41" s="638"/>
      <c r="AN41" s="638"/>
      <c r="AO41" s="639"/>
      <c r="AQ41" s="710" t="s">
        <v>356</v>
      </c>
      <c r="AR41" s="711"/>
      <c r="AS41" s="711"/>
      <c r="AT41" s="711"/>
      <c r="AU41" s="711"/>
      <c r="AV41" s="711"/>
      <c r="AW41" s="711"/>
      <c r="AX41" s="711"/>
      <c r="AY41" s="712"/>
      <c r="AZ41" s="632">
        <v>195547</v>
      </c>
      <c r="BA41" s="633"/>
      <c r="BB41" s="633"/>
      <c r="BC41" s="633"/>
      <c r="BD41" s="672"/>
      <c r="BE41" s="672"/>
      <c r="BF41" s="699"/>
      <c r="BG41" s="713"/>
      <c r="BH41" s="714"/>
      <c r="BI41" s="714"/>
      <c r="BJ41" s="714"/>
      <c r="BK41" s="714"/>
      <c r="BL41" s="222"/>
      <c r="BM41" s="648" t="s">
        <v>357</v>
      </c>
      <c r="BN41" s="648"/>
      <c r="BO41" s="648"/>
      <c r="BP41" s="648"/>
      <c r="BQ41" s="648"/>
      <c r="BR41" s="648"/>
      <c r="BS41" s="648"/>
      <c r="BT41" s="648"/>
      <c r="BU41" s="649"/>
      <c r="BV41" s="632" t="s">
        <v>239</v>
      </c>
      <c r="BW41" s="633"/>
      <c r="BX41" s="633"/>
      <c r="BY41" s="633"/>
      <c r="BZ41" s="633"/>
      <c r="CA41" s="633"/>
      <c r="CB41" s="642"/>
      <c r="CD41" s="647" t="s">
        <v>358</v>
      </c>
      <c r="CE41" s="648"/>
      <c r="CF41" s="648"/>
      <c r="CG41" s="648"/>
      <c r="CH41" s="648"/>
      <c r="CI41" s="648"/>
      <c r="CJ41" s="648"/>
      <c r="CK41" s="648"/>
      <c r="CL41" s="648"/>
      <c r="CM41" s="648"/>
      <c r="CN41" s="648"/>
      <c r="CO41" s="648"/>
      <c r="CP41" s="648"/>
      <c r="CQ41" s="649"/>
      <c r="CR41" s="632" t="s">
        <v>239</v>
      </c>
      <c r="CS41" s="672"/>
      <c r="CT41" s="672"/>
      <c r="CU41" s="672"/>
      <c r="CV41" s="672"/>
      <c r="CW41" s="672"/>
      <c r="CX41" s="672"/>
      <c r="CY41" s="673"/>
      <c r="CZ41" s="637" t="s">
        <v>140</v>
      </c>
      <c r="DA41" s="670"/>
      <c r="DB41" s="670"/>
      <c r="DC41" s="674"/>
      <c r="DD41" s="641" t="s">
        <v>239</v>
      </c>
      <c r="DE41" s="672"/>
      <c r="DF41" s="672"/>
      <c r="DG41" s="672"/>
      <c r="DH41" s="672"/>
      <c r="DI41" s="672"/>
      <c r="DJ41" s="672"/>
      <c r="DK41" s="673"/>
      <c r="DL41" s="723"/>
      <c r="DM41" s="724"/>
      <c r="DN41" s="724"/>
      <c r="DO41" s="724"/>
      <c r="DP41" s="724"/>
      <c r="DQ41" s="724"/>
      <c r="DR41" s="724"/>
      <c r="DS41" s="724"/>
      <c r="DT41" s="724"/>
      <c r="DU41" s="724"/>
      <c r="DV41" s="725"/>
      <c r="DW41" s="720"/>
      <c r="DX41" s="721"/>
      <c r="DY41" s="721"/>
      <c r="DZ41" s="721"/>
      <c r="EA41" s="721"/>
      <c r="EB41" s="721"/>
      <c r="EC41" s="722"/>
    </row>
    <row r="42" spans="2:133" ht="11.25" customHeight="1" x14ac:dyDescent="0.2">
      <c r="B42" s="629" t="s">
        <v>359</v>
      </c>
      <c r="C42" s="630"/>
      <c r="D42" s="630"/>
      <c r="E42" s="630"/>
      <c r="F42" s="630"/>
      <c r="G42" s="630"/>
      <c r="H42" s="630"/>
      <c r="I42" s="630"/>
      <c r="J42" s="630"/>
      <c r="K42" s="630"/>
      <c r="L42" s="630"/>
      <c r="M42" s="630"/>
      <c r="N42" s="630"/>
      <c r="O42" s="630"/>
      <c r="P42" s="630"/>
      <c r="Q42" s="631"/>
      <c r="R42" s="632" t="s">
        <v>266</v>
      </c>
      <c r="S42" s="633"/>
      <c r="T42" s="633"/>
      <c r="U42" s="633"/>
      <c r="V42" s="633"/>
      <c r="W42" s="633"/>
      <c r="X42" s="633"/>
      <c r="Y42" s="634"/>
      <c r="Z42" s="635" t="s">
        <v>140</v>
      </c>
      <c r="AA42" s="635"/>
      <c r="AB42" s="635"/>
      <c r="AC42" s="635"/>
      <c r="AD42" s="636" t="s">
        <v>239</v>
      </c>
      <c r="AE42" s="636"/>
      <c r="AF42" s="636"/>
      <c r="AG42" s="636"/>
      <c r="AH42" s="636"/>
      <c r="AI42" s="636"/>
      <c r="AJ42" s="636"/>
      <c r="AK42" s="636"/>
      <c r="AL42" s="637" t="s">
        <v>266</v>
      </c>
      <c r="AM42" s="638"/>
      <c r="AN42" s="638"/>
      <c r="AO42" s="639"/>
      <c r="AQ42" s="717" t="s">
        <v>360</v>
      </c>
      <c r="AR42" s="718"/>
      <c r="AS42" s="718"/>
      <c r="AT42" s="718"/>
      <c r="AU42" s="718"/>
      <c r="AV42" s="718"/>
      <c r="AW42" s="718"/>
      <c r="AX42" s="718"/>
      <c r="AY42" s="719"/>
      <c r="AZ42" s="726">
        <v>759106</v>
      </c>
      <c r="BA42" s="727"/>
      <c r="BB42" s="727"/>
      <c r="BC42" s="727"/>
      <c r="BD42" s="703"/>
      <c r="BE42" s="703"/>
      <c r="BF42" s="705"/>
      <c r="BG42" s="715"/>
      <c r="BH42" s="716"/>
      <c r="BI42" s="716"/>
      <c r="BJ42" s="716"/>
      <c r="BK42" s="716"/>
      <c r="BL42" s="223"/>
      <c r="BM42" s="658" t="s">
        <v>361</v>
      </c>
      <c r="BN42" s="658"/>
      <c r="BO42" s="658"/>
      <c r="BP42" s="658"/>
      <c r="BQ42" s="658"/>
      <c r="BR42" s="658"/>
      <c r="BS42" s="658"/>
      <c r="BT42" s="658"/>
      <c r="BU42" s="659"/>
      <c r="BV42" s="726">
        <v>366</v>
      </c>
      <c r="BW42" s="727"/>
      <c r="BX42" s="727"/>
      <c r="BY42" s="727"/>
      <c r="BZ42" s="727"/>
      <c r="CA42" s="727"/>
      <c r="CB42" s="739"/>
      <c r="CD42" s="629" t="s">
        <v>362</v>
      </c>
      <c r="CE42" s="630"/>
      <c r="CF42" s="630"/>
      <c r="CG42" s="630"/>
      <c r="CH42" s="630"/>
      <c r="CI42" s="630"/>
      <c r="CJ42" s="630"/>
      <c r="CK42" s="630"/>
      <c r="CL42" s="630"/>
      <c r="CM42" s="630"/>
      <c r="CN42" s="630"/>
      <c r="CO42" s="630"/>
      <c r="CP42" s="630"/>
      <c r="CQ42" s="631"/>
      <c r="CR42" s="632">
        <v>1987929</v>
      </c>
      <c r="CS42" s="672"/>
      <c r="CT42" s="672"/>
      <c r="CU42" s="672"/>
      <c r="CV42" s="672"/>
      <c r="CW42" s="672"/>
      <c r="CX42" s="672"/>
      <c r="CY42" s="673"/>
      <c r="CZ42" s="637">
        <v>13.7</v>
      </c>
      <c r="DA42" s="670"/>
      <c r="DB42" s="670"/>
      <c r="DC42" s="674"/>
      <c r="DD42" s="641">
        <v>572211</v>
      </c>
      <c r="DE42" s="672"/>
      <c r="DF42" s="672"/>
      <c r="DG42" s="672"/>
      <c r="DH42" s="672"/>
      <c r="DI42" s="672"/>
      <c r="DJ42" s="672"/>
      <c r="DK42" s="673"/>
      <c r="DL42" s="723"/>
      <c r="DM42" s="724"/>
      <c r="DN42" s="724"/>
      <c r="DO42" s="724"/>
      <c r="DP42" s="724"/>
      <c r="DQ42" s="724"/>
      <c r="DR42" s="724"/>
      <c r="DS42" s="724"/>
      <c r="DT42" s="724"/>
      <c r="DU42" s="724"/>
      <c r="DV42" s="725"/>
      <c r="DW42" s="720"/>
      <c r="DX42" s="721"/>
      <c r="DY42" s="721"/>
      <c r="DZ42" s="721"/>
      <c r="EA42" s="721"/>
      <c r="EB42" s="721"/>
      <c r="EC42" s="722"/>
    </row>
    <row r="43" spans="2:133" ht="11.25" customHeight="1" x14ac:dyDescent="0.2">
      <c r="B43" s="629" t="s">
        <v>363</v>
      </c>
      <c r="C43" s="630"/>
      <c r="D43" s="630"/>
      <c r="E43" s="630"/>
      <c r="F43" s="630"/>
      <c r="G43" s="630"/>
      <c r="H43" s="630"/>
      <c r="I43" s="630"/>
      <c r="J43" s="630"/>
      <c r="K43" s="630"/>
      <c r="L43" s="630"/>
      <c r="M43" s="630"/>
      <c r="N43" s="630"/>
      <c r="O43" s="630"/>
      <c r="P43" s="630"/>
      <c r="Q43" s="631"/>
      <c r="R43" s="632">
        <v>280000</v>
      </c>
      <c r="S43" s="633"/>
      <c r="T43" s="633"/>
      <c r="U43" s="633"/>
      <c r="V43" s="633"/>
      <c r="W43" s="633"/>
      <c r="X43" s="633"/>
      <c r="Y43" s="634"/>
      <c r="Z43" s="635">
        <v>1.8</v>
      </c>
      <c r="AA43" s="635"/>
      <c r="AB43" s="635"/>
      <c r="AC43" s="635"/>
      <c r="AD43" s="636" t="s">
        <v>140</v>
      </c>
      <c r="AE43" s="636"/>
      <c r="AF43" s="636"/>
      <c r="AG43" s="636"/>
      <c r="AH43" s="636"/>
      <c r="AI43" s="636"/>
      <c r="AJ43" s="636"/>
      <c r="AK43" s="636"/>
      <c r="AL43" s="637" t="s">
        <v>239</v>
      </c>
      <c r="AM43" s="638"/>
      <c r="AN43" s="638"/>
      <c r="AO43" s="639"/>
      <c r="BV43" s="224"/>
      <c r="BW43" s="224"/>
      <c r="BX43" s="224"/>
      <c r="BY43" s="224"/>
      <c r="BZ43" s="224"/>
      <c r="CA43" s="224"/>
      <c r="CB43" s="224"/>
      <c r="CD43" s="629" t="s">
        <v>364</v>
      </c>
      <c r="CE43" s="630"/>
      <c r="CF43" s="630"/>
      <c r="CG43" s="630"/>
      <c r="CH43" s="630"/>
      <c r="CI43" s="630"/>
      <c r="CJ43" s="630"/>
      <c r="CK43" s="630"/>
      <c r="CL43" s="630"/>
      <c r="CM43" s="630"/>
      <c r="CN43" s="630"/>
      <c r="CO43" s="630"/>
      <c r="CP43" s="630"/>
      <c r="CQ43" s="631"/>
      <c r="CR43" s="632">
        <v>46202</v>
      </c>
      <c r="CS43" s="672"/>
      <c r="CT43" s="672"/>
      <c r="CU43" s="672"/>
      <c r="CV43" s="672"/>
      <c r="CW43" s="672"/>
      <c r="CX43" s="672"/>
      <c r="CY43" s="673"/>
      <c r="CZ43" s="637">
        <v>0.3</v>
      </c>
      <c r="DA43" s="670"/>
      <c r="DB43" s="670"/>
      <c r="DC43" s="674"/>
      <c r="DD43" s="641">
        <v>46202</v>
      </c>
      <c r="DE43" s="672"/>
      <c r="DF43" s="672"/>
      <c r="DG43" s="672"/>
      <c r="DH43" s="672"/>
      <c r="DI43" s="672"/>
      <c r="DJ43" s="672"/>
      <c r="DK43" s="673"/>
      <c r="DL43" s="723"/>
      <c r="DM43" s="724"/>
      <c r="DN43" s="724"/>
      <c r="DO43" s="724"/>
      <c r="DP43" s="724"/>
      <c r="DQ43" s="724"/>
      <c r="DR43" s="724"/>
      <c r="DS43" s="724"/>
      <c r="DT43" s="724"/>
      <c r="DU43" s="724"/>
      <c r="DV43" s="725"/>
      <c r="DW43" s="720"/>
      <c r="DX43" s="721"/>
      <c r="DY43" s="721"/>
      <c r="DZ43" s="721"/>
      <c r="EA43" s="721"/>
      <c r="EB43" s="721"/>
      <c r="EC43" s="722"/>
    </row>
    <row r="44" spans="2:133" ht="11.25" customHeight="1" x14ac:dyDescent="0.2">
      <c r="B44" s="684" t="s">
        <v>365</v>
      </c>
      <c r="C44" s="685"/>
      <c r="D44" s="685"/>
      <c r="E44" s="685"/>
      <c r="F44" s="685"/>
      <c r="G44" s="685"/>
      <c r="H44" s="685"/>
      <c r="I44" s="685"/>
      <c r="J44" s="685"/>
      <c r="K44" s="685"/>
      <c r="L44" s="685"/>
      <c r="M44" s="685"/>
      <c r="N44" s="685"/>
      <c r="O44" s="685"/>
      <c r="P44" s="685"/>
      <c r="Q44" s="686"/>
      <c r="R44" s="726">
        <v>15509725</v>
      </c>
      <c r="S44" s="727"/>
      <c r="T44" s="727"/>
      <c r="U44" s="727"/>
      <c r="V44" s="727"/>
      <c r="W44" s="727"/>
      <c r="X44" s="727"/>
      <c r="Y44" s="728"/>
      <c r="Z44" s="729">
        <v>100</v>
      </c>
      <c r="AA44" s="729"/>
      <c r="AB44" s="729"/>
      <c r="AC44" s="729"/>
      <c r="AD44" s="730">
        <v>9386309</v>
      </c>
      <c r="AE44" s="730"/>
      <c r="AF44" s="730"/>
      <c r="AG44" s="730"/>
      <c r="AH44" s="730"/>
      <c r="AI44" s="730"/>
      <c r="AJ44" s="730"/>
      <c r="AK44" s="730"/>
      <c r="AL44" s="731">
        <v>100</v>
      </c>
      <c r="AM44" s="704"/>
      <c r="AN44" s="704"/>
      <c r="AO44" s="732"/>
      <c r="CD44" s="733" t="s">
        <v>311</v>
      </c>
      <c r="CE44" s="734"/>
      <c r="CF44" s="629" t="s">
        <v>366</v>
      </c>
      <c r="CG44" s="630"/>
      <c r="CH44" s="630"/>
      <c r="CI44" s="630"/>
      <c r="CJ44" s="630"/>
      <c r="CK44" s="630"/>
      <c r="CL44" s="630"/>
      <c r="CM44" s="630"/>
      <c r="CN44" s="630"/>
      <c r="CO44" s="630"/>
      <c r="CP44" s="630"/>
      <c r="CQ44" s="631"/>
      <c r="CR44" s="632">
        <v>1958745</v>
      </c>
      <c r="CS44" s="633"/>
      <c r="CT44" s="633"/>
      <c r="CU44" s="633"/>
      <c r="CV44" s="633"/>
      <c r="CW44" s="633"/>
      <c r="CX44" s="633"/>
      <c r="CY44" s="634"/>
      <c r="CZ44" s="637">
        <v>13.5</v>
      </c>
      <c r="DA44" s="638"/>
      <c r="DB44" s="638"/>
      <c r="DC44" s="650"/>
      <c r="DD44" s="641">
        <v>571041</v>
      </c>
      <c r="DE44" s="633"/>
      <c r="DF44" s="633"/>
      <c r="DG44" s="633"/>
      <c r="DH44" s="633"/>
      <c r="DI44" s="633"/>
      <c r="DJ44" s="633"/>
      <c r="DK44" s="634"/>
      <c r="DL44" s="723"/>
      <c r="DM44" s="724"/>
      <c r="DN44" s="724"/>
      <c r="DO44" s="724"/>
      <c r="DP44" s="724"/>
      <c r="DQ44" s="724"/>
      <c r="DR44" s="724"/>
      <c r="DS44" s="724"/>
      <c r="DT44" s="724"/>
      <c r="DU44" s="724"/>
      <c r="DV44" s="725"/>
      <c r="DW44" s="720"/>
      <c r="DX44" s="721"/>
      <c r="DY44" s="721"/>
      <c r="DZ44" s="721"/>
      <c r="EA44" s="721"/>
      <c r="EB44" s="721"/>
      <c r="EC44" s="722"/>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5"/>
      <c r="CE45" s="736"/>
      <c r="CF45" s="629" t="s">
        <v>367</v>
      </c>
      <c r="CG45" s="630"/>
      <c r="CH45" s="630"/>
      <c r="CI45" s="630"/>
      <c r="CJ45" s="630"/>
      <c r="CK45" s="630"/>
      <c r="CL45" s="630"/>
      <c r="CM45" s="630"/>
      <c r="CN45" s="630"/>
      <c r="CO45" s="630"/>
      <c r="CP45" s="630"/>
      <c r="CQ45" s="631"/>
      <c r="CR45" s="632">
        <v>790781</v>
      </c>
      <c r="CS45" s="672"/>
      <c r="CT45" s="672"/>
      <c r="CU45" s="672"/>
      <c r="CV45" s="672"/>
      <c r="CW45" s="672"/>
      <c r="CX45" s="672"/>
      <c r="CY45" s="673"/>
      <c r="CZ45" s="637">
        <v>5.4</v>
      </c>
      <c r="DA45" s="670"/>
      <c r="DB45" s="670"/>
      <c r="DC45" s="674"/>
      <c r="DD45" s="641">
        <v>51868</v>
      </c>
      <c r="DE45" s="672"/>
      <c r="DF45" s="672"/>
      <c r="DG45" s="672"/>
      <c r="DH45" s="672"/>
      <c r="DI45" s="672"/>
      <c r="DJ45" s="672"/>
      <c r="DK45" s="673"/>
      <c r="DL45" s="723"/>
      <c r="DM45" s="724"/>
      <c r="DN45" s="724"/>
      <c r="DO45" s="724"/>
      <c r="DP45" s="724"/>
      <c r="DQ45" s="724"/>
      <c r="DR45" s="724"/>
      <c r="DS45" s="724"/>
      <c r="DT45" s="724"/>
      <c r="DU45" s="724"/>
      <c r="DV45" s="725"/>
      <c r="DW45" s="720"/>
      <c r="DX45" s="721"/>
      <c r="DY45" s="721"/>
      <c r="DZ45" s="721"/>
      <c r="EA45" s="721"/>
      <c r="EB45" s="721"/>
      <c r="EC45" s="722"/>
    </row>
    <row r="46" spans="2:133" ht="11.25" customHeight="1" x14ac:dyDescent="0.2">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5"/>
      <c r="CE46" s="736"/>
      <c r="CF46" s="629" t="s">
        <v>369</v>
      </c>
      <c r="CG46" s="630"/>
      <c r="CH46" s="630"/>
      <c r="CI46" s="630"/>
      <c r="CJ46" s="630"/>
      <c r="CK46" s="630"/>
      <c r="CL46" s="630"/>
      <c r="CM46" s="630"/>
      <c r="CN46" s="630"/>
      <c r="CO46" s="630"/>
      <c r="CP46" s="630"/>
      <c r="CQ46" s="631"/>
      <c r="CR46" s="632">
        <v>1063706</v>
      </c>
      <c r="CS46" s="633"/>
      <c r="CT46" s="633"/>
      <c r="CU46" s="633"/>
      <c r="CV46" s="633"/>
      <c r="CW46" s="633"/>
      <c r="CX46" s="633"/>
      <c r="CY46" s="634"/>
      <c r="CZ46" s="637">
        <v>7.3</v>
      </c>
      <c r="DA46" s="638"/>
      <c r="DB46" s="638"/>
      <c r="DC46" s="650"/>
      <c r="DD46" s="641">
        <v>420068</v>
      </c>
      <c r="DE46" s="633"/>
      <c r="DF46" s="633"/>
      <c r="DG46" s="633"/>
      <c r="DH46" s="633"/>
      <c r="DI46" s="633"/>
      <c r="DJ46" s="633"/>
      <c r="DK46" s="634"/>
      <c r="DL46" s="723"/>
      <c r="DM46" s="724"/>
      <c r="DN46" s="724"/>
      <c r="DO46" s="724"/>
      <c r="DP46" s="724"/>
      <c r="DQ46" s="724"/>
      <c r="DR46" s="724"/>
      <c r="DS46" s="724"/>
      <c r="DT46" s="724"/>
      <c r="DU46" s="724"/>
      <c r="DV46" s="725"/>
      <c r="DW46" s="720"/>
      <c r="DX46" s="721"/>
      <c r="DY46" s="721"/>
      <c r="DZ46" s="721"/>
      <c r="EA46" s="721"/>
      <c r="EB46" s="721"/>
      <c r="EC46" s="722"/>
    </row>
    <row r="47" spans="2:133" ht="11.25" customHeight="1" x14ac:dyDescent="0.2">
      <c r="B47" s="751" t="s">
        <v>370</v>
      </c>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c r="AS47" s="751"/>
      <c r="AT47" s="751"/>
      <c r="AU47" s="751"/>
      <c r="AV47" s="751"/>
      <c r="AW47" s="751"/>
      <c r="AX47" s="751"/>
      <c r="AY47" s="751"/>
      <c r="AZ47" s="751"/>
      <c r="BA47" s="751"/>
      <c r="BB47" s="751"/>
      <c r="BC47" s="751"/>
      <c r="BD47" s="751"/>
      <c r="BE47" s="751"/>
      <c r="BF47" s="751"/>
      <c r="BG47" s="751"/>
      <c r="BH47" s="751"/>
      <c r="BI47" s="751"/>
      <c r="BJ47" s="751"/>
      <c r="BK47" s="751"/>
      <c r="BL47" s="751"/>
      <c r="BM47" s="751"/>
      <c r="BN47" s="751"/>
      <c r="BO47" s="751"/>
      <c r="BP47" s="751"/>
      <c r="BQ47" s="751"/>
      <c r="BR47" s="751"/>
      <c r="BS47" s="751"/>
      <c r="BT47" s="751"/>
      <c r="BU47" s="751"/>
      <c r="BV47" s="751"/>
      <c r="BW47" s="751"/>
      <c r="BX47" s="751"/>
      <c r="BY47" s="751"/>
      <c r="BZ47" s="751"/>
      <c r="CA47" s="751"/>
      <c r="CB47" s="751"/>
      <c r="CD47" s="735"/>
      <c r="CE47" s="736"/>
      <c r="CF47" s="629" t="s">
        <v>371</v>
      </c>
      <c r="CG47" s="630"/>
      <c r="CH47" s="630"/>
      <c r="CI47" s="630"/>
      <c r="CJ47" s="630"/>
      <c r="CK47" s="630"/>
      <c r="CL47" s="630"/>
      <c r="CM47" s="630"/>
      <c r="CN47" s="630"/>
      <c r="CO47" s="630"/>
      <c r="CP47" s="630"/>
      <c r="CQ47" s="631"/>
      <c r="CR47" s="632">
        <v>29184</v>
      </c>
      <c r="CS47" s="672"/>
      <c r="CT47" s="672"/>
      <c r="CU47" s="672"/>
      <c r="CV47" s="672"/>
      <c r="CW47" s="672"/>
      <c r="CX47" s="672"/>
      <c r="CY47" s="673"/>
      <c r="CZ47" s="637">
        <v>0.2</v>
      </c>
      <c r="DA47" s="670"/>
      <c r="DB47" s="670"/>
      <c r="DC47" s="674"/>
      <c r="DD47" s="641">
        <v>1170</v>
      </c>
      <c r="DE47" s="672"/>
      <c r="DF47" s="672"/>
      <c r="DG47" s="672"/>
      <c r="DH47" s="672"/>
      <c r="DI47" s="672"/>
      <c r="DJ47" s="672"/>
      <c r="DK47" s="673"/>
      <c r="DL47" s="723"/>
      <c r="DM47" s="724"/>
      <c r="DN47" s="724"/>
      <c r="DO47" s="724"/>
      <c r="DP47" s="724"/>
      <c r="DQ47" s="724"/>
      <c r="DR47" s="724"/>
      <c r="DS47" s="724"/>
      <c r="DT47" s="724"/>
      <c r="DU47" s="724"/>
      <c r="DV47" s="725"/>
      <c r="DW47" s="720"/>
      <c r="DX47" s="721"/>
      <c r="DY47" s="721"/>
      <c r="DZ47" s="721"/>
      <c r="EA47" s="721"/>
      <c r="EB47" s="721"/>
      <c r="EC47" s="722"/>
    </row>
    <row r="48" spans="2:133" ht="10.8" x14ac:dyDescent="0.2">
      <c r="B48" s="750" t="s">
        <v>372</v>
      </c>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0"/>
      <c r="BB48" s="750"/>
      <c r="BC48" s="750"/>
      <c r="BD48" s="750"/>
      <c r="BE48" s="750"/>
      <c r="BF48" s="750"/>
      <c r="BG48" s="750"/>
      <c r="BH48" s="750"/>
      <c r="BI48" s="750"/>
      <c r="BJ48" s="750"/>
      <c r="BK48" s="750"/>
      <c r="BL48" s="750"/>
      <c r="BM48" s="750"/>
      <c r="BN48" s="750"/>
      <c r="BO48" s="750"/>
      <c r="BP48" s="750"/>
      <c r="BQ48" s="750"/>
      <c r="BR48" s="750"/>
      <c r="BS48" s="750"/>
      <c r="BT48" s="750"/>
      <c r="BU48" s="750"/>
      <c r="BV48" s="750"/>
      <c r="BW48" s="750"/>
      <c r="BX48" s="750"/>
      <c r="BY48" s="750"/>
      <c r="BZ48" s="750"/>
      <c r="CA48" s="750"/>
      <c r="CB48" s="750"/>
      <c r="CD48" s="737"/>
      <c r="CE48" s="738"/>
      <c r="CF48" s="629" t="s">
        <v>373</v>
      </c>
      <c r="CG48" s="630"/>
      <c r="CH48" s="630"/>
      <c r="CI48" s="630"/>
      <c r="CJ48" s="630"/>
      <c r="CK48" s="630"/>
      <c r="CL48" s="630"/>
      <c r="CM48" s="630"/>
      <c r="CN48" s="630"/>
      <c r="CO48" s="630"/>
      <c r="CP48" s="630"/>
      <c r="CQ48" s="631"/>
      <c r="CR48" s="632" t="s">
        <v>239</v>
      </c>
      <c r="CS48" s="633"/>
      <c r="CT48" s="633"/>
      <c r="CU48" s="633"/>
      <c r="CV48" s="633"/>
      <c r="CW48" s="633"/>
      <c r="CX48" s="633"/>
      <c r="CY48" s="634"/>
      <c r="CZ48" s="637" t="s">
        <v>239</v>
      </c>
      <c r="DA48" s="638"/>
      <c r="DB48" s="638"/>
      <c r="DC48" s="650"/>
      <c r="DD48" s="641" t="s">
        <v>239</v>
      </c>
      <c r="DE48" s="633"/>
      <c r="DF48" s="633"/>
      <c r="DG48" s="633"/>
      <c r="DH48" s="633"/>
      <c r="DI48" s="633"/>
      <c r="DJ48" s="633"/>
      <c r="DK48" s="634"/>
      <c r="DL48" s="723"/>
      <c r="DM48" s="724"/>
      <c r="DN48" s="724"/>
      <c r="DO48" s="724"/>
      <c r="DP48" s="724"/>
      <c r="DQ48" s="724"/>
      <c r="DR48" s="724"/>
      <c r="DS48" s="724"/>
      <c r="DT48" s="724"/>
      <c r="DU48" s="724"/>
      <c r="DV48" s="725"/>
      <c r="DW48" s="720"/>
      <c r="DX48" s="721"/>
      <c r="DY48" s="721"/>
      <c r="DZ48" s="721"/>
      <c r="EA48" s="721"/>
      <c r="EB48" s="721"/>
      <c r="EC48" s="722"/>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4" t="s">
        <v>374</v>
      </c>
      <c r="CE49" s="685"/>
      <c r="CF49" s="685"/>
      <c r="CG49" s="685"/>
      <c r="CH49" s="685"/>
      <c r="CI49" s="685"/>
      <c r="CJ49" s="685"/>
      <c r="CK49" s="685"/>
      <c r="CL49" s="685"/>
      <c r="CM49" s="685"/>
      <c r="CN49" s="685"/>
      <c r="CO49" s="685"/>
      <c r="CP49" s="685"/>
      <c r="CQ49" s="686"/>
      <c r="CR49" s="726">
        <v>14528174</v>
      </c>
      <c r="CS49" s="703"/>
      <c r="CT49" s="703"/>
      <c r="CU49" s="703"/>
      <c r="CV49" s="703"/>
      <c r="CW49" s="703"/>
      <c r="CX49" s="703"/>
      <c r="CY49" s="740"/>
      <c r="CZ49" s="731">
        <v>100</v>
      </c>
      <c r="DA49" s="741"/>
      <c r="DB49" s="741"/>
      <c r="DC49" s="742"/>
      <c r="DD49" s="743">
        <v>10115813</v>
      </c>
      <c r="DE49" s="703"/>
      <c r="DF49" s="703"/>
      <c r="DG49" s="703"/>
      <c r="DH49" s="703"/>
      <c r="DI49" s="703"/>
      <c r="DJ49" s="703"/>
      <c r="DK49" s="740"/>
      <c r="DL49" s="744"/>
      <c r="DM49" s="745"/>
      <c r="DN49" s="745"/>
      <c r="DO49" s="745"/>
      <c r="DP49" s="745"/>
      <c r="DQ49" s="745"/>
      <c r="DR49" s="745"/>
      <c r="DS49" s="745"/>
      <c r="DT49" s="745"/>
      <c r="DU49" s="745"/>
      <c r="DV49" s="746"/>
      <c r="DW49" s="747"/>
      <c r="DX49" s="748"/>
      <c r="DY49" s="748"/>
      <c r="DZ49" s="748"/>
      <c r="EA49" s="748"/>
      <c r="EB49" s="748"/>
      <c r="EC49" s="749"/>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2" t="s">
        <v>375</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G2" s="752"/>
      <c r="BH2" s="752"/>
      <c r="BI2" s="752"/>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3" t="s">
        <v>376</v>
      </c>
      <c r="DK2" s="754"/>
      <c r="DL2" s="754"/>
      <c r="DM2" s="754"/>
      <c r="DN2" s="754"/>
      <c r="DO2" s="755"/>
      <c r="DP2" s="231"/>
      <c r="DQ2" s="753" t="s">
        <v>377</v>
      </c>
      <c r="DR2" s="754"/>
      <c r="DS2" s="754"/>
      <c r="DT2" s="754"/>
      <c r="DU2" s="754"/>
      <c r="DV2" s="754"/>
      <c r="DW2" s="754"/>
      <c r="DX2" s="754"/>
      <c r="DY2" s="754"/>
      <c r="DZ2" s="755"/>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6" t="s">
        <v>378</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235"/>
      <c r="BA4" s="235"/>
      <c r="BB4" s="235"/>
      <c r="BC4" s="235"/>
      <c r="BD4" s="235"/>
      <c r="BE4" s="236"/>
      <c r="BF4" s="236"/>
      <c r="BG4" s="236"/>
      <c r="BH4" s="236"/>
      <c r="BI4" s="236"/>
      <c r="BJ4" s="236"/>
      <c r="BK4" s="236"/>
      <c r="BL4" s="236"/>
      <c r="BM4" s="236"/>
      <c r="BN4" s="236"/>
      <c r="BO4" s="236"/>
      <c r="BP4" s="236"/>
      <c r="BQ4" s="757" t="s">
        <v>379</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237"/>
    </row>
    <row r="5" spans="1:131" s="238" customFormat="1" ht="26.25" customHeight="1" x14ac:dyDescent="0.2">
      <c r="A5" s="758" t="s">
        <v>380</v>
      </c>
      <c r="B5" s="759"/>
      <c r="C5" s="759"/>
      <c r="D5" s="759"/>
      <c r="E5" s="759"/>
      <c r="F5" s="759"/>
      <c r="G5" s="759"/>
      <c r="H5" s="759"/>
      <c r="I5" s="759"/>
      <c r="J5" s="759"/>
      <c r="K5" s="759"/>
      <c r="L5" s="759"/>
      <c r="M5" s="759"/>
      <c r="N5" s="759"/>
      <c r="O5" s="759"/>
      <c r="P5" s="760"/>
      <c r="Q5" s="764" t="s">
        <v>381</v>
      </c>
      <c r="R5" s="765"/>
      <c r="S5" s="765"/>
      <c r="T5" s="765"/>
      <c r="U5" s="766"/>
      <c r="V5" s="764" t="s">
        <v>382</v>
      </c>
      <c r="W5" s="765"/>
      <c r="X5" s="765"/>
      <c r="Y5" s="765"/>
      <c r="Z5" s="766"/>
      <c r="AA5" s="764" t="s">
        <v>383</v>
      </c>
      <c r="AB5" s="765"/>
      <c r="AC5" s="765"/>
      <c r="AD5" s="765"/>
      <c r="AE5" s="765"/>
      <c r="AF5" s="770" t="s">
        <v>384</v>
      </c>
      <c r="AG5" s="765"/>
      <c r="AH5" s="765"/>
      <c r="AI5" s="765"/>
      <c r="AJ5" s="771"/>
      <c r="AK5" s="765" t="s">
        <v>385</v>
      </c>
      <c r="AL5" s="765"/>
      <c r="AM5" s="765"/>
      <c r="AN5" s="765"/>
      <c r="AO5" s="766"/>
      <c r="AP5" s="764" t="s">
        <v>386</v>
      </c>
      <c r="AQ5" s="765"/>
      <c r="AR5" s="765"/>
      <c r="AS5" s="765"/>
      <c r="AT5" s="766"/>
      <c r="AU5" s="764" t="s">
        <v>387</v>
      </c>
      <c r="AV5" s="765"/>
      <c r="AW5" s="765"/>
      <c r="AX5" s="765"/>
      <c r="AY5" s="771"/>
      <c r="AZ5" s="235"/>
      <c r="BA5" s="235"/>
      <c r="BB5" s="235"/>
      <c r="BC5" s="235"/>
      <c r="BD5" s="235"/>
      <c r="BE5" s="236"/>
      <c r="BF5" s="236"/>
      <c r="BG5" s="236"/>
      <c r="BH5" s="236"/>
      <c r="BI5" s="236"/>
      <c r="BJ5" s="236"/>
      <c r="BK5" s="236"/>
      <c r="BL5" s="236"/>
      <c r="BM5" s="236"/>
      <c r="BN5" s="236"/>
      <c r="BO5" s="236"/>
      <c r="BP5" s="236"/>
      <c r="BQ5" s="758" t="s">
        <v>388</v>
      </c>
      <c r="BR5" s="759"/>
      <c r="BS5" s="759"/>
      <c r="BT5" s="759"/>
      <c r="BU5" s="759"/>
      <c r="BV5" s="759"/>
      <c r="BW5" s="759"/>
      <c r="BX5" s="759"/>
      <c r="BY5" s="759"/>
      <c r="BZ5" s="759"/>
      <c r="CA5" s="759"/>
      <c r="CB5" s="759"/>
      <c r="CC5" s="759"/>
      <c r="CD5" s="759"/>
      <c r="CE5" s="759"/>
      <c r="CF5" s="759"/>
      <c r="CG5" s="760"/>
      <c r="CH5" s="764" t="s">
        <v>389</v>
      </c>
      <c r="CI5" s="765"/>
      <c r="CJ5" s="765"/>
      <c r="CK5" s="765"/>
      <c r="CL5" s="766"/>
      <c r="CM5" s="764" t="s">
        <v>390</v>
      </c>
      <c r="CN5" s="765"/>
      <c r="CO5" s="765"/>
      <c r="CP5" s="765"/>
      <c r="CQ5" s="766"/>
      <c r="CR5" s="764" t="s">
        <v>391</v>
      </c>
      <c r="CS5" s="765"/>
      <c r="CT5" s="765"/>
      <c r="CU5" s="765"/>
      <c r="CV5" s="766"/>
      <c r="CW5" s="764" t="s">
        <v>392</v>
      </c>
      <c r="CX5" s="765"/>
      <c r="CY5" s="765"/>
      <c r="CZ5" s="765"/>
      <c r="DA5" s="766"/>
      <c r="DB5" s="764" t="s">
        <v>393</v>
      </c>
      <c r="DC5" s="765"/>
      <c r="DD5" s="765"/>
      <c r="DE5" s="765"/>
      <c r="DF5" s="766"/>
      <c r="DG5" s="794" t="s">
        <v>394</v>
      </c>
      <c r="DH5" s="795"/>
      <c r="DI5" s="795"/>
      <c r="DJ5" s="795"/>
      <c r="DK5" s="796"/>
      <c r="DL5" s="794" t="s">
        <v>395</v>
      </c>
      <c r="DM5" s="795"/>
      <c r="DN5" s="795"/>
      <c r="DO5" s="795"/>
      <c r="DP5" s="796"/>
      <c r="DQ5" s="764" t="s">
        <v>396</v>
      </c>
      <c r="DR5" s="765"/>
      <c r="DS5" s="765"/>
      <c r="DT5" s="765"/>
      <c r="DU5" s="766"/>
      <c r="DV5" s="764" t="s">
        <v>387</v>
      </c>
      <c r="DW5" s="765"/>
      <c r="DX5" s="765"/>
      <c r="DY5" s="765"/>
      <c r="DZ5" s="771"/>
      <c r="EA5" s="237"/>
    </row>
    <row r="6" spans="1:131" s="238" customFormat="1" ht="26.25" customHeight="1" thickBot="1" x14ac:dyDescent="0.25">
      <c r="A6" s="761"/>
      <c r="B6" s="762"/>
      <c r="C6" s="762"/>
      <c r="D6" s="762"/>
      <c r="E6" s="762"/>
      <c r="F6" s="762"/>
      <c r="G6" s="762"/>
      <c r="H6" s="762"/>
      <c r="I6" s="762"/>
      <c r="J6" s="762"/>
      <c r="K6" s="762"/>
      <c r="L6" s="762"/>
      <c r="M6" s="762"/>
      <c r="N6" s="762"/>
      <c r="O6" s="762"/>
      <c r="P6" s="763"/>
      <c r="Q6" s="767"/>
      <c r="R6" s="768"/>
      <c r="S6" s="768"/>
      <c r="T6" s="768"/>
      <c r="U6" s="769"/>
      <c r="V6" s="767"/>
      <c r="W6" s="768"/>
      <c r="X6" s="768"/>
      <c r="Y6" s="768"/>
      <c r="Z6" s="769"/>
      <c r="AA6" s="767"/>
      <c r="AB6" s="768"/>
      <c r="AC6" s="768"/>
      <c r="AD6" s="768"/>
      <c r="AE6" s="768"/>
      <c r="AF6" s="772"/>
      <c r="AG6" s="768"/>
      <c r="AH6" s="768"/>
      <c r="AI6" s="768"/>
      <c r="AJ6" s="773"/>
      <c r="AK6" s="768"/>
      <c r="AL6" s="768"/>
      <c r="AM6" s="768"/>
      <c r="AN6" s="768"/>
      <c r="AO6" s="769"/>
      <c r="AP6" s="767"/>
      <c r="AQ6" s="768"/>
      <c r="AR6" s="768"/>
      <c r="AS6" s="768"/>
      <c r="AT6" s="769"/>
      <c r="AU6" s="767"/>
      <c r="AV6" s="768"/>
      <c r="AW6" s="768"/>
      <c r="AX6" s="768"/>
      <c r="AY6" s="773"/>
      <c r="AZ6" s="235"/>
      <c r="BA6" s="235"/>
      <c r="BB6" s="235"/>
      <c r="BC6" s="235"/>
      <c r="BD6" s="235"/>
      <c r="BE6" s="236"/>
      <c r="BF6" s="236"/>
      <c r="BG6" s="236"/>
      <c r="BH6" s="236"/>
      <c r="BI6" s="236"/>
      <c r="BJ6" s="236"/>
      <c r="BK6" s="236"/>
      <c r="BL6" s="236"/>
      <c r="BM6" s="236"/>
      <c r="BN6" s="236"/>
      <c r="BO6" s="236"/>
      <c r="BP6" s="236"/>
      <c r="BQ6" s="761"/>
      <c r="BR6" s="762"/>
      <c r="BS6" s="762"/>
      <c r="BT6" s="762"/>
      <c r="BU6" s="762"/>
      <c r="BV6" s="762"/>
      <c r="BW6" s="762"/>
      <c r="BX6" s="762"/>
      <c r="BY6" s="762"/>
      <c r="BZ6" s="762"/>
      <c r="CA6" s="762"/>
      <c r="CB6" s="762"/>
      <c r="CC6" s="762"/>
      <c r="CD6" s="762"/>
      <c r="CE6" s="762"/>
      <c r="CF6" s="762"/>
      <c r="CG6" s="763"/>
      <c r="CH6" s="767"/>
      <c r="CI6" s="768"/>
      <c r="CJ6" s="768"/>
      <c r="CK6" s="768"/>
      <c r="CL6" s="769"/>
      <c r="CM6" s="767"/>
      <c r="CN6" s="768"/>
      <c r="CO6" s="768"/>
      <c r="CP6" s="768"/>
      <c r="CQ6" s="769"/>
      <c r="CR6" s="767"/>
      <c r="CS6" s="768"/>
      <c r="CT6" s="768"/>
      <c r="CU6" s="768"/>
      <c r="CV6" s="769"/>
      <c r="CW6" s="767"/>
      <c r="CX6" s="768"/>
      <c r="CY6" s="768"/>
      <c r="CZ6" s="768"/>
      <c r="DA6" s="769"/>
      <c r="DB6" s="767"/>
      <c r="DC6" s="768"/>
      <c r="DD6" s="768"/>
      <c r="DE6" s="768"/>
      <c r="DF6" s="769"/>
      <c r="DG6" s="797"/>
      <c r="DH6" s="798"/>
      <c r="DI6" s="798"/>
      <c r="DJ6" s="798"/>
      <c r="DK6" s="799"/>
      <c r="DL6" s="797"/>
      <c r="DM6" s="798"/>
      <c r="DN6" s="798"/>
      <c r="DO6" s="798"/>
      <c r="DP6" s="799"/>
      <c r="DQ6" s="767"/>
      <c r="DR6" s="768"/>
      <c r="DS6" s="768"/>
      <c r="DT6" s="768"/>
      <c r="DU6" s="769"/>
      <c r="DV6" s="767"/>
      <c r="DW6" s="768"/>
      <c r="DX6" s="768"/>
      <c r="DY6" s="768"/>
      <c r="DZ6" s="773"/>
      <c r="EA6" s="237"/>
    </row>
    <row r="7" spans="1:131" s="238" customFormat="1" ht="26.25" customHeight="1" thickTop="1" x14ac:dyDescent="0.2">
      <c r="A7" s="239">
        <v>1</v>
      </c>
      <c r="B7" s="780" t="s">
        <v>397</v>
      </c>
      <c r="C7" s="781"/>
      <c r="D7" s="781"/>
      <c r="E7" s="781"/>
      <c r="F7" s="781"/>
      <c r="G7" s="781"/>
      <c r="H7" s="781"/>
      <c r="I7" s="781"/>
      <c r="J7" s="781"/>
      <c r="K7" s="781"/>
      <c r="L7" s="781"/>
      <c r="M7" s="781"/>
      <c r="N7" s="781"/>
      <c r="O7" s="781"/>
      <c r="P7" s="782"/>
      <c r="Q7" s="783">
        <v>15342</v>
      </c>
      <c r="R7" s="784"/>
      <c r="S7" s="784"/>
      <c r="T7" s="784"/>
      <c r="U7" s="784"/>
      <c r="V7" s="784">
        <v>14376</v>
      </c>
      <c r="W7" s="784"/>
      <c r="X7" s="784"/>
      <c r="Y7" s="784"/>
      <c r="Z7" s="784"/>
      <c r="AA7" s="784">
        <v>965</v>
      </c>
      <c r="AB7" s="784"/>
      <c r="AC7" s="784"/>
      <c r="AD7" s="784"/>
      <c r="AE7" s="785"/>
      <c r="AF7" s="786">
        <v>922</v>
      </c>
      <c r="AG7" s="787"/>
      <c r="AH7" s="787"/>
      <c r="AI7" s="787"/>
      <c r="AJ7" s="788"/>
      <c r="AK7" s="789">
        <v>421</v>
      </c>
      <c r="AL7" s="790"/>
      <c r="AM7" s="790"/>
      <c r="AN7" s="790"/>
      <c r="AO7" s="790"/>
      <c r="AP7" s="790">
        <v>13664</v>
      </c>
      <c r="AQ7" s="790"/>
      <c r="AR7" s="790"/>
      <c r="AS7" s="790"/>
      <c r="AT7" s="790"/>
      <c r="AU7" s="791" t="s">
        <v>622</v>
      </c>
      <c r="AV7" s="791"/>
      <c r="AW7" s="791"/>
      <c r="AX7" s="791"/>
      <c r="AY7" s="792"/>
      <c r="AZ7" s="235"/>
      <c r="BA7" s="235"/>
      <c r="BB7" s="235"/>
      <c r="BC7" s="235"/>
      <c r="BD7" s="235"/>
      <c r="BE7" s="236"/>
      <c r="BF7" s="236"/>
      <c r="BG7" s="236"/>
      <c r="BH7" s="236"/>
      <c r="BI7" s="236"/>
      <c r="BJ7" s="236"/>
      <c r="BK7" s="236"/>
      <c r="BL7" s="236"/>
      <c r="BM7" s="236"/>
      <c r="BN7" s="236"/>
      <c r="BO7" s="236"/>
      <c r="BP7" s="236"/>
      <c r="BQ7" s="239">
        <v>1</v>
      </c>
      <c r="BR7" s="240" t="s">
        <v>628</v>
      </c>
      <c r="BS7" s="777" t="s">
        <v>613</v>
      </c>
      <c r="BT7" s="778"/>
      <c r="BU7" s="778"/>
      <c r="BV7" s="778"/>
      <c r="BW7" s="778"/>
      <c r="BX7" s="778"/>
      <c r="BY7" s="778"/>
      <c r="BZ7" s="778"/>
      <c r="CA7" s="778"/>
      <c r="CB7" s="778"/>
      <c r="CC7" s="778"/>
      <c r="CD7" s="778"/>
      <c r="CE7" s="778"/>
      <c r="CF7" s="778"/>
      <c r="CG7" s="793"/>
      <c r="CH7" s="774">
        <v>-2</v>
      </c>
      <c r="CI7" s="775"/>
      <c r="CJ7" s="775"/>
      <c r="CK7" s="775"/>
      <c r="CL7" s="776"/>
      <c r="CM7" s="774">
        <v>-179</v>
      </c>
      <c r="CN7" s="775"/>
      <c r="CO7" s="775"/>
      <c r="CP7" s="775"/>
      <c r="CQ7" s="776"/>
      <c r="CR7" s="774">
        <v>5</v>
      </c>
      <c r="CS7" s="775"/>
      <c r="CT7" s="775"/>
      <c r="CU7" s="775"/>
      <c r="CV7" s="776"/>
      <c r="CW7" s="774" t="s">
        <v>631</v>
      </c>
      <c r="CX7" s="775"/>
      <c r="CY7" s="775"/>
      <c r="CZ7" s="775"/>
      <c r="DA7" s="776"/>
      <c r="DB7" s="774" t="s">
        <v>631</v>
      </c>
      <c r="DC7" s="775"/>
      <c r="DD7" s="775"/>
      <c r="DE7" s="775"/>
      <c r="DF7" s="776"/>
      <c r="DG7" s="774">
        <v>186</v>
      </c>
      <c r="DH7" s="775"/>
      <c r="DI7" s="775"/>
      <c r="DJ7" s="775"/>
      <c r="DK7" s="776"/>
      <c r="DL7" s="774" t="s">
        <v>631</v>
      </c>
      <c r="DM7" s="775"/>
      <c r="DN7" s="775"/>
      <c r="DO7" s="775"/>
      <c r="DP7" s="776"/>
      <c r="DQ7" s="774">
        <v>179</v>
      </c>
      <c r="DR7" s="775"/>
      <c r="DS7" s="775"/>
      <c r="DT7" s="775"/>
      <c r="DU7" s="776"/>
      <c r="DV7" s="777"/>
      <c r="DW7" s="778"/>
      <c r="DX7" s="778"/>
      <c r="DY7" s="778"/>
      <c r="DZ7" s="779"/>
      <c r="EA7" s="237"/>
    </row>
    <row r="8" spans="1:131" s="238" customFormat="1" ht="26.25" customHeight="1" x14ac:dyDescent="0.2">
      <c r="A8" s="241">
        <v>2</v>
      </c>
      <c r="B8" s="811" t="s">
        <v>398</v>
      </c>
      <c r="C8" s="812"/>
      <c r="D8" s="812"/>
      <c r="E8" s="812"/>
      <c r="F8" s="812"/>
      <c r="G8" s="812"/>
      <c r="H8" s="812"/>
      <c r="I8" s="812"/>
      <c r="J8" s="812"/>
      <c r="K8" s="812"/>
      <c r="L8" s="812"/>
      <c r="M8" s="812"/>
      <c r="N8" s="812"/>
      <c r="O8" s="812"/>
      <c r="P8" s="813"/>
      <c r="Q8" s="814">
        <v>83</v>
      </c>
      <c r="R8" s="815"/>
      <c r="S8" s="815"/>
      <c r="T8" s="815"/>
      <c r="U8" s="815"/>
      <c r="V8" s="815">
        <v>67</v>
      </c>
      <c r="W8" s="815"/>
      <c r="X8" s="815"/>
      <c r="Y8" s="815"/>
      <c r="Z8" s="815"/>
      <c r="AA8" s="815">
        <v>16</v>
      </c>
      <c r="AB8" s="815"/>
      <c r="AC8" s="815"/>
      <c r="AD8" s="815"/>
      <c r="AE8" s="816"/>
      <c r="AF8" s="817">
        <v>16</v>
      </c>
      <c r="AG8" s="818"/>
      <c r="AH8" s="818"/>
      <c r="AI8" s="818"/>
      <c r="AJ8" s="819"/>
      <c r="AK8" s="800">
        <v>12</v>
      </c>
      <c r="AL8" s="801"/>
      <c r="AM8" s="801"/>
      <c r="AN8" s="801"/>
      <c r="AO8" s="801"/>
      <c r="AP8" s="801">
        <v>173</v>
      </c>
      <c r="AQ8" s="801"/>
      <c r="AR8" s="801"/>
      <c r="AS8" s="801"/>
      <c r="AT8" s="801"/>
      <c r="AU8" s="802" t="s">
        <v>635</v>
      </c>
      <c r="AV8" s="802"/>
      <c r="AW8" s="802"/>
      <c r="AX8" s="802"/>
      <c r="AY8" s="803"/>
      <c r="AZ8" s="235"/>
      <c r="BA8" s="235"/>
      <c r="BB8" s="235"/>
      <c r="BC8" s="235"/>
      <c r="BD8" s="235"/>
      <c r="BE8" s="236"/>
      <c r="BF8" s="236"/>
      <c r="BG8" s="236"/>
      <c r="BH8" s="236"/>
      <c r="BI8" s="236"/>
      <c r="BJ8" s="236"/>
      <c r="BK8" s="236"/>
      <c r="BL8" s="236"/>
      <c r="BM8" s="236"/>
      <c r="BN8" s="236"/>
      <c r="BO8" s="236"/>
      <c r="BP8" s="236"/>
      <c r="BQ8" s="241">
        <v>2</v>
      </c>
      <c r="BR8" s="242"/>
      <c r="BS8" s="804" t="s">
        <v>614</v>
      </c>
      <c r="BT8" s="805"/>
      <c r="BU8" s="805"/>
      <c r="BV8" s="805"/>
      <c r="BW8" s="805"/>
      <c r="BX8" s="805"/>
      <c r="BY8" s="805"/>
      <c r="BZ8" s="805"/>
      <c r="CA8" s="805"/>
      <c r="CB8" s="805"/>
      <c r="CC8" s="805"/>
      <c r="CD8" s="805"/>
      <c r="CE8" s="805"/>
      <c r="CF8" s="805"/>
      <c r="CG8" s="806"/>
      <c r="CH8" s="807">
        <v>0</v>
      </c>
      <c r="CI8" s="808"/>
      <c r="CJ8" s="808"/>
      <c r="CK8" s="808"/>
      <c r="CL8" s="809"/>
      <c r="CM8" s="807">
        <v>87</v>
      </c>
      <c r="CN8" s="808"/>
      <c r="CO8" s="808"/>
      <c r="CP8" s="808"/>
      <c r="CQ8" s="809"/>
      <c r="CR8" s="807">
        <v>80</v>
      </c>
      <c r="CS8" s="808"/>
      <c r="CT8" s="808"/>
      <c r="CU8" s="808"/>
      <c r="CV8" s="809"/>
      <c r="CW8" s="807" t="s">
        <v>631</v>
      </c>
      <c r="CX8" s="808"/>
      <c r="CY8" s="808"/>
      <c r="CZ8" s="808"/>
      <c r="DA8" s="809"/>
      <c r="DB8" s="807" t="s">
        <v>631</v>
      </c>
      <c r="DC8" s="808"/>
      <c r="DD8" s="808"/>
      <c r="DE8" s="808"/>
      <c r="DF8" s="809"/>
      <c r="DG8" s="807" t="s">
        <v>631</v>
      </c>
      <c r="DH8" s="808"/>
      <c r="DI8" s="808"/>
      <c r="DJ8" s="808"/>
      <c r="DK8" s="809"/>
      <c r="DL8" s="807" t="s">
        <v>631</v>
      </c>
      <c r="DM8" s="808"/>
      <c r="DN8" s="808"/>
      <c r="DO8" s="808"/>
      <c r="DP8" s="809"/>
      <c r="DQ8" s="807" t="s">
        <v>631</v>
      </c>
      <c r="DR8" s="808"/>
      <c r="DS8" s="808"/>
      <c r="DT8" s="808"/>
      <c r="DU8" s="809"/>
      <c r="DV8" s="804"/>
      <c r="DW8" s="805"/>
      <c r="DX8" s="805"/>
      <c r="DY8" s="805"/>
      <c r="DZ8" s="810"/>
      <c r="EA8" s="237"/>
    </row>
    <row r="9" spans="1:131" s="238" customFormat="1" ht="26.25" customHeight="1" x14ac:dyDescent="0.2">
      <c r="A9" s="241">
        <v>3</v>
      </c>
      <c r="B9" s="811" t="s">
        <v>399</v>
      </c>
      <c r="C9" s="812"/>
      <c r="D9" s="812"/>
      <c r="E9" s="812"/>
      <c r="F9" s="812"/>
      <c r="G9" s="812"/>
      <c r="H9" s="812"/>
      <c r="I9" s="812"/>
      <c r="J9" s="812"/>
      <c r="K9" s="812"/>
      <c r="L9" s="812"/>
      <c r="M9" s="812"/>
      <c r="N9" s="812"/>
      <c r="O9" s="812"/>
      <c r="P9" s="813"/>
      <c r="Q9" s="814">
        <v>6</v>
      </c>
      <c r="R9" s="815"/>
      <c r="S9" s="815"/>
      <c r="T9" s="815"/>
      <c r="U9" s="815"/>
      <c r="V9" s="815">
        <v>6</v>
      </c>
      <c r="W9" s="815"/>
      <c r="X9" s="815"/>
      <c r="Y9" s="815"/>
      <c r="Z9" s="815"/>
      <c r="AA9" s="815" t="s">
        <v>599</v>
      </c>
      <c r="AB9" s="815"/>
      <c r="AC9" s="815"/>
      <c r="AD9" s="815"/>
      <c r="AE9" s="816"/>
      <c r="AF9" s="817" t="s">
        <v>400</v>
      </c>
      <c r="AG9" s="818"/>
      <c r="AH9" s="818"/>
      <c r="AI9" s="818"/>
      <c r="AJ9" s="819"/>
      <c r="AK9" s="800">
        <v>6</v>
      </c>
      <c r="AL9" s="801"/>
      <c r="AM9" s="801"/>
      <c r="AN9" s="801"/>
      <c r="AO9" s="801"/>
      <c r="AP9" s="801" t="s">
        <v>599</v>
      </c>
      <c r="AQ9" s="801"/>
      <c r="AR9" s="801"/>
      <c r="AS9" s="801"/>
      <c r="AT9" s="801"/>
      <c r="AU9" s="802" t="s">
        <v>623</v>
      </c>
      <c r="AV9" s="802"/>
      <c r="AW9" s="802"/>
      <c r="AX9" s="802"/>
      <c r="AY9" s="803"/>
      <c r="AZ9" s="235"/>
      <c r="BA9" s="235"/>
      <c r="BB9" s="235"/>
      <c r="BC9" s="235"/>
      <c r="BD9" s="235"/>
      <c r="BE9" s="236"/>
      <c r="BF9" s="236"/>
      <c r="BG9" s="236"/>
      <c r="BH9" s="236"/>
      <c r="BI9" s="236"/>
      <c r="BJ9" s="236"/>
      <c r="BK9" s="236"/>
      <c r="BL9" s="236"/>
      <c r="BM9" s="236"/>
      <c r="BN9" s="236"/>
      <c r="BO9" s="236"/>
      <c r="BP9" s="236"/>
      <c r="BQ9" s="241">
        <v>3</v>
      </c>
      <c r="BR9" s="242"/>
      <c r="BS9" s="804" t="s">
        <v>615</v>
      </c>
      <c r="BT9" s="805"/>
      <c r="BU9" s="805"/>
      <c r="BV9" s="805"/>
      <c r="BW9" s="805"/>
      <c r="BX9" s="805"/>
      <c r="BY9" s="805"/>
      <c r="BZ9" s="805"/>
      <c r="CA9" s="805"/>
      <c r="CB9" s="805"/>
      <c r="CC9" s="805"/>
      <c r="CD9" s="805"/>
      <c r="CE9" s="805"/>
      <c r="CF9" s="805"/>
      <c r="CG9" s="806"/>
      <c r="CH9" s="807">
        <v>-1</v>
      </c>
      <c r="CI9" s="808"/>
      <c r="CJ9" s="808"/>
      <c r="CK9" s="808"/>
      <c r="CL9" s="809"/>
      <c r="CM9" s="807">
        <v>516</v>
      </c>
      <c r="CN9" s="808"/>
      <c r="CO9" s="808"/>
      <c r="CP9" s="808"/>
      <c r="CQ9" s="809"/>
      <c r="CR9" s="807">
        <v>410</v>
      </c>
      <c r="CS9" s="808"/>
      <c r="CT9" s="808"/>
      <c r="CU9" s="808"/>
      <c r="CV9" s="809"/>
      <c r="CW9" s="807" t="s">
        <v>631</v>
      </c>
      <c r="CX9" s="808"/>
      <c r="CY9" s="808"/>
      <c r="CZ9" s="808"/>
      <c r="DA9" s="809"/>
      <c r="DB9" s="807" t="s">
        <v>631</v>
      </c>
      <c r="DC9" s="808"/>
      <c r="DD9" s="808"/>
      <c r="DE9" s="808"/>
      <c r="DF9" s="809"/>
      <c r="DG9" s="807" t="s">
        <v>631</v>
      </c>
      <c r="DH9" s="808"/>
      <c r="DI9" s="808"/>
      <c r="DJ9" s="808"/>
      <c r="DK9" s="809"/>
      <c r="DL9" s="807" t="s">
        <v>631</v>
      </c>
      <c r="DM9" s="808"/>
      <c r="DN9" s="808"/>
      <c r="DO9" s="808"/>
      <c r="DP9" s="809"/>
      <c r="DQ9" s="807" t="s">
        <v>631</v>
      </c>
      <c r="DR9" s="808"/>
      <c r="DS9" s="808"/>
      <c r="DT9" s="808"/>
      <c r="DU9" s="809"/>
      <c r="DV9" s="804"/>
      <c r="DW9" s="805"/>
      <c r="DX9" s="805"/>
      <c r="DY9" s="805"/>
      <c r="DZ9" s="810"/>
      <c r="EA9" s="237"/>
    </row>
    <row r="10" spans="1:131" s="238" customFormat="1" ht="26.25" customHeight="1" x14ac:dyDescent="0.2">
      <c r="A10" s="241">
        <v>4</v>
      </c>
      <c r="B10" s="811" t="s">
        <v>401</v>
      </c>
      <c r="C10" s="812"/>
      <c r="D10" s="812"/>
      <c r="E10" s="812"/>
      <c r="F10" s="812"/>
      <c r="G10" s="812"/>
      <c r="H10" s="812"/>
      <c r="I10" s="812"/>
      <c r="J10" s="812"/>
      <c r="K10" s="812"/>
      <c r="L10" s="812"/>
      <c r="M10" s="812"/>
      <c r="N10" s="812"/>
      <c r="O10" s="812"/>
      <c r="P10" s="813"/>
      <c r="Q10" s="814">
        <v>89</v>
      </c>
      <c r="R10" s="815"/>
      <c r="S10" s="815"/>
      <c r="T10" s="815"/>
      <c r="U10" s="815"/>
      <c r="V10" s="815">
        <v>89</v>
      </c>
      <c r="W10" s="815"/>
      <c r="X10" s="815"/>
      <c r="Y10" s="815"/>
      <c r="Z10" s="815"/>
      <c r="AA10" s="815" t="s">
        <v>599</v>
      </c>
      <c r="AB10" s="815"/>
      <c r="AC10" s="815"/>
      <c r="AD10" s="815"/>
      <c r="AE10" s="816"/>
      <c r="AF10" s="817" t="s">
        <v>402</v>
      </c>
      <c r="AG10" s="818"/>
      <c r="AH10" s="818"/>
      <c r="AI10" s="818"/>
      <c r="AJ10" s="819"/>
      <c r="AK10" s="800">
        <v>89</v>
      </c>
      <c r="AL10" s="801"/>
      <c r="AM10" s="801"/>
      <c r="AN10" s="801"/>
      <c r="AO10" s="801"/>
      <c r="AP10" s="801" t="s">
        <v>599</v>
      </c>
      <c r="AQ10" s="801"/>
      <c r="AR10" s="801"/>
      <c r="AS10" s="801"/>
      <c r="AT10" s="801"/>
      <c r="AU10" s="802" t="s">
        <v>624</v>
      </c>
      <c r="AV10" s="802"/>
      <c r="AW10" s="802"/>
      <c r="AX10" s="802"/>
      <c r="AY10" s="803"/>
      <c r="AZ10" s="235"/>
      <c r="BA10" s="235"/>
      <c r="BB10" s="235"/>
      <c r="BC10" s="235"/>
      <c r="BD10" s="235"/>
      <c r="BE10" s="236"/>
      <c r="BF10" s="236"/>
      <c r="BG10" s="236"/>
      <c r="BH10" s="236"/>
      <c r="BI10" s="236"/>
      <c r="BJ10" s="236"/>
      <c r="BK10" s="236"/>
      <c r="BL10" s="236"/>
      <c r="BM10" s="236"/>
      <c r="BN10" s="236"/>
      <c r="BO10" s="236"/>
      <c r="BP10" s="236"/>
      <c r="BQ10" s="241">
        <v>4</v>
      </c>
      <c r="BR10" s="242"/>
      <c r="BS10" s="804" t="s">
        <v>616</v>
      </c>
      <c r="BT10" s="805"/>
      <c r="BU10" s="805"/>
      <c r="BV10" s="805"/>
      <c r="BW10" s="805"/>
      <c r="BX10" s="805"/>
      <c r="BY10" s="805"/>
      <c r="BZ10" s="805"/>
      <c r="CA10" s="805"/>
      <c r="CB10" s="805"/>
      <c r="CC10" s="805"/>
      <c r="CD10" s="805"/>
      <c r="CE10" s="805"/>
      <c r="CF10" s="805"/>
      <c r="CG10" s="806"/>
      <c r="CH10" s="807">
        <v>-84</v>
      </c>
      <c r="CI10" s="808"/>
      <c r="CJ10" s="808"/>
      <c r="CK10" s="808"/>
      <c r="CL10" s="809"/>
      <c r="CM10" s="807">
        <v>60</v>
      </c>
      <c r="CN10" s="808"/>
      <c r="CO10" s="808"/>
      <c r="CP10" s="808"/>
      <c r="CQ10" s="809"/>
      <c r="CR10" s="807">
        <v>1</v>
      </c>
      <c r="CS10" s="808"/>
      <c r="CT10" s="808"/>
      <c r="CU10" s="808"/>
      <c r="CV10" s="809"/>
      <c r="CW10" s="807">
        <v>9</v>
      </c>
      <c r="CX10" s="808"/>
      <c r="CY10" s="808"/>
      <c r="CZ10" s="808"/>
      <c r="DA10" s="809"/>
      <c r="DB10" s="807">
        <v>20</v>
      </c>
      <c r="DC10" s="808"/>
      <c r="DD10" s="808"/>
      <c r="DE10" s="808"/>
      <c r="DF10" s="809"/>
      <c r="DG10" s="807" t="s">
        <v>632</v>
      </c>
      <c r="DH10" s="808"/>
      <c r="DI10" s="808"/>
      <c r="DJ10" s="808"/>
      <c r="DK10" s="809"/>
      <c r="DL10" s="807" t="s">
        <v>631</v>
      </c>
      <c r="DM10" s="808"/>
      <c r="DN10" s="808"/>
      <c r="DO10" s="808"/>
      <c r="DP10" s="809"/>
      <c r="DQ10" s="807" t="s">
        <v>631</v>
      </c>
      <c r="DR10" s="808"/>
      <c r="DS10" s="808"/>
      <c r="DT10" s="808"/>
      <c r="DU10" s="809"/>
      <c r="DV10" s="804"/>
      <c r="DW10" s="805"/>
      <c r="DX10" s="805"/>
      <c r="DY10" s="805"/>
      <c r="DZ10" s="810"/>
      <c r="EA10" s="237"/>
    </row>
    <row r="11" spans="1:131" s="238" customFormat="1" ht="26.25" customHeight="1" x14ac:dyDescent="0.2">
      <c r="A11" s="241">
        <v>5</v>
      </c>
      <c r="B11" s="811"/>
      <c r="C11" s="812"/>
      <c r="D11" s="812"/>
      <c r="E11" s="812"/>
      <c r="F11" s="812"/>
      <c r="G11" s="812"/>
      <c r="H11" s="812"/>
      <c r="I11" s="812"/>
      <c r="J11" s="812"/>
      <c r="K11" s="812"/>
      <c r="L11" s="812"/>
      <c r="M11" s="812"/>
      <c r="N11" s="812"/>
      <c r="O11" s="812"/>
      <c r="P11" s="813"/>
      <c r="Q11" s="814"/>
      <c r="R11" s="815"/>
      <c r="S11" s="815"/>
      <c r="T11" s="815"/>
      <c r="U11" s="815"/>
      <c r="V11" s="815"/>
      <c r="W11" s="815"/>
      <c r="X11" s="815"/>
      <c r="Y11" s="815"/>
      <c r="Z11" s="815"/>
      <c r="AA11" s="815"/>
      <c r="AB11" s="815"/>
      <c r="AC11" s="815"/>
      <c r="AD11" s="815"/>
      <c r="AE11" s="816"/>
      <c r="AF11" s="817"/>
      <c r="AG11" s="818"/>
      <c r="AH11" s="818"/>
      <c r="AI11" s="818"/>
      <c r="AJ11" s="819"/>
      <c r="AK11" s="800"/>
      <c r="AL11" s="801"/>
      <c r="AM11" s="801"/>
      <c r="AN11" s="801"/>
      <c r="AO11" s="801"/>
      <c r="AP11" s="801"/>
      <c r="AQ11" s="801"/>
      <c r="AR11" s="801"/>
      <c r="AS11" s="801"/>
      <c r="AT11" s="801"/>
      <c r="AU11" s="802"/>
      <c r="AV11" s="802"/>
      <c r="AW11" s="802"/>
      <c r="AX11" s="802"/>
      <c r="AY11" s="803"/>
      <c r="AZ11" s="235"/>
      <c r="BA11" s="235"/>
      <c r="BB11" s="235"/>
      <c r="BC11" s="235"/>
      <c r="BD11" s="235"/>
      <c r="BE11" s="236"/>
      <c r="BF11" s="236"/>
      <c r="BG11" s="236"/>
      <c r="BH11" s="236"/>
      <c r="BI11" s="236"/>
      <c r="BJ11" s="236"/>
      <c r="BK11" s="236"/>
      <c r="BL11" s="236"/>
      <c r="BM11" s="236"/>
      <c r="BN11" s="236"/>
      <c r="BO11" s="236"/>
      <c r="BP11" s="236"/>
      <c r="BQ11" s="241">
        <v>5</v>
      </c>
      <c r="BR11" s="242"/>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237"/>
    </row>
    <row r="12" spans="1:131" s="238" customFormat="1" ht="26.25" customHeight="1" x14ac:dyDescent="0.2">
      <c r="A12" s="241">
        <v>6</v>
      </c>
      <c r="B12" s="811"/>
      <c r="C12" s="812"/>
      <c r="D12" s="812"/>
      <c r="E12" s="812"/>
      <c r="F12" s="812"/>
      <c r="G12" s="812"/>
      <c r="H12" s="812"/>
      <c r="I12" s="812"/>
      <c r="J12" s="812"/>
      <c r="K12" s="812"/>
      <c r="L12" s="812"/>
      <c r="M12" s="812"/>
      <c r="N12" s="812"/>
      <c r="O12" s="812"/>
      <c r="P12" s="813"/>
      <c r="Q12" s="814"/>
      <c r="R12" s="815"/>
      <c r="S12" s="815"/>
      <c r="T12" s="815"/>
      <c r="U12" s="815"/>
      <c r="V12" s="815"/>
      <c r="W12" s="815"/>
      <c r="X12" s="815"/>
      <c r="Y12" s="815"/>
      <c r="Z12" s="815"/>
      <c r="AA12" s="815"/>
      <c r="AB12" s="815"/>
      <c r="AC12" s="815"/>
      <c r="AD12" s="815"/>
      <c r="AE12" s="816"/>
      <c r="AF12" s="817"/>
      <c r="AG12" s="818"/>
      <c r="AH12" s="818"/>
      <c r="AI12" s="818"/>
      <c r="AJ12" s="819"/>
      <c r="AK12" s="800"/>
      <c r="AL12" s="801"/>
      <c r="AM12" s="801"/>
      <c r="AN12" s="801"/>
      <c r="AO12" s="801"/>
      <c r="AP12" s="801"/>
      <c r="AQ12" s="801"/>
      <c r="AR12" s="801"/>
      <c r="AS12" s="801"/>
      <c r="AT12" s="801"/>
      <c r="AU12" s="802"/>
      <c r="AV12" s="802"/>
      <c r="AW12" s="802"/>
      <c r="AX12" s="802"/>
      <c r="AY12" s="803"/>
      <c r="AZ12" s="235"/>
      <c r="BA12" s="235"/>
      <c r="BB12" s="235"/>
      <c r="BC12" s="235"/>
      <c r="BD12" s="235"/>
      <c r="BE12" s="236"/>
      <c r="BF12" s="236"/>
      <c r="BG12" s="236"/>
      <c r="BH12" s="236"/>
      <c r="BI12" s="236"/>
      <c r="BJ12" s="236"/>
      <c r="BK12" s="236"/>
      <c r="BL12" s="236"/>
      <c r="BM12" s="236"/>
      <c r="BN12" s="236"/>
      <c r="BO12" s="236"/>
      <c r="BP12" s="236"/>
      <c r="BQ12" s="241">
        <v>6</v>
      </c>
      <c r="BR12" s="242"/>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237"/>
    </row>
    <row r="13" spans="1:131" s="238" customFormat="1" ht="26.25" customHeight="1" x14ac:dyDescent="0.2">
      <c r="A13" s="241">
        <v>7</v>
      </c>
      <c r="B13" s="811"/>
      <c r="C13" s="812"/>
      <c r="D13" s="812"/>
      <c r="E13" s="812"/>
      <c r="F13" s="812"/>
      <c r="G13" s="812"/>
      <c r="H13" s="812"/>
      <c r="I13" s="812"/>
      <c r="J13" s="812"/>
      <c r="K13" s="812"/>
      <c r="L13" s="812"/>
      <c r="M13" s="812"/>
      <c r="N13" s="812"/>
      <c r="O13" s="812"/>
      <c r="P13" s="813"/>
      <c r="Q13" s="814"/>
      <c r="R13" s="815"/>
      <c r="S13" s="815"/>
      <c r="T13" s="815"/>
      <c r="U13" s="815"/>
      <c r="V13" s="815"/>
      <c r="W13" s="815"/>
      <c r="X13" s="815"/>
      <c r="Y13" s="815"/>
      <c r="Z13" s="815"/>
      <c r="AA13" s="815"/>
      <c r="AB13" s="815"/>
      <c r="AC13" s="815"/>
      <c r="AD13" s="815"/>
      <c r="AE13" s="816"/>
      <c r="AF13" s="817"/>
      <c r="AG13" s="818"/>
      <c r="AH13" s="818"/>
      <c r="AI13" s="818"/>
      <c r="AJ13" s="819"/>
      <c r="AK13" s="800"/>
      <c r="AL13" s="801"/>
      <c r="AM13" s="801"/>
      <c r="AN13" s="801"/>
      <c r="AO13" s="801"/>
      <c r="AP13" s="801"/>
      <c r="AQ13" s="801"/>
      <c r="AR13" s="801"/>
      <c r="AS13" s="801"/>
      <c r="AT13" s="801"/>
      <c r="AU13" s="802"/>
      <c r="AV13" s="802"/>
      <c r="AW13" s="802"/>
      <c r="AX13" s="802"/>
      <c r="AY13" s="803"/>
      <c r="AZ13" s="235"/>
      <c r="BA13" s="235"/>
      <c r="BB13" s="235"/>
      <c r="BC13" s="235"/>
      <c r="BD13" s="235"/>
      <c r="BE13" s="236"/>
      <c r="BF13" s="236"/>
      <c r="BG13" s="236"/>
      <c r="BH13" s="236"/>
      <c r="BI13" s="236"/>
      <c r="BJ13" s="236"/>
      <c r="BK13" s="236"/>
      <c r="BL13" s="236"/>
      <c r="BM13" s="236"/>
      <c r="BN13" s="236"/>
      <c r="BO13" s="236"/>
      <c r="BP13" s="236"/>
      <c r="BQ13" s="241">
        <v>7</v>
      </c>
      <c r="BR13" s="242"/>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237"/>
    </row>
    <row r="14" spans="1:131" s="238" customFormat="1" ht="26.25" customHeight="1" x14ac:dyDescent="0.2">
      <c r="A14" s="241">
        <v>8</v>
      </c>
      <c r="B14" s="811"/>
      <c r="C14" s="812"/>
      <c r="D14" s="812"/>
      <c r="E14" s="812"/>
      <c r="F14" s="812"/>
      <c r="G14" s="812"/>
      <c r="H14" s="812"/>
      <c r="I14" s="812"/>
      <c r="J14" s="812"/>
      <c r="K14" s="812"/>
      <c r="L14" s="812"/>
      <c r="M14" s="812"/>
      <c r="N14" s="812"/>
      <c r="O14" s="812"/>
      <c r="P14" s="813"/>
      <c r="Q14" s="814"/>
      <c r="R14" s="815"/>
      <c r="S14" s="815"/>
      <c r="T14" s="815"/>
      <c r="U14" s="815"/>
      <c r="V14" s="815"/>
      <c r="W14" s="815"/>
      <c r="X14" s="815"/>
      <c r="Y14" s="815"/>
      <c r="Z14" s="815"/>
      <c r="AA14" s="815"/>
      <c r="AB14" s="815"/>
      <c r="AC14" s="815"/>
      <c r="AD14" s="815"/>
      <c r="AE14" s="816"/>
      <c r="AF14" s="817"/>
      <c r="AG14" s="818"/>
      <c r="AH14" s="818"/>
      <c r="AI14" s="818"/>
      <c r="AJ14" s="819"/>
      <c r="AK14" s="800"/>
      <c r="AL14" s="801"/>
      <c r="AM14" s="801"/>
      <c r="AN14" s="801"/>
      <c r="AO14" s="801"/>
      <c r="AP14" s="801"/>
      <c r="AQ14" s="801"/>
      <c r="AR14" s="801"/>
      <c r="AS14" s="801"/>
      <c r="AT14" s="801"/>
      <c r="AU14" s="802"/>
      <c r="AV14" s="802"/>
      <c r="AW14" s="802"/>
      <c r="AX14" s="802"/>
      <c r="AY14" s="803"/>
      <c r="AZ14" s="235"/>
      <c r="BA14" s="235"/>
      <c r="BB14" s="235"/>
      <c r="BC14" s="235"/>
      <c r="BD14" s="235"/>
      <c r="BE14" s="236"/>
      <c r="BF14" s="236"/>
      <c r="BG14" s="236"/>
      <c r="BH14" s="236"/>
      <c r="BI14" s="236"/>
      <c r="BJ14" s="236"/>
      <c r="BK14" s="236"/>
      <c r="BL14" s="236"/>
      <c r="BM14" s="236"/>
      <c r="BN14" s="236"/>
      <c r="BO14" s="236"/>
      <c r="BP14" s="236"/>
      <c r="BQ14" s="241">
        <v>8</v>
      </c>
      <c r="BR14" s="242"/>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237"/>
    </row>
    <row r="15" spans="1:131" s="238" customFormat="1" ht="26.25" customHeight="1" x14ac:dyDescent="0.2">
      <c r="A15" s="241">
        <v>9</v>
      </c>
      <c r="B15" s="811"/>
      <c r="C15" s="812"/>
      <c r="D15" s="812"/>
      <c r="E15" s="812"/>
      <c r="F15" s="812"/>
      <c r="G15" s="812"/>
      <c r="H15" s="812"/>
      <c r="I15" s="812"/>
      <c r="J15" s="812"/>
      <c r="K15" s="812"/>
      <c r="L15" s="812"/>
      <c r="M15" s="812"/>
      <c r="N15" s="812"/>
      <c r="O15" s="812"/>
      <c r="P15" s="813"/>
      <c r="Q15" s="814"/>
      <c r="R15" s="815"/>
      <c r="S15" s="815"/>
      <c r="T15" s="815"/>
      <c r="U15" s="815"/>
      <c r="V15" s="815"/>
      <c r="W15" s="815"/>
      <c r="X15" s="815"/>
      <c r="Y15" s="815"/>
      <c r="Z15" s="815"/>
      <c r="AA15" s="815"/>
      <c r="AB15" s="815"/>
      <c r="AC15" s="815"/>
      <c r="AD15" s="815"/>
      <c r="AE15" s="816"/>
      <c r="AF15" s="817"/>
      <c r="AG15" s="818"/>
      <c r="AH15" s="818"/>
      <c r="AI15" s="818"/>
      <c r="AJ15" s="819"/>
      <c r="AK15" s="800"/>
      <c r="AL15" s="801"/>
      <c r="AM15" s="801"/>
      <c r="AN15" s="801"/>
      <c r="AO15" s="801"/>
      <c r="AP15" s="801"/>
      <c r="AQ15" s="801"/>
      <c r="AR15" s="801"/>
      <c r="AS15" s="801"/>
      <c r="AT15" s="801"/>
      <c r="AU15" s="802"/>
      <c r="AV15" s="802"/>
      <c r="AW15" s="802"/>
      <c r="AX15" s="802"/>
      <c r="AY15" s="803"/>
      <c r="AZ15" s="235"/>
      <c r="BA15" s="235"/>
      <c r="BB15" s="235"/>
      <c r="BC15" s="235"/>
      <c r="BD15" s="235"/>
      <c r="BE15" s="236"/>
      <c r="BF15" s="236"/>
      <c r="BG15" s="236"/>
      <c r="BH15" s="236"/>
      <c r="BI15" s="236"/>
      <c r="BJ15" s="236"/>
      <c r="BK15" s="236"/>
      <c r="BL15" s="236"/>
      <c r="BM15" s="236"/>
      <c r="BN15" s="236"/>
      <c r="BO15" s="236"/>
      <c r="BP15" s="236"/>
      <c r="BQ15" s="241">
        <v>9</v>
      </c>
      <c r="BR15" s="242"/>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237"/>
    </row>
    <row r="16" spans="1:131" s="238" customFormat="1" ht="26.25" customHeight="1" x14ac:dyDescent="0.2">
      <c r="A16" s="241">
        <v>10</v>
      </c>
      <c r="B16" s="811"/>
      <c r="C16" s="812"/>
      <c r="D16" s="812"/>
      <c r="E16" s="812"/>
      <c r="F16" s="812"/>
      <c r="G16" s="812"/>
      <c r="H16" s="812"/>
      <c r="I16" s="812"/>
      <c r="J16" s="812"/>
      <c r="K16" s="812"/>
      <c r="L16" s="812"/>
      <c r="M16" s="812"/>
      <c r="N16" s="812"/>
      <c r="O16" s="812"/>
      <c r="P16" s="813"/>
      <c r="Q16" s="814"/>
      <c r="R16" s="815"/>
      <c r="S16" s="815"/>
      <c r="T16" s="815"/>
      <c r="U16" s="815"/>
      <c r="V16" s="815"/>
      <c r="W16" s="815"/>
      <c r="X16" s="815"/>
      <c r="Y16" s="815"/>
      <c r="Z16" s="815"/>
      <c r="AA16" s="815"/>
      <c r="AB16" s="815"/>
      <c r="AC16" s="815"/>
      <c r="AD16" s="815"/>
      <c r="AE16" s="816"/>
      <c r="AF16" s="817"/>
      <c r="AG16" s="818"/>
      <c r="AH16" s="818"/>
      <c r="AI16" s="818"/>
      <c r="AJ16" s="819"/>
      <c r="AK16" s="800"/>
      <c r="AL16" s="801"/>
      <c r="AM16" s="801"/>
      <c r="AN16" s="801"/>
      <c r="AO16" s="801"/>
      <c r="AP16" s="801"/>
      <c r="AQ16" s="801"/>
      <c r="AR16" s="801"/>
      <c r="AS16" s="801"/>
      <c r="AT16" s="801"/>
      <c r="AU16" s="802"/>
      <c r="AV16" s="802"/>
      <c r="AW16" s="802"/>
      <c r="AX16" s="802"/>
      <c r="AY16" s="803"/>
      <c r="AZ16" s="235"/>
      <c r="BA16" s="235"/>
      <c r="BB16" s="235"/>
      <c r="BC16" s="235"/>
      <c r="BD16" s="235"/>
      <c r="BE16" s="236"/>
      <c r="BF16" s="236"/>
      <c r="BG16" s="236"/>
      <c r="BH16" s="236"/>
      <c r="BI16" s="236"/>
      <c r="BJ16" s="236"/>
      <c r="BK16" s="236"/>
      <c r="BL16" s="236"/>
      <c r="BM16" s="236"/>
      <c r="BN16" s="236"/>
      <c r="BO16" s="236"/>
      <c r="BP16" s="236"/>
      <c r="BQ16" s="241">
        <v>10</v>
      </c>
      <c r="BR16" s="242"/>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237"/>
    </row>
    <row r="17" spans="1:131" s="238" customFormat="1" ht="26.25" customHeight="1" x14ac:dyDescent="0.2">
      <c r="A17" s="241">
        <v>11</v>
      </c>
      <c r="B17" s="811"/>
      <c r="C17" s="812"/>
      <c r="D17" s="812"/>
      <c r="E17" s="812"/>
      <c r="F17" s="812"/>
      <c r="G17" s="812"/>
      <c r="H17" s="812"/>
      <c r="I17" s="812"/>
      <c r="J17" s="812"/>
      <c r="K17" s="812"/>
      <c r="L17" s="812"/>
      <c r="M17" s="812"/>
      <c r="N17" s="812"/>
      <c r="O17" s="812"/>
      <c r="P17" s="813"/>
      <c r="Q17" s="814"/>
      <c r="R17" s="815"/>
      <c r="S17" s="815"/>
      <c r="T17" s="815"/>
      <c r="U17" s="815"/>
      <c r="V17" s="815"/>
      <c r="W17" s="815"/>
      <c r="X17" s="815"/>
      <c r="Y17" s="815"/>
      <c r="Z17" s="815"/>
      <c r="AA17" s="815"/>
      <c r="AB17" s="815"/>
      <c r="AC17" s="815"/>
      <c r="AD17" s="815"/>
      <c r="AE17" s="816"/>
      <c r="AF17" s="817"/>
      <c r="AG17" s="818"/>
      <c r="AH17" s="818"/>
      <c r="AI17" s="818"/>
      <c r="AJ17" s="819"/>
      <c r="AK17" s="800"/>
      <c r="AL17" s="801"/>
      <c r="AM17" s="801"/>
      <c r="AN17" s="801"/>
      <c r="AO17" s="801"/>
      <c r="AP17" s="801"/>
      <c r="AQ17" s="801"/>
      <c r="AR17" s="801"/>
      <c r="AS17" s="801"/>
      <c r="AT17" s="801"/>
      <c r="AU17" s="802"/>
      <c r="AV17" s="802"/>
      <c r="AW17" s="802"/>
      <c r="AX17" s="802"/>
      <c r="AY17" s="803"/>
      <c r="AZ17" s="235"/>
      <c r="BA17" s="235"/>
      <c r="BB17" s="235"/>
      <c r="BC17" s="235"/>
      <c r="BD17" s="235"/>
      <c r="BE17" s="236"/>
      <c r="BF17" s="236"/>
      <c r="BG17" s="236"/>
      <c r="BH17" s="236"/>
      <c r="BI17" s="236"/>
      <c r="BJ17" s="236"/>
      <c r="BK17" s="236"/>
      <c r="BL17" s="236"/>
      <c r="BM17" s="236"/>
      <c r="BN17" s="236"/>
      <c r="BO17" s="236"/>
      <c r="BP17" s="236"/>
      <c r="BQ17" s="241">
        <v>11</v>
      </c>
      <c r="BR17" s="242"/>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237"/>
    </row>
    <row r="18" spans="1:131" s="238" customFormat="1" ht="26.25" customHeight="1" x14ac:dyDescent="0.2">
      <c r="A18" s="241">
        <v>12</v>
      </c>
      <c r="B18" s="811"/>
      <c r="C18" s="812"/>
      <c r="D18" s="812"/>
      <c r="E18" s="812"/>
      <c r="F18" s="812"/>
      <c r="G18" s="812"/>
      <c r="H18" s="812"/>
      <c r="I18" s="812"/>
      <c r="J18" s="812"/>
      <c r="K18" s="812"/>
      <c r="L18" s="812"/>
      <c r="M18" s="812"/>
      <c r="N18" s="812"/>
      <c r="O18" s="812"/>
      <c r="P18" s="813"/>
      <c r="Q18" s="814"/>
      <c r="R18" s="815"/>
      <c r="S18" s="815"/>
      <c r="T18" s="815"/>
      <c r="U18" s="815"/>
      <c r="V18" s="815"/>
      <c r="W18" s="815"/>
      <c r="X18" s="815"/>
      <c r="Y18" s="815"/>
      <c r="Z18" s="815"/>
      <c r="AA18" s="815"/>
      <c r="AB18" s="815"/>
      <c r="AC18" s="815"/>
      <c r="AD18" s="815"/>
      <c r="AE18" s="816"/>
      <c r="AF18" s="817"/>
      <c r="AG18" s="818"/>
      <c r="AH18" s="818"/>
      <c r="AI18" s="818"/>
      <c r="AJ18" s="819"/>
      <c r="AK18" s="800"/>
      <c r="AL18" s="801"/>
      <c r="AM18" s="801"/>
      <c r="AN18" s="801"/>
      <c r="AO18" s="801"/>
      <c r="AP18" s="801"/>
      <c r="AQ18" s="801"/>
      <c r="AR18" s="801"/>
      <c r="AS18" s="801"/>
      <c r="AT18" s="801"/>
      <c r="AU18" s="802"/>
      <c r="AV18" s="802"/>
      <c r="AW18" s="802"/>
      <c r="AX18" s="802"/>
      <c r="AY18" s="803"/>
      <c r="AZ18" s="235"/>
      <c r="BA18" s="235"/>
      <c r="BB18" s="235"/>
      <c r="BC18" s="235"/>
      <c r="BD18" s="235"/>
      <c r="BE18" s="236"/>
      <c r="BF18" s="236"/>
      <c r="BG18" s="236"/>
      <c r="BH18" s="236"/>
      <c r="BI18" s="236"/>
      <c r="BJ18" s="236"/>
      <c r="BK18" s="236"/>
      <c r="BL18" s="236"/>
      <c r="BM18" s="236"/>
      <c r="BN18" s="236"/>
      <c r="BO18" s="236"/>
      <c r="BP18" s="236"/>
      <c r="BQ18" s="241">
        <v>12</v>
      </c>
      <c r="BR18" s="242"/>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237"/>
    </row>
    <row r="19" spans="1:131" s="238" customFormat="1" ht="26.25" customHeight="1" x14ac:dyDescent="0.2">
      <c r="A19" s="241">
        <v>13</v>
      </c>
      <c r="B19" s="811"/>
      <c r="C19" s="812"/>
      <c r="D19" s="812"/>
      <c r="E19" s="812"/>
      <c r="F19" s="812"/>
      <c r="G19" s="812"/>
      <c r="H19" s="812"/>
      <c r="I19" s="812"/>
      <c r="J19" s="812"/>
      <c r="K19" s="812"/>
      <c r="L19" s="812"/>
      <c r="M19" s="812"/>
      <c r="N19" s="812"/>
      <c r="O19" s="812"/>
      <c r="P19" s="813"/>
      <c r="Q19" s="814"/>
      <c r="R19" s="815"/>
      <c r="S19" s="815"/>
      <c r="T19" s="815"/>
      <c r="U19" s="815"/>
      <c r="V19" s="815"/>
      <c r="W19" s="815"/>
      <c r="X19" s="815"/>
      <c r="Y19" s="815"/>
      <c r="Z19" s="815"/>
      <c r="AA19" s="815"/>
      <c r="AB19" s="815"/>
      <c r="AC19" s="815"/>
      <c r="AD19" s="815"/>
      <c r="AE19" s="816"/>
      <c r="AF19" s="817"/>
      <c r="AG19" s="818"/>
      <c r="AH19" s="818"/>
      <c r="AI19" s="818"/>
      <c r="AJ19" s="819"/>
      <c r="AK19" s="800"/>
      <c r="AL19" s="801"/>
      <c r="AM19" s="801"/>
      <c r="AN19" s="801"/>
      <c r="AO19" s="801"/>
      <c r="AP19" s="801"/>
      <c r="AQ19" s="801"/>
      <c r="AR19" s="801"/>
      <c r="AS19" s="801"/>
      <c r="AT19" s="801"/>
      <c r="AU19" s="802"/>
      <c r="AV19" s="802"/>
      <c r="AW19" s="802"/>
      <c r="AX19" s="802"/>
      <c r="AY19" s="803"/>
      <c r="AZ19" s="235"/>
      <c r="BA19" s="235"/>
      <c r="BB19" s="235"/>
      <c r="BC19" s="235"/>
      <c r="BD19" s="235"/>
      <c r="BE19" s="236"/>
      <c r="BF19" s="236"/>
      <c r="BG19" s="236"/>
      <c r="BH19" s="236"/>
      <c r="BI19" s="236"/>
      <c r="BJ19" s="236"/>
      <c r="BK19" s="236"/>
      <c r="BL19" s="236"/>
      <c r="BM19" s="236"/>
      <c r="BN19" s="236"/>
      <c r="BO19" s="236"/>
      <c r="BP19" s="236"/>
      <c r="BQ19" s="241">
        <v>13</v>
      </c>
      <c r="BR19" s="242"/>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237"/>
    </row>
    <row r="20" spans="1:131" s="238" customFormat="1" ht="26.25" customHeight="1" x14ac:dyDescent="0.2">
      <c r="A20" s="241">
        <v>14</v>
      </c>
      <c r="B20" s="811"/>
      <c r="C20" s="812"/>
      <c r="D20" s="812"/>
      <c r="E20" s="812"/>
      <c r="F20" s="812"/>
      <c r="G20" s="812"/>
      <c r="H20" s="812"/>
      <c r="I20" s="812"/>
      <c r="J20" s="812"/>
      <c r="K20" s="812"/>
      <c r="L20" s="812"/>
      <c r="M20" s="812"/>
      <c r="N20" s="812"/>
      <c r="O20" s="812"/>
      <c r="P20" s="813"/>
      <c r="Q20" s="814"/>
      <c r="R20" s="815"/>
      <c r="S20" s="815"/>
      <c r="T20" s="815"/>
      <c r="U20" s="815"/>
      <c r="V20" s="815"/>
      <c r="W20" s="815"/>
      <c r="X20" s="815"/>
      <c r="Y20" s="815"/>
      <c r="Z20" s="815"/>
      <c r="AA20" s="815"/>
      <c r="AB20" s="815"/>
      <c r="AC20" s="815"/>
      <c r="AD20" s="815"/>
      <c r="AE20" s="816"/>
      <c r="AF20" s="817"/>
      <c r="AG20" s="818"/>
      <c r="AH20" s="818"/>
      <c r="AI20" s="818"/>
      <c r="AJ20" s="819"/>
      <c r="AK20" s="800"/>
      <c r="AL20" s="801"/>
      <c r="AM20" s="801"/>
      <c r="AN20" s="801"/>
      <c r="AO20" s="801"/>
      <c r="AP20" s="801"/>
      <c r="AQ20" s="801"/>
      <c r="AR20" s="801"/>
      <c r="AS20" s="801"/>
      <c r="AT20" s="801"/>
      <c r="AU20" s="802"/>
      <c r="AV20" s="802"/>
      <c r="AW20" s="802"/>
      <c r="AX20" s="802"/>
      <c r="AY20" s="803"/>
      <c r="AZ20" s="235"/>
      <c r="BA20" s="235"/>
      <c r="BB20" s="235"/>
      <c r="BC20" s="235"/>
      <c r="BD20" s="235"/>
      <c r="BE20" s="236"/>
      <c r="BF20" s="236"/>
      <c r="BG20" s="236"/>
      <c r="BH20" s="236"/>
      <c r="BI20" s="236"/>
      <c r="BJ20" s="236"/>
      <c r="BK20" s="236"/>
      <c r="BL20" s="236"/>
      <c r="BM20" s="236"/>
      <c r="BN20" s="236"/>
      <c r="BO20" s="236"/>
      <c r="BP20" s="236"/>
      <c r="BQ20" s="241">
        <v>14</v>
      </c>
      <c r="BR20" s="242"/>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237"/>
    </row>
    <row r="21" spans="1:131" s="238" customFormat="1" ht="26.25" customHeight="1" thickBot="1" x14ac:dyDescent="0.25">
      <c r="A21" s="241">
        <v>15</v>
      </c>
      <c r="B21" s="811"/>
      <c r="C21" s="812"/>
      <c r="D21" s="812"/>
      <c r="E21" s="812"/>
      <c r="F21" s="812"/>
      <c r="G21" s="812"/>
      <c r="H21" s="812"/>
      <c r="I21" s="812"/>
      <c r="J21" s="812"/>
      <c r="K21" s="812"/>
      <c r="L21" s="812"/>
      <c r="M21" s="812"/>
      <c r="N21" s="812"/>
      <c r="O21" s="812"/>
      <c r="P21" s="813"/>
      <c r="Q21" s="814"/>
      <c r="R21" s="815"/>
      <c r="S21" s="815"/>
      <c r="T21" s="815"/>
      <c r="U21" s="815"/>
      <c r="V21" s="815"/>
      <c r="W21" s="815"/>
      <c r="X21" s="815"/>
      <c r="Y21" s="815"/>
      <c r="Z21" s="815"/>
      <c r="AA21" s="815"/>
      <c r="AB21" s="815"/>
      <c r="AC21" s="815"/>
      <c r="AD21" s="815"/>
      <c r="AE21" s="816"/>
      <c r="AF21" s="817"/>
      <c r="AG21" s="818"/>
      <c r="AH21" s="818"/>
      <c r="AI21" s="818"/>
      <c r="AJ21" s="819"/>
      <c r="AK21" s="800"/>
      <c r="AL21" s="801"/>
      <c r="AM21" s="801"/>
      <c r="AN21" s="801"/>
      <c r="AO21" s="801"/>
      <c r="AP21" s="801"/>
      <c r="AQ21" s="801"/>
      <c r="AR21" s="801"/>
      <c r="AS21" s="801"/>
      <c r="AT21" s="801"/>
      <c r="AU21" s="802"/>
      <c r="AV21" s="802"/>
      <c r="AW21" s="802"/>
      <c r="AX21" s="802"/>
      <c r="AY21" s="803"/>
      <c r="AZ21" s="235"/>
      <c r="BA21" s="235"/>
      <c r="BB21" s="235"/>
      <c r="BC21" s="235"/>
      <c r="BD21" s="235"/>
      <c r="BE21" s="236"/>
      <c r="BF21" s="236"/>
      <c r="BG21" s="236"/>
      <c r="BH21" s="236"/>
      <c r="BI21" s="236"/>
      <c r="BJ21" s="236"/>
      <c r="BK21" s="236"/>
      <c r="BL21" s="236"/>
      <c r="BM21" s="236"/>
      <c r="BN21" s="236"/>
      <c r="BO21" s="236"/>
      <c r="BP21" s="236"/>
      <c r="BQ21" s="241">
        <v>15</v>
      </c>
      <c r="BR21" s="242"/>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237"/>
    </row>
    <row r="22" spans="1:131" s="238" customFormat="1" ht="26.25" customHeight="1" x14ac:dyDescent="0.2">
      <c r="A22" s="241">
        <v>16</v>
      </c>
      <c r="B22" s="811"/>
      <c r="C22" s="812"/>
      <c r="D22" s="812"/>
      <c r="E22" s="812"/>
      <c r="F22" s="812"/>
      <c r="G22" s="812"/>
      <c r="H22" s="812"/>
      <c r="I22" s="812"/>
      <c r="J22" s="812"/>
      <c r="K22" s="812"/>
      <c r="L22" s="812"/>
      <c r="M22" s="812"/>
      <c r="N22" s="812"/>
      <c r="O22" s="812"/>
      <c r="P22" s="813"/>
      <c r="Q22" s="830"/>
      <c r="R22" s="831"/>
      <c r="S22" s="831"/>
      <c r="T22" s="831"/>
      <c r="U22" s="831"/>
      <c r="V22" s="831"/>
      <c r="W22" s="831"/>
      <c r="X22" s="831"/>
      <c r="Y22" s="831"/>
      <c r="Z22" s="831"/>
      <c r="AA22" s="831"/>
      <c r="AB22" s="831"/>
      <c r="AC22" s="831"/>
      <c r="AD22" s="831"/>
      <c r="AE22" s="832"/>
      <c r="AF22" s="817"/>
      <c r="AG22" s="818"/>
      <c r="AH22" s="818"/>
      <c r="AI22" s="818"/>
      <c r="AJ22" s="819"/>
      <c r="AK22" s="833"/>
      <c r="AL22" s="834"/>
      <c r="AM22" s="834"/>
      <c r="AN22" s="834"/>
      <c r="AO22" s="834"/>
      <c r="AP22" s="834"/>
      <c r="AQ22" s="834"/>
      <c r="AR22" s="834"/>
      <c r="AS22" s="834"/>
      <c r="AT22" s="834"/>
      <c r="AU22" s="835"/>
      <c r="AV22" s="835"/>
      <c r="AW22" s="835"/>
      <c r="AX22" s="835"/>
      <c r="AY22" s="836"/>
      <c r="AZ22" s="837" t="s">
        <v>403</v>
      </c>
      <c r="BA22" s="837"/>
      <c r="BB22" s="837"/>
      <c r="BC22" s="837"/>
      <c r="BD22" s="838"/>
      <c r="BE22" s="236"/>
      <c r="BF22" s="236"/>
      <c r="BG22" s="236"/>
      <c r="BH22" s="236"/>
      <c r="BI22" s="236"/>
      <c r="BJ22" s="236"/>
      <c r="BK22" s="236"/>
      <c r="BL22" s="236"/>
      <c r="BM22" s="236"/>
      <c r="BN22" s="236"/>
      <c r="BO22" s="236"/>
      <c r="BP22" s="236"/>
      <c r="BQ22" s="241">
        <v>16</v>
      </c>
      <c r="BR22" s="242"/>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237"/>
    </row>
    <row r="23" spans="1:131" s="238" customFormat="1" ht="26.25" customHeight="1" thickBot="1" x14ac:dyDescent="0.25">
      <c r="A23" s="243" t="s">
        <v>404</v>
      </c>
      <c r="B23" s="820" t="s">
        <v>405</v>
      </c>
      <c r="C23" s="821"/>
      <c r="D23" s="821"/>
      <c r="E23" s="821"/>
      <c r="F23" s="821"/>
      <c r="G23" s="821"/>
      <c r="H23" s="821"/>
      <c r="I23" s="821"/>
      <c r="J23" s="821"/>
      <c r="K23" s="821"/>
      <c r="L23" s="821"/>
      <c r="M23" s="821"/>
      <c r="N23" s="821"/>
      <c r="O23" s="821"/>
      <c r="P23" s="822"/>
      <c r="Q23" s="823">
        <v>15510</v>
      </c>
      <c r="R23" s="824"/>
      <c r="S23" s="824"/>
      <c r="T23" s="824"/>
      <c r="U23" s="824"/>
      <c r="V23" s="824">
        <v>14528</v>
      </c>
      <c r="W23" s="824"/>
      <c r="X23" s="824"/>
      <c r="Y23" s="824"/>
      <c r="Z23" s="824"/>
      <c r="AA23" s="824">
        <v>982</v>
      </c>
      <c r="AB23" s="824"/>
      <c r="AC23" s="824"/>
      <c r="AD23" s="824"/>
      <c r="AE23" s="825"/>
      <c r="AF23" s="826">
        <v>938</v>
      </c>
      <c r="AG23" s="824"/>
      <c r="AH23" s="824"/>
      <c r="AI23" s="824"/>
      <c r="AJ23" s="827"/>
      <c r="AK23" s="828"/>
      <c r="AL23" s="829"/>
      <c r="AM23" s="829"/>
      <c r="AN23" s="829"/>
      <c r="AO23" s="829"/>
      <c r="AP23" s="824">
        <v>13836</v>
      </c>
      <c r="AQ23" s="824"/>
      <c r="AR23" s="824"/>
      <c r="AS23" s="824"/>
      <c r="AT23" s="824"/>
      <c r="AU23" s="840"/>
      <c r="AV23" s="840"/>
      <c r="AW23" s="840"/>
      <c r="AX23" s="840"/>
      <c r="AY23" s="841"/>
      <c r="AZ23" s="842" t="s">
        <v>239</v>
      </c>
      <c r="BA23" s="843"/>
      <c r="BB23" s="843"/>
      <c r="BC23" s="843"/>
      <c r="BD23" s="844"/>
      <c r="BE23" s="236"/>
      <c r="BF23" s="236"/>
      <c r="BG23" s="236"/>
      <c r="BH23" s="236"/>
      <c r="BI23" s="236"/>
      <c r="BJ23" s="236"/>
      <c r="BK23" s="236"/>
      <c r="BL23" s="236"/>
      <c r="BM23" s="236"/>
      <c r="BN23" s="236"/>
      <c r="BO23" s="236"/>
      <c r="BP23" s="236"/>
      <c r="BQ23" s="241">
        <v>17</v>
      </c>
      <c r="BR23" s="242"/>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237"/>
    </row>
    <row r="24" spans="1:131" s="238" customFormat="1" ht="26.25" customHeight="1" x14ac:dyDescent="0.2">
      <c r="A24" s="839" t="s">
        <v>406</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235"/>
      <c r="BA24" s="235"/>
      <c r="BB24" s="235"/>
      <c r="BC24" s="235"/>
      <c r="BD24" s="235"/>
      <c r="BE24" s="236"/>
      <c r="BF24" s="236"/>
      <c r="BG24" s="236"/>
      <c r="BH24" s="236"/>
      <c r="BI24" s="236"/>
      <c r="BJ24" s="236"/>
      <c r="BK24" s="236"/>
      <c r="BL24" s="236"/>
      <c r="BM24" s="236"/>
      <c r="BN24" s="236"/>
      <c r="BO24" s="236"/>
      <c r="BP24" s="236"/>
      <c r="BQ24" s="241">
        <v>18</v>
      </c>
      <c r="BR24" s="242"/>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237"/>
    </row>
    <row r="25" spans="1:131" ht="26.25" customHeight="1" thickBot="1" x14ac:dyDescent="0.25">
      <c r="A25" s="756" t="s">
        <v>407</v>
      </c>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6"/>
      <c r="BH25" s="756"/>
      <c r="BI25" s="756"/>
      <c r="BJ25" s="235"/>
      <c r="BK25" s="235"/>
      <c r="BL25" s="235"/>
      <c r="BM25" s="235"/>
      <c r="BN25" s="235"/>
      <c r="BO25" s="244"/>
      <c r="BP25" s="244"/>
      <c r="BQ25" s="241">
        <v>19</v>
      </c>
      <c r="BR25" s="242"/>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233"/>
    </row>
    <row r="26" spans="1:131" ht="26.25" customHeight="1" x14ac:dyDescent="0.2">
      <c r="A26" s="758" t="s">
        <v>380</v>
      </c>
      <c r="B26" s="759"/>
      <c r="C26" s="759"/>
      <c r="D26" s="759"/>
      <c r="E26" s="759"/>
      <c r="F26" s="759"/>
      <c r="G26" s="759"/>
      <c r="H26" s="759"/>
      <c r="I26" s="759"/>
      <c r="J26" s="759"/>
      <c r="K26" s="759"/>
      <c r="L26" s="759"/>
      <c r="M26" s="759"/>
      <c r="N26" s="759"/>
      <c r="O26" s="759"/>
      <c r="P26" s="760"/>
      <c r="Q26" s="764" t="s">
        <v>408</v>
      </c>
      <c r="R26" s="765"/>
      <c r="S26" s="765"/>
      <c r="T26" s="765"/>
      <c r="U26" s="766"/>
      <c r="V26" s="764" t="s">
        <v>409</v>
      </c>
      <c r="W26" s="765"/>
      <c r="X26" s="765"/>
      <c r="Y26" s="765"/>
      <c r="Z26" s="766"/>
      <c r="AA26" s="764" t="s">
        <v>410</v>
      </c>
      <c r="AB26" s="765"/>
      <c r="AC26" s="765"/>
      <c r="AD26" s="765"/>
      <c r="AE26" s="765"/>
      <c r="AF26" s="845" t="s">
        <v>411</v>
      </c>
      <c r="AG26" s="846"/>
      <c r="AH26" s="846"/>
      <c r="AI26" s="846"/>
      <c r="AJ26" s="847"/>
      <c r="AK26" s="765" t="s">
        <v>412</v>
      </c>
      <c r="AL26" s="765"/>
      <c r="AM26" s="765"/>
      <c r="AN26" s="765"/>
      <c r="AO26" s="766"/>
      <c r="AP26" s="764" t="s">
        <v>413</v>
      </c>
      <c r="AQ26" s="765"/>
      <c r="AR26" s="765"/>
      <c r="AS26" s="765"/>
      <c r="AT26" s="766"/>
      <c r="AU26" s="764" t="s">
        <v>414</v>
      </c>
      <c r="AV26" s="765"/>
      <c r="AW26" s="765"/>
      <c r="AX26" s="765"/>
      <c r="AY26" s="766"/>
      <c r="AZ26" s="764" t="s">
        <v>415</v>
      </c>
      <c r="BA26" s="765"/>
      <c r="BB26" s="765"/>
      <c r="BC26" s="765"/>
      <c r="BD26" s="766"/>
      <c r="BE26" s="764" t="s">
        <v>387</v>
      </c>
      <c r="BF26" s="765"/>
      <c r="BG26" s="765"/>
      <c r="BH26" s="765"/>
      <c r="BI26" s="771"/>
      <c r="BJ26" s="235"/>
      <c r="BK26" s="235"/>
      <c r="BL26" s="235"/>
      <c r="BM26" s="235"/>
      <c r="BN26" s="235"/>
      <c r="BO26" s="244"/>
      <c r="BP26" s="244"/>
      <c r="BQ26" s="241">
        <v>20</v>
      </c>
      <c r="BR26" s="242"/>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233"/>
    </row>
    <row r="27" spans="1:131" ht="26.25" customHeight="1" thickBot="1" x14ac:dyDescent="0.25">
      <c r="A27" s="761"/>
      <c r="B27" s="762"/>
      <c r="C27" s="762"/>
      <c r="D27" s="762"/>
      <c r="E27" s="762"/>
      <c r="F27" s="762"/>
      <c r="G27" s="762"/>
      <c r="H27" s="762"/>
      <c r="I27" s="762"/>
      <c r="J27" s="762"/>
      <c r="K27" s="762"/>
      <c r="L27" s="762"/>
      <c r="M27" s="762"/>
      <c r="N27" s="762"/>
      <c r="O27" s="762"/>
      <c r="P27" s="763"/>
      <c r="Q27" s="767"/>
      <c r="R27" s="768"/>
      <c r="S27" s="768"/>
      <c r="T27" s="768"/>
      <c r="U27" s="769"/>
      <c r="V27" s="767"/>
      <c r="W27" s="768"/>
      <c r="X27" s="768"/>
      <c r="Y27" s="768"/>
      <c r="Z27" s="769"/>
      <c r="AA27" s="767"/>
      <c r="AB27" s="768"/>
      <c r="AC27" s="768"/>
      <c r="AD27" s="768"/>
      <c r="AE27" s="768"/>
      <c r="AF27" s="848"/>
      <c r="AG27" s="849"/>
      <c r="AH27" s="849"/>
      <c r="AI27" s="849"/>
      <c r="AJ27" s="850"/>
      <c r="AK27" s="768"/>
      <c r="AL27" s="768"/>
      <c r="AM27" s="768"/>
      <c r="AN27" s="768"/>
      <c r="AO27" s="769"/>
      <c r="AP27" s="767"/>
      <c r="AQ27" s="768"/>
      <c r="AR27" s="768"/>
      <c r="AS27" s="768"/>
      <c r="AT27" s="769"/>
      <c r="AU27" s="767"/>
      <c r="AV27" s="768"/>
      <c r="AW27" s="768"/>
      <c r="AX27" s="768"/>
      <c r="AY27" s="769"/>
      <c r="AZ27" s="767"/>
      <c r="BA27" s="768"/>
      <c r="BB27" s="768"/>
      <c r="BC27" s="768"/>
      <c r="BD27" s="769"/>
      <c r="BE27" s="767"/>
      <c r="BF27" s="768"/>
      <c r="BG27" s="768"/>
      <c r="BH27" s="768"/>
      <c r="BI27" s="773"/>
      <c r="BJ27" s="235"/>
      <c r="BK27" s="235"/>
      <c r="BL27" s="235"/>
      <c r="BM27" s="235"/>
      <c r="BN27" s="235"/>
      <c r="BO27" s="244"/>
      <c r="BP27" s="244"/>
      <c r="BQ27" s="241">
        <v>21</v>
      </c>
      <c r="BR27" s="242"/>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233"/>
    </row>
    <row r="28" spans="1:131" ht="26.25" customHeight="1" thickTop="1" x14ac:dyDescent="0.2">
      <c r="A28" s="245">
        <v>1</v>
      </c>
      <c r="B28" s="780" t="s">
        <v>416</v>
      </c>
      <c r="C28" s="781"/>
      <c r="D28" s="781"/>
      <c r="E28" s="781"/>
      <c r="F28" s="781"/>
      <c r="G28" s="781"/>
      <c r="H28" s="781"/>
      <c r="I28" s="781"/>
      <c r="J28" s="781"/>
      <c r="K28" s="781"/>
      <c r="L28" s="781"/>
      <c r="M28" s="781"/>
      <c r="N28" s="781"/>
      <c r="O28" s="781"/>
      <c r="P28" s="782"/>
      <c r="Q28" s="853">
        <v>2592</v>
      </c>
      <c r="R28" s="854"/>
      <c r="S28" s="854"/>
      <c r="T28" s="854"/>
      <c r="U28" s="854"/>
      <c r="V28" s="854">
        <v>2398</v>
      </c>
      <c r="W28" s="854"/>
      <c r="X28" s="854"/>
      <c r="Y28" s="854"/>
      <c r="Z28" s="854"/>
      <c r="AA28" s="854">
        <v>194</v>
      </c>
      <c r="AB28" s="854"/>
      <c r="AC28" s="854"/>
      <c r="AD28" s="854"/>
      <c r="AE28" s="855"/>
      <c r="AF28" s="856">
        <v>194</v>
      </c>
      <c r="AG28" s="854"/>
      <c r="AH28" s="854"/>
      <c r="AI28" s="854"/>
      <c r="AJ28" s="857"/>
      <c r="AK28" s="858">
        <v>177</v>
      </c>
      <c r="AL28" s="859"/>
      <c r="AM28" s="859"/>
      <c r="AN28" s="859"/>
      <c r="AO28" s="859"/>
      <c r="AP28" s="859" t="s">
        <v>625</v>
      </c>
      <c r="AQ28" s="859"/>
      <c r="AR28" s="859"/>
      <c r="AS28" s="859"/>
      <c r="AT28" s="859"/>
      <c r="AU28" s="859" t="s">
        <v>599</v>
      </c>
      <c r="AV28" s="859"/>
      <c r="AW28" s="859"/>
      <c r="AX28" s="859"/>
      <c r="AY28" s="859"/>
      <c r="AZ28" s="860" t="s">
        <v>534</v>
      </c>
      <c r="BA28" s="860"/>
      <c r="BB28" s="860"/>
      <c r="BC28" s="860"/>
      <c r="BD28" s="860"/>
      <c r="BE28" s="851"/>
      <c r="BF28" s="851"/>
      <c r="BG28" s="851"/>
      <c r="BH28" s="851"/>
      <c r="BI28" s="852"/>
      <c r="BJ28" s="235"/>
      <c r="BK28" s="235"/>
      <c r="BL28" s="235"/>
      <c r="BM28" s="235"/>
      <c r="BN28" s="235"/>
      <c r="BO28" s="244"/>
      <c r="BP28" s="244"/>
      <c r="BQ28" s="241">
        <v>22</v>
      </c>
      <c r="BR28" s="242"/>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233"/>
    </row>
    <row r="29" spans="1:131" ht="26.25" customHeight="1" x14ac:dyDescent="0.2">
      <c r="A29" s="245">
        <v>2</v>
      </c>
      <c r="B29" s="811" t="s">
        <v>417</v>
      </c>
      <c r="C29" s="812"/>
      <c r="D29" s="812"/>
      <c r="E29" s="812"/>
      <c r="F29" s="812"/>
      <c r="G29" s="812"/>
      <c r="H29" s="812"/>
      <c r="I29" s="812"/>
      <c r="J29" s="812"/>
      <c r="K29" s="812"/>
      <c r="L29" s="812"/>
      <c r="M29" s="812"/>
      <c r="N29" s="812"/>
      <c r="O29" s="812"/>
      <c r="P29" s="813"/>
      <c r="Q29" s="814">
        <v>68</v>
      </c>
      <c r="R29" s="815"/>
      <c r="S29" s="815"/>
      <c r="T29" s="815"/>
      <c r="U29" s="815"/>
      <c r="V29" s="815">
        <v>63</v>
      </c>
      <c r="W29" s="815"/>
      <c r="X29" s="815"/>
      <c r="Y29" s="815"/>
      <c r="Z29" s="815"/>
      <c r="AA29" s="815">
        <v>4</v>
      </c>
      <c r="AB29" s="815"/>
      <c r="AC29" s="815"/>
      <c r="AD29" s="815"/>
      <c r="AE29" s="816"/>
      <c r="AF29" s="817">
        <v>4</v>
      </c>
      <c r="AG29" s="818"/>
      <c r="AH29" s="818"/>
      <c r="AI29" s="818"/>
      <c r="AJ29" s="819"/>
      <c r="AK29" s="865">
        <v>25</v>
      </c>
      <c r="AL29" s="861"/>
      <c r="AM29" s="861"/>
      <c r="AN29" s="861"/>
      <c r="AO29" s="861"/>
      <c r="AP29" s="861" t="s">
        <v>599</v>
      </c>
      <c r="AQ29" s="861"/>
      <c r="AR29" s="861"/>
      <c r="AS29" s="861"/>
      <c r="AT29" s="861"/>
      <c r="AU29" s="861" t="s">
        <v>599</v>
      </c>
      <c r="AV29" s="861"/>
      <c r="AW29" s="861"/>
      <c r="AX29" s="861"/>
      <c r="AY29" s="861"/>
      <c r="AZ29" s="862" t="s">
        <v>534</v>
      </c>
      <c r="BA29" s="862"/>
      <c r="BB29" s="862"/>
      <c r="BC29" s="862"/>
      <c r="BD29" s="862"/>
      <c r="BE29" s="863"/>
      <c r="BF29" s="863"/>
      <c r="BG29" s="863"/>
      <c r="BH29" s="863"/>
      <c r="BI29" s="864"/>
      <c r="BJ29" s="235"/>
      <c r="BK29" s="235"/>
      <c r="BL29" s="235"/>
      <c r="BM29" s="235"/>
      <c r="BN29" s="235"/>
      <c r="BO29" s="244"/>
      <c r="BP29" s="244"/>
      <c r="BQ29" s="241">
        <v>23</v>
      </c>
      <c r="BR29" s="242"/>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233"/>
    </row>
    <row r="30" spans="1:131" ht="26.25" customHeight="1" x14ac:dyDescent="0.2">
      <c r="A30" s="245">
        <v>3</v>
      </c>
      <c r="B30" s="811" t="s">
        <v>418</v>
      </c>
      <c r="C30" s="812"/>
      <c r="D30" s="812"/>
      <c r="E30" s="812"/>
      <c r="F30" s="812"/>
      <c r="G30" s="812"/>
      <c r="H30" s="812"/>
      <c r="I30" s="812"/>
      <c r="J30" s="812"/>
      <c r="K30" s="812"/>
      <c r="L30" s="812"/>
      <c r="M30" s="812"/>
      <c r="N30" s="812"/>
      <c r="O30" s="812"/>
      <c r="P30" s="813"/>
      <c r="Q30" s="814">
        <v>347</v>
      </c>
      <c r="R30" s="815"/>
      <c r="S30" s="815"/>
      <c r="T30" s="815"/>
      <c r="U30" s="815"/>
      <c r="V30" s="815">
        <v>343</v>
      </c>
      <c r="W30" s="815"/>
      <c r="X30" s="815"/>
      <c r="Y30" s="815"/>
      <c r="Z30" s="815"/>
      <c r="AA30" s="815">
        <v>5</v>
      </c>
      <c r="AB30" s="815"/>
      <c r="AC30" s="815"/>
      <c r="AD30" s="815"/>
      <c r="AE30" s="816"/>
      <c r="AF30" s="817">
        <v>5</v>
      </c>
      <c r="AG30" s="818"/>
      <c r="AH30" s="818"/>
      <c r="AI30" s="818"/>
      <c r="AJ30" s="819"/>
      <c r="AK30" s="865">
        <v>91</v>
      </c>
      <c r="AL30" s="861"/>
      <c r="AM30" s="861"/>
      <c r="AN30" s="861"/>
      <c r="AO30" s="861"/>
      <c r="AP30" s="861" t="s">
        <v>599</v>
      </c>
      <c r="AQ30" s="861"/>
      <c r="AR30" s="861"/>
      <c r="AS30" s="861"/>
      <c r="AT30" s="861"/>
      <c r="AU30" s="861" t="s">
        <v>599</v>
      </c>
      <c r="AV30" s="861"/>
      <c r="AW30" s="861"/>
      <c r="AX30" s="861"/>
      <c r="AY30" s="861"/>
      <c r="AZ30" s="862" t="s">
        <v>534</v>
      </c>
      <c r="BA30" s="862"/>
      <c r="BB30" s="862"/>
      <c r="BC30" s="862"/>
      <c r="BD30" s="862"/>
      <c r="BE30" s="863"/>
      <c r="BF30" s="863"/>
      <c r="BG30" s="863"/>
      <c r="BH30" s="863"/>
      <c r="BI30" s="864"/>
      <c r="BJ30" s="235"/>
      <c r="BK30" s="235"/>
      <c r="BL30" s="235"/>
      <c r="BM30" s="235"/>
      <c r="BN30" s="235"/>
      <c r="BO30" s="244"/>
      <c r="BP30" s="244"/>
      <c r="BQ30" s="241">
        <v>24</v>
      </c>
      <c r="BR30" s="242"/>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233"/>
    </row>
    <row r="31" spans="1:131" ht="26.25" customHeight="1" x14ac:dyDescent="0.2">
      <c r="A31" s="245">
        <v>4</v>
      </c>
      <c r="B31" s="811" t="s">
        <v>419</v>
      </c>
      <c r="C31" s="812"/>
      <c r="D31" s="812"/>
      <c r="E31" s="812"/>
      <c r="F31" s="812"/>
      <c r="G31" s="812"/>
      <c r="H31" s="812"/>
      <c r="I31" s="812"/>
      <c r="J31" s="812"/>
      <c r="K31" s="812"/>
      <c r="L31" s="812"/>
      <c r="M31" s="812"/>
      <c r="N31" s="812"/>
      <c r="O31" s="812"/>
      <c r="P31" s="813"/>
      <c r="Q31" s="814">
        <v>242</v>
      </c>
      <c r="R31" s="815"/>
      <c r="S31" s="815"/>
      <c r="T31" s="815"/>
      <c r="U31" s="815"/>
      <c r="V31" s="815">
        <v>234</v>
      </c>
      <c r="W31" s="815"/>
      <c r="X31" s="815"/>
      <c r="Y31" s="815"/>
      <c r="Z31" s="815"/>
      <c r="AA31" s="815">
        <v>7</v>
      </c>
      <c r="AB31" s="815"/>
      <c r="AC31" s="815"/>
      <c r="AD31" s="815"/>
      <c r="AE31" s="816"/>
      <c r="AF31" s="817">
        <v>396</v>
      </c>
      <c r="AG31" s="818"/>
      <c r="AH31" s="818"/>
      <c r="AI31" s="818"/>
      <c r="AJ31" s="819"/>
      <c r="AK31" s="865">
        <v>149</v>
      </c>
      <c r="AL31" s="861"/>
      <c r="AM31" s="861"/>
      <c r="AN31" s="861"/>
      <c r="AO31" s="861"/>
      <c r="AP31" s="861">
        <v>1557</v>
      </c>
      <c r="AQ31" s="861"/>
      <c r="AR31" s="861"/>
      <c r="AS31" s="861"/>
      <c r="AT31" s="861"/>
      <c r="AU31" s="861">
        <v>1210</v>
      </c>
      <c r="AV31" s="861"/>
      <c r="AW31" s="861"/>
      <c r="AX31" s="861"/>
      <c r="AY31" s="861"/>
      <c r="AZ31" s="862" t="s">
        <v>534</v>
      </c>
      <c r="BA31" s="862"/>
      <c r="BB31" s="862"/>
      <c r="BC31" s="862"/>
      <c r="BD31" s="862"/>
      <c r="BE31" s="863" t="s">
        <v>420</v>
      </c>
      <c r="BF31" s="863"/>
      <c r="BG31" s="863"/>
      <c r="BH31" s="863"/>
      <c r="BI31" s="864"/>
      <c r="BJ31" s="235"/>
      <c r="BK31" s="235"/>
      <c r="BL31" s="235"/>
      <c r="BM31" s="235"/>
      <c r="BN31" s="235"/>
      <c r="BO31" s="244"/>
      <c r="BP31" s="244"/>
      <c r="BQ31" s="241">
        <v>25</v>
      </c>
      <c r="BR31" s="242"/>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233"/>
    </row>
    <row r="32" spans="1:131" ht="26.25" customHeight="1" x14ac:dyDescent="0.2">
      <c r="A32" s="245">
        <v>5</v>
      </c>
      <c r="B32" s="811" t="s">
        <v>421</v>
      </c>
      <c r="C32" s="812"/>
      <c r="D32" s="812"/>
      <c r="E32" s="812"/>
      <c r="F32" s="812"/>
      <c r="G32" s="812"/>
      <c r="H32" s="812"/>
      <c r="I32" s="812"/>
      <c r="J32" s="812"/>
      <c r="K32" s="812"/>
      <c r="L32" s="812"/>
      <c r="M32" s="812"/>
      <c r="N32" s="812"/>
      <c r="O32" s="812"/>
      <c r="P32" s="813"/>
      <c r="Q32" s="814">
        <v>38</v>
      </c>
      <c r="R32" s="815"/>
      <c r="S32" s="815"/>
      <c r="T32" s="815"/>
      <c r="U32" s="815"/>
      <c r="V32" s="815">
        <v>32</v>
      </c>
      <c r="W32" s="815"/>
      <c r="X32" s="815"/>
      <c r="Y32" s="815"/>
      <c r="Z32" s="815"/>
      <c r="AA32" s="815">
        <v>6</v>
      </c>
      <c r="AB32" s="815"/>
      <c r="AC32" s="815"/>
      <c r="AD32" s="815"/>
      <c r="AE32" s="816"/>
      <c r="AF32" s="817">
        <v>6</v>
      </c>
      <c r="AG32" s="818"/>
      <c r="AH32" s="818"/>
      <c r="AI32" s="818"/>
      <c r="AJ32" s="819"/>
      <c r="AK32" s="865">
        <v>4</v>
      </c>
      <c r="AL32" s="861"/>
      <c r="AM32" s="861"/>
      <c r="AN32" s="861"/>
      <c r="AO32" s="861"/>
      <c r="AP32" s="861">
        <v>134</v>
      </c>
      <c r="AQ32" s="861"/>
      <c r="AR32" s="861"/>
      <c r="AS32" s="861"/>
      <c r="AT32" s="861"/>
      <c r="AU32" s="861" t="s">
        <v>599</v>
      </c>
      <c r="AV32" s="861"/>
      <c r="AW32" s="861"/>
      <c r="AX32" s="861"/>
      <c r="AY32" s="861"/>
      <c r="AZ32" s="862" t="s">
        <v>534</v>
      </c>
      <c r="BA32" s="862"/>
      <c r="BB32" s="862"/>
      <c r="BC32" s="862"/>
      <c r="BD32" s="862"/>
      <c r="BE32" s="863" t="s">
        <v>422</v>
      </c>
      <c r="BF32" s="863"/>
      <c r="BG32" s="863"/>
      <c r="BH32" s="863"/>
      <c r="BI32" s="864"/>
      <c r="BJ32" s="235"/>
      <c r="BK32" s="235"/>
      <c r="BL32" s="235"/>
      <c r="BM32" s="235"/>
      <c r="BN32" s="235"/>
      <c r="BO32" s="244"/>
      <c r="BP32" s="244"/>
      <c r="BQ32" s="241">
        <v>26</v>
      </c>
      <c r="BR32" s="242"/>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233"/>
    </row>
    <row r="33" spans="1:131" ht="26.25" customHeight="1" x14ac:dyDescent="0.2">
      <c r="A33" s="245">
        <v>6</v>
      </c>
      <c r="B33" s="811" t="s">
        <v>423</v>
      </c>
      <c r="C33" s="812"/>
      <c r="D33" s="812"/>
      <c r="E33" s="812"/>
      <c r="F33" s="812"/>
      <c r="G33" s="812"/>
      <c r="H33" s="812"/>
      <c r="I33" s="812"/>
      <c r="J33" s="812"/>
      <c r="K33" s="812"/>
      <c r="L33" s="812"/>
      <c r="M33" s="812"/>
      <c r="N33" s="812"/>
      <c r="O33" s="812"/>
      <c r="P33" s="813"/>
      <c r="Q33" s="814">
        <v>21</v>
      </c>
      <c r="R33" s="815"/>
      <c r="S33" s="815"/>
      <c r="T33" s="815"/>
      <c r="U33" s="815"/>
      <c r="V33" s="815">
        <v>18</v>
      </c>
      <c r="W33" s="815"/>
      <c r="X33" s="815"/>
      <c r="Y33" s="815"/>
      <c r="Z33" s="815"/>
      <c r="AA33" s="815">
        <v>3</v>
      </c>
      <c r="AB33" s="815"/>
      <c r="AC33" s="815"/>
      <c r="AD33" s="815"/>
      <c r="AE33" s="816"/>
      <c r="AF33" s="817">
        <v>3</v>
      </c>
      <c r="AG33" s="818"/>
      <c r="AH33" s="818"/>
      <c r="AI33" s="818"/>
      <c r="AJ33" s="819"/>
      <c r="AK33" s="865" t="s">
        <v>599</v>
      </c>
      <c r="AL33" s="861"/>
      <c r="AM33" s="861"/>
      <c r="AN33" s="861"/>
      <c r="AO33" s="861"/>
      <c r="AP33" s="861">
        <v>4</v>
      </c>
      <c r="AQ33" s="861"/>
      <c r="AR33" s="861"/>
      <c r="AS33" s="861"/>
      <c r="AT33" s="861"/>
      <c r="AU33" s="861">
        <v>2</v>
      </c>
      <c r="AV33" s="861"/>
      <c r="AW33" s="861"/>
      <c r="AX33" s="861"/>
      <c r="AY33" s="861"/>
      <c r="AZ33" s="862" t="s">
        <v>534</v>
      </c>
      <c r="BA33" s="862"/>
      <c r="BB33" s="862"/>
      <c r="BC33" s="862"/>
      <c r="BD33" s="862"/>
      <c r="BE33" s="863" t="s">
        <v>424</v>
      </c>
      <c r="BF33" s="863"/>
      <c r="BG33" s="863"/>
      <c r="BH33" s="863"/>
      <c r="BI33" s="864"/>
      <c r="BJ33" s="235"/>
      <c r="BK33" s="235"/>
      <c r="BL33" s="235"/>
      <c r="BM33" s="235"/>
      <c r="BN33" s="235"/>
      <c r="BO33" s="244"/>
      <c r="BP33" s="244"/>
      <c r="BQ33" s="241">
        <v>27</v>
      </c>
      <c r="BR33" s="242"/>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233"/>
    </row>
    <row r="34" spans="1:131" ht="26.25" customHeight="1" x14ac:dyDescent="0.2">
      <c r="A34" s="245">
        <v>7</v>
      </c>
      <c r="B34" s="811" t="s">
        <v>425</v>
      </c>
      <c r="C34" s="812"/>
      <c r="D34" s="812"/>
      <c r="E34" s="812"/>
      <c r="F34" s="812"/>
      <c r="G34" s="812"/>
      <c r="H34" s="812"/>
      <c r="I34" s="812"/>
      <c r="J34" s="812"/>
      <c r="K34" s="812"/>
      <c r="L34" s="812"/>
      <c r="M34" s="812"/>
      <c r="N34" s="812"/>
      <c r="O34" s="812"/>
      <c r="P34" s="813"/>
      <c r="Q34" s="814">
        <v>17</v>
      </c>
      <c r="R34" s="815"/>
      <c r="S34" s="815"/>
      <c r="T34" s="815"/>
      <c r="U34" s="815"/>
      <c r="V34" s="815">
        <v>16</v>
      </c>
      <c r="W34" s="815"/>
      <c r="X34" s="815"/>
      <c r="Y34" s="815"/>
      <c r="Z34" s="815"/>
      <c r="AA34" s="815">
        <v>0</v>
      </c>
      <c r="AB34" s="815"/>
      <c r="AC34" s="815"/>
      <c r="AD34" s="815"/>
      <c r="AE34" s="816"/>
      <c r="AF34" s="817">
        <v>0</v>
      </c>
      <c r="AG34" s="818"/>
      <c r="AH34" s="818"/>
      <c r="AI34" s="818"/>
      <c r="AJ34" s="819"/>
      <c r="AK34" s="865">
        <v>9</v>
      </c>
      <c r="AL34" s="861"/>
      <c r="AM34" s="861"/>
      <c r="AN34" s="861"/>
      <c r="AO34" s="861"/>
      <c r="AP34" s="861">
        <v>97</v>
      </c>
      <c r="AQ34" s="861"/>
      <c r="AR34" s="861"/>
      <c r="AS34" s="861"/>
      <c r="AT34" s="861"/>
      <c r="AU34" s="861" t="s">
        <v>599</v>
      </c>
      <c r="AV34" s="861"/>
      <c r="AW34" s="861"/>
      <c r="AX34" s="861"/>
      <c r="AY34" s="861"/>
      <c r="AZ34" s="862" t="s">
        <v>534</v>
      </c>
      <c r="BA34" s="862"/>
      <c r="BB34" s="862"/>
      <c r="BC34" s="862"/>
      <c r="BD34" s="862"/>
      <c r="BE34" s="863" t="s">
        <v>424</v>
      </c>
      <c r="BF34" s="863"/>
      <c r="BG34" s="863"/>
      <c r="BH34" s="863"/>
      <c r="BI34" s="864"/>
      <c r="BJ34" s="235"/>
      <c r="BK34" s="235"/>
      <c r="BL34" s="235"/>
      <c r="BM34" s="235"/>
      <c r="BN34" s="235"/>
      <c r="BO34" s="244"/>
      <c r="BP34" s="244"/>
      <c r="BQ34" s="241">
        <v>28</v>
      </c>
      <c r="BR34" s="242"/>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233"/>
    </row>
    <row r="35" spans="1:131" ht="26.25" customHeight="1" x14ac:dyDescent="0.2">
      <c r="A35" s="245">
        <v>8</v>
      </c>
      <c r="B35" s="811" t="s">
        <v>426</v>
      </c>
      <c r="C35" s="812"/>
      <c r="D35" s="812"/>
      <c r="E35" s="812"/>
      <c r="F35" s="812"/>
      <c r="G35" s="812"/>
      <c r="H35" s="812"/>
      <c r="I35" s="812"/>
      <c r="J35" s="812"/>
      <c r="K35" s="812"/>
      <c r="L35" s="812"/>
      <c r="M35" s="812"/>
      <c r="N35" s="812"/>
      <c r="O35" s="812"/>
      <c r="P35" s="813"/>
      <c r="Q35" s="814">
        <v>124</v>
      </c>
      <c r="R35" s="815"/>
      <c r="S35" s="815"/>
      <c r="T35" s="815"/>
      <c r="U35" s="815"/>
      <c r="V35" s="815">
        <v>117</v>
      </c>
      <c r="W35" s="815"/>
      <c r="X35" s="815"/>
      <c r="Y35" s="815"/>
      <c r="Z35" s="815"/>
      <c r="AA35" s="815">
        <v>8</v>
      </c>
      <c r="AB35" s="815"/>
      <c r="AC35" s="815"/>
      <c r="AD35" s="815"/>
      <c r="AE35" s="816"/>
      <c r="AF35" s="817">
        <v>8</v>
      </c>
      <c r="AG35" s="818"/>
      <c r="AH35" s="818"/>
      <c r="AI35" s="818"/>
      <c r="AJ35" s="819"/>
      <c r="AK35" s="865">
        <v>47</v>
      </c>
      <c r="AL35" s="861"/>
      <c r="AM35" s="861"/>
      <c r="AN35" s="861"/>
      <c r="AO35" s="861"/>
      <c r="AP35" s="861">
        <v>380</v>
      </c>
      <c r="AQ35" s="861"/>
      <c r="AR35" s="861"/>
      <c r="AS35" s="861"/>
      <c r="AT35" s="861"/>
      <c r="AU35" s="861">
        <v>374</v>
      </c>
      <c r="AV35" s="861"/>
      <c r="AW35" s="861"/>
      <c r="AX35" s="861"/>
      <c r="AY35" s="861"/>
      <c r="AZ35" s="862" t="s">
        <v>534</v>
      </c>
      <c r="BA35" s="862"/>
      <c r="BB35" s="862"/>
      <c r="BC35" s="862"/>
      <c r="BD35" s="862"/>
      <c r="BE35" s="863" t="s">
        <v>422</v>
      </c>
      <c r="BF35" s="863"/>
      <c r="BG35" s="863"/>
      <c r="BH35" s="863"/>
      <c r="BI35" s="864"/>
      <c r="BJ35" s="235"/>
      <c r="BK35" s="235"/>
      <c r="BL35" s="235"/>
      <c r="BM35" s="235"/>
      <c r="BN35" s="235"/>
      <c r="BO35" s="244"/>
      <c r="BP35" s="244"/>
      <c r="BQ35" s="241">
        <v>29</v>
      </c>
      <c r="BR35" s="242"/>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233"/>
    </row>
    <row r="36" spans="1:131" ht="26.25" customHeight="1" x14ac:dyDescent="0.2">
      <c r="A36" s="245">
        <v>9</v>
      </c>
      <c r="B36" s="811" t="s">
        <v>427</v>
      </c>
      <c r="C36" s="812"/>
      <c r="D36" s="812"/>
      <c r="E36" s="812"/>
      <c r="F36" s="812"/>
      <c r="G36" s="812"/>
      <c r="H36" s="812"/>
      <c r="I36" s="812"/>
      <c r="J36" s="812"/>
      <c r="K36" s="812"/>
      <c r="L36" s="812"/>
      <c r="M36" s="812"/>
      <c r="N36" s="812"/>
      <c r="O36" s="812"/>
      <c r="P36" s="813"/>
      <c r="Q36" s="814">
        <v>145</v>
      </c>
      <c r="R36" s="815"/>
      <c r="S36" s="815"/>
      <c r="T36" s="815"/>
      <c r="U36" s="815"/>
      <c r="V36" s="815">
        <v>142</v>
      </c>
      <c r="W36" s="815"/>
      <c r="X36" s="815"/>
      <c r="Y36" s="815"/>
      <c r="Z36" s="815"/>
      <c r="AA36" s="815">
        <v>3</v>
      </c>
      <c r="AB36" s="815"/>
      <c r="AC36" s="815"/>
      <c r="AD36" s="815"/>
      <c r="AE36" s="816"/>
      <c r="AF36" s="817">
        <v>3</v>
      </c>
      <c r="AG36" s="818"/>
      <c r="AH36" s="818"/>
      <c r="AI36" s="818"/>
      <c r="AJ36" s="819"/>
      <c r="AK36" s="865">
        <v>89</v>
      </c>
      <c r="AL36" s="861"/>
      <c r="AM36" s="861"/>
      <c r="AN36" s="861"/>
      <c r="AO36" s="861"/>
      <c r="AP36" s="861">
        <v>444</v>
      </c>
      <c r="AQ36" s="861"/>
      <c r="AR36" s="861"/>
      <c r="AS36" s="861"/>
      <c r="AT36" s="861"/>
      <c r="AU36" s="861">
        <v>444</v>
      </c>
      <c r="AV36" s="861"/>
      <c r="AW36" s="861"/>
      <c r="AX36" s="861"/>
      <c r="AY36" s="861"/>
      <c r="AZ36" s="862" t="s">
        <v>534</v>
      </c>
      <c r="BA36" s="862"/>
      <c r="BB36" s="862"/>
      <c r="BC36" s="862"/>
      <c r="BD36" s="862"/>
      <c r="BE36" s="863" t="s">
        <v>422</v>
      </c>
      <c r="BF36" s="863"/>
      <c r="BG36" s="863"/>
      <c r="BH36" s="863"/>
      <c r="BI36" s="864"/>
      <c r="BJ36" s="235"/>
      <c r="BK36" s="235"/>
      <c r="BL36" s="235"/>
      <c r="BM36" s="235"/>
      <c r="BN36" s="235"/>
      <c r="BO36" s="244"/>
      <c r="BP36" s="244"/>
      <c r="BQ36" s="241">
        <v>30</v>
      </c>
      <c r="BR36" s="242"/>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233"/>
    </row>
    <row r="37" spans="1:131" ht="26.25" customHeight="1" x14ac:dyDescent="0.2">
      <c r="A37" s="245">
        <v>10</v>
      </c>
      <c r="B37" s="811" t="s">
        <v>428</v>
      </c>
      <c r="C37" s="812"/>
      <c r="D37" s="812"/>
      <c r="E37" s="812"/>
      <c r="F37" s="812"/>
      <c r="G37" s="812"/>
      <c r="H37" s="812"/>
      <c r="I37" s="812"/>
      <c r="J37" s="812"/>
      <c r="K37" s="812"/>
      <c r="L37" s="812"/>
      <c r="M37" s="812"/>
      <c r="N37" s="812"/>
      <c r="O37" s="812"/>
      <c r="P37" s="813"/>
      <c r="Q37" s="814">
        <v>249</v>
      </c>
      <c r="R37" s="815"/>
      <c r="S37" s="815"/>
      <c r="T37" s="815"/>
      <c r="U37" s="815"/>
      <c r="V37" s="815">
        <v>220</v>
      </c>
      <c r="W37" s="815"/>
      <c r="X37" s="815"/>
      <c r="Y37" s="815"/>
      <c r="Z37" s="815"/>
      <c r="AA37" s="815">
        <v>28</v>
      </c>
      <c r="AB37" s="815"/>
      <c r="AC37" s="815"/>
      <c r="AD37" s="815"/>
      <c r="AE37" s="816"/>
      <c r="AF37" s="817">
        <v>10</v>
      </c>
      <c r="AG37" s="818"/>
      <c r="AH37" s="818"/>
      <c r="AI37" s="818"/>
      <c r="AJ37" s="819"/>
      <c r="AK37" s="865">
        <v>98</v>
      </c>
      <c r="AL37" s="861"/>
      <c r="AM37" s="861"/>
      <c r="AN37" s="861"/>
      <c r="AO37" s="861"/>
      <c r="AP37" s="861">
        <v>2686</v>
      </c>
      <c r="AQ37" s="861"/>
      <c r="AR37" s="861"/>
      <c r="AS37" s="861"/>
      <c r="AT37" s="861"/>
      <c r="AU37" s="861">
        <v>2686</v>
      </c>
      <c r="AV37" s="861"/>
      <c r="AW37" s="861"/>
      <c r="AX37" s="861"/>
      <c r="AY37" s="861"/>
      <c r="AZ37" s="862" t="s">
        <v>534</v>
      </c>
      <c r="BA37" s="862"/>
      <c r="BB37" s="862"/>
      <c r="BC37" s="862"/>
      <c r="BD37" s="862"/>
      <c r="BE37" s="863" t="s">
        <v>422</v>
      </c>
      <c r="BF37" s="863"/>
      <c r="BG37" s="863"/>
      <c r="BH37" s="863"/>
      <c r="BI37" s="864"/>
      <c r="BJ37" s="235"/>
      <c r="BK37" s="235"/>
      <c r="BL37" s="235"/>
      <c r="BM37" s="235"/>
      <c r="BN37" s="235"/>
      <c r="BO37" s="244"/>
      <c r="BP37" s="244"/>
      <c r="BQ37" s="241">
        <v>31</v>
      </c>
      <c r="BR37" s="242"/>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233"/>
    </row>
    <row r="38" spans="1:131" ht="26.25" customHeight="1" x14ac:dyDescent="0.2">
      <c r="A38" s="245">
        <v>11</v>
      </c>
      <c r="B38" s="811" t="s">
        <v>429</v>
      </c>
      <c r="C38" s="812"/>
      <c r="D38" s="812"/>
      <c r="E38" s="812"/>
      <c r="F38" s="812"/>
      <c r="G38" s="812"/>
      <c r="H38" s="812"/>
      <c r="I38" s="812"/>
      <c r="J38" s="812"/>
      <c r="K38" s="812"/>
      <c r="L38" s="812"/>
      <c r="M38" s="812"/>
      <c r="N38" s="812"/>
      <c r="O38" s="812"/>
      <c r="P38" s="813"/>
      <c r="Q38" s="814">
        <v>756</v>
      </c>
      <c r="R38" s="815"/>
      <c r="S38" s="815"/>
      <c r="T38" s="815"/>
      <c r="U38" s="815"/>
      <c r="V38" s="815">
        <v>746</v>
      </c>
      <c r="W38" s="815"/>
      <c r="X38" s="815"/>
      <c r="Y38" s="815"/>
      <c r="Z38" s="815"/>
      <c r="AA38" s="815">
        <v>10</v>
      </c>
      <c r="AB38" s="815"/>
      <c r="AC38" s="815"/>
      <c r="AD38" s="815"/>
      <c r="AE38" s="816"/>
      <c r="AF38" s="817">
        <v>10</v>
      </c>
      <c r="AG38" s="818"/>
      <c r="AH38" s="818"/>
      <c r="AI38" s="818"/>
      <c r="AJ38" s="819"/>
      <c r="AK38" s="865">
        <v>536</v>
      </c>
      <c r="AL38" s="861"/>
      <c r="AM38" s="861"/>
      <c r="AN38" s="861"/>
      <c r="AO38" s="861"/>
      <c r="AP38" s="861">
        <v>3090</v>
      </c>
      <c r="AQ38" s="861"/>
      <c r="AR38" s="861"/>
      <c r="AS38" s="861"/>
      <c r="AT38" s="861"/>
      <c r="AU38" s="861">
        <v>3034</v>
      </c>
      <c r="AV38" s="861"/>
      <c r="AW38" s="861"/>
      <c r="AX38" s="861"/>
      <c r="AY38" s="861"/>
      <c r="AZ38" s="862" t="s">
        <v>534</v>
      </c>
      <c r="BA38" s="862"/>
      <c r="BB38" s="862"/>
      <c r="BC38" s="862"/>
      <c r="BD38" s="862"/>
      <c r="BE38" s="863" t="s">
        <v>424</v>
      </c>
      <c r="BF38" s="863"/>
      <c r="BG38" s="863"/>
      <c r="BH38" s="863"/>
      <c r="BI38" s="864"/>
      <c r="BJ38" s="235"/>
      <c r="BK38" s="235"/>
      <c r="BL38" s="235"/>
      <c r="BM38" s="235"/>
      <c r="BN38" s="235"/>
      <c r="BO38" s="244"/>
      <c r="BP38" s="244"/>
      <c r="BQ38" s="241">
        <v>32</v>
      </c>
      <c r="BR38" s="242"/>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233"/>
    </row>
    <row r="39" spans="1:131" ht="26.25" customHeight="1" x14ac:dyDescent="0.2">
      <c r="A39" s="245">
        <v>12</v>
      </c>
      <c r="B39" s="811" t="s">
        <v>430</v>
      </c>
      <c r="C39" s="812"/>
      <c r="D39" s="812"/>
      <c r="E39" s="812"/>
      <c r="F39" s="812"/>
      <c r="G39" s="812"/>
      <c r="H39" s="812"/>
      <c r="I39" s="812"/>
      <c r="J39" s="812"/>
      <c r="K39" s="812"/>
      <c r="L39" s="812"/>
      <c r="M39" s="812"/>
      <c r="N39" s="812"/>
      <c r="O39" s="812"/>
      <c r="P39" s="813"/>
      <c r="Q39" s="814">
        <v>97</v>
      </c>
      <c r="R39" s="815"/>
      <c r="S39" s="815"/>
      <c r="T39" s="815"/>
      <c r="U39" s="815"/>
      <c r="V39" s="815">
        <v>87</v>
      </c>
      <c r="W39" s="815"/>
      <c r="X39" s="815"/>
      <c r="Y39" s="815"/>
      <c r="Z39" s="815"/>
      <c r="AA39" s="815">
        <v>10</v>
      </c>
      <c r="AB39" s="815"/>
      <c r="AC39" s="815"/>
      <c r="AD39" s="815"/>
      <c r="AE39" s="816"/>
      <c r="AF39" s="817">
        <v>10</v>
      </c>
      <c r="AG39" s="818"/>
      <c r="AH39" s="818"/>
      <c r="AI39" s="818"/>
      <c r="AJ39" s="819"/>
      <c r="AK39" s="865">
        <v>38</v>
      </c>
      <c r="AL39" s="861"/>
      <c r="AM39" s="861"/>
      <c r="AN39" s="861"/>
      <c r="AO39" s="861"/>
      <c r="AP39" s="861">
        <v>306</v>
      </c>
      <c r="AQ39" s="861"/>
      <c r="AR39" s="861"/>
      <c r="AS39" s="861"/>
      <c r="AT39" s="861"/>
      <c r="AU39" s="861">
        <v>306</v>
      </c>
      <c r="AV39" s="861"/>
      <c r="AW39" s="861"/>
      <c r="AX39" s="861"/>
      <c r="AY39" s="861"/>
      <c r="AZ39" s="862" t="s">
        <v>534</v>
      </c>
      <c r="BA39" s="862"/>
      <c r="BB39" s="862"/>
      <c r="BC39" s="862"/>
      <c r="BD39" s="862"/>
      <c r="BE39" s="863" t="s">
        <v>422</v>
      </c>
      <c r="BF39" s="863"/>
      <c r="BG39" s="863"/>
      <c r="BH39" s="863"/>
      <c r="BI39" s="864"/>
      <c r="BJ39" s="235"/>
      <c r="BK39" s="235"/>
      <c r="BL39" s="235"/>
      <c r="BM39" s="235"/>
      <c r="BN39" s="235"/>
      <c r="BO39" s="244"/>
      <c r="BP39" s="244"/>
      <c r="BQ39" s="241">
        <v>33</v>
      </c>
      <c r="BR39" s="242"/>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233"/>
    </row>
    <row r="40" spans="1:131" ht="26.25" customHeight="1" x14ac:dyDescent="0.2">
      <c r="A40" s="241">
        <v>13</v>
      </c>
      <c r="B40" s="811" t="s">
        <v>431</v>
      </c>
      <c r="C40" s="812"/>
      <c r="D40" s="812"/>
      <c r="E40" s="812"/>
      <c r="F40" s="812"/>
      <c r="G40" s="812"/>
      <c r="H40" s="812"/>
      <c r="I40" s="812"/>
      <c r="J40" s="812"/>
      <c r="K40" s="812"/>
      <c r="L40" s="812"/>
      <c r="M40" s="812"/>
      <c r="N40" s="812"/>
      <c r="O40" s="812"/>
      <c r="P40" s="813"/>
      <c r="Q40" s="814">
        <v>52</v>
      </c>
      <c r="R40" s="815"/>
      <c r="S40" s="815"/>
      <c r="T40" s="815"/>
      <c r="U40" s="815"/>
      <c r="V40" s="815">
        <v>52</v>
      </c>
      <c r="W40" s="815"/>
      <c r="X40" s="815"/>
      <c r="Y40" s="815"/>
      <c r="Z40" s="815"/>
      <c r="AA40" s="815" t="s">
        <v>599</v>
      </c>
      <c r="AB40" s="815"/>
      <c r="AC40" s="815"/>
      <c r="AD40" s="815"/>
      <c r="AE40" s="816"/>
      <c r="AF40" s="817" t="s">
        <v>400</v>
      </c>
      <c r="AG40" s="818"/>
      <c r="AH40" s="818"/>
      <c r="AI40" s="818"/>
      <c r="AJ40" s="819"/>
      <c r="AK40" s="865" t="s">
        <v>625</v>
      </c>
      <c r="AL40" s="861"/>
      <c r="AM40" s="861"/>
      <c r="AN40" s="861"/>
      <c r="AO40" s="861"/>
      <c r="AP40" s="861" t="s">
        <v>625</v>
      </c>
      <c r="AQ40" s="861"/>
      <c r="AR40" s="861"/>
      <c r="AS40" s="861"/>
      <c r="AT40" s="861"/>
      <c r="AU40" s="861" t="s">
        <v>599</v>
      </c>
      <c r="AV40" s="861"/>
      <c r="AW40" s="861"/>
      <c r="AX40" s="861"/>
      <c r="AY40" s="861"/>
      <c r="AZ40" s="862" t="s">
        <v>534</v>
      </c>
      <c r="BA40" s="862"/>
      <c r="BB40" s="862"/>
      <c r="BC40" s="862"/>
      <c r="BD40" s="862"/>
      <c r="BE40" s="863" t="s">
        <v>422</v>
      </c>
      <c r="BF40" s="863"/>
      <c r="BG40" s="863"/>
      <c r="BH40" s="863"/>
      <c r="BI40" s="864"/>
      <c r="BJ40" s="235"/>
      <c r="BK40" s="235"/>
      <c r="BL40" s="235"/>
      <c r="BM40" s="235"/>
      <c r="BN40" s="235"/>
      <c r="BO40" s="244"/>
      <c r="BP40" s="244"/>
      <c r="BQ40" s="241">
        <v>34</v>
      </c>
      <c r="BR40" s="242"/>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233"/>
    </row>
    <row r="41" spans="1:131" ht="26.25" customHeight="1" x14ac:dyDescent="0.2">
      <c r="A41" s="241">
        <v>14</v>
      </c>
      <c r="B41" s="811"/>
      <c r="C41" s="812"/>
      <c r="D41" s="812"/>
      <c r="E41" s="812"/>
      <c r="F41" s="812"/>
      <c r="G41" s="812"/>
      <c r="H41" s="812"/>
      <c r="I41" s="812"/>
      <c r="J41" s="812"/>
      <c r="K41" s="812"/>
      <c r="L41" s="812"/>
      <c r="M41" s="812"/>
      <c r="N41" s="812"/>
      <c r="O41" s="812"/>
      <c r="P41" s="813"/>
      <c r="Q41" s="814"/>
      <c r="R41" s="815"/>
      <c r="S41" s="815"/>
      <c r="T41" s="815"/>
      <c r="U41" s="815"/>
      <c r="V41" s="815"/>
      <c r="W41" s="815"/>
      <c r="X41" s="815"/>
      <c r="Y41" s="815"/>
      <c r="Z41" s="815"/>
      <c r="AA41" s="815"/>
      <c r="AB41" s="815"/>
      <c r="AC41" s="815"/>
      <c r="AD41" s="815"/>
      <c r="AE41" s="816"/>
      <c r="AF41" s="817"/>
      <c r="AG41" s="818"/>
      <c r="AH41" s="818"/>
      <c r="AI41" s="818"/>
      <c r="AJ41" s="819"/>
      <c r="AK41" s="865"/>
      <c r="AL41" s="861"/>
      <c r="AM41" s="861"/>
      <c r="AN41" s="861"/>
      <c r="AO41" s="861"/>
      <c r="AP41" s="861"/>
      <c r="AQ41" s="861"/>
      <c r="AR41" s="861"/>
      <c r="AS41" s="861"/>
      <c r="AT41" s="861"/>
      <c r="AU41" s="861"/>
      <c r="AV41" s="861"/>
      <c r="AW41" s="861"/>
      <c r="AX41" s="861"/>
      <c r="AY41" s="861"/>
      <c r="AZ41" s="862"/>
      <c r="BA41" s="862"/>
      <c r="BB41" s="862"/>
      <c r="BC41" s="862"/>
      <c r="BD41" s="862"/>
      <c r="BE41" s="863"/>
      <c r="BF41" s="863"/>
      <c r="BG41" s="863"/>
      <c r="BH41" s="863"/>
      <c r="BI41" s="864"/>
      <c r="BJ41" s="235"/>
      <c r="BK41" s="235"/>
      <c r="BL41" s="235"/>
      <c r="BM41" s="235"/>
      <c r="BN41" s="235"/>
      <c r="BO41" s="244"/>
      <c r="BP41" s="244"/>
      <c r="BQ41" s="241">
        <v>35</v>
      </c>
      <c r="BR41" s="242"/>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233"/>
    </row>
    <row r="42" spans="1:131" ht="26.25" customHeight="1" x14ac:dyDescent="0.2">
      <c r="A42" s="241">
        <v>15</v>
      </c>
      <c r="B42" s="811"/>
      <c r="C42" s="812"/>
      <c r="D42" s="812"/>
      <c r="E42" s="812"/>
      <c r="F42" s="812"/>
      <c r="G42" s="812"/>
      <c r="H42" s="812"/>
      <c r="I42" s="812"/>
      <c r="J42" s="812"/>
      <c r="K42" s="812"/>
      <c r="L42" s="812"/>
      <c r="M42" s="812"/>
      <c r="N42" s="812"/>
      <c r="O42" s="812"/>
      <c r="P42" s="813"/>
      <c r="Q42" s="814"/>
      <c r="R42" s="815"/>
      <c r="S42" s="815"/>
      <c r="T42" s="815"/>
      <c r="U42" s="815"/>
      <c r="V42" s="815"/>
      <c r="W42" s="815"/>
      <c r="X42" s="815"/>
      <c r="Y42" s="815"/>
      <c r="Z42" s="815"/>
      <c r="AA42" s="815"/>
      <c r="AB42" s="815"/>
      <c r="AC42" s="815"/>
      <c r="AD42" s="815"/>
      <c r="AE42" s="816"/>
      <c r="AF42" s="817"/>
      <c r="AG42" s="818"/>
      <c r="AH42" s="818"/>
      <c r="AI42" s="818"/>
      <c r="AJ42" s="819"/>
      <c r="AK42" s="865"/>
      <c r="AL42" s="861"/>
      <c r="AM42" s="861"/>
      <c r="AN42" s="861"/>
      <c r="AO42" s="861"/>
      <c r="AP42" s="861"/>
      <c r="AQ42" s="861"/>
      <c r="AR42" s="861"/>
      <c r="AS42" s="861"/>
      <c r="AT42" s="861"/>
      <c r="AU42" s="861"/>
      <c r="AV42" s="861"/>
      <c r="AW42" s="861"/>
      <c r="AX42" s="861"/>
      <c r="AY42" s="861"/>
      <c r="AZ42" s="862"/>
      <c r="BA42" s="862"/>
      <c r="BB42" s="862"/>
      <c r="BC42" s="862"/>
      <c r="BD42" s="862"/>
      <c r="BE42" s="863"/>
      <c r="BF42" s="863"/>
      <c r="BG42" s="863"/>
      <c r="BH42" s="863"/>
      <c r="BI42" s="864"/>
      <c r="BJ42" s="235"/>
      <c r="BK42" s="235"/>
      <c r="BL42" s="235"/>
      <c r="BM42" s="235"/>
      <c r="BN42" s="235"/>
      <c r="BO42" s="244"/>
      <c r="BP42" s="244"/>
      <c r="BQ42" s="241">
        <v>36</v>
      </c>
      <c r="BR42" s="242"/>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233"/>
    </row>
    <row r="43" spans="1:131" ht="26.25" customHeight="1" x14ac:dyDescent="0.2">
      <c r="A43" s="241">
        <v>16</v>
      </c>
      <c r="B43" s="811"/>
      <c r="C43" s="812"/>
      <c r="D43" s="812"/>
      <c r="E43" s="812"/>
      <c r="F43" s="812"/>
      <c r="G43" s="812"/>
      <c r="H43" s="812"/>
      <c r="I43" s="812"/>
      <c r="J43" s="812"/>
      <c r="K43" s="812"/>
      <c r="L43" s="812"/>
      <c r="M43" s="812"/>
      <c r="N43" s="812"/>
      <c r="O43" s="812"/>
      <c r="P43" s="813"/>
      <c r="Q43" s="814"/>
      <c r="R43" s="815"/>
      <c r="S43" s="815"/>
      <c r="T43" s="815"/>
      <c r="U43" s="815"/>
      <c r="V43" s="815"/>
      <c r="W43" s="815"/>
      <c r="X43" s="815"/>
      <c r="Y43" s="815"/>
      <c r="Z43" s="815"/>
      <c r="AA43" s="815"/>
      <c r="AB43" s="815"/>
      <c r="AC43" s="815"/>
      <c r="AD43" s="815"/>
      <c r="AE43" s="816"/>
      <c r="AF43" s="817"/>
      <c r="AG43" s="818"/>
      <c r="AH43" s="818"/>
      <c r="AI43" s="818"/>
      <c r="AJ43" s="819"/>
      <c r="AK43" s="865"/>
      <c r="AL43" s="861"/>
      <c r="AM43" s="861"/>
      <c r="AN43" s="861"/>
      <c r="AO43" s="861"/>
      <c r="AP43" s="861"/>
      <c r="AQ43" s="861"/>
      <c r="AR43" s="861"/>
      <c r="AS43" s="861"/>
      <c r="AT43" s="861"/>
      <c r="AU43" s="861"/>
      <c r="AV43" s="861"/>
      <c r="AW43" s="861"/>
      <c r="AX43" s="861"/>
      <c r="AY43" s="861"/>
      <c r="AZ43" s="862"/>
      <c r="BA43" s="862"/>
      <c r="BB43" s="862"/>
      <c r="BC43" s="862"/>
      <c r="BD43" s="862"/>
      <c r="BE43" s="863"/>
      <c r="BF43" s="863"/>
      <c r="BG43" s="863"/>
      <c r="BH43" s="863"/>
      <c r="BI43" s="864"/>
      <c r="BJ43" s="235"/>
      <c r="BK43" s="235"/>
      <c r="BL43" s="235"/>
      <c r="BM43" s="235"/>
      <c r="BN43" s="235"/>
      <c r="BO43" s="244"/>
      <c r="BP43" s="244"/>
      <c r="BQ43" s="241">
        <v>37</v>
      </c>
      <c r="BR43" s="242"/>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233"/>
    </row>
    <row r="44" spans="1:131" ht="26.25" customHeight="1" x14ac:dyDescent="0.2">
      <c r="A44" s="241">
        <v>17</v>
      </c>
      <c r="B44" s="811"/>
      <c r="C44" s="812"/>
      <c r="D44" s="812"/>
      <c r="E44" s="812"/>
      <c r="F44" s="812"/>
      <c r="G44" s="812"/>
      <c r="H44" s="812"/>
      <c r="I44" s="812"/>
      <c r="J44" s="812"/>
      <c r="K44" s="812"/>
      <c r="L44" s="812"/>
      <c r="M44" s="812"/>
      <c r="N44" s="812"/>
      <c r="O44" s="812"/>
      <c r="P44" s="813"/>
      <c r="Q44" s="814"/>
      <c r="R44" s="815"/>
      <c r="S44" s="815"/>
      <c r="T44" s="815"/>
      <c r="U44" s="815"/>
      <c r="V44" s="815"/>
      <c r="W44" s="815"/>
      <c r="X44" s="815"/>
      <c r="Y44" s="815"/>
      <c r="Z44" s="815"/>
      <c r="AA44" s="815"/>
      <c r="AB44" s="815"/>
      <c r="AC44" s="815"/>
      <c r="AD44" s="815"/>
      <c r="AE44" s="816"/>
      <c r="AF44" s="817"/>
      <c r="AG44" s="818"/>
      <c r="AH44" s="818"/>
      <c r="AI44" s="818"/>
      <c r="AJ44" s="819"/>
      <c r="AK44" s="865"/>
      <c r="AL44" s="861"/>
      <c r="AM44" s="861"/>
      <c r="AN44" s="861"/>
      <c r="AO44" s="861"/>
      <c r="AP44" s="861"/>
      <c r="AQ44" s="861"/>
      <c r="AR44" s="861"/>
      <c r="AS44" s="861"/>
      <c r="AT44" s="861"/>
      <c r="AU44" s="861"/>
      <c r="AV44" s="861"/>
      <c r="AW44" s="861"/>
      <c r="AX44" s="861"/>
      <c r="AY44" s="861"/>
      <c r="AZ44" s="862"/>
      <c r="BA44" s="862"/>
      <c r="BB44" s="862"/>
      <c r="BC44" s="862"/>
      <c r="BD44" s="862"/>
      <c r="BE44" s="863"/>
      <c r="BF44" s="863"/>
      <c r="BG44" s="863"/>
      <c r="BH44" s="863"/>
      <c r="BI44" s="864"/>
      <c r="BJ44" s="235"/>
      <c r="BK44" s="235"/>
      <c r="BL44" s="235"/>
      <c r="BM44" s="235"/>
      <c r="BN44" s="235"/>
      <c r="BO44" s="244"/>
      <c r="BP44" s="244"/>
      <c r="BQ44" s="241">
        <v>38</v>
      </c>
      <c r="BR44" s="242"/>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233"/>
    </row>
    <row r="45" spans="1:131" ht="26.25" customHeight="1" x14ac:dyDescent="0.2">
      <c r="A45" s="241">
        <v>18</v>
      </c>
      <c r="B45" s="811"/>
      <c r="C45" s="812"/>
      <c r="D45" s="812"/>
      <c r="E45" s="812"/>
      <c r="F45" s="812"/>
      <c r="G45" s="812"/>
      <c r="H45" s="812"/>
      <c r="I45" s="812"/>
      <c r="J45" s="812"/>
      <c r="K45" s="812"/>
      <c r="L45" s="812"/>
      <c r="M45" s="812"/>
      <c r="N45" s="812"/>
      <c r="O45" s="812"/>
      <c r="P45" s="813"/>
      <c r="Q45" s="814"/>
      <c r="R45" s="815"/>
      <c r="S45" s="815"/>
      <c r="T45" s="815"/>
      <c r="U45" s="815"/>
      <c r="V45" s="815"/>
      <c r="W45" s="815"/>
      <c r="X45" s="815"/>
      <c r="Y45" s="815"/>
      <c r="Z45" s="815"/>
      <c r="AA45" s="815"/>
      <c r="AB45" s="815"/>
      <c r="AC45" s="815"/>
      <c r="AD45" s="815"/>
      <c r="AE45" s="816"/>
      <c r="AF45" s="817"/>
      <c r="AG45" s="818"/>
      <c r="AH45" s="818"/>
      <c r="AI45" s="818"/>
      <c r="AJ45" s="819"/>
      <c r="AK45" s="865"/>
      <c r="AL45" s="861"/>
      <c r="AM45" s="861"/>
      <c r="AN45" s="861"/>
      <c r="AO45" s="861"/>
      <c r="AP45" s="861"/>
      <c r="AQ45" s="861"/>
      <c r="AR45" s="861"/>
      <c r="AS45" s="861"/>
      <c r="AT45" s="861"/>
      <c r="AU45" s="861"/>
      <c r="AV45" s="861"/>
      <c r="AW45" s="861"/>
      <c r="AX45" s="861"/>
      <c r="AY45" s="861"/>
      <c r="AZ45" s="862"/>
      <c r="BA45" s="862"/>
      <c r="BB45" s="862"/>
      <c r="BC45" s="862"/>
      <c r="BD45" s="862"/>
      <c r="BE45" s="863"/>
      <c r="BF45" s="863"/>
      <c r="BG45" s="863"/>
      <c r="BH45" s="863"/>
      <c r="BI45" s="864"/>
      <c r="BJ45" s="235"/>
      <c r="BK45" s="235"/>
      <c r="BL45" s="235"/>
      <c r="BM45" s="235"/>
      <c r="BN45" s="235"/>
      <c r="BO45" s="244"/>
      <c r="BP45" s="244"/>
      <c r="BQ45" s="241">
        <v>39</v>
      </c>
      <c r="BR45" s="242"/>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233"/>
    </row>
    <row r="46" spans="1:131" ht="26.25" customHeight="1" x14ac:dyDescent="0.2">
      <c r="A46" s="241">
        <v>19</v>
      </c>
      <c r="B46" s="811"/>
      <c r="C46" s="812"/>
      <c r="D46" s="812"/>
      <c r="E46" s="812"/>
      <c r="F46" s="812"/>
      <c r="G46" s="812"/>
      <c r="H46" s="812"/>
      <c r="I46" s="812"/>
      <c r="J46" s="812"/>
      <c r="K46" s="812"/>
      <c r="L46" s="812"/>
      <c r="M46" s="812"/>
      <c r="N46" s="812"/>
      <c r="O46" s="812"/>
      <c r="P46" s="813"/>
      <c r="Q46" s="814"/>
      <c r="R46" s="815"/>
      <c r="S46" s="815"/>
      <c r="T46" s="815"/>
      <c r="U46" s="815"/>
      <c r="V46" s="815"/>
      <c r="W46" s="815"/>
      <c r="X46" s="815"/>
      <c r="Y46" s="815"/>
      <c r="Z46" s="815"/>
      <c r="AA46" s="815"/>
      <c r="AB46" s="815"/>
      <c r="AC46" s="815"/>
      <c r="AD46" s="815"/>
      <c r="AE46" s="816"/>
      <c r="AF46" s="817"/>
      <c r="AG46" s="818"/>
      <c r="AH46" s="818"/>
      <c r="AI46" s="818"/>
      <c r="AJ46" s="819"/>
      <c r="AK46" s="865"/>
      <c r="AL46" s="861"/>
      <c r="AM46" s="861"/>
      <c r="AN46" s="861"/>
      <c r="AO46" s="861"/>
      <c r="AP46" s="861"/>
      <c r="AQ46" s="861"/>
      <c r="AR46" s="861"/>
      <c r="AS46" s="861"/>
      <c r="AT46" s="861"/>
      <c r="AU46" s="861"/>
      <c r="AV46" s="861"/>
      <c r="AW46" s="861"/>
      <c r="AX46" s="861"/>
      <c r="AY46" s="861"/>
      <c r="AZ46" s="862"/>
      <c r="BA46" s="862"/>
      <c r="BB46" s="862"/>
      <c r="BC46" s="862"/>
      <c r="BD46" s="862"/>
      <c r="BE46" s="863"/>
      <c r="BF46" s="863"/>
      <c r="BG46" s="863"/>
      <c r="BH46" s="863"/>
      <c r="BI46" s="864"/>
      <c r="BJ46" s="235"/>
      <c r="BK46" s="235"/>
      <c r="BL46" s="235"/>
      <c r="BM46" s="235"/>
      <c r="BN46" s="235"/>
      <c r="BO46" s="244"/>
      <c r="BP46" s="244"/>
      <c r="BQ46" s="241">
        <v>40</v>
      </c>
      <c r="BR46" s="242"/>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233"/>
    </row>
    <row r="47" spans="1:131" ht="26.25" customHeight="1" x14ac:dyDescent="0.2">
      <c r="A47" s="241">
        <v>20</v>
      </c>
      <c r="B47" s="811"/>
      <c r="C47" s="812"/>
      <c r="D47" s="812"/>
      <c r="E47" s="812"/>
      <c r="F47" s="812"/>
      <c r="G47" s="812"/>
      <c r="H47" s="812"/>
      <c r="I47" s="812"/>
      <c r="J47" s="812"/>
      <c r="K47" s="812"/>
      <c r="L47" s="812"/>
      <c r="M47" s="812"/>
      <c r="N47" s="812"/>
      <c r="O47" s="812"/>
      <c r="P47" s="813"/>
      <c r="Q47" s="814"/>
      <c r="R47" s="815"/>
      <c r="S47" s="815"/>
      <c r="T47" s="815"/>
      <c r="U47" s="815"/>
      <c r="V47" s="815"/>
      <c r="W47" s="815"/>
      <c r="X47" s="815"/>
      <c r="Y47" s="815"/>
      <c r="Z47" s="815"/>
      <c r="AA47" s="815"/>
      <c r="AB47" s="815"/>
      <c r="AC47" s="815"/>
      <c r="AD47" s="815"/>
      <c r="AE47" s="816"/>
      <c r="AF47" s="817"/>
      <c r="AG47" s="818"/>
      <c r="AH47" s="818"/>
      <c r="AI47" s="818"/>
      <c r="AJ47" s="819"/>
      <c r="AK47" s="865"/>
      <c r="AL47" s="861"/>
      <c r="AM47" s="861"/>
      <c r="AN47" s="861"/>
      <c r="AO47" s="861"/>
      <c r="AP47" s="861"/>
      <c r="AQ47" s="861"/>
      <c r="AR47" s="861"/>
      <c r="AS47" s="861"/>
      <c r="AT47" s="861"/>
      <c r="AU47" s="861"/>
      <c r="AV47" s="861"/>
      <c r="AW47" s="861"/>
      <c r="AX47" s="861"/>
      <c r="AY47" s="861"/>
      <c r="AZ47" s="862"/>
      <c r="BA47" s="862"/>
      <c r="BB47" s="862"/>
      <c r="BC47" s="862"/>
      <c r="BD47" s="862"/>
      <c r="BE47" s="863"/>
      <c r="BF47" s="863"/>
      <c r="BG47" s="863"/>
      <c r="BH47" s="863"/>
      <c r="BI47" s="864"/>
      <c r="BJ47" s="235"/>
      <c r="BK47" s="235"/>
      <c r="BL47" s="235"/>
      <c r="BM47" s="235"/>
      <c r="BN47" s="235"/>
      <c r="BO47" s="244"/>
      <c r="BP47" s="244"/>
      <c r="BQ47" s="241">
        <v>41</v>
      </c>
      <c r="BR47" s="242"/>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233"/>
    </row>
    <row r="48" spans="1:131" ht="26.25" customHeight="1" x14ac:dyDescent="0.2">
      <c r="A48" s="241">
        <v>21</v>
      </c>
      <c r="B48" s="811"/>
      <c r="C48" s="812"/>
      <c r="D48" s="812"/>
      <c r="E48" s="812"/>
      <c r="F48" s="812"/>
      <c r="G48" s="812"/>
      <c r="H48" s="812"/>
      <c r="I48" s="812"/>
      <c r="J48" s="812"/>
      <c r="K48" s="812"/>
      <c r="L48" s="812"/>
      <c r="M48" s="812"/>
      <c r="N48" s="812"/>
      <c r="O48" s="812"/>
      <c r="P48" s="813"/>
      <c r="Q48" s="814"/>
      <c r="R48" s="815"/>
      <c r="S48" s="815"/>
      <c r="T48" s="815"/>
      <c r="U48" s="815"/>
      <c r="V48" s="815"/>
      <c r="W48" s="815"/>
      <c r="X48" s="815"/>
      <c r="Y48" s="815"/>
      <c r="Z48" s="815"/>
      <c r="AA48" s="815"/>
      <c r="AB48" s="815"/>
      <c r="AC48" s="815"/>
      <c r="AD48" s="815"/>
      <c r="AE48" s="816"/>
      <c r="AF48" s="817"/>
      <c r="AG48" s="818"/>
      <c r="AH48" s="818"/>
      <c r="AI48" s="818"/>
      <c r="AJ48" s="819"/>
      <c r="AK48" s="865"/>
      <c r="AL48" s="861"/>
      <c r="AM48" s="861"/>
      <c r="AN48" s="861"/>
      <c r="AO48" s="861"/>
      <c r="AP48" s="861"/>
      <c r="AQ48" s="861"/>
      <c r="AR48" s="861"/>
      <c r="AS48" s="861"/>
      <c r="AT48" s="861"/>
      <c r="AU48" s="861"/>
      <c r="AV48" s="861"/>
      <c r="AW48" s="861"/>
      <c r="AX48" s="861"/>
      <c r="AY48" s="861"/>
      <c r="AZ48" s="862"/>
      <c r="BA48" s="862"/>
      <c r="BB48" s="862"/>
      <c r="BC48" s="862"/>
      <c r="BD48" s="862"/>
      <c r="BE48" s="863"/>
      <c r="BF48" s="863"/>
      <c r="BG48" s="863"/>
      <c r="BH48" s="863"/>
      <c r="BI48" s="864"/>
      <c r="BJ48" s="235"/>
      <c r="BK48" s="235"/>
      <c r="BL48" s="235"/>
      <c r="BM48" s="235"/>
      <c r="BN48" s="235"/>
      <c r="BO48" s="244"/>
      <c r="BP48" s="244"/>
      <c r="BQ48" s="241">
        <v>42</v>
      </c>
      <c r="BR48" s="242"/>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233"/>
    </row>
    <row r="49" spans="1:131" ht="26.25" customHeight="1" x14ac:dyDescent="0.2">
      <c r="A49" s="241">
        <v>22</v>
      </c>
      <c r="B49" s="811"/>
      <c r="C49" s="812"/>
      <c r="D49" s="812"/>
      <c r="E49" s="812"/>
      <c r="F49" s="812"/>
      <c r="G49" s="812"/>
      <c r="H49" s="812"/>
      <c r="I49" s="812"/>
      <c r="J49" s="812"/>
      <c r="K49" s="812"/>
      <c r="L49" s="812"/>
      <c r="M49" s="812"/>
      <c r="N49" s="812"/>
      <c r="O49" s="812"/>
      <c r="P49" s="813"/>
      <c r="Q49" s="814"/>
      <c r="R49" s="815"/>
      <c r="S49" s="815"/>
      <c r="T49" s="815"/>
      <c r="U49" s="815"/>
      <c r="V49" s="815"/>
      <c r="W49" s="815"/>
      <c r="X49" s="815"/>
      <c r="Y49" s="815"/>
      <c r="Z49" s="815"/>
      <c r="AA49" s="815"/>
      <c r="AB49" s="815"/>
      <c r="AC49" s="815"/>
      <c r="AD49" s="815"/>
      <c r="AE49" s="816"/>
      <c r="AF49" s="817"/>
      <c r="AG49" s="818"/>
      <c r="AH49" s="818"/>
      <c r="AI49" s="818"/>
      <c r="AJ49" s="819"/>
      <c r="AK49" s="865"/>
      <c r="AL49" s="861"/>
      <c r="AM49" s="861"/>
      <c r="AN49" s="861"/>
      <c r="AO49" s="861"/>
      <c r="AP49" s="861"/>
      <c r="AQ49" s="861"/>
      <c r="AR49" s="861"/>
      <c r="AS49" s="861"/>
      <c r="AT49" s="861"/>
      <c r="AU49" s="861"/>
      <c r="AV49" s="861"/>
      <c r="AW49" s="861"/>
      <c r="AX49" s="861"/>
      <c r="AY49" s="861"/>
      <c r="AZ49" s="862"/>
      <c r="BA49" s="862"/>
      <c r="BB49" s="862"/>
      <c r="BC49" s="862"/>
      <c r="BD49" s="862"/>
      <c r="BE49" s="863"/>
      <c r="BF49" s="863"/>
      <c r="BG49" s="863"/>
      <c r="BH49" s="863"/>
      <c r="BI49" s="864"/>
      <c r="BJ49" s="235"/>
      <c r="BK49" s="235"/>
      <c r="BL49" s="235"/>
      <c r="BM49" s="235"/>
      <c r="BN49" s="235"/>
      <c r="BO49" s="244"/>
      <c r="BP49" s="244"/>
      <c r="BQ49" s="241">
        <v>43</v>
      </c>
      <c r="BR49" s="242"/>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233"/>
    </row>
    <row r="50" spans="1:131" ht="26.25" customHeight="1" x14ac:dyDescent="0.2">
      <c r="A50" s="241">
        <v>23</v>
      </c>
      <c r="B50" s="811"/>
      <c r="C50" s="812"/>
      <c r="D50" s="812"/>
      <c r="E50" s="812"/>
      <c r="F50" s="812"/>
      <c r="G50" s="812"/>
      <c r="H50" s="812"/>
      <c r="I50" s="812"/>
      <c r="J50" s="812"/>
      <c r="K50" s="812"/>
      <c r="L50" s="812"/>
      <c r="M50" s="812"/>
      <c r="N50" s="812"/>
      <c r="O50" s="812"/>
      <c r="P50" s="813"/>
      <c r="Q50" s="866"/>
      <c r="R50" s="867"/>
      <c r="S50" s="867"/>
      <c r="T50" s="867"/>
      <c r="U50" s="867"/>
      <c r="V50" s="867"/>
      <c r="W50" s="867"/>
      <c r="X50" s="867"/>
      <c r="Y50" s="867"/>
      <c r="Z50" s="867"/>
      <c r="AA50" s="867"/>
      <c r="AB50" s="867"/>
      <c r="AC50" s="867"/>
      <c r="AD50" s="867"/>
      <c r="AE50" s="868"/>
      <c r="AF50" s="817"/>
      <c r="AG50" s="818"/>
      <c r="AH50" s="818"/>
      <c r="AI50" s="818"/>
      <c r="AJ50" s="819"/>
      <c r="AK50" s="870"/>
      <c r="AL50" s="867"/>
      <c r="AM50" s="867"/>
      <c r="AN50" s="867"/>
      <c r="AO50" s="867"/>
      <c r="AP50" s="867"/>
      <c r="AQ50" s="867"/>
      <c r="AR50" s="867"/>
      <c r="AS50" s="867"/>
      <c r="AT50" s="867"/>
      <c r="AU50" s="867"/>
      <c r="AV50" s="867"/>
      <c r="AW50" s="867"/>
      <c r="AX50" s="867"/>
      <c r="AY50" s="867"/>
      <c r="AZ50" s="869"/>
      <c r="BA50" s="869"/>
      <c r="BB50" s="869"/>
      <c r="BC50" s="869"/>
      <c r="BD50" s="869"/>
      <c r="BE50" s="863"/>
      <c r="BF50" s="863"/>
      <c r="BG50" s="863"/>
      <c r="BH50" s="863"/>
      <c r="BI50" s="864"/>
      <c r="BJ50" s="235"/>
      <c r="BK50" s="235"/>
      <c r="BL50" s="235"/>
      <c r="BM50" s="235"/>
      <c r="BN50" s="235"/>
      <c r="BO50" s="244"/>
      <c r="BP50" s="244"/>
      <c r="BQ50" s="241">
        <v>44</v>
      </c>
      <c r="BR50" s="242"/>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233"/>
    </row>
    <row r="51" spans="1:131" ht="26.25" customHeight="1" x14ac:dyDescent="0.2">
      <c r="A51" s="241">
        <v>24</v>
      </c>
      <c r="B51" s="811"/>
      <c r="C51" s="812"/>
      <c r="D51" s="812"/>
      <c r="E51" s="812"/>
      <c r="F51" s="812"/>
      <c r="G51" s="812"/>
      <c r="H51" s="812"/>
      <c r="I51" s="812"/>
      <c r="J51" s="812"/>
      <c r="K51" s="812"/>
      <c r="L51" s="812"/>
      <c r="M51" s="812"/>
      <c r="N51" s="812"/>
      <c r="O51" s="812"/>
      <c r="P51" s="813"/>
      <c r="Q51" s="866"/>
      <c r="R51" s="867"/>
      <c r="S51" s="867"/>
      <c r="T51" s="867"/>
      <c r="U51" s="867"/>
      <c r="V51" s="867"/>
      <c r="W51" s="867"/>
      <c r="X51" s="867"/>
      <c r="Y51" s="867"/>
      <c r="Z51" s="867"/>
      <c r="AA51" s="867"/>
      <c r="AB51" s="867"/>
      <c r="AC51" s="867"/>
      <c r="AD51" s="867"/>
      <c r="AE51" s="868"/>
      <c r="AF51" s="817"/>
      <c r="AG51" s="818"/>
      <c r="AH51" s="818"/>
      <c r="AI51" s="818"/>
      <c r="AJ51" s="819"/>
      <c r="AK51" s="870"/>
      <c r="AL51" s="867"/>
      <c r="AM51" s="867"/>
      <c r="AN51" s="867"/>
      <c r="AO51" s="867"/>
      <c r="AP51" s="867"/>
      <c r="AQ51" s="867"/>
      <c r="AR51" s="867"/>
      <c r="AS51" s="867"/>
      <c r="AT51" s="867"/>
      <c r="AU51" s="867"/>
      <c r="AV51" s="867"/>
      <c r="AW51" s="867"/>
      <c r="AX51" s="867"/>
      <c r="AY51" s="867"/>
      <c r="AZ51" s="869"/>
      <c r="BA51" s="869"/>
      <c r="BB51" s="869"/>
      <c r="BC51" s="869"/>
      <c r="BD51" s="869"/>
      <c r="BE51" s="863"/>
      <c r="BF51" s="863"/>
      <c r="BG51" s="863"/>
      <c r="BH51" s="863"/>
      <c r="BI51" s="864"/>
      <c r="BJ51" s="235"/>
      <c r="BK51" s="235"/>
      <c r="BL51" s="235"/>
      <c r="BM51" s="235"/>
      <c r="BN51" s="235"/>
      <c r="BO51" s="244"/>
      <c r="BP51" s="244"/>
      <c r="BQ51" s="241">
        <v>45</v>
      </c>
      <c r="BR51" s="242"/>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233"/>
    </row>
    <row r="52" spans="1:131" ht="26.25" customHeight="1" x14ac:dyDescent="0.2">
      <c r="A52" s="241">
        <v>25</v>
      </c>
      <c r="B52" s="811"/>
      <c r="C52" s="812"/>
      <c r="D52" s="812"/>
      <c r="E52" s="812"/>
      <c r="F52" s="812"/>
      <c r="G52" s="812"/>
      <c r="H52" s="812"/>
      <c r="I52" s="812"/>
      <c r="J52" s="812"/>
      <c r="K52" s="812"/>
      <c r="L52" s="812"/>
      <c r="M52" s="812"/>
      <c r="N52" s="812"/>
      <c r="O52" s="812"/>
      <c r="P52" s="813"/>
      <c r="Q52" s="866"/>
      <c r="R52" s="867"/>
      <c r="S52" s="867"/>
      <c r="T52" s="867"/>
      <c r="U52" s="867"/>
      <c r="V52" s="867"/>
      <c r="W52" s="867"/>
      <c r="X52" s="867"/>
      <c r="Y52" s="867"/>
      <c r="Z52" s="867"/>
      <c r="AA52" s="867"/>
      <c r="AB52" s="867"/>
      <c r="AC52" s="867"/>
      <c r="AD52" s="867"/>
      <c r="AE52" s="868"/>
      <c r="AF52" s="817"/>
      <c r="AG52" s="818"/>
      <c r="AH52" s="818"/>
      <c r="AI52" s="818"/>
      <c r="AJ52" s="819"/>
      <c r="AK52" s="870"/>
      <c r="AL52" s="867"/>
      <c r="AM52" s="867"/>
      <c r="AN52" s="867"/>
      <c r="AO52" s="867"/>
      <c r="AP52" s="867"/>
      <c r="AQ52" s="867"/>
      <c r="AR52" s="867"/>
      <c r="AS52" s="867"/>
      <c r="AT52" s="867"/>
      <c r="AU52" s="867"/>
      <c r="AV52" s="867"/>
      <c r="AW52" s="867"/>
      <c r="AX52" s="867"/>
      <c r="AY52" s="867"/>
      <c r="AZ52" s="869"/>
      <c r="BA52" s="869"/>
      <c r="BB52" s="869"/>
      <c r="BC52" s="869"/>
      <c r="BD52" s="869"/>
      <c r="BE52" s="863"/>
      <c r="BF52" s="863"/>
      <c r="BG52" s="863"/>
      <c r="BH52" s="863"/>
      <c r="BI52" s="864"/>
      <c r="BJ52" s="235"/>
      <c r="BK52" s="235"/>
      <c r="BL52" s="235"/>
      <c r="BM52" s="235"/>
      <c r="BN52" s="235"/>
      <c r="BO52" s="244"/>
      <c r="BP52" s="244"/>
      <c r="BQ52" s="241">
        <v>46</v>
      </c>
      <c r="BR52" s="242"/>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233"/>
    </row>
    <row r="53" spans="1:131" ht="26.25" customHeight="1" x14ac:dyDescent="0.2">
      <c r="A53" s="241">
        <v>26</v>
      </c>
      <c r="B53" s="811"/>
      <c r="C53" s="812"/>
      <c r="D53" s="812"/>
      <c r="E53" s="812"/>
      <c r="F53" s="812"/>
      <c r="G53" s="812"/>
      <c r="H53" s="812"/>
      <c r="I53" s="812"/>
      <c r="J53" s="812"/>
      <c r="K53" s="812"/>
      <c r="L53" s="812"/>
      <c r="M53" s="812"/>
      <c r="N53" s="812"/>
      <c r="O53" s="812"/>
      <c r="P53" s="813"/>
      <c r="Q53" s="866"/>
      <c r="R53" s="867"/>
      <c r="S53" s="867"/>
      <c r="T53" s="867"/>
      <c r="U53" s="867"/>
      <c r="V53" s="867"/>
      <c r="W53" s="867"/>
      <c r="X53" s="867"/>
      <c r="Y53" s="867"/>
      <c r="Z53" s="867"/>
      <c r="AA53" s="867"/>
      <c r="AB53" s="867"/>
      <c r="AC53" s="867"/>
      <c r="AD53" s="867"/>
      <c r="AE53" s="868"/>
      <c r="AF53" s="817"/>
      <c r="AG53" s="818"/>
      <c r="AH53" s="818"/>
      <c r="AI53" s="818"/>
      <c r="AJ53" s="819"/>
      <c r="AK53" s="870"/>
      <c r="AL53" s="867"/>
      <c r="AM53" s="867"/>
      <c r="AN53" s="867"/>
      <c r="AO53" s="867"/>
      <c r="AP53" s="867"/>
      <c r="AQ53" s="867"/>
      <c r="AR53" s="867"/>
      <c r="AS53" s="867"/>
      <c r="AT53" s="867"/>
      <c r="AU53" s="867"/>
      <c r="AV53" s="867"/>
      <c r="AW53" s="867"/>
      <c r="AX53" s="867"/>
      <c r="AY53" s="867"/>
      <c r="AZ53" s="869"/>
      <c r="BA53" s="869"/>
      <c r="BB53" s="869"/>
      <c r="BC53" s="869"/>
      <c r="BD53" s="869"/>
      <c r="BE53" s="863"/>
      <c r="BF53" s="863"/>
      <c r="BG53" s="863"/>
      <c r="BH53" s="863"/>
      <c r="BI53" s="864"/>
      <c r="BJ53" s="235"/>
      <c r="BK53" s="235"/>
      <c r="BL53" s="235"/>
      <c r="BM53" s="235"/>
      <c r="BN53" s="235"/>
      <c r="BO53" s="244"/>
      <c r="BP53" s="244"/>
      <c r="BQ53" s="241">
        <v>47</v>
      </c>
      <c r="BR53" s="242"/>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233"/>
    </row>
    <row r="54" spans="1:131" ht="26.25" customHeight="1" x14ac:dyDescent="0.2">
      <c r="A54" s="241">
        <v>27</v>
      </c>
      <c r="B54" s="811"/>
      <c r="C54" s="812"/>
      <c r="D54" s="812"/>
      <c r="E54" s="812"/>
      <c r="F54" s="812"/>
      <c r="G54" s="812"/>
      <c r="H54" s="812"/>
      <c r="I54" s="812"/>
      <c r="J54" s="812"/>
      <c r="K54" s="812"/>
      <c r="L54" s="812"/>
      <c r="M54" s="812"/>
      <c r="N54" s="812"/>
      <c r="O54" s="812"/>
      <c r="P54" s="813"/>
      <c r="Q54" s="866"/>
      <c r="R54" s="867"/>
      <c r="S54" s="867"/>
      <c r="T54" s="867"/>
      <c r="U54" s="867"/>
      <c r="V54" s="867"/>
      <c r="W54" s="867"/>
      <c r="X54" s="867"/>
      <c r="Y54" s="867"/>
      <c r="Z54" s="867"/>
      <c r="AA54" s="867"/>
      <c r="AB54" s="867"/>
      <c r="AC54" s="867"/>
      <c r="AD54" s="867"/>
      <c r="AE54" s="868"/>
      <c r="AF54" s="817"/>
      <c r="AG54" s="818"/>
      <c r="AH54" s="818"/>
      <c r="AI54" s="818"/>
      <c r="AJ54" s="819"/>
      <c r="AK54" s="870"/>
      <c r="AL54" s="867"/>
      <c r="AM54" s="867"/>
      <c r="AN54" s="867"/>
      <c r="AO54" s="867"/>
      <c r="AP54" s="867"/>
      <c r="AQ54" s="867"/>
      <c r="AR54" s="867"/>
      <c r="AS54" s="867"/>
      <c r="AT54" s="867"/>
      <c r="AU54" s="867"/>
      <c r="AV54" s="867"/>
      <c r="AW54" s="867"/>
      <c r="AX54" s="867"/>
      <c r="AY54" s="867"/>
      <c r="AZ54" s="869"/>
      <c r="BA54" s="869"/>
      <c r="BB54" s="869"/>
      <c r="BC54" s="869"/>
      <c r="BD54" s="869"/>
      <c r="BE54" s="863"/>
      <c r="BF54" s="863"/>
      <c r="BG54" s="863"/>
      <c r="BH54" s="863"/>
      <c r="BI54" s="864"/>
      <c r="BJ54" s="235"/>
      <c r="BK54" s="235"/>
      <c r="BL54" s="235"/>
      <c r="BM54" s="235"/>
      <c r="BN54" s="235"/>
      <c r="BO54" s="244"/>
      <c r="BP54" s="244"/>
      <c r="BQ54" s="241">
        <v>48</v>
      </c>
      <c r="BR54" s="242"/>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233"/>
    </row>
    <row r="55" spans="1:131" ht="26.25" customHeight="1" x14ac:dyDescent="0.2">
      <c r="A55" s="241">
        <v>28</v>
      </c>
      <c r="B55" s="811"/>
      <c r="C55" s="812"/>
      <c r="D55" s="812"/>
      <c r="E55" s="812"/>
      <c r="F55" s="812"/>
      <c r="G55" s="812"/>
      <c r="H55" s="812"/>
      <c r="I55" s="812"/>
      <c r="J55" s="812"/>
      <c r="K55" s="812"/>
      <c r="L55" s="812"/>
      <c r="M55" s="812"/>
      <c r="N55" s="812"/>
      <c r="O55" s="812"/>
      <c r="P55" s="813"/>
      <c r="Q55" s="866"/>
      <c r="R55" s="867"/>
      <c r="S55" s="867"/>
      <c r="T55" s="867"/>
      <c r="U55" s="867"/>
      <c r="V55" s="867"/>
      <c r="W55" s="867"/>
      <c r="X55" s="867"/>
      <c r="Y55" s="867"/>
      <c r="Z55" s="867"/>
      <c r="AA55" s="867"/>
      <c r="AB55" s="867"/>
      <c r="AC55" s="867"/>
      <c r="AD55" s="867"/>
      <c r="AE55" s="868"/>
      <c r="AF55" s="817"/>
      <c r="AG55" s="818"/>
      <c r="AH55" s="818"/>
      <c r="AI55" s="818"/>
      <c r="AJ55" s="819"/>
      <c r="AK55" s="870"/>
      <c r="AL55" s="867"/>
      <c r="AM55" s="867"/>
      <c r="AN55" s="867"/>
      <c r="AO55" s="867"/>
      <c r="AP55" s="867"/>
      <c r="AQ55" s="867"/>
      <c r="AR55" s="867"/>
      <c r="AS55" s="867"/>
      <c r="AT55" s="867"/>
      <c r="AU55" s="867"/>
      <c r="AV55" s="867"/>
      <c r="AW55" s="867"/>
      <c r="AX55" s="867"/>
      <c r="AY55" s="867"/>
      <c r="AZ55" s="869"/>
      <c r="BA55" s="869"/>
      <c r="BB55" s="869"/>
      <c r="BC55" s="869"/>
      <c r="BD55" s="869"/>
      <c r="BE55" s="863"/>
      <c r="BF55" s="863"/>
      <c r="BG55" s="863"/>
      <c r="BH55" s="863"/>
      <c r="BI55" s="864"/>
      <c r="BJ55" s="235"/>
      <c r="BK55" s="235"/>
      <c r="BL55" s="235"/>
      <c r="BM55" s="235"/>
      <c r="BN55" s="235"/>
      <c r="BO55" s="244"/>
      <c r="BP55" s="244"/>
      <c r="BQ55" s="241">
        <v>49</v>
      </c>
      <c r="BR55" s="242"/>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233"/>
    </row>
    <row r="56" spans="1:131" ht="26.25" customHeight="1" x14ac:dyDescent="0.2">
      <c r="A56" s="241">
        <v>29</v>
      </c>
      <c r="B56" s="811"/>
      <c r="C56" s="812"/>
      <c r="D56" s="812"/>
      <c r="E56" s="812"/>
      <c r="F56" s="812"/>
      <c r="G56" s="812"/>
      <c r="H56" s="812"/>
      <c r="I56" s="812"/>
      <c r="J56" s="812"/>
      <c r="K56" s="812"/>
      <c r="L56" s="812"/>
      <c r="M56" s="812"/>
      <c r="N56" s="812"/>
      <c r="O56" s="812"/>
      <c r="P56" s="813"/>
      <c r="Q56" s="866"/>
      <c r="R56" s="867"/>
      <c r="S56" s="867"/>
      <c r="T56" s="867"/>
      <c r="U56" s="867"/>
      <c r="V56" s="867"/>
      <c r="W56" s="867"/>
      <c r="X56" s="867"/>
      <c r="Y56" s="867"/>
      <c r="Z56" s="867"/>
      <c r="AA56" s="867"/>
      <c r="AB56" s="867"/>
      <c r="AC56" s="867"/>
      <c r="AD56" s="867"/>
      <c r="AE56" s="868"/>
      <c r="AF56" s="817"/>
      <c r="AG56" s="818"/>
      <c r="AH56" s="818"/>
      <c r="AI56" s="818"/>
      <c r="AJ56" s="819"/>
      <c r="AK56" s="870"/>
      <c r="AL56" s="867"/>
      <c r="AM56" s="867"/>
      <c r="AN56" s="867"/>
      <c r="AO56" s="867"/>
      <c r="AP56" s="867"/>
      <c r="AQ56" s="867"/>
      <c r="AR56" s="867"/>
      <c r="AS56" s="867"/>
      <c r="AT56" s="867"/>
      <c r="AU56" s="867"/>
      <c r="AV56" s="867"/>
      <c r="AW56" s="867"/>
      <c r="AX56" s="867"/>
      <c r="AY56" s="867"/>
      <c r="AZ56" s="869"/>
      <c r="BA56" s="869"/>
      <c r="BB56" s="869"/>
      <c r="BC56" s="869"/>
      <c r="BD56" s="869"/>
      <c r="BE56" s="863"/>
      <c r="BF56" s="863"/>
      <c r="BG56" s="863"/>
      <c r="BH56" s="863"/>
      <c r="BI56" s="864"/>
      <c r="BJ56" s="235"/>
      <c r="BK56" s="235"/>
      <c r="BL56" s="235"/>
      <c r="BM56" s="235"/>
      <c r="BN56" s="235"/>
      <c r="BO56" s="244"/>
      <c r="BP56" s="244"/>
      <c r="BQ56" s="241">
        <v>50</v>
      </c>
      <c r="BR56" s="242"/>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233"/>
    </row>
    <row r="57" spans="1:131" ht="26.25" customHeight="1" x14ac:dyDescent="0.2">
      <c r="A57" s="241">
        <v>30</v>
      </c>
      <c r="B57" s="811"/>
      <c r="C57" s="812"/>
      <c r="D57" s="812"/>
      <c r="E57" s="812"/>
      <c r="F57" s="812"/>
      <c r="G57" s="812"/>
      <c r="H57" s="812"/>
      <c r="I57" s="812"/>
      <c r="J57" s="812"/>
      <c r="K57" s="812"/>
      <c r="L57" s="812"/>
      <c r="M57" s="812"/>
      <c r="N57" s="812"/>
      <c r="O57" s="812"/>
      <c r="P57" s="813"/>
      <c r="Q57" s="866"/>
      <c r="R57" s="867"/>
      <c r="S57" s="867"/>
      <c r="T57" s="867"/>
      <c r="U57" s="867"/>
      <c r="V57" s="867"/>
      <c r="W57" s="867"/>
      <c r="X57" s="867"/>
      <c r="Y57" s="867"/>
      <c r="Z57" s="867"/>
      <c r="AA57" s="867"/>
      <c r="AB57" s="867"/>
      <c r="AC57" s="867"/>
      <c r="AD57" s="867"/>
      <c r="AE57" s="868"/>
      <c r="AF57" s="817"/>
      <c r="AG57" s="818"/>
      <c r="AH57" s="818"/>
      <c r="AI57" s="818"/>
      <c r="AJ57" s="819"/>
      <c r="AK57" s="870"/>
      <c r="AL57" s="867"/>
      <c r="AM57" s="867"/>
      <c r="AN57" s="867"/>
      <c r="AO57" s="867"/>
      <c r="AP57" s="867"/>
      <c r="AQ57" s="867"/>
      <c r="AR57" s="867"/>
      <c r="AS57" s="867"/>
      <c r="AT57" s="867"/>
      <c r="AU57" s="867"/>
      <c r="AV57" s="867"/>
      <c r="AW57" s="867"/>
      <c r="AX57" s="867"/>
      <c r="AY57" s="867"/>
      <c r="AZ57" s="869"/>
      <c r="BA57" s="869"/>
      <c r="BB57" s="869"/>
      <c r="BC57" s="869"/>
      <c r="BD57" s="869"/>
      <c r="BE57" s="863"/>
      <c r="BF57" s="863"/>
      <c r="BG57" s="863"/>
      <c r="BH57" s="863"/>
      <c r="BI57" s="864"/>
      <c r="BJ57" s="235"/>
      <c r="BK57" s="235"/>
      <c r="BL57" s="235"/>
      <c r="BM57" s="235"/>
      <c r="BN57" s="235"/>
      <c r="BO57" s="244"/>
      <c r="BP57" s="244"/>
      <c r="BQ57" s="241">
        <v>51</v>
      </c>
      <c r="BR57" s="242"/>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233"/>
    </row>
    <row r="58" spans="1:131" ht="26.25" customHeight="1" x14ac:dyDescent="0.2">
      <c r="A58" s="241">
        <v>31</v>
      </c>
      <c r="B58" s="811"/>
      <c r="C58" s="812"/>
      <c r="D58" s="812"/>
      <c r="E58" s="812"/>
      <c r="F58" s="812"/>
      <c r="G58" s="812"/>
      <c r="H58" s="812"/>
      <c r="I58" s="812"/>
      <c r="J58" s="812"/>
      <c r="K58" s="812"/>
      <c r="L58" s="812"/>
      <c r="M58" s="812"/>
      <c r="N58" s="812"/>
      <c r="O58" s="812"/>
      <c r="P58" s="813"/>
      <c r="Q58" s="866"/>
      <c r="R58" s="867"/>
      <c r="S58" s="867"/>
      <c r="T58" s="867"/>
      <c r="U58" s="867"/>
      <c r="V58" s="867"/>
      <c r="W58" s="867"/>
      <c r="X58" s="867"/>
      <c r="Y58" s="867"/>
      <c r="Z58" s="867"/>
      <c r="AA58" s="867"/>
      <c r="AB58" s="867"/>
      <c r="AC58" s="867"/>
      <c r="AD58" s="867"/>
      <c r="AE58" s="868"/>
      <c r="AF58" s="817"/>
      <c r="AG58" s="818"/>
      <c r="AH58" s="818"/>
      <c r="AI58" s="818"/>
      <c r="AJ58" s="819"/>
      <c r="AK58" s="870"/>
      <c r="AL58" s="867"/>
      <c r="AM58" s="867"/>
      <c r="AN58" s="867"/>
      <c r="AO58" s="867"/>
      <c r="AP58" s="867"/>
      <c r="AQ58" s="867"/>
      <c r="AR58" s="867"/>
      <c r="AS58" s="867"/>
      <c r="AT58" s="867"/>
      <c r="AU58" s="867"/>
      <c r="AV58" s="867"/>
      <c r="AW58" s="867"/>
      <c r="AX58" s="867"/>
      <c r="AY58" s="867"/>
      <c r="AZ58" s="869"/>
      <c r="BA58" s="869"/>
      <c r="BB58" s="869"/>
      <c r="BC58" s="869"/>
      <c r="BD58" s="869"/>
      <c r="BE58" s="863"/>
      <c r="BF58" s="863"/>
      <c r="BG58" s="863"/>
      <c r="BH58" s="863"/>
      <c r="BI58" s="864"/>
      <c r="BJ58" s="235"/>
      <c r="BK58" s="235"/>
      <c r="BL58" s="235"/>
      <c r="BM58" s="235"/>
      <c r="BN58" s="235"/>
      <c r="BO58" s="244"/>
      <c r="BP58" s="244"/>
      <c r="BQ58" s="241">
        <v>52</v>
      </c>
      <c r="BR58" s="242"/>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233"/>
    </row>
    <row r="59" spans="1:131" ht="26.25" customHeight="1" x14ac:dyDescent="0.2">
      <c r="A59" s="241">
        <v>32</v>
      </c>
      <c r="B59" s="811"/>
      <c r="C59" s="812"/>
      <c r="D59" s="812"/>
      <c r="E59" s="812"/>
      <c r="F59" s="812"/>
      <c r="G59" s="812"/>
      <c r="H59" s="812"/>
      <c r="I59" s="812"/>
      <c r="J59" s="812"/>
      <c r="K59" s="812"/>
      <c r="L59" s="812"/>
      <c r="M59" s="812"/>
      <c r="N59" s="812"/>
      <c r="O59" s="812"/>
      <c r="P59" s="813"/>
      <c r="Q59" s="866"/>
      <c r="R59" s="867"/>
      <c r="S59" s="867"/>
      <c r="T59" s="867"/>
      <c r="U59" s="867"/>
      <c r="V59" s="867"/>
      <c r="W59" s="867"/>
      <c r="X59" s="867"/>
      <c r="Y59" s="867"/>
      <c r="Z59" s="867"/>
      <c r="AA59" s="867"/>
      <c r="AB59" s="867"/>
      <c r="AC59" s="867"/>
      <c r="AD59" s="867"/>
      <c r="AE59" s="868"/>
      <c r="AF59" s="817"/>
      <c r="AG59" s="818"/>
      <c r="AH59" s="818"/>
      <c r="AI59" s="818"/>
      <c r="AJ59" s="819"/>
      <c r="AK59" s="870"/>
      <c r="AL59" s="867"/>
      <c r="AM59" s="867"/>
      <c r="AN59" s="867"/>
      <c r="AO59" s="867"/>
      <c r="AP59" s="867"/>
      <c r="AQ59" s="867"/>
      <c r="AR59" s="867"/>
      <c r="AS59" s="867"/>
      <c r="AT59" s="867"/>
      <c r="AU59" s="867"/>
      <c r="AV59" s="867"/>
      <c r="AW59" s="867"/>
      <c r="AX59" s="867"/>
      <c r="AY59" s="867"/>
      <c r="AZ59" s="869"/>
      <c r="BA59" s="869"/>
      <c r="BB59" s="869"/>
      <c r="BC59" s="869"/>
      <c r="BD59" s="869"/>
      <c r="BE59" s="863"/>
      <c r="BF59" s="863"/>
      <c r="BG59" s="863"/>
      <c r="BH59" s="863"/>
      <c r="BI59" s="864"/>
      <c r="BJ59" s="235"/>
      <c r="BK59" s="235"/>
      <c r="BL59" s="235"/>
      <c r="BM59" s="235"/>
      <c r="BN59" s="235"/>
      <c r="BO59" s="244"/>
      <c r="BP59" s="244"/>
      <c r="BQ59" s="241">
        <v>53</v>
      </c>
      <c r="BR59" s="242"/>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233"/>
    </row>
    <row r="60" spans="1:131" ht="26.25" customHeight="1" x14ac:dyDescent="0.2">
      <c r="A60" s="241">
        <v>33</v>
      </c>
      <c r="B60" s="811"/>
      <c r="C60" s="812"/>
      <c r="D60" s="812"/>
      <c r="E60" s="812"/>
      <c r="F60" s="812"/>
      <c r="G60" s="812"/>
      <c r="H60" s="812"/>
      <c r="I60" s="812"/>
      <c r="J60" s="812"/>
      <c r="K60" s="812"/>
      <c r="L60" s="812"/>
      <c r="M60" s="812"/>
      <c r="N60" s="812"/>
      <c r="O60" s="812"/>
      <c r="P60" s="813"/>
      <c r="Q60" s="866"/>
      <c r="R60" s="867"/>
      <c r="S60" s="867"/>
      <c r="T60" s="867"/>
      <c r="U60" s="867"/>
      <c r="V60" s="867"/>
      <c r="W60" s="867"/>
      <c r="X60" s="867"/>
      <c r="Y60" s="867"/>
      <c r="Z60" s="867"/>
      <c r="AA60" s="867"/>
      <c r="AB60" s="867"/>
      <c r="AC60" s="867"/>
      <c r="AD60" s="867"/>
      <c r="AE60" s="868"/>
      <c r="AF60" s="817"/>
      <c r="AG60" s="818"/>
      <c r="AH60" s="818"/>
      <c r="AI60" s="818"/>
      <c r="AJ60" s="819"/>
      <c r="AK60" s="870"/>
      <c r="AL60" s="867"/>
      <c r="AM60" s="867"/>
      <c r="AN60" s="867"/>
      <c r="AO60" s="867"/>
      <c r="AP60" s="867"/>
      <c r="AQ60" s="867"/>
      <c r="AR60" s="867"/>
      <c r="AS60" s="867"/>
      <c r="AT60" s="867"/>
      <c r="AU60" s="867"/>
      <c r="AV60" s="867"/>
      <c r="AW60" s="867"/>
      <c r="AX60" s="867"/>
      <c r="AY60" s="867"/>
      <c r="AZ60" s="869"/>
      <c r="BA60" s="869"/>
      <c r="BB60" s="869"/>
      <c r="BC60" s="869"/>
      <c r="BD60" s="869"/>
      <c r="BE60" s="863"/>
      <c r="BF60" s="863"/>
      <c r="BG60" s="863"/>
      <c r="BH60" s="863"/>
      <c r="BI60" s="864"/>
      <c r="BJ60" s="235"/>
      <c r="BK60" s="235"/>
      <c r="BL60" s="235"/>
      <c r="BM60" s="235"/>
      <c r="BN60" s="235"/>
      <c r="BO60" s="244"/>
      <c r="BP60" s="244"/>
      <c r="BQ60" s="241">
        <v>54</v>
      </c>
      <c r="BR60" s="242"/>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233"/>
    </row>
    <row r="61" spans="1:131" ht="26.25" customHeight="1" thickBot="1" x14ac:dyDescent="0.25">
      <c r="A61" s="241">
        <v>34</v>
      </c>
      <c r="B61" s="811"/>
      <c r="C61" s="812"/>
      <c r="D61" s="812"/>
      <c r="E61" s="812"/>
      <c r="F61" s="812"/>
      <c r="G61" s="812"/>
      <c r="H61" s="812"/>
      <c r="I61" s="812"/>
      <c r="J61" s="812"/>
      <c r="K61" s="812"/>
      <c r="L61" s="812"/>
      <c r="M61" s="812"/>
      <c r="N61" s="812"/>
      <c r="O61" s="812"/>
      <c r="P61" s="813"/>
      <c r="Q61" s="866"/>
      <c r="R61" s="867"/>
      <c r="S61" s="867"/>
      <c r="T61" s="867"/>
      <c r="U61" s="867"/>
      <c r="V61" s="867"/>
      <c r="W61" s="867"/>
      <c r="X61" s="867"/>
      <c r="Y61" s="867"/>
      <c r="Z61" s="867"/>
      <c r="AA61" s="867"/>
      <c r="AB61" s="867"/>
      <c r="AC61" s="867"/>
      <c r="AD61" s="867"/>
      <c r="AE61" s="868"/>
      <c r="AF61" s="817"/>
      <c r="AG61" s="818"/>
      <c r="AH61" s="818"/>
      <c r="AI61" s="818"/>
      <c r="AJ61" s="819"/>
      <c r="AK61" s="870"/>
      <c r="AL61" s="867"/>
      <c r="AM61" s="867"/>
      <c r="AN61" s="867"/>
      <c r="AO61" s="867"/>
      <c r="AP61" s="867"/>
      <c r="AQ61" s="867"/>
      <c r="AR61" s="867"/>
      <c r="AS61" s="867"/>
      <c r="AT61" s="867"/>
      <c r="AU61" s="867"/>
      <c r="AV61" s="867"/>
      <c r="AW61" s="867"/>
      <c r="AX61" s="867"/>
      <c r="AY61" s="867"/>
      <c r="AZ61" s="869"/>
      <c r="BA61" s="869"/>
      <c r="BB61" s="869"/>
      <c r="BC61" s="869"/>
      <c r="BD61" s="869"/>
      <c r="BE61" s="863"/>
      <c r="BF61" s="863"/>
      <c r="BG61" s="863"/>
      <c r="BH61" s="863"/>
      <c r="BI61" s="864"/>
      <c r="BJ61" s="235"/>
      <c r="BK61" s="235"/>
      <c r="BL61" s="235"/>
      <c r="BM61" s="235"/>
      <c r="BN61" s="235"/>
      <c r="BO61" s="244"/>
      <c r="BP61" s="244"/>
      <c r="BQ61" s="241">
        <v>55</v>
      </c>
      <c r="BR61" s="242"/>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233"/>
    </row>
    <row r="62" spans="1:131" ht="26.25" customHeight="1" x14ac:dyDescent="0.2">
      <c r="A62" s="241">
        <v>35</v>
      </c>
      <c r="B62" s="811"/>
      <c r="C62" s="812"/>
      <c r="D62" s="812"/>
      <c r="E62" s="812"/>
      <c r="F62" s="812"/>
      <c r="G62" s="812"/>
      <c r="H62" s="812"/>
      <c r="I62" s="812"/>
      <c r="J62" s="812"/>
      <c r="K62" s="812"/>
      <c r="L62" s="812"/>
      <c r="M62" s="812"/>
      <c r="N62" s="812"/>
      <c r="O62" s="812"/>
      <c r="P62" s="813"/>
      <c r="Q62" s="866"/>
      <c r="R62" s="867"/>
      <c r="S62" s="867"/>
      <c r="T62" s="867"/>
      <c r="U62" s="867"/>
      <c r="V62" s="867"/>
      <c r="W62" s="867"/>
      <c r="X62" s="867"/>
      <c r="Y62" s="867"/>
      <c r="Z62" s="867"/>
      <c r="AA62" s="867"/>
      <c r="AB62" s="867"/>
      <c r="AC62" s="867"/>
      <c r="AD62" s="867"/>
      <c r="AE62" s="868"/>
      <c r="AF62" s="817"/>
      <c r="AG62" s="818"/>
      <c r="AH62" s="818"/>
      <c r="AI62" s="818"/>
      <c r="AJ62" s="819"/>
      <c r="AK62" s="870"/>
      <c r="AL62" s="867"/>
      <c r="AM62" s="867"/>
      <c r="AN62" s="867"/>
      <c r="AO62" s="867"/>
      <c r="AP62" s="867"/>
      <c r="AQ62" s="867"/>
      <c r="AR62" s="867"/>
      <c r="AS62" s="867"/>
      <c r="AT62" s="867"/>
      <c r="AU62" s="867"/>
      <c r="AV62" s="867"/>
      <c r="AW62" s="867"/>
      <c r="AX62" s="867"/>
      <c r="AY62" s="867"/>
      <c r="AZ62" s="869"/>
      <c r="BA62" s="869"/>
      <c r="BB62" s="869"/>
      <c r="BC62" s="869"/>
      <c r="BD62" s="869"/>
      <c r="BE62" s="863"/>
      <c r="BF62" s="863"/>
      <c r="BG62" s="863"/>
      <c r="BH62" s="863"/>
      <c r="BI62" s="864"/>
      <c r="BJ62" s="878" t="s">
        <v>432</v>
      </c>
      <c r="BK62" s="837"/>
      <c r="BL62" s="837"/>
      <c r="BM62" s="837"/>
      <c r="BN62" s="838"/>
      <c r="BO62" s="244"/>
      <c r="BP62" s="244"/>
      <c r="BQ62" s="241">
        <v>56</v>
      </c>
      <c r="BR62" s="242"/>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233"/>
    </row>
    <row r="63" spans="1:131" ht="26.25" customHeight="1" thickBot="1" x14ac:dyDescent="0.25">
      <c r="A63" s="243" t="s">
        <v>404</v>
      </c>
      <c r="B63" s="820" t="s">
        <v>433</v>
      </c>
      <c r="C63" s="821"/>
      <c r="D63" s="821"/>
      <c r="E63" s="821"/>
      <c r="F63" s="821"/>
      <c r="G63" s="821"/>
      <c r="H63" s="821"/>
      <c r="I63" s="821"/>
      <c r="J63" s="821"/>
      <c r="K63" s="821"/>
      <c r="L63" s="821"/>
      <c r="M63" s="821"/>
      <c r="N63" s="821"/>
      <c r="O63" s="821"/>
      <c r="P63" s="822"/>
      <c r="Q63" s="871"/>
      <c r="R63" s="872"/>
      <c r="S63" s="872"/>
      <c r="T63" s="872"/>
      <c r="U63" s="872"/>
      <c r="V63" s="872"/>
      <c r="W63" s="872"/>
      <c r="X63" s="872"/>
      <c r="Y63" s="872"/>
      <c r="Z63" s="872"/>
      <c r="AA63" s="872"/>
      <c r="AB63" s="872"/>
      <c r="AC63" s="872"/>
      <c r="AD63" s="872"/>
      <c r="AE63" s="873"/>
      <c r="AF63" s="874">
        <f>SUM(AF28:AJ40)</f>
        <v>649</v>
      </c>
      <c r="AG63" s="875"/>
      <c r="AH63" s="875"/>
      <c r="AI63" s="875"/>
      <c r="AJ63" s="876"/>
      <c r="AK63" s="877"/>
      <c r="AL63" s="872"/>
      <c r="AM63" s="872"/>
      <c r="AN63" s="872"/>
      <c r="AO63" s="872"/>
      <c r="AP63" s="875">
        <f>SUM(AP28:AT40)</f>
        <v>8698</v>
      </c>
      <c r="AQ63" s="875"/>
      <c r="AR63" s="875"/>
      <c r="AS63" s="875"/>
      <c r="AT63" s="875"/>
      <c r="AU63" s="875">
        <f>SUM(AU28:AY40)</f>
        <v>8056</v>
      </c>
      <c r="AV63" s="875"/>
      <c r="AW63" s="875"/>
      <c r="AX63" s="875"/>
      <c r="AY63" s="875"/>
      <c r="AZ63" s="879"/>
      <c r="BA63" s="879"/>
      <c r="BB63" s="879"/>
      <c r="BC63" s="879"/>
      <c r="BD63" s="879"/>
      <c r="BE63" s="880"/>
      <c r="BF63" s="880"/>
      <c r="BG63" s="880"/>
      <c r="BH63" s="880"/>
      <c r="BI63" s="881"/>
      <c r="BJ63" s="882" t="s">
        <v>400</v>
      </c>
      <c r="BK63" s="883"/>
      <c r="BL63" s="883"/>
      <c r="BM63" s="883"/>
      <c r="BN63" s="884"/>
      <c r="BO63" s="244"/>
      <c r="BP63" s="244"/>
      <c r="BQ63" s="241">
        <v>57</v>
      </c>
      <c r="BR63" s="242"/>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233"/>
    </row>
    <row r="65" spans="1:131" ht="26.25" customHeight="1" thickBot="1" x14ac:dyDescent="0.25">
      <c r="A65" s="235" t="s">
        <v>434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233"/>
    </row>
    <row r="66" spans="1:131" ht="26.25" customHeight="1" x14ac:dyDescent="0.2">
      <c r="A66" s="758" t="s">
        <v>435</v>
      </c>
      <c r="B66" s="759"/>
      <c r="C66" s="759"/>
      <c r="D66" s="759"/>
      <c r="E66" s="759"/>
      <c r="F66" s="759"/>
      <c r="G66" s="759"/>
      <c r="H66" s="759"/>
      <c r="I66" s="759"/>
      <c r="J66" s="759"/>
      <c r="K66" s="759"/>
      <c r="L66" s="759"/>
      <c r="M66" s="759"/>
      <c r="N66" s="759"/>
      <c r="O66" s="759"/>
      <c r="P66" s="760"/>
      <c r="Q66" s="764" t="s">
        <v>436</v>
      </c>
      <c r="R66" s="765"/>
      <c r="S66" s="765"/>
      <c r="T66" s="765"/>
      <c r="U66" s="766"/>
      <c r="V66" s="764" t="s">
        <v>437</v>
      </c>
      <c r="W66" s="765"/>
      <c r="X66" s="765"/>
      <c r="Y66" s="765"/>
      <c r="Z66" s="766"/>
      <c r="AA66" s="764" t="s">
        <v>410</v>
      </c>
      <c r="AB66" s="765"/>
      <c r="AC66" s="765"/>
      <c r="AD66" s="765"/>
      <c r="AE66" s="766"/>
      <c r="AF66" s="885" t="s">
        <v>438</v>
      </c>
      <c r="AG66" s="846"/>
      <c r="AH66" s="846"/>
      <c r="AI66" s="846"/>
      <c r="AJ66" s="886"/>
      <c r="AK66" s="764" t="s">
        <v>439</v>
      </c>
      <c r="AL66" s="759"/>
      <c r="AM66" s="759"/>
      <c r="AN66" s="759"/>
      <c r="AO66" s="760"/>
      <c r="AP66" s="764" t="s">
        <v>440</v>
      </c>
      <c r="AQ66" s="765"/>
      <c r="AR66" s="765"/>
      <c r="AS66" s="765"/>
      <c r="AT66" s="766"/>
      <c r="AU66" s="764" t="s">
        <v>441</v>
      </c>
      <c r="AV66" s="765"/>
      <c r="AW66" s="765"/>
      <c r="AX66" s="765"/>
      <c r="AY66" s="766"/>
      <c r="AZ66" s="764" t="s">
        <v>387</v>
      </c>
      <c r="BA66" s="765"/>
      <c r="BB66" s="765"/>
      <c r="BC66" s="765"/>
      <c r="BD66" s="771"/>
      <c r="BE66" s="244"/>
      <c r="BF66" s="244"/>
      <c r="BG66" s="244"/>
      <c r="BH66" s="244"/>
      <c r="BI66" s="244"/>
      <c r="BJ66" s="244"/>
      <c r="BK66" s="244"/>
      <c r="BL66" s="244"/>
      <c r="BM66" s="244"/>
      <c r="BN66" s="244"/>
      <c r="BO66" s="244"/>
      <c r="BP66" s="244"/>
      <c r="BQ66" s="241">
        <v>60</v>
      </c>
      <c r="BR66" s="246"/>
      <c r="BS66" s="890"/>
      <c r="BT66" s="891"/>
      <c r="BU66" s="891"/>
      <c r="BV66" s="891"/>
      <c r="BW66" s="891"/>
      <c r="BX66" s="891"/>
      <c r="BY66" s="891"/>
      <c r="BZ66" s="891"/>
      <c r="CA66" s="891"/>
      <c r="CB66" s="891"/>
      <c r="CC66" s="891"/>
      <c r="CD66" s="891"/>
      <c r="CE66" s="891"/>
      <c r="CF66" s="891"/>
      <c r="CG66" s="896"/>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233"/>
    </row>
    <row r="67" spans="1:131" ht="26.25" customHeight="1" thickBot="1" x14ac:dyDescent="0.25">
      <c r="A67" s="761"/>
      <c r="B67" s="762"/>
      <c r="C67" s="762"/>
      <c r="D67" s="762"/>
      <c r="E67" s="762"/>
      <c r="F67" s="762"/>
      <c r="G67" s="762"/>
      <c r="H67" s="762"/>
      <c r="I67" s="762"/>
      <c r="J67" s="762"/>
      <c r="K67" s="762"/>
      <c r="L67" s="762"/>
      <c r="M67" s="762"/>
      <c r="N67" s="762"/>
      <c r="O67" s="762"/>
      <c r="P67" s="763"/>
      <c r="Q67" s="767"/>
      <c r="R67" s="768"/>
      <c r="S67" s="768"/>
      <c r="T67" s="768"/>
      <c r="U67" s="769"/>
      <c r="V67" s="767"/>
      <c r="W67" s="768"/>
      <c r="X67" s="768"/>
      <c r="Y67" s="768"/>
      <c r="Z67" s="769"/>
      <c r="AA67" s="767"/>
      <c r="AB67" s="768"/>
      <c r="AC67" s="768"/>
      <c r="AD67" s="768"/>
      <c r="AE67" s="769"/>
      <c r="AF67" s="887"/>
      <c r="AG67" s="849"/>
      <c r="AH67" s="849"/>
      <c r="AI67" s="849"/>
      <c r="AJ67" s="888"/>
      <c r="AK67" s="889"/>
      <c r="AL67" s="762"/>
      <c r="AM67" s="762"/>
      <c r="AN67" s="762"/>
      <c r="AO67" s="763"/>
      <c r="AP67" s="767"/>
      <c r="AQ67" s="768"/>
      <c r="AR67" s="768"/>
      <c r="AS67" s="768"/>
      <c r="AT67" s="769"/>
      <c r="AU67" s="767"/>
      <c r="AV67" s="768"/>
      <c r="AW67" s="768"/>
      <c r="AX67" s="768"/>
      <c r="AY67" s="769"/>
      <c r="AZ67" s="767"/>
      <c r="BA67" s="768"/>
      <c r="BB67" s="768"/>
      <c r="BC67" s="768"/>
      <c r="BD67" s="773"/>
      <c r="BE67" s="244"/>
      <c r="BF67" s="244"/>
      <c r="BG67" s="244"/>
      <c r="BH67" s="244"/>
      <c r="BI67" s="244"/>
      <c r="BJ67" s="244"/>
      <c r="BK67" s="244"/>
      <c r="BL67" s="244"/>
      <c r="BM67" s="244"/>
      <c r="BN67" s="244"/>
      <c r="BO67" s="244"/>
      <c r="BP67" s="244"/>
      <c r="BQ67" s="241">
        <v>61</v>
      </c>
      <c r="BR67" s="246"/>
      <c r="BS67" s="890"/>
      <c r="BT67" s="891"/>
      <c r="BU67" s="891"/>
      <c r="BV67" s="891"/>
      <c r="BW67" s="891"/>
      <c r="BX67" s="891"/>
      <c r="BY67" s="891"/>
      <c r="BZ67" s="891"/>
      <c r="CA67" s="891"/>
      <c r="CB67" s="891"/>
      <c r="CC67" s="891"/>
      <c r="CD67" s="891"/>
      <c r="CE67" s="891"/>
      <c r="CF67" s="891"/>
      <c r="CG67" s="896"/>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233"/>
    </row>
    <row r="68" spans="1:131" ht="26.25" customHeight="1" thickTop="1" x14ac:dyDescent="0.2">
      <c r="A68" s="239">
        <v>1</v>
      </c>
      <c r="B68" s="900" t="s">
        <v>600</v>
      </c>
      <c r="C68" s="901"/>
      <c r="D68" s="901"/>
      <c r="E68" s="901"/>
      <c r="F68" s="901"/>
      <c r="G68" s="901"/>
      <c r="H68" s="901"/>
      <c r="I68" s="901"/>
      <c r="J68" s="901"/>
      <c r="K68" s="901"/>
      <c r="L68" s="901"/>
      <c r="M68" s="901"/>
      <c r="N68" s="901"/>
      <c r="O68" s="901"/>
      <c r="P68" s="902"/>
      <c r="Q68" s="903">
        <v>544</v>
      </c>
      <c r="R68" s="897"/>
      <c r="S68" s="897"/>
      <c r="T68" s="897"/>
      <c r="U68" s="897"/>
      <c r="V68" s="897">
        <v>438</v>
      </c>
      <c r="W68" s="897"/>
      <c r="X68" s="897"/>
      <c r="Y68" s="897"/>
      <c r="Z68" s="897"/>
      <c r="AA68" s="897">
        <v>106</v>
      </c>
      <c r="AB68" s="897"/>
      <c r="AC68" s="897"/>
      <c r="AD68" s="897"/>
      <c r="AE68" s="897"/>
      <c r="AF68" s="897">
        <v>106</v>
      </c>
      <c r="AG68" s="897"/>
      <c r="AH68" s="897"/>
      <c r="AI68" s="897"/>
      <c r="AJ68" s="897"/>
      <c r="AK68" s="897" t="s">
        <v>599</v>
      </c>
      <c r="AL68" s="897"/>
      <c r="AM68" s="897"/>
      <c r="AN68" s="897"/>
      <c r="AO68" s="897"/>
      <c r="AP68" s="897" t="s">
        <v>599</v>
      </c>
      <c r="AQ68" s="897"/>
      <c r="AR68" s="897"/>
      <c r="AS68" s="897"/>
      <c r="AT68" s="897"/>
      <c r="AU68" s="897" t="s">
        <v>599</v>
      </c>
      <c r="AV68" s="897"/>
      <c r="AW68" s="897"/>
      <c r="AX68" s="897"/>
      <c r="AY68" s="897"/>
      <c r="AZ68" s="898"/>
      <c r="BA68" s="898"/>
      <c r="BB68" s="898"/>
      <c r="BC68" s="898"/>
      <c r="BD68" s="899"/>
      <c r="BE68" s="244"/>
      <c r="BF68" s="244"/>
      <c r="BG68" s="244"/>
      <c r="BH68" s="244"/>
      <c r="BI68" s="244"/>
      <c r="BJ68" s="244"/>
      <c r="BK68" s="244"/>
      <c r="BL68" s="244"/>
      <c r="BM68" s="244"/>
      <c r="BN68" s="244"/>
      <c r="BO68" s="244"/>
      <c r="BP68" s="244"/>
      <c r="BQ68" s="241">
        <v>62</v>
      </c>
      <c r="BR68" s="246"/>
      <c r="BS68" s="890"/>
      <c r="BT68" s="891"/>
      <c r="BU68" s="891"/>
      <c r="BV68" s="891"/>
      <c r="BW68" s="891"/>
      <c r="BX68" s="891"/>
      <c r="BY68" s="891"/>
      <c r="BZ68" s="891"/>
      <c r="CA68" s="891"/>
      <c r="CB68" s="891"/>
      <c r="CC68" s="891"/>
      <c r="CD68" s="891"/>
      <c r="CE68" s="891"/>
      <c r="CF68" s="891"/>
      <c r="CG68" s="896"/>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233"/>
    </row>
    <row r="69" spans="1:131" ht="26.25" customHeight="1" x14ac:dyDescent="0.2">
      <c r="A69" s="241">
        <v>2</v>
      </c>
      <c r="B69" s="904" t="s">
        <v>601</v>
      </c>
      <c r="C69" s="905"/>
      <c r="D69" s="905"/>
      <c r="E69" s="905"/>
      <c r="F69" s="905"/>
      <c r="G69" s="905"/>
      <c r="H69" s="905"/>
      <c r="I69" s="905"/>
      <c r="J69" s="905"/>
      <c r="K69" s="905"/>
      <c r="L69" s="905"/>
      <c r="M69" s="905"/>
      <c r="N69" s="905"/>
      <c r="O69" s="905"/>
      <c r="P69" s="906"/>
      <c r="Q69" s="907">
        <v>194</v>
      </c>
      <c r="R69" s="861"/>
      <c r="S69" s="861"/>
      <c r="T69" s="861"/>
      <c r="U69" s="861"/>
      <c r="V69" s="861">
        <v>185</v>
      </c>
      <c r="W69" s="861"/>
      <c r="X69" s="861"/>
      <c r="Y69" s="861"/>
      <c r="Z69" s="861"/>
      <c r="AA69" s="861">
        <v>10</v>
      </c>
      <c r="AB69" s="861"/>
      <c r="AC69" s="861"/>
      <c r="AD69" s="861"/>
      <c r="AE69" s="861"/>
      <c r="AF69" s="861">
        <v>9</v>
      </c>
      <c r="AG69" s="861"/>
      <c r="AH69" s="861"/>
      <c r="AI69" s="861"/>
      <c r="AJ69" s="861"/>
      <c r="AK69" s="861" t="s">
        <v>599</v>
      </c>
      <c r="AL69" s="861"/>
      <c r="AM69" s="861"/>
      <c r="AN69" s="861"/>
      <c r="AO69" s="861"/>
      <c r="AP69" s="861">
        <v>105</v>
      </c>
      <c r="AQ69" s="861"/>
      <c r="AR69" s="861"/>
      <c r="AS69" s="861"/>
      <c r="AT69" s="861"/>
      <c r="AU69" s="861">
        <v>52</v>
      </c>
      <c r="AV69" s="861"/>
      <c r="AW69" s="861"/>
      <c r="AX69" s="861"/>
      <c r="AY69" s="861"/>
      <c r="AZ69" s="863"/>
      <c r="BA69" s="863"/>
      <c r="BB69" s="863"/>
      <c r="BC69" s="863"/>
      <c r="BD69" s="864"/>
      <c r="BE69" s="244"/>
      <c r="BF69" s="244"/>
      <c r="BG69" s="244"/>
      <c r="BH69" s="244"/>
      <c r="BI69" s="244"/>
      <c r="BJ69" s="244"/>
      <c r="BK69" s="244"/>
      <c r="BL69" s="244"/>
      <c r="BM69" s="244"/>
      <c r="BN69" s="244"/>
      <c r="BO69" s="244"/>
      <c r="BP69" s="244"/>
      <c r="BQ69" s="241">
        <v>63</v>
      </c>
      <c r="BR69" s="246"/>
      <c r="BS69" s="890"/>
      <c r="BT69" s="891"/>
      <c r="BU69" s="891"/>
      <c r="BV69" s="891"/>
      <c r="BW69" s="891"/>
      <c r="BX69" s="891"/>
      <c r="BY69" s="891"/>
      <c r="BZ69" s="891"/>
      <c r="CA69" s="891"/>
      <c r="CB69" s="891"/>
      <c r="CC69" s="891"/>
      <c r="CD69" s="891"/>
      <c r="CE69" s="891"/>
      <c r="CF69" s="891"/>
      <c r="CG69" s="896"/>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233"/>
    </row>
    <row r="70" spans="1:131" ht="26.25" customHeight="1" x14ac:dyDescent="0.2">
      <c r="A70" s="241">
        <v>3</v>
      </c>
      <c r="B70" s="904" t="s">
        <v>602</v>
      </c>
      <c r="C70" s="905"/>
      <c r="D70" s="905"/>
      <c r="E70" s="905"/>
      <c r="F70" s="905"/>
      <c r="G70" s="905"/>
      <c r="H70" s="905"/>
      <c r="I70" s="905"/>
      <c r="J70" s="905"/>
      <c r="K70" s="905"/>
      <c r="L70" s="905"/>
      <c r="M70" s="905"/>
      <c r="N70" s="905"/>
      <c r="O70" s="905"/>
      <c r="P70" s="906"/>
      <c r="Q70" s="907">
        <v>71</v>
      </c>
      <c r="R70" s="861"/>
      <c r="S70" s="861"/>
      <c r="T70" s="861"/>
      <c r="U70" s="861"/>
      <c r="V70" s="861">
        <v>67</v>
      </c>
      <c r="W70" s="861"/>
      <c r="X70" s="861"/>
      <c r="Y70" s="861"/>
      <c r="Z70" s="861"/>
      <c r="AA70" s="861">
        <v>4</v>
      </c>
      <c r="AB70" s="861"/>
      <c r="AC70" s="861"/>
      <c r="AD70" s="861"/>
      <c r="AE70" s="861"/>
      <c r="AF70" s="861">
        <v>4</v>
      </c>
      <c r="AG70" s="861"/>
      <c r="AH70" s="861"/>
      <c r="AI70" s="861"/>
      <c r="AJ70" s="861"/>
      <c r="AK70" s="861" t="s">
        <v>599</v>
      </c>
      <c r="AL70" s="861"/>
      <c r="AM70" s="861"/>
      <c r="AN70" s="861"/>
      <c r="AO70" s="861"/>
      <c r="AP70" s="861" t="s">
        <v>599</v>
      </c>
      <c r="AQ70" s="861"/>
      <c r="AR70" s="861"/>
      <c r="AS70" s="861"/>
      <c r="AT70" s="861"/>
      <c r="AU70" s="861" t="s">
        <v>626</v>
      </c>
      <c r="AV70" s="861"/>
      <c r="AW70" s="861"/>
      <c r="AX70" s="861"/>
      <c r="AY70" s="861"/>
      <c r="AZ70" s="863"/>
      <c r="BA70" s="863"/>
      <c r="BB70" s="863"/>
      <c r="BC70" s="863"/>
      <c r="BD70" s="864"/>
      <c r="BE70" s="244"/>
      <c r="BF70" s="244"/>
      <c r="BG70" s="244"/>
      <c r="BH70" s="244"/>
      <c r="BI70" s="244"/>
      <c r="BJ70" s="244"/>
      <c r="BK70" s="244"/>
      <c r="BL70" s="244"/>
      <c r="BM70" s="244"/>
      <c r="BN70" s="244"/>
      <c r="BO70" s="244"/>
      <c r="BP70" s="244"/>
      <c r="BQ70" s="241">
        <v>64</v>
      </c>
      <c r="BR70" s="246"/>
      <c r="BS70" s="890"/>
      <c r="BT70" s="891"/>
      <c r="BU70" s="891"/>
      <c r="BV70" s="891"/>
      <c r="BW70" s="891"/>
      <c r="BX70" s="891"/>
      <c r="BY70" s="891"/>
      <c r="BZ70" s="891"/>
      <c r="CA70" s="891"/>
      <c r="CB70" s="891"/>
      <c r="CC70" s="891"/>
      <c r="CD70" s="891"/>
      <c r="CE70" s="891"/>
      <c r="CF70" s="891"/>
      <c r="CG70" s="896"/>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233"/>
    </row>
    <row r="71" spans="1:131" ht="26.25" customHeight="1" x14ac:dyDescent="0.2">
      <c r="A71" s="241">
        <v>4</v>
      </c>
      <c r="B71" s="904" t="s">
        <v>603</v>
      </c>
      <c r="C71" s="905"/>
      <c r="D71" s="905"/>
      <c r="E71" s="905"/>
      <c r="F71" s="905"/>
      <c r="G71" s="905"/>
      <c r="H71" s="905"/>
      <c r="I71" s="905"/>
      <c r="J71" s="905"/>
      <c r="K71" s="905"/>
      <c r="L71" s="905"/>
      <c r="M71" s="905"/>
      <c r="N71" s="905"/>
      <c r="O71" s="905"/>
      <c r="P71" s="906"/>
      <c r="Q71" s="907">
        <v>0</v>
      </c>
      <c r="R71" s="861"/>
      <c r="S71" s="861"/>
      <c r="T71" s="861"/>
      <c r="U71" s="861"/>
      <c r="V71" s="861">
        <v>0</v>
      </c>
      <c r="W71" s="861"/>
      <c r="X71" s="861"/>
      <c r="Y71" s="861"/>
      <c r="Z71" s="861"/>
      <c r="AA71" s="861">
        <v>0</v>
      </c>
      <c r="AB71" s="861"/>
      <c r="AC71" s="861"/>
      <c r="AD71" s="861"/>
      <c r="AE71" s="861"/>
      <c r="AF71" s="861">
        <v>0</v>
      </c>
      <c r="AG71" s="861"/>
      <c r="AH71" s="861"/>
      <c r="AI71" s="861"/>
      <c r="AJ71" s="861"/>
      <c r="AK71" s="861" t="s">
        <v>599</v>
      </c>
      <c r="AL71" s="861"/>
      <c r="AM71" s="861"/>
      <c r="AN71" s="861"/>
      <c r="AO71" s="861"/>
      <c r="AP71" s="861" t="s">
        <v>599</v>
      </c>
      <c r="AQ71" s="861"/>
      <c r="AR71" s="861"/>
      <c r="AS71" s="861"/>
      <c r="AT71" s="861"/>
      <c r="AU71" s="861" t="s">
        <v>599</v>
      </c>
      <c r="AV71" s="861"/>
      <c r="AW71" s="861"/>
      <c r="AX71" s="861"/>
      <c r="AY71" s="861"/>
      <c r="AZ71" s="863"/>
      <c r="BA71" s="863"/>
      <c r="BB71" s="863"/>
      <c r="BC71" s="863"/>
      <c r="BD71" s="864"/>
      <c r="BE71" s="244"/>
      <c r="BF71" s="244"/>
      <c r="BG71" s="244"/>
      <c r="BH71" s="244"/>
      <c r="BI71" s="244"/>
      <c r="BJ71" s="244"/>
      <c r="BK71" s="244"/>
      <c r="BL71" s="244"/>
      <c r="BM71" s="244"/>
      <c r="BN71" s="244"/>
      <c r="BO71" s="244"/>
      <c r="BP71" s="244"/>
      <c r="BQ71" s="241">
        <v>65</v>
      </c>
      <c r="BR71" s="246"/>
      <c r="BS71" s="890"/>
      <c r="BT71" s="891"/>
      <c r="BU71" s="891"/>
      <c r="BV71" s="891"/>
      <c r="BW71" s="891"/>
      <c r="BX71" s="891"/>
      <c r="BY71" s="891"/>
      <c r="BZ71" s="891"/>
      <c r="CA71" s="891"/>
      <c r="CB71" s="891"/>
      <c r="CC71" s="891"/>
      <c r="CD71" s="891"/>
      <c r="CE71" s="891"/>
      <c r="CF71" s="891"/>
      <c r="CG71" s="896"/>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233"/>
    </row>
    <row r="72" spans="1:131" ht="26.25" customHeight="1" x14ac:dyDescent="0.2">
      <c r="A72" s="241">
        <v>5</v>
      </c>
      <c r="B72" s="904" t="s">
        <v>604</v>
      </c>
      <c r="C72" s="905"/>
      <c r="D72" s="905"/>
      <c r="E72" s="905"/>
      <c r="F72" s="905"/>
      <c r="G72" s="905"/>
      <c r="H72" s="905"/>
      <c r="I72" s="905"/>
      <c r="J72" s="905"/>
      <c r="K72" s="905"/>
      <c r="L72" s="905"/>
      <c r="M72" s="905"/>
      <c r="N72" s="905"/>
      <c r="O72" s="905"/>
      <c r="P72" s="906"/>
      <c r="Q72" s="907">
        <v>1</v>
      </c>
      <c r="R72" s="861"/>
      <c r="S72" s="861"/>
      <c r="T72" s="861"/>
      <c r="U72" s="861"/>
      <c r="V72" s="861">
        <v>0</v>
      </c>
      <c r="W72" s="861"/>
      <c r="X72" s="861"/>
      <c r="Y72" s="861"/>
      <c r="Z72" s="861"/>
      <c r="AA72" s="861">
        <v>1</v>
      </c>
      <c r="AB72" s="861"/>
      <c r="AC72" s="861"/>
      <c r="AD72" s="861"/>
      <c r="AE72" s="861"/>
      <c r="AF72" s="861">
        <v>1</v>
      </c>
      <c r="AG72" s="861"/>
      <c r="AH72" s="861"/>
      <c r="AI72" s="861"/>
      <c r="AJ72" s="861"/>
      <c r="AK72" s="861" t="s">
        <v>599</v>
      </c>
      <c r="AL72" s="861"/>
      <c r="AM72" s="861"/>
      <c r="AN72" s="861"/>
      <c r="AO72" s="861"/>
      <c r="AP72" s="861" t="s">
        <v>599</v>
      </c>
      <c r="AQ72" s="861"/>
      <c r="AR72" s="861"/>
      <c r="AS72" s="861"/>
      <c r="AT72" s="861"/>
      <c r="AU72" s="861" t="s">
        <v>599</v>
      </c>
      <c r="AV72" s="861"/>
      <c r="AW72" s="861"/>
      <c r="AX72" s="861"/>
      <c r="AY72" s="861"/>
      <c r="AZ72" s="863"/>
      <c r="BA72" s="863"/>
      <c r="BB72" s="863"/>
      <c r="BC72" s="863"/>
      <c r="BD72" s="864"/>
      <c r="BE72" s="244"/>
      <c r="BF72" s="244"/>
      <c r="BG72" s="244"/>
      <c r="BH72" s="244"/>
      <c r="BI72" s="244"/>
      <c r="BJ72" s="244"/>
      <c r="BK72" s="244"/>
      <c r="BL72" s="244"/>
      <c r="BM72" s="244"/>
      <c r="BN72" s="244"/>
      <c r="BO72" s="244"/>
      <c r="BP72" s="244"/>
      <c r="BQ72" s="241">
        <v>66</v>
      </c>
      <c r="BR72" s="246"/>
      <c r="BS72" s="890"/>
      <c r="BT72" s="891"/>
      <c r="BU72" s="891"/>
      <c r="BV72" s="891"/>
      <c r="BW72" s="891"/>
      <c r="BX72" s="891"/>
      <c r="BY72" s="891"/>
      <c r="BZ72" s="891"/>
      <c r="CA72" s="891"/>
      <c r="CB72" s="891"/>
      <c r="CC72" s="891"/>
      <c r="CD72" s="891"/>
      <c r="CE72" s="891"/>
      <c r="CF72" s="891"/>
      <c r="CG72" s="896"/>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233"/>
    </row>
    <row r="73" spans="1:131" ht="26.25" customHeight="1" x14ac:dyDescent="0.2">
      <c r="A73" s="241">
        <v>6</v>
      </c>
      <c r="B73" s="904" t="s">
        <v>605</v>
      </c>
      <c r="C73" s="905"/>
      <c r="D73" s="905"/>
      <c r="E73" s="905"/>
      <c r="F73" s="905"/>
      <c r="G73" s="905"/>
      <c r="H73" s="905"/>
      <c r="I73" s="905"/>
      <c r="J73" s="905"/>
      <c r="K73" s="905"/>
      <c r="L73" s="905"/>
      <c r="M73" s="905"/>
      <c r="N73" s="905"/>
      <c r="O73" s="905"/>
      <c r="P73" s="906"/>
      <c r="Q73" s="907">
        <v>6748</v>
      </c>
      <c r="R73" s="861"/>
      <c r="S73" s="861"/>
      <c r="T73" s="861"/>
      <c r="U73" s="861"/>
      <c r="V73" s="861">
        <v>6364</v>
      </c>
      <c r="W73" s="861"/>
      <c r="X73" s="861"/>
      <c r="Y73" s="861"/>
      <c r="Z73" s="861"/>
      <c r="AA73" s="861">
        <v>384</v>
      </c>
      <c r="AB73" s="861"/>
      <c r="AC73" s="861"/>
      <c r="AD73" s="861"/>
      <c r="AE73" s="861"/>
      <c r="AF73" s="861">
        <v>384</v>
      </c>
      <c r="AG73" s="861"/>
      <c r="AH73" s="861"/>
      <c r="AI73" s="861"/>
      <c r="AJ73" s="861"/>
      <c r="AK73" s="861" t="s">
        <v>599</v>
      </c>
      <c r="AL73" s="861"/>
      <c r="AM73" s="861"/>
      <c r="AN73" s="861"/>
      <c r="AO73" s="861"/>
      <c r="AP73" s="861" t="s">
        <v>599</v>
      </c>
      <c r="AQ73" s="861"/>
      <c r="AR73" s="861"/>
      <c r="AS73" s="861"/>
      <c r="AT73" s="861"/>
      <c r="AU73" s="861" t="s">
        <v>599</v>
      </c>
      <c r="AV73" s="861"/>
      <c r="AW73" s="861"/>
      <c r="AX73" s="861"/>
      <c r="AY73" s="861"/>
      <c r="AZ73" s="863"/>
      <c r="BA73" s="863"/>
      <c r="BB73" s="863"/>
      <c r="BC73" s="863"/>
      <c r="BD73" s="864"/>
      <c r="BE73" s="244"/>
      <c r="BF73" s="244"/>
      <c r="BG73" s="244"/>
      <c r="BH73" s="244"/>
      <c r="BI73" s="244"/>
      <c r="BJ73" s="244"/>
      <c r="BK73" s="244"/>
      <c r="BL73" s="244"/>
      <c r="BM73" s="244"/>
      <c r="BN73" s="244"/>
      <c r="BO73" s="244"/>
      <c r="BP73" s="244"/>
      <c r="BQ73" s="241">
        <v>67</v>
      </c>
      <c r="BR73" s="246"/>
      <c r="BS73" s="890"/>
      <c r="BT73" s="891"/>
      <c r="BU73" s="891"/>
      <c r="BV73" s="891"/>
      <c r="BW73" s="891"/>
      <c r="BX73" s="891"/>
      <c r="BY73" s="891"/>
      <c r="BZ73" s="891"/>
      <c r="CA73" s="891"/>
      <c r="CB73" s="891"/>
      <c r="CC73" s="891"/>
      <c r="CD73" s="891"/>
      <c r="CE73" s="891"/>
      <c r="CF73" s="891"/>
      <c r="CG73" s="896"/>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233"/>
    </row>
    <row r="74" spans="1:131" ht="26.25" customHeight="1" x14ac:dyDescent="0.2">
      <c r="A74" s="241">
        <v>7</v>
      </c>
      <c r="B74" s="904" t="s">
        <v>606</v>
      </c>
      <c r="C74" s="905"/>
      <c r="D74" s="905"/>
      <c r="E74" s="905"/>
      <c r="F74" s="905"/>
      <c r="G74" s="905"/>
      <c r="H74" s="905"/>
      <c r="I74" s="905"/>
      <c r="J74" s="905"/>
      <c r="K74" s="905"/>
      <c r="L74" s="905"/>
      <c r="M74" s="905"/>
      <c r="N74" s="905"/>
      <c r="O74" s="905"/>
      <c r="P74" s="906"/>
      <c r="Q74" s="907">
        <v>1349</v>
      </c>
      <c r="R74" s="861"/>
      <c r="S74" s="861"/>
      <c r="T74" s="861"/>
      <c r="U74" s="861"/>
      <c r="V74" s="861">
        <v>1313</v>
      </c>
      <c r="W74" s="861"/>
      <c r="X74" s="861"/>
      <c r="Y74" s="861"/>
      <c r="Z74" s="861"/>
      <c r="AA74" s="861">
        <v>36</v>
      </c>
      <c r="AB74" s="861"/>
      <c r="AC74" s="861"/>
      <c r="AD74" s="861"/>
      <c r="AE74" s="861"/>
      <c r="AF74" s="861">
        <v>36</v>
      </c>
      <c r="AG74" s="861"/>
      <c r="AH74" s="861"/>
      <c r="AI74" s="861"/>
      <c r="AJ74" s="861"/>
      <c r="AK74" s="861">
        <v>115</v>
      </c>
      <c r="AL74" s="861"/>
      <c r="AM74" s="861"/>
      <c r="AN74" s="861"/>
      <c r="AO74" s="861"/>
      <c r="AP74" s="861">
        <v>1786</v>
      </c>
      <c r="AQ74" s="861"/>
      <c r="AR74" s="861"/>
      <c r="AS74" s="861"/>
      <c r="AT74" s="861"/>
      <c r="AU74" s="861">
        <v>138</v>
      </c>
      <c r="AV74" s="861"/>
      <c r="AW74" s="861"/>
      <c r="AX74" s="861"/>
      <c r="AY74" s="861"/>
      <c r="AZ74" s="863" t="s">
        <v>633</v>
      </c>
      <c r="BA74" s="863"/>
      <c r="BB74" s="863"/>
      <c r="BC74" s="863"/>
      <c r="BD74" s="864"/>
      <c r="BE74" s="244"/>
      <c r="BF74" s="244"/>
      <c r="BG74" s="244"/>
      <c r="BH74" s="244"/>
      <c r="BI74" s="244"/>
      <c r="BJ74" s="244"/>
      <c r="BK74" s="244"/>
      <c r="BL74" s="244"/>
      <c r="BM74" s="244"/>
      <c r="BN74" s="244"/>
      <c r="BO74" s="244"/>
      <c r="BP74" s="244"/>
      <c r="BQ74" s="241">
        <v>68</v>
      </c>
      <c r="BR74" s="246"/>
      <c r="BS74" s="890"/>
      <c r="BT74" s="891"/>
      <c r="BU74" s="891"/>
      <c r="BV74" s="891"/>
      <c r="BW74" s="891"/>
      <c r="BX74" s="891"/>
      <c r="BY74" s="891"/>
      <c r="BZ74" s="891"/>
      <c r="CA74" s="891"/>
      <c r="CB74" s="891"/>
      <c r="CC74" s="891"/>
      <c r="CD74" s="891"/>
      <c r="CE74" s="891"/>
      <c r="CF74" s="891"/>
      <c r="CG74" s="896"/>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233"/>
    </row>
    <row r="75" spans="1:131" ht="26.25" customHeight="1" x14ac:dyDescent="0.2">
      <c r="A75" s="241">
        <v>8</v>
      </c>
      <c r="B75" s="904" t="s">
        <v>607</v>
      </c>
      <c r="C75" s="905"/>
      <c r="D75" s="905"/>
      <c r="E75" s="905"/>
      <c r="F75" s="905"/>
      <c r="G75" s="905"/>
      <c r="H75" s="905"/>
      <c r="I75" s="905"/>
      <c r="J75" s="905"/>
      <c r="K75" s="905"/>
      <c r="L75" s="905"/>
      <c r="M75" s="905"/>
      <c r="N75" s="905"/>
      <c r="O75" s="905"/>
      <c r="P75" s="906"/>
      <c r="Q75" s="908">
        <v>2</v>
      </c>
      <c r="R75" s="909"/>
      <c r="S75" s="909"/>
      <c r="T75" s="909"/>
      <c r="U75" s="865"/>
      <c r="V75" s="910">
        <v>1</v>
      </c>
      <c r="W75" s="909"/>
      <c r="X75" s="909"/>
      <c r="Y75" s="909"/>
      <c r="Z75" s="865"/>
      <c r="AA75" s="910">
        <v>1</v>
      </c>
      <c r="AB75" s="909"/>
      <c r="AC75" s="909"/>
      <c r="AD75" s="909"/>
      <c r="AE75" s="865"/>
      <c r="AF75" s="910">
        <v>1</v>
      </c>
      <c r="AG75" s="909"/>
      <c r="AH75" s="909"/>
      <c r="AI75" s="909"/>
      <c r="AJ75" s="865"/>
      <c r="AK75" s="910" t="s">
        <v>629</v>
      </c>
      <c r="AL75" s="909"/>
      <c r="AM75" s="909"/>
      <c r="AN75" s="909"/>
      <c r="AO75" s="865"/>
      <c r="AP75" s="910" t="s">
        <v>599</v>
      </c>
      <c r="AQ75" s="909"/>
      <c r="AR75" s="909"/>
      <c r="AS75" s="909"/>
      <c r="AT75" s="865"/>
      <c r="AU75" s="910" t="s">
        <v>625</v>
      </c>
      <c r="AV75" s="909"/>
      <c r="AW75" s="909"/>
      <c r="AX75" s="909"/>
      <c r="AY75" s="865"/>
      <c r="AZ75" s="863"/>
      <c r="BA75" s="863"/>
      <c r="BB75" s="863"/>
      <c r="BC75" s="863"/>
      <c r="BD75" s="864"/>
      <c r="BE75" s="244"/>
      <c r="BF75" s="244"/>
      <c r="BG75" s="244"/>
      <c r="BH75" s="244"/>
      <c r="BI75" s="244"/>
      <c r="BJ75" s="244"/>
      <c r="BK75" s="244"/>
      <c r="BL75" s="244"/>
      <c r="BM75" s="244"/>
      <c r="BN75" s="244"/>
      <c r="BO75" s="244"/>
      <c r="BP75" s="244"/>
      <c r="BQ75" s="241">
        <v>69</v>
      </c>
      <c r="BR75" s="246"/>
      <c r="BS75" s="890"/>
      <c r="BT75" s="891"/>
      <c r="BU75" s="891"/>
      <c r="BV75" s="891"/>
      <c r="BW75" s="891"/>
      <c r="BX75" s="891"/>
      <c r="BY75" s="891"/>
      <c r="BZ75" s="891"/>
      <c r="CA75" s="891"/>
      <c r="CB75" s="891"/>
      <c r="CC75" s="891"/>
      <c r="CD75" s="891"/>
      <c r="CE75" s="891"/>
      <c r="CF75" s="891"/>
      <c r="CG75" s="896"/>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233"/>
    </row>
    <row r="76" spans="1:131" ht="26.25" customHeight="1" x14ac:dyDescent="0.2">
      <c r="A76" s="241">
        <v>9</v>
      </c>
      <c r="B76" s="904" t="s">
        <v>608</v>
      </c>
      <c r="C76" s="905"/>
      <c r="D76" s="905"/>
      <c r="E76" s="905"/>
      <c r="F76" s="905"/>
      <c r="G76" s="905"/>
      <c r="H76" s="905"/>
      <c r="I76" s="905"/>
      <c r="J76" s="905"/>
      <c r="K76" s="905"/>
      <c r="L76" s="905"/>
      <c r="M76" s="905"/>
      <c r="N76" s="905"/>
      <c r="O76" s="905"/>
      <c r="P76" s="906"/>
      <c r="Q76" s="908">
        <v>843</v>
      </c>
      <c r="R76" s="909"/>
      <c r="S76" s="909"/>
      <c r="T76" s="909"/>
      <c r="U76" s="865"/>
      <c r="V76" s="910">
        <v>815</v>
      </c>
      <c r="W76" s="909"/>
      <c r="X76" s="909"/>
      <c r="Y76" s="909"/>
      <c r="Z76" s="865"/>
      <c r="AA76" s="910">
        <v>28</v>
      </c>
      <c r="AB76" s="909"/>
      <c r="AC76" s="909"/>
      <c r="AD76" s="909"/>
      <c r="AE76" s="865"/>
      <c r="AF76" s="910">
        <v>28</v>
      </c>
      <c r="AG76" s="909"/>
      <c r="AH76" s="909"/>
      <c r="AI76" s="909"/>
      <c r="AJ76" s="865"/>
      <c r="AK76" s="910" t="s">
        <v>630</v>
      </c>
      <c r="AL76" s="909"/>
      <c r="AM76" s="909"/>
      <c r="AN76" s="909"/>
      <c r="AO76" s="865"/>
      <c r="AP76" s="910">
        <v>86</v>
      </c>
      <c r="AQ76" s="909"/>
      <c r="AR76" s="909"/>
      <c r="AS76" s="909"/>
      <c r="AT76" s="865"/>
      <c r="AU76" s="910">
        <v>49</v>
      </c>
      <c r="AV76" s="909"/>
      <c r="AW76" s="909"/>
      <c r="AX76" s="909"/>
      <c r="AY76" s="865"/>
      <c r="AZ76" s="863"/>
      <c r="BA76" s="863"/>
      <c r="BB76" s="863"/>
      <c r="BC76" s="863"/>
      <c r="BD76" s="864"/>
      <c r="BE76" s="244"/>
      <c r="BF76" s="244"/>
      <c r="BG76" s="244"/>
      <c r="BH76" s="244"/>
      <c r="BI76" s="244"/>
      <c r="BJ76" s="244"/>
      <c r="BK76" s="244"/>
      <c r="BL76" s="244"/>
      <c r="BM76" s="244"/>
      <c r="BN76" s="244"/>
      <c r="BO76" s="244"/>
      <c r="BP76" s="244"/>
      <c r="BQ76" s="241">
        <v>70</v>
      </c>
      <c r="BR76" s="246"/>
      <c r="BS76" s="890"/>
      <c r="BT76" s="891"/>
      <c r="BU76" s="891"/>
      <c r="BV76" s="891"/>
      <c r="BW76" s="891"/>
      <c r="BX76" s="891"/>
      <c r="BY76" s="891"/>
      <c r="BZ76" s="891"/>
      <c r="CA76" s="891"/>
      <c r="CB76" s="891"/>
      <c r="CC76" s="891"/>
      <c r="CD76" s="891"/>
      <c r="CE76" s="891"/>
      <c r="CF76" s="891"/>
      <c r="CG76" s="896"/>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233"/>
    </row>
    <row r="77" spans="1:131" ht="26.25" customHeight="1" x14ac:dyDescent="0.2">
      <c r="A77" s="241">
        <v>10</v>
      </c>
      <c r="B77" s="904" t="s">
        <v>609</v>
      </c>
      <c r="C77" s="905"/>
      <c r="D77" s="905"/>
      <c r="E77" s="905"/>
      <c r="F77" s="905"/>
      <c r="G77" s="905"/>
      <c r="H77" s="905"/>
      <c r="I77" s="905"/>
      <c r="J77" s="905"/>
      <c r="K77" s="905"/>
      <c r="L77" s="905"/>
      <c r="M77" s="905"/>
      <c r="N77" s="905"/>
      <c r="O77" s="905"/>
      <c r="P77" s="906"/>
      <c r="Q77" s="908">
        <v>394</v>
      </c>
      <c r="R77" s="909"/>
      <c r="S77" s="909"/>
      <c r="T77" s="909"/>
      <c r="U77" s="865"/>
      <c r="V77" s="910">
        <v>385</v>
      </c>
      <c r="W77" s="909"/>
      <c r="X77" s="909"/>
      <c r="Y77" s="909"/>
      <c r="Z77" s="865"/>
      <c r="AA77" s="910">
        <v>9</v>
      </c>
      <c r="AB77" s="909"/>
      <c r="AC77" s="909"/>
      <c r="AD77" s="909"/>
      <c r="AE77" s="865"/>
      <c r="AF77" s="910">
        <v>10</v>
      </c>
      <c r="AG77" s="909"/>
      <c r="AH77" s="909"/>
      <c r="AI77" s="909"/>
      <c r="AJ77" s="865"/>
      <c r="AK77" s="910" t="s">
        <v>629</v>
      </c>
      <c r="AL77" s="909"/>
      <c r="AM77" s="909"/>
      <c r="AN77" s="909"/>
      <c r="AO77" s="865"/>
      <c r="AP77" s="910">
        <v>165</v>
      </c>
      <c r="AQ77" s="909"/>
      <c r="AR77" s="909"/>
      <c r="AS77" s="909"/>
      <c r="AT77" s="865"/>
      <c r="AU77" s="910">
        <v>64</v>
      </c>
      <c r="AV77" s="909"/>
      <c r="AW77" s="909"/>
      <c r="AX77" s="909"/>
      <c r="AY77" s="865"/>
      <c r="AZ77" s="863"/>
      <c r="BA77" s="863"/>
      <c r="BB77" s="863"/>
      <c r="BC77" s="863"/>
      <c r="BD77" s="864"/>
      <c r="BE77" s="244"/>
      <c r="BF77" s="244"/>
      <c r="BG77" s="244"/>
      <c r="BH77" s="244"/>
      <c r="BI77" s="244"/>
      <c r="BJ77" s="244"/>
      <c r="BK77" s="244"/>
      <c r="BL77" s="244"/>
      <c r="BM77" s="244"/>
      <c r="BN77" s="244"/>
      <c r="BO77" s="244"/>
      <c r="BP77" s="244"/>
      <c r="BQ77" s="241">
        <v>71</v>
      </c>
      <c r="BR77" s="246"/>
      <c r="BS77" s="890"/>
      <c r="BT77" s="891"/>
      <c r="BU77" s="891"/>
      <c r="BV77" s="891"/>
      <c r="BW77" s="891"/>
      <c r="BX77" s="891"/>
      <c r="BY77" s="891"/>
      <c r="BZ77" s="891"/>
      <c r="CA77" s="891"/>
      <c r="CB77" s="891"/>
      <c r="CC77" s="891"/>
      <c r="CD77" s="891"/>
      <c r="CE77" s="891"/>
      <c r="CF77" s="891"/>
      <c r="CG77" s="896"/>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233"/>
    </row>
    <row r="78" spans="1:131" ht="26.25" customHeight="1" x14ac:dyDescent="0.2">
      <c r="A78" s="241">
        <v>11</v>
      </c>
      <c r="B78" s="904" t="s">
        <v>610</v>
      </c>
      <c r="C78" s="905"/>
      <c r="D78" s="905"/>
      <c r="E78" s="905"/>
      <c r="F78" s="905"/>
      <c r="G78" s="905"/>
      <c r="H78" s="905"/>
      <c r="I78" s="905"/>
      <c r="J78" s="905"/>
      <c r="K78" s="905"/>
      <c r="L78" s="905"/>
      <c r="M78" s="905"/>
      <c r="N78" s="905"/>
      <c r="O78" s="905"/>
      <c r="P78" s="906"/>
      <c r="Q78" s="907">
        <v>7312</v>
      </c>
      <c r="R78" s="861"/>
      <c r="S78" s="861"/>
      <c r="T78" s="861"/>
      <c r="U78" s="861"/>
      <c r="V78" s="861">
        <v>6756</v>
      </c>
      <c r="W78" s="861"/>
      <c r="X78" s="861"/>
      <c r="Y78" s="861"/>
      <c r="Z78" s="861"/>
      <c r="AA78" s="861">
        <v>555</v>
      </c>
      <c r="AB78" s="861"/>
      <c r="AC78" s="861"/>
      <c r="AD78" s="861"/>
      <c r="AE78" s="861"/>
      <c r="AF78" s="861">
        <v>555</v>
      </c>
      <c r="AG78" s="861"/>
      <c r="AH78" s="861"/>
      <c r="AI78" s="861"/>
      <c r="AJ78" s="861"/>
      <c r="AK78" s="861">
        <v>64</v>
      </c>
      <c r="AL78" s="861"/>
      <c r="AM78" s="861"/>
      <c r="AN78" s="861"/>
      <c r="AO78" s="861"/>
      <c r="AP78" s="861" t="s">
        <v>631</v>
      </c>
      <c r="AQ78" s="861"/>
      <c r="AR78" s="861"/>
      <c r="AS78" s="861"/>
      <c r="AT78" s="861"/>
      <c r="AU78" s="861" t="s">
        <v>634</v>
      </c>
      <c r="AV78" s="861"/>
      <c r="AW78" s="861"/>
      <c r="AX78" s="861"/>
      <c r="AY78" s="861"/>
      <c r="AZ78" s="863"/>
      <c r="BA78" s="863"/>
      <c r="BB78" s="863"/>
      <c r="BC78" s="863"/>
      <c r="BD78" s="864"/>
      <c r="BE78" s="244"/>
      <c r="BF78" s="244"/>
      <c r="BG78" s="244"/>
      <c r="BH78" s="244"/>
      <c r="BI78" s="244"/>
      <c r="BJ78" s="233"/>
      <c r="BK78" s="233"/>
      <c r="BL78" s="233"/>
      <c r="BM78" s="233"/>
      <c r="BN78" s="233"/>
      <c r="BO78" s="244"/>
      <c r="BP78" s="244"/>
      <c r="BQ78" s="241">
        <v>72</v>
      </c>
      <c r="BR78" s="246"/>
      <c r="BS78" s="890"/>
      <c r="BT78" s="891"/>
      <c r="BU78" s="891"/>
      <c r="BV78" s="891"/>
      <c r="BW78" s="891"/>
      <c r="BX78" s="891"/>
      <c r="BY78" s="891"/>
      <c r="BZ78" s="891"/>
      <c r="CA78" s="891"/>
      <c r="CB78" s="891"/>
      <c r="CC78" s="891"/>
      <c r="CD78" s="891"/>
      <c r="CE78" s="891"/>
      <c r="CF78" s="891"/>
      <c r="CG78" s="896"/>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233"/>
    </row>
    <row r="79" spans="1:131" ht="26.25" customHeight="1" x14ac:dyDescent="0.2">
      <c r="A79" s="241">
        <v>12</v>
      </c>
      <c r="B79" s="904" t="s">
        <v>611</v>
      </c>
      <c r="C79" s="905"/>
      <c r="D79" s="905"/>
      <c r="E79" s="905"/>
      <c r="F79" s="905"/>
      <c r="G79" s="905"/>
      <c r="H79" s="905"/>
      <c r="I79" s="905"/>
      <c r="J79" s="905"/>
      <c r="K79" s="905"/>
      <c r="L79" s="905"/>
      <c r="M79" s="905"/>
      <c r="N79" s="905"/>
      <c r="O79" s="905"/>
      <c r="P79" s="906"/>
      <c r="Q79" s="907">
        <v>258</v>
      </c>
      <c r="R79" s="861"/>
      <c r="S79" s="861"/>
      <c r="T79" s="861"/>
      <c r="U79" s="861"/>
      <c r="V79" s="861">
        <v>239</v>
      </c>
      <c r="W79" s="861"/>
      <c r="X79" s="861"/>
      <c r="Y79" s="861"/>
      <c r="Z79" s="861"/>
      <c r="AA79" s="861">
        <v>19</v>
      </c>
      <c r="AB79" s="861"/>
      <c r="AC79" s="861"/>
      <c r="AD79" s="861"/>
      <c r="AE79" s="861"/>
      <c r="AF79" s="861">
        <v>19</v>
      </c>
      <c r="AG79" s="861"/>
      <c r="AH79" s="861"/>
      <c r="AI79" s="861"/>
      <c r="AJ79" s="861"/>
      <c r="AK79" s="861" t="s">
        <v>625</v>
      </c>
      <c r="AL79" s="861"/>
      <c r="AM79" s="861"/>
      <c r="AN79" s="861"/>
      <c r="AO79" s="861"/>
      <c r="AP79" s="861" t="s">
        <v>627</v>
      </c>
      <c r="AQ79" s="861"/>
      <c r="AR79" s="861"/>
      <c r="AS79" s="861"/>
      <c r="AT79" s="861"/>
      <c r="AU79" s="861" t="s">
        <v>625</v>
      </c>
      <c r="AV79" s="861"/>
      <c r="AW79" s="861"/>
      <c r="AX79" s="861"/>
      <c r="AY79" s="861"/>
      <c r="AZ79" s="863"/>
      <c r="BA79" s="863"/>
      <c r="BB79" s="863"/>
      <c r="BC79" s="863"/>
      <c r="BD79" s="864"/>
      <c r="BE79" s="244"/>
      <c r="BF79" s="244"/>
      <c r="BG79" s="244"/>
      <c r="BH79" s="244"/>
      <c r="BI79" s="244"/>
      <c r="BJ79" s="233"/>
      <c r="BK79" s="233"/>
      <c r="BL79" s="233"/>
      <c r="BM79" s="233"/>
      <c r="BN79" s="233"/>
      <c r="BO79" s="244"/>
      <c r="BP79" s="244"/>
      <c r="BQ79" s="241">
        <v>73</v>
      </c>
      <c r="BR79" s="246"/>
      <c r="BS79" s="890"/>
      <c r="BT79" s="891"/>
      <c r="BU79" s="891"/>
      <c r="BV79" s="891"/>
      <c r="BW79" s="891"/>
      <c r="BX79" s="891"/>
      <c r="BY79" s="891"/>
      <c r="BZ79" s="891"/>
      <c r="CA79" s="891"/>
      <c r="CB79" s="891"/>
      <c r="CC79" s="891"/>
      <c r="CD79" s="891"/>
      <c r="CE79" s="891"/>
      <c r="CF79" s="891"/>
      <c r="CG79" s="896"/>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233"/>
    </row>
    <row r="80" spans="1:131" ht="26.25" customHeight="1" x14ac:dyDescent="0.2">
      <c r="A80" s="241">
        <v>13</v>
      </c>
      <c r="B80" s="904" t="s">
        <v>612</v>
      </c>
      <c r="C80" s="905"/>
      <c r="D80" s="905"/>
      <c r="E80" s="905"/>
      <c r="F80" s="905"/>
      <c r="G80" s="905"/>
      <c r="H80" s="905"/>
      <c r="I80" s="905"/>
      <c r="J80" s="905"/>
      <c r="K80" s="905"/>
      <c r="L80" s="905"/>
      <c r="M80" s="905"/>
      <c r="N80" s="905"/>
      <c r="O80" s="905"/>
      <c r="P80" s="906"/>
      <c r="Q80" s="907">
        <v>272654</v>
      </c>
      <c r="R80" s="861"/>
      <c r="S80" s="861"/>
      <c r="T80" s="861"/>
      <c r="U80" s="861"/>
      <c r="V80" s="861">
        <v>260337</v>
      </c>
      <c r="W80" s="861"/>
      <c r="X80" s="861"/>
      <c r="Y80" s="861"/>
      <c r="Z80" s="861"/>
      <c r="AA80" s="861">
        <v>12317</v>
      </c>
      <c r="AB80" s="861"/>
      <c r="AC80" s="861"/>
      <c r="AD80" s="861"/>
      <c r="AE80" s="861"/>
      <c r="AF80" s="861">
        <v>12317</v>
      </c>
      <c r="AG80" s="861"/>
      <c r="AH80" s="861"/>
      <c r="AI80" s="861"/>
      <c r="AJ80" s="861"/>
      <c r="AK80" s="861" t="s">
        <v>599</v>
      </c>
      <c r="AL80" s="861"/>
      <c r="AM80" s="861"/>
      <c r="AN80" s="861"/>
      <c r="AO80" s="861"/>
      <c r="AP80" s="861" t="s">
        <v>599</v>
      </c>
      <c r="AQ80" s="861"/>
      <c r="AR80" s="861"/>
      <c r="AS80" s="861"/>
      <c r="AT80" s="861"/>
      <c r="AU80" s="861" t="s">
        <v>599</v>
      </c>
      <c r="AV80" s="861"/>
      <c r="AW80" s="861"/>
      <c r="AX80" s="861"/>
      <c r="AY80" s="861"/>
      <c r="AZ80" s="863"/>
      <c r="BA80" s="863"/>
      <c r="BB80" s="863"/>
      <c r="BC80" s="863"/>
      <c r="BD80" s="864"/>
      <c r="BE80" s="244"/>
      <c r="BF80" s="244"/>
      <c r="BG80" s="244"/>
      <c r="BH80" s="244"/>
      <c r="BI80" s="244"/>
      <c r="BJ80" s="244"/>
      <c r="BK80" s="244"/>
      <c r="BL80" s="244"/>
      <c r="BM80" s="244"/>
      <c r="BN80" s="244"/>
      <c r="BO80" s="244"/>
      <c r="BP80" s="244"/>
      <c r="BQ80" s="241">
        <v>74</v>
      </c>
      <c r="BR80" s="246"/>
      <c r="BS80" s="890"/>
      <c r="BT80" s="891"/>
      <c r="BU80" s="891"/>
      <c r="BV80" s="891"/>
      <c r="BW80" s="891"/>
      <c r="BX80" s="891"/>
      <c r="BY80" s="891"/>
      <c r="BZ80" s="891"/>
      <c r="CA80" s="891"/>
      <c r="CB80" s="891"/>
      <c r="CC80" s="891"/>
      <c r="CD80" s="891"/>
      <c r="CE80" s="891"/>
      <c r="CF80" s="891"/>
      <c r="CG80" s="896"/>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233"/>
    </row>
    <row r="81" spans="1:131" ht="26.25" customHeight="1" x14ac:dyDescent="0.2">
      <c r="A81" s="241">
        <v>14</v>
      </c>
      <c r="B81" s="904"/>
      <c r="C81" s="905"/>
      <c r="D81" s="905"/>
      <c r="E81" s="905"/>
      <c r="F81" s="905"/>
      <c r="G81" s="905"/>
      <c r="H81" s="905"/>
      <c r="I81" s="905"/>
      <c r="J81" s="905"/>
      <c r="K81" s="905"/>
      <c r="L81" s="905"/>
      <c r="M81" s="905"/>
      <c r="N81" s="905"/>
      <c r="O81" s="905"/>
      <c r="P81" s="906"/>
      <c r="Q81" s="907"/>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3"/>
      <c r="BA81" s="863"/>
      <c r="BB81" s="863"/>
      <c r="BC81" s="863"/>
      <c r="BD81" s="864"/>
      <c r="BE81" s="244"/>
      <c r="BF81" s="244"/>
      <c r="BG81" s="244"/>
      <c r="BH81" s="244"/>
      <c r="BI81" s="244"/>
      <c r="BJ81" s="244"/>
      <c r="BK81" s="244"/>
      <c r="BL81" s="244"/>
      <c r="BM81" s="244"/>
      <c r="BN81" s="244"/>
      <c r="BO81" s="244"/>
      <c r="BP81" s="244"/>
      <c r="BQ81" s="241">
        <v>75</v>
      </c>
      <c r="BR81" s="246"/>
      <c r="BS81" s="890"/>
      <c r="BT81" s="891"/>
      <c r="BU81" s="891"/>
      <c r="BV81" s="891"/>
      <c r="BW81" s="891"/>
      <c r="BX81" s="891"/>
      <c r="BY81" s="891"/>
      <c r="BZ81" s="891"/>
      <c r="CA81" s="891"/>
      <c r="CB81" s="891"/>
      <c r="CC81" s="891"/>
      <c r="CD81" s="891"/>
      <c r="CE81" s="891"/>
      <c r="CF81" s="891"/>
      <c r="CG81" s="896"/>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233"/>
    </row>
    <row r="82" spans="1:131" ht="26.25" customHeight="1" x14ac:dyDescent="0.2">
      <c r="A82" s="241">
        <v>15</v>
      </c>
      <c r="B82" s="904"/>
      <c r="C82" s="905"/>
      <c r="D82" s="905"/>
      <c r="E82" s="905"/>
      <c r="F82" s="905"/>
      <c r="G82" s="905"/>
      <c r="H82" s="905"/>
      <c r="I82" s="905"/>
      <c r="J82" s="905"/>
      <c r="K82" s="905"/>
      <c r="L82" s="905"/>
      <c r="M82" s="905"/>
      <c r="N82" s="905"/>
      <c r="O82" s="905"/>
      <c r="P82" s="906"/>
      <c r="Q82" s="907"/>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3"/>
      <c r="BA82" s="863"/>
      <c r="BB82" s="863"/>
      <c r="BC82" s="863"/>
      <c r="BD82" s="864"/>
      <c r="BE82" s="244"/>
      <c r="BF82" s="244"/>
      <c r="BG82" s="244"/>
      <c r="BH82" s="244"/>
      <c r="BI82" s="244"/>
      <c r="BJ82" s="244"/>
      <c r="BK82" s="244"/>
      <c r="BL82" s="244"/>
      <c r="BM82" s="244"/>
      <c r="BN82" s="244"/>
      <c r="BO82" s="244"/>
      <c r="BP82" s="244"/>
      <c r="BQ82" s="241">
        <v>76</v>
      </c>
      <c r="BR82" s="246"/>
      <c r="BS82" s="890"/>
      <c r="BT82" s="891"/>
      <c r="BU82" s="891"/>
      <c r="BV82" s="891"/>
      <c r="BW82" s="891"/>
      <c r="BX82" s="891"/>
      <c r="BY82" s="891"/>
      <c r="BZ82" s="891"/>
      <c r="CA82" s="891"/>
      <c r="CB82" s="891"/>
      <c r="CC82" s="891"/>
      <c r="CD82" s="891"/>
      <c r="CE82" s="891"/>
      <c r="CF82" s="891"/>
      <c r="CG82" s="896"/>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233"/>
    </row>
    <row r="83" spans="1:131" ht="26.25" customHeight="1" x14ac:dyDescent="0.2">
      <c r="A83" s="241">
        <v>16</v>
      </c>
      <c r="B83" s="904"/>
      <c r="C83" s="905"/>
      <c r="D83" s="905"/>
      <c r="E83" s="905"/>
      <c r="F83" s="905"/>
      <c r="G83" s="905"/>
      <c r="H83" s="905"/>
      <c r="I83" s="905"/>
      <c r="J83" s="905"/>
      <c r="K83" s="905"/>
      <c r="L83" s="905"/>
      <c r="M83" s="905"/>
      <c r="N83" s="905"/>
      <c r="O83" s="905"/>
      <c r="P83" s="906"/>
      <c r="Q83" s="907"/>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3"/>
      <c r="BA83" s="863"/>
      <c r="BB83" s="863"/>
      <c r="BC83" s="863"/>
      <c r="BD83" s="864"/>
      <c r="BE83" s="244"/>
      <c r="BF83" s="244"/>
      <c r="BG83" s="244"/>
      <c r="BH83" s="244"/>
      <c r="BI83" s="244"/>
      <c r="BJ83" s="244"/>
      <c r="BK83" s="244"/>
      <c r="BL83" s="244"/>
      <c r="BM83" s="244"/>
      <c r="BN83" s="244"/>
      <c r="BO83" s="244"/>
      <c r="BP83" s="244"/>
      <c r="BQ83" s="241">
        <v>77</v>
      </c>
      <c r="BR83" s="246"/>
      <c r="BS83" s="890"/>
      <c r="BT83" s="891"/>
      <c r="BU83" s="891"/>
      <c r="BV83" s="891"/>
      <c r="BW83" s="891"/>
      <c r="BX83" s="891"/>
      <c r="BY83" s="891"/>
      <c r="BZ83" s="891"/>
      <c r="CA83" s="891"/>
      <c r="CB83" s="891"/>
      <c r="CC83" s="891"/>
      <c r="CD83" s="891"/>
      <c r="CE83" s="891"/>
      <c r="CF83" s="891"/>
      <c r="CG83" s="896"/>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233"/>
    </row>
    <row r="84" spans="1:131" ht="26.25" customHeight="1" x14ac:dyDescent="0.2">
      <c r="A84" s="241">
        <v>17</v>
      </c>
      <c r="B84" s="904"/>
      <c r="C84" s="905"/>
      <c r="D84" s="905"/>
      <c r="E84" s="905"/>
      <c r="F84" s="905"/>
      <c r="G84" s="905"/>
      <c r="H84" s="905"/>
      <c r="I84" s="905"/>
      <c r="J84" s="905"/>
      <c r="K84" s="905"/>
      <c r="L84" s="905"/>
      <c r="M84" s="905"/>
      <c r="N84" s="905"/>
      <c r="O84" s="905"/>
      <c r="P84" s="906"/>
      <c r="Q84" s="907"/>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3"/>
      <c r="BA84" s="863"/>
      <c r="BB84" s="863"/>
      <c r="BC84" s="863"/>
      <c r="BD84" s="864"/>
      <c r="BE84" s="244"/>
      <c r="BF84" s="244"/>
      <c r="BG84" s="244"/>
      <c r="BH84" s="244"/>
      <c r="BI84" s="244"/>
      <c r="BJ84" s="244"/>
      <c r="BK84" s="244"/>
      <c r="BL84" s="244"/>
      <c r="BM84" s="244"/>
      <c r="BN84" s="244"/>
      <c r="BO84" s="244"/>
      <c r="BP84" s="244"/>
      <c r="BQ84" s="241">
        <v>78</v>
      </c>
      <c r="BR84" s="246"/>
      <c r="BS84" s="890"/>
      <c r="BT84" s="891"/>
      <c r="BU84" s="891"/>
      <c r="BV84" s="891"/>
      <c r="BW84" s="891"/>
      <c r="BX84" s="891"/>
      <c r="BY84" s="891"/>
      <c r="BZ84" s="891"/>
      <c r="CA84" s="891"/>
      <c r="CB84" s="891"/>
      <c r="CC84" s="891"/>
      <c r="CD84" s="891"/>
      <c r="CE84" s="891"/>
      <c r="CF84" s="891"/>
      <c r="CG84" s="896"/>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233"/>
    </row>
    <row r="85" spans="1:131" ht="26.25" customHeight="1" x14ac:dyDescent="0.2">
      <c r="A85" s="241">
        <v>18</v>
      </c>
      <c r="B85" s="904"/>
      <c r="C85" s="905"/>
      <c r="D85" s="905"/>
      <c r="E85" s="905"/>
      <c r="F85" s="905"/>
      <c r="G85" s="905"/>
      <c r="H85" s="905"/>
      <c r="I85" s="905"/>
      <c r="J85" s="905"/>
      <c r="K85" s="905"/>
      <c r="L85" s="905"/>
      <c r="M85" s="905"/>
      <c r="N85" s="905"/>
      <c r="O85" s="905"/>
      <c r="P85" s="906"/>
      <c r="Q85" s="907"/>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3"/>
      <c r="BA85" s="863"/>
      <c r="BB85" s="863"/>
      <c r="BC85" s="863"/>
      <c r="BD85" s="864"/>
      <c r="BE85" s="244"/>
      <c r="BF85" s="244"/>
      <c r="BG85" s="244"/>
      <c r="BH85" s="244"/>
      <c r="BI85" s="244"/>
      <c r="BJ85" s="244"/>
      <c r="BK85" s="244"/>
      <c r="BL85" s="244"/>
      <c r="BM85" s="244"/>
      <c r="BN85" s="244"/>
      <c r="BO85" s="244"/>
      <c r="BP85" s="244"/>
      <c r="BQ85" s="241">
        <v>79</v>
      </c>
      <c r="BR85" s="246"/>
      <c r="BS85" s="890"/>
      <c r="BT85" s="891"/>
      <c r="BU85" s="891"/>
      <c r="BV85" s="891"/>
      <c r="BW85" s="891"/>
      <c r="BX85" s="891"/>
      <c r="BY85" s="891"/>
      <c r="BZ85" s="891"/>
      <c r="CA85" s="891"/>
      <c r="CB85" s="891"/>
      <c r="CC85" s="891"/>
      <c r="CD85" s="891"/>
      <c r="CE85" s="891"/>
      <c r="CF85" s="891"/>
      <c r="CG85" s="896"/>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233"/>
    </row>
    <row r="86" spans="1:131" ht="26.25" customHeight="1" x14ac:dyDescent="0.2">
      <c r="A86" s="241">
        <v>19</v>
      </c>
      <c r="B86" s="904"/>
      <c r="C86" s="905"/>
      <c r="D86" s="905"/>
      <c r="E86" s="905"/>
      <c r="F86" s="905"/>
      <c r="G86" s="905"/>
      <c r="H86" s="905"/>
      <c r="I86" s="905"/>
      <c r="J86" s="905"/>
      <c r="K86" s="905"/>
      <c r="L86" s="905"/>
      <c r="M86" s="905"/>
      <c r="N86" s="905"/>
      <c r="O86" s="905"/>
      <c r="P86" s="906"/>
      <c r="Q86" s="907"/>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3"/>
      <c r="BA86" s="863"/>
      <c r="BB86" s="863"/>
      <c r="BC86" s="863"/>
      <c r="BD86" s="864"/>
      <c r="BE86" s="244"/>
      <c r="BF86" s="244"/>
      <c r="BG86" s="244"/>
      <c r="BH86" s="244"/>
      <c r="BI86" s="244"/>
      <c r="BJ86" s="244"/>
      <c r="BK86" s="244"/>
      <c r="BL86" s="244"/>
      <c r="BM86" s="244"/>
      <c r="BN86" s="244"/>
      <c r="BO86" s="244"/>
      <c r="BP86" s="244"/>
      <c r="BQ86" s="241">
        <v>80</v>
      </c>
      <c r="BR86" s="246"/>
      <c r="BS86" s="890"/>
      <c r="BT86" s="891"/>
      <c r="BU86" s="891"/>
      <c r="BV86" s="891"/>
      <c r="BW86" s="891"/>
      <c r="BX86" s="891"/>
      <c r="BY86" s="891"/>
      <c r="BZ86" s="891"/>
      <c r="CA86" s="891"/>
      <c r="CB86" s="891"/>
      <c r="CC86" s="891"/>
      <c r="CD86" s="891"/>
      <c r="CE86" s="891"/>
      <c r="CF86" s="891"/>
      <c r="CG86" s="896"/>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233"/>
    </row>
    <row r="87" spans="1:131" ht="26.25" customHeight="1" x14ac:dyDescent="0.2">
      <c r="A87" s="247">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44"/>
      <c r="BF87" s="244"/>
      <c r="BG87" s="244"/>
      <c r="BH87" s="244"/>
      <c r="BI87" s="244"/>
      <c r="BJ87" s="244"/>
      <c r="BK87" s="244"/>
      <c r="BL87" s="244"/>
      <c r="BM87" s="244"/>
      <c r="BN87" s="244"/>
      <c r="BO87" s="244"/>
      <c r="BP87" s="244"/>
      <c r="BQ87" s="241">
        <v>81</v>
      </c>
      <c r="BR87" s="246"/>
      <c r="BS87" s="890"/>
      <c r="BT87" s="891"/>
      <c r="BU87" s="891"/>
      <c r="BV87" s="891"/>
      <c r="BW87" s="891"/>
      <c r="BX87" s="891"/>
      <c r="BY87" s="891"/>
      <c r="BZ87" s="891"/>
      <c r="CA87" s="891"/>
      <c r="CB87" s="891"/>
      <c r="CC87" s="891"/>
      <c r="CD87" s="891"/>
      <c r="CE87" s="891"/>
      <c r="CF87" s="891"/>
      <c r="CG87" s="896"/>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233"/>
    </row>
    <row r="88" spans="1:131" ht="26.25" customHeight="1" thickBot="1" x14ac:dyDescent="0.25">
      <c r="A88" s="243" t="s">
        <v>404</v>
      </c>
      <c r="B88" s="820" t="s">
        <v>442</v>
      </c>
      <c r="C88" s="821"/>
      <c r="D88" s="821"/>
      <c r="E88" s="821"/>
      <c r="F88" s="821"/>
      <c r="G88" s="821"/>
      <c r="H88" s="821"/>
      <c r="I88" s="821"/>
      <c r="J88" s="821"/>
      <c r="K88" s="821"/>
      <c r="L88" s="821"/>
      <c r="M88" s="821"/>
      <c r="N88" s="821"/>
      <c r="O88" s="821"/>
      <c r="P88" s="822"/>
      <c r="Q88" s="871"/>
      <c r="R88" s="872"/>
      <c r="S88" s="872"/>
      <c r="T88" s="872"/>
      <c r="U88" s="872"/>
      <c r="V88" s="872"/>
      <c r="W88" s="872"/>
      <c r="X88" s="872"/>
      <c r="Y88" s="872"/>
      <c r="Z88" s="872"/>
      <c r="AA88" s="872"/>
      <c r="AB88" s="872"/>
      <c r="AC88" s="872"/>
      <c r="AD88" s="872"/>
      <c r="AE88" s="872"/>
      <c r="AF88" s="875">
        <f>SUM(AF68:AJ80)</f>
        <v>13470</v>
      </c>
      <c r="AG88" s="875"/>
      <c r="AH88" s="875"/>
      <c r="AI88" s="875"/>
      <c r="AJ88" s="875"/>
      <c r="AK88" s="872"/>
      <c r="AL88" s="872"/>
      <c r="AM88" s="872"/>
      <c r="AN88" s="872"/>
      <c r="AO88" s="872"/>
      <c r="AP88" s="875">
        <f>SUM(AP68:AT80)</f>
        <v>2142</v>
      </c>
      <c r="AQ88" s="875"/>
      <c r="AR88" s="875"/>
      <c r="AS88" s="875"/>
      <c r="AT88" s="875"/>
      <c r="AU88" s="875">
        <f>SUM(AU68:AY80)</f>
        <v>303</v>
      </c>
      <c r="AV88" s="875"/>
      <c r="AW88" s="875"/>
      <c r="AX88" s="875"/>
      <c r="AY88" s="875"/>
      <c r="AZ88" s="880"/>
      <c r="BA88" s="880"/>
      <c r="BB88" s="880"/>
      <c r="BC88" s="880"/>
      <c r="BD88" s="881"/>
      <c r="BE88" s="244"/>
      <c r="BF88" s="244"/>
      <c r="BG88" s="244"/>
      <c r="BH88" s="244"/>
      <c r="BI88" s="244"/>
      <c r="BJ88" s="244"/>
      <c r="BK88" s="244"/>
      <c r="BL88" s="244"/>
      <c r="BM88" s="244"/>
      <c r="BN88" s="244"/>
      <c r="BO88" s="244"/>
      <c r="BP88" s="244"/>
      <c r="BQ88" s="241">
        <v>82</v>
      </c>
      <c r="BR88" s="246"/>
      <c r="BS88" s="890"/>
      <c r="BT88" s="891"/>
      <c r="BU88" s="891"/>
      <c r="BV88" s="891"/>
      <c r="BW88" s="891"/>
      <c r="BX88" s="891"/>
      <c r="BY88" s="891"/>
      <c r="BZ88" s="891"/>
      <c r="CA88" s="891"/>
      <c r="CB88" s="891"/>
      <c r="CC88" s="891"/>
      <c r="CD88" s="891"/>
      <c r="CE88" s="891"/>
      <c r="CF88" s="891"/>
      <c r="CG88" s="896"/>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90"/>
      <c r="BT89" s="891"/>
      <c r="BU89" s="891"/>
      <c r="BV89" s="891"/>
      <c r="BW89" s="891"/>
      <c r="BX89" s="891"/>
      <c r="BY89" s="891"/>
      <c r="BZ89" s="891"/>
      <c r="CA89" s="891"/>
      <c r="CB89" s="891"/>
      <c r="CC89" s="891"/>
      <c r="CD89" s="891"/>
      <c r="CE89" s="891"/>
      <c r="CF89" s="891"/>
      <c r="CG89" s="896"/>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90"/>
      <c r="BT90" s="891"/>
      <c r="BU90" s="891"/>
      <c r="BV90" s="891"/>
      <c r="BW90" s="891"/>
      <c r="BX90" s="891"/>
      <c r="BY90" s="891"/>
      <c r="BZ90" s="891"/>
      <c r="CA90" s="891"/>
      <c r="CB90" s="891"/>
      <c r="CC90" s="891"/>
      <c r="CD90" s="891"/>
      <c r="CE90" s="891"/>
      <c r="CF90" s="891"/>
      <c r="CG90" s="896"/>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90"/>
      <c r="BT91" s="891"/>
      <c r="BU91" s="891"/>
      <c r="BV91" s="891"/>
      <c r="BW91" s="891"/>
      <c r="BX91" s="891"/>
      <c r="BY91" s="891"/>
      <c r="BZ91" s="891"/>
      <c r="CA91" s="891"/>
      <c r="CB91" s="891"/>
      <c r="CC91" s="891"/>
      <c r="CD91" s="891"/>
      <c r="CE91" s="891"/>
      <c r="CF91" s="891"/>
      <c r="CG91" s="896"/>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90"/>
      <c r="BT92" s="891"/>
      <c r="BU92" s="891"/>
      <c r="BV92" s="891"/>
      <c r="BW92" s="891"/>
      <c r="BX92" s="891"/>
      <c r="BY92" s="891"/>
      <c r="BZ92" s="891"/>
      <c r="CA92" s="891"/>
      <c r="CB92" s="891"/>
      <c r="CC92" s="891"/>
      <c r="CD92" s="891"/>
      <c r="CE92" s="891"/>
      <c r="CF92" s="891"/>
      <c r="CG92" s="896"/>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90"/>
      <c r="BT93" s="891"/>
      <c r="BU93" s="891"/>
      <c r="BV93" s="891"/>
      <c r="BW93" s="891"/>
      <c r="BX93" s="891"/>
      <c r="BY93" s="891"/>
      <c r="BZ93" s="891"/>
      <c r="CA93" s="891"/>
      <c r="CB93" s="891"/>
      <c r="CC93" s="891"/>
      <c r="CD93" s="891"/>
      <c r="CE93" s="891"/>
      <c r="CF93" s="891"/>
      <c r="CG93" s="896"/>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90"/>
      <c r="BT94" s="891"/>
      <c r="BU94" s="891"/>
      <c r="BV94" s="891"/>
      <c r="BW94" s="891"/>
      <c r="BX94" s="891"/>
      <c r="BY94" s="891"/>
      <c r="BZ94" s="891"/>
      <c r="CA94" s="891"/>
      <c r="CB94" s="891"/>
      <c r="CC94" s="891"/>
      <c r="CD94" s="891"/>
      <c r="CE94" s="891"/>
      <c r="CF94" s="891"/>
      <c r="CG94" s="896"/>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90"/>
      <c r="BT95" s="891"/>
      <c r="BU95" s="891"/>
      <c r="BV95" s="891"/>
      <c r="BW95" s="891"/>
      <c r="BX95" s="891"/>
      <c r="BY95" s="891"/>
      <c r="BZ95" s="891"/>
      <c r="CA95" s="891"/>
      <c r="CB95" s="891"/>
      <c r="CC95" s="891"/>
      <c r="CD95" s="891"/>
      <c r="CE95" s="891"/>
      <c r="CF95" s="891"/>
      <c r="CG95" s="896"/>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90"/>
      <c r="BT96" s="891"/>
      <c r="BU96" s="891"/>
      <c r="BV96" s="891"/>
      <c r="BW96" s="891"/>
      <c r="BX96" s="891"/>
      <c r="BY96" s="891"/>
      <c r="BZ96" s="891"/>
      <c r="CA96" s="891"/>
      <c r="CB96" s="891"/>
      <c r="CC96" s="891"/>
      <c r="CD96" s="891"/>
      <c r="CE96" s="891"/>
      <c r="CF96" s="891"/>
      <c r="CG96" s="896"/>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90"/>
      <c r="BT97" s="891"/>
      <c r="BU97" s="891"/>
      <c r="BV97" s="891"/>
      <c r="BW97" s="891"/>
      <c r="BX97" s="891"/>
      <c r="BY97" s="891"/>
      <c r="BZ97" s="891"/>
      <c r="CA97" s="891"/>
      <c r="CB97" s="891"/>
      <c r="CC97" s="891"/>
      <c r="CD97" s="891"/>
      <c r="CE97" s="891"/>
      <c r="CF97" s="891"/>
      <c r="CG97" s="896"/>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90"/>
      <c r="BT98" s="891"/>
      <c r="BU98" s="891"/>
      <c r="BV98" s="891"/>
      <c r="BW98" s="891"/>
      <c r="BX98" s="891"/>
      <c r="BY98" s="891"/>
      <c r="BZ98" s="891"/>
      <c r="CA98" s="891"/>
      <c r="CB98" s="891"/>
      <c r="CC98" s="891"/>
      <c r="CD98" s="891"/>
      <c r="CE98" s="891"/>
      <c r="CF98" s="891"/>
      <c r="CG98" s="896"/>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90"/>
      <c r="BT99" s="891"/>
      <c r="BU99" s="891"/>
      <c r="BV99" s="891"/>
      <c r="BW99" s="891"/>
      <c r="BX99" s="891"/>
      <c r="BY99" s="891"/>
      <c r="BZ99" s="891"/>
      <c r="CA99" s="891"/>
      <c r="CB99" s="891"/>
      <c r="CC99" s="891"/>
      <c r="CD99" s="891"/>
      <c r="CE99" s="891"/>
      <c r="CF99" s="891"/>
      <c r="CG99" s="896"/>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90"/>
      <c r="BT100" s="891"/>
      <c r="BU100" s="891"/>
      <c r="BV100" s="891"/>
      <c r="BW100" s="891"/>
      <c r="BX100" s="891"/>
      <c r="BY100" s="891"/>
      <c r="BZ100" s="891"/>
      <c r="CA100" s="891"/>
      <c r="CB100" s="891"/>
      <c r="CC100" s="891"/>
      <c r="CD100" s="891"/>
      <c r="CE100" s="891"/>
      <c r="CF100" s="891"/>
      <c r="CG100" s="896"/>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90"/>
      <c r="BT101" s="891"/>
      <c r="BU101" s="891"/>
      <c r="BV101" s="891"/>
      <c r="BW101" s="891"/>
      <c r="BX101" s="891"/>
      <c r="BY101" s="891"/>
      <c r="BZ101" s="891"/>
      <c r="CA101" s="891"/>
      <c r="CB101" s="891"/>
      <c r="CC101" s="891"/>
      <c r="CD101" s="891"/>
      <c r="CE101" s="891"/>
      <c r="CF101" s="891"/>
      <c r="CG101" s="896"/>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404</v>
      </c>
      <c r="BR102" s="820" t="s">
        <v>443</v>
      </c>
      <c r="BS102" s="821"/>
      <c r="BT102" s="821"/>
      <c r="BU102" s="821"/>
      <c r="BV102" s="821"/>
      <c r="BW102" s="821"/>
      <c r="BX102" s="821"/>
      <c r="BY102" s="821"/>
      <c r="BZ102" s="821"/>
      <c r="CA102" s="821"/>
      <c r="CB102" s="821"/>
      <c r="CC102" s="821"/>
      <c r="CD102" s="821"/>
      <c r="CE102" s="821"/>
      <c r="CF102" s="821"/>
      <c r="CG102" s="822"/>
      <c r="CH102" s="918"/>
      <c r="CI102" s="919"/>
      <c r="CJ102" s="919"/>
      <c r="CK102" s="919"/>
      <c r="CL102" s="920"/>
      <c r="CM102" s="918"/>
      <c r="CN102" s="919"/>
      <c r="CO102" s="919"/>
      <c r="CP102" s="919"/>
      <c r="CQ102" s="920"/>
      <c r="CR102" s="921">
        <f>SUM(CR7:CV10)</f>
        <v>496</v>
      </c>
      <c r="CS102" s="883"/>
      <c r="CT102" s="883"/>
      <c r="CU102" s="883"/>
      <c r="CV102" s="922"/>
      <c r="CW102" s="921">
        <f>SUM(CW7:DA10)</f>
        <v>9</v>
      </c>
      <c r="CX102" s="883"/>
      <c r="CY102" s="883"/>
      <c r="CZ102" s="883"/>
      <c r="DA102" s="922"/>
      <c r="DB102" s="921">
        <f>SUM(DB7:DF10)</f>
        <v>20</v>
      </c>
      <c r="DC102" s="883"/>
      <c r="DD102" s="883"/>
      <c r="DE102" s="883"/>
      <c r="DF102" s="922"/>
      <c r="DG102" s="921">
        <f>SUM(DG7:DK10)</f>
        <v>186</v>
      </c>
      <c r="DH102" s="883"/>
      <c r="DI102" s="883"/>
      <c r="DJ102" s="883"/>
      <c r="DK102" s="922"/>
      <c r="DL102" s="921">
        <f>SUM(DL7:DP10)</f>
        <v>0</v>
      </c>
      <c r="DM102" s="883"/>
      <c r="DN102" s="883"/>
      <c r="DO102" s="883"/>
      <c r="DP102" s="922"/>
      <c r="DQ102" s="921">
        <f>SUM(DQ7:DU10)</f>
        <v>179</v>
      </c>
      <c r="DR102" s="883"/>
      <c r="DS102" s="883"/>
      <c r="DT102" s="883"/>
      <c r="DU102" s="922"/>
      <c r="DV102" s="820"/>
      <c r="DW102" s="821"/>
      <c r="DX102" s="821"/>
      <c r="DY102" s="821"/>
      <c r="DZ102" s="945"/>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6" t="s">
        <v>444</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7" t="s">
        <v>445</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8" t="s">
        <v>448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449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3" customFormat="1" ht="26.25" customHeight="1" x14ac:dyDescent="0.2">
      <c r="A109" s="943" t="s">
        <v>450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451</v>
      </c>
      <c r="AB109" s="924"/>
      <c r="AC109" s="924"/>
      <c r="AD109" s="924"/>
      <c r="AE109" s="925"/>
      <c r="AF109" s="923" t="s">
        <v>452</v>
      </c>
      <c r="AG109" s="924"/>
      <c r="AH109" s="924"/>
      <c r="AI109" s="924"/>
      <c r="AJ109" s="925"/>
      <c r="AK109" s="923" t="s">
        <v>314</v>
      </c>
      <c r="AL109" s="924"/>
      <c r="AM109" s="924"/>
      <c r="AN109" s="924"/>
      <c r="AO109" s="925"/>
      <c r="AP109" s="923" t="s">
        <v>453</v>
      </c>
      <c r="AQ109" s="924"/>
      <c r="AR109" s="924"/>
      <c r="AS109" s="924"/>
      <c r="AT109" s="926"/>
      <c r="AU109" s="943" t="s">
        <v>450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451</v>
      </c>
      <c r="BR109" s="924"/>
      <c r="BS109" s="924"/>
      <c r="BT109" s="924"/>
      <c r="BU109" s="925"/>
      <c r="BV109" s="923" t="s">
        <v>452</v>
      </c>
      <c r="BW109" s="924"/>
      <c r="BX109" s="924"/>
      <c r="BY109" s="924"/>
      <c r="BZ109" s="925"/>
      <c r="CA109" s="923" t="s">
        <v>314</v>
      </c>
      <c r="CB109" s="924"/>
      <c r="CC109" s="924"/>
      <c r="CD109" s="924"/>
      <c r="CE109" s="925"/>
      <c r="CF109" s="944" t="s">
        <v>453</v>
      </c>
      <c r="CG109" s="944"/>
      <c r="CH109" s="944"/>
      <c r="CI109" s="944"/>
      <c r="CJ109" s="944"/>
      <c r="CK109" s="923" t="s">
        <v>454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451</v>
      </c>
      <c r="DH109" s="924"/>
      <c r="DI109" s="924"/>
      <c r="DJ109" s="924"/>
      <c r="DK109" s="925"/>
      <c r="DL109" s="923" t="s">
        <v>452</v>
      </c>
      <c r="DM109" s="924"/>
      <c r="DN109" s="924"/>
      <c r="DO109" s="924"/>
      <c r="DP109" s="925"/>
      <c r="DQ109" s="923" t="s">
        <v>314</v>
      </c>
      <c r="DR109" s="924"/>
      <c r="DS109" s="924"/>
      <c r="DT109" s="924"/>
      <c r="DU109" s="925"/>
      <c r="DV109" s="923" t="s">
        <v>453</v>
      </c>
      <c r="DW109" s="924"/>
      <c r="DX109" s="924"/>
      <c r="DY109" s="924"/>
      <c r="DZ109" s="926"/>
    </row>
    <row r="110" spans="1:131" s="233" customFormat="1" ht="26.25" customHeight="1" x14ac:dyDescent="0.2">
      <c r="A110" s="927" t="s">
        <v>455</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1641141</v>
      </c>
      <c r="AB110" s="931"/>
      <c r="AC110" s="931"/>
      <c r="AD110" s="931"/>
      <c r="AE110" s="932"/>
      <c r="AF110" s="933">
        <v>1550579</v>
      </c>
      <c r="AG110" s="931"/>
      <c r="AH110" s="931"/>
      <c r="AI110" s="931"/>
      <c r="AJ110" s="932"/>
      <c r="AK110" s="933">
        <v>1588718</v>
      </c>
      <c r="AL110" s="931"/>
      <c r="AM110" s="931"/>
      <c r="AN110" s="931"/>
      <c r="AO110" s="932"/>
      <c r="AP110" s="934">
        <v>20</v>
      </c>
      <c r="AQ110" s="935"/>
      <c r="AR110" s="935"/>
      <c r="AS110" s="935"/>
      <c r="AT110" s="936"/>
      <c r="AU110" s="937" t="s">
        <v>73</v>
      </c>
      <c r="AV110" s="938"/>
      <c r="AW110" s="938"/>
      <c r="AX110" s="938"/>
      <c r="AY110" s="938"/>
      <c r="AZ110" s="960" t="s">
        <v>456</v>
      </c>
      <c r="BA110" s="928"/>
      <c r="BB110" s="928"/>
      <c r="BC110" s="928"/>
      <c r="BD110" s="928"/>
      <c r="BE110" s="928"/>
      <c r="BF110" s="928"/>
      <c r="BG110" s="928"/>
      <c r="BH110" s="928"/>
      <c r="BI110" s="928"/>
      <c r="BJ110" s="928"/>
      <c r="BK110" s="928"/>
      <c r="BL110" s="928"/>
      <c r="BM110" s="928"/>
      <c r="BN110" s="928"/>
      <c r="BO110" s="928"/>
      <c r="BP110" s="929"/>
      <c r="BQ110" s="961">
        <v>14534282</v>
      </c>
      <c r="BR110" s="962"/>
      <c r="BS110" s="962"/>
      <c r="BT110" s="962"/>
      <c r="BU110" s="962"/>
      <c r="BV110" s="962">
        <v>14122087</v>
      </c>
      <c r="BW110" s="962"/>
      <c r="BX110" s="962"/>
      <c r="BY110" s="962"/>
      <c r="BZ110" s="962"/>
      <c r="CA110" s="962">
        <v>13836495</v>
      </c>
      <c r="CB110" s="962"/>
      <c r="CC110" s="962"/>
      <c r="CD110" s="962"/>
      <c r="CE110" s="962"/>
      <c r="CF110" s="975">
        <v>174.6</v>
      </c>
      <c r="CG110" s="976"/>
      <c r="CH110" s="976"/>
      <c r="CI110" s="976"/>
      <c r="CJ110" s="976"/>
      <c r="CK110" s="977" t="s">
        <v>457</v>
      </c>
      <c r="CL110" s="978"/>
      <c r="CM110" s="960" t="s">
        <v>458</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400</v>
      </c>
      <c r="DH110" s="962"/>
      <c r="DI110" s="962"/>
      <c r="DJ110" s="962"/>
      <c r="DK110" s="962"/>
      <c r="DL110" s="962" t="s">
        <v>239</v>
      </c>
      <c r="DM110" s="962"/>
      <c r="DN110" s="962"/>
      <c r="DO110" s="962"/>
      <c r="DP110" s="962"/>
      <c r="DQ110" s="962" t="s">
        <v>400</v>
      </c>
      <c r="DR110" s="962"/>
      <c r="DS110" s="962"/>
      <c r="DT110" s="962"/>
      <c r="DU110" s="962"/>
      <c r="DV110" s="963" t="s">
        <v>400</v>
      </c>
      <c r="DW110" s="963"/>
      <c r="DX110" s="963"/>
      <c r="DY110" s="963"/>
      <c r="DZ110" s="964"/>
    </row>
    <row r="111" spans="1:131" s="233" customFormat="1" ht="26.25" customHeight="1" x14ac:dyDescent="0.2">
      <c r="A111" s="965" t="s">
        <v>459</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400</v>
      </c>
      <c r="AB111" s="969"/>
      <c r="AC111" s="969"/>
      <c r="AD111" s="969"/>
      <c r="AE111" s="970"/>
      <c r="AF111" s="971" t="s">
        <v>402</v>
      </c>
      <c r="AG111" s="969"/>
      <c r="AH111" s="969"/>
      <c r="AI111" s="969"/>
      <c r="AJ111" s="970"/>
      <c r="AK111" s="971" t="s">
        <v>460</v>
      </c>
      <c r="AL111" s="969"/>
      <c r="AM111" s="969"/>
      <c r="AN111" s="969"/>
      <c r="AO111" s="970"/>
      <c r="AP111" s="972" t="s">
        <v>239</v>
      </c>
      <c r="AQ111" s="973"/>
      <c r="AR111" s="973"/>
      <c r="AS111" s="973"/>
      <c r="AT111" s="974"/>
      <c r="AU111" s="939"/>
      <c r="AV111" s="940"/>
      <c r="AW111" s="940"/>
      <c r="AX111" s="940"/>
      <c r="AY111" s="940"/>
      <c r="AZ111" s="953" t="s">
        <v>461</v>
      </c>
      <c r="BA111" s="954"/>
      <c r="BB111" s="954"/>
      <c r="BC111" s="954"/>
      <c r="BD111" s="954"/>
      <c r="BE111" s="954"/>
      <c r="BF111" s="954"/>
      <c r="BG111" s="954"/>
      <c r="BH111" s="954"/>
      <c r="BI111" s="954"/>
      <c r="BJ111" s="954"/>
      <c r="BK111" s="954"/>
      <c r="BL111" s="954"/>
      <c r="BM111" s="954"/>
      <c r="BN111" s="954"/>
      <c r="BO111" s="954"/>
      <c r="BP111" s="955"/>
      <c r="BQ111" s="956" t="s">
        <v>400</v>
      </c>
      <c r="BR111" s="957"/>
      <c r="BS111" s="957"/>
      <c r="BT111" s="957"/>
      <c r="BU111" s="957"/>
      <c r="BV111" s="957" t="s">
        <v>239</v>
      </c>
      <c r="BW111" s="957"/>
      <c r="BX111" s="957"/>
      <c r="BY111" s="957"/>
      <c r="BZ111" s="957"/>
      <c r="CA111" s="957" t="s">
        <v>239</v>
      </c>
      <c r="CB111" s="957"/>
      <c r="CC111" s="957"/>
      <c r="CD111" s="957"/>
      <c r="CE111" s="957"/>
      <c r="CF111" s="951" t="s">
        <v>239</v>
      </c>
      <c r="CG111" s="952"/>
      <c r="CH111" s="952"/>
      <c r="CI111" s="952"/>
      <c r="CJ111" s="952"/>
      <c r="CK111" s="979"/>
      <c r="CL111" s="980"/>
      <c r="CM111" s="953" t="s">
        <v>462</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402</v>
      </c>
      <c r="DH111" s="957"/>
      <c r="DI111" s="957"/>
      <c r="DJ111" s="957"/>
      <c r="DK111" s="957"/>
      <c r="DL111" s="957" t="s">
        <v>239</v>
      </c>
      <c r="DM111" s="957"/>
      <c r="DN111" s="957"/>
      <c r="DO111" s="957"/>
      <c r="DP111" s="957"/>
      <c r="DQ111" s="957" t="s">
        <v>460</v>
      </c>
      <c r="DR111" s="957"/>
      <c r="DS111" s="957"/>
      <c r="DT111" s="957"/>
      <c r="DU111" s="957"/>
      <c r="DV111" s="958" t="s">
        <v>400</v>
      </c>
      <c r="DW111" s="958"/>
      <c r="DX111" s="958"/>
      <c r="DY111" s="958"/>
      <c r="DZ111" s="959"/>
    </row>
    <row r="112" spans="1:131" s="233" customFormat="1" ht="26.25" customHeight="1" x14ac:dyDescent="0.2">
      <c r="A112" s="983" t="s">
        <v>463</v>
      </c>
      <c r="B112" s="984"/>
      <c r="C112" s="954" t="s">
        <v>464</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460</v>
      </c>
      <c r="AB112" s="990"/>
      <c r="AC112" s="990"/>
      <c r="AD112" s="990"/>
      <c r="AE112" s="991"/>
      <c r="AF112" s="992" t="s">
        <v>460</v>
      </c>
      <c r="AG112" s="990"/>
      <c r="AH112" s="990"/>
      <c r="AI112" s="990"/>
      <c r="AJ112" s="991"/>
      <c r="AK112" s="992" t="s">
        <v>460</v>
      </c>
      <c r="AL112" s="990"/>
      <c r="AM112" s="990"/>
      <c r="AN112" s="990"/>
      <c r="AO112" s="991"/>
      <c r="AP112" s="993" t="s">
        <v>460</v>
      </c>
      <c r="AQ112" s="994"/>
      <c r="AR112" s="994"/>
      <c r="AS112" s="994"/>
      <c r="AT112" s="995"/>
      <c r="AU112" s="939"/>
      <c r="AV112" s="940"/>
      <c r="AW112" s="940"/>
      <c r="AX112" s="940"/>
      <c r="AY112" s="940"/>
      <c r="AZ112" s="953" t="s">
        <v>465</v>
      </c>
      <c r="BA112" s="954"/>
      <c r="BB112" s="954"/>
      <c r="BC112" s="954"/>
      <c r="BD112" s="954"/>
      <c r="BE112" s="954"/>
      <c r="BF112" s="954"/>
      <c r="BG112" s="954"/>
      <c r="BH112" s="954"/>
      <c r="BI112" s="954"/>
      <c r="BJ112" s="954"/>
      <c r="BK112" s="954"/>
      <c r="BL112" s="954"/>
      <c r="BM112" s="954"/>
      <c r="BN112" s="954"/>
      <c r="BO112" s="954"/>
      <c r="BP112" s="955"/>
      <c r="BQ112" s="956">
        <v>8504933</v>
      </c>
      <c r="BR112" s="957"/>
      <c r="BS112" s="957"/>
      <c r="BT112" s="957"/>
      <c r="BU112" s="957"/>
      <c r="BV112" s="957">
        <v>8385801</v>
      </c>
      <c r="BW112" s="957"/>
      <c r="BX112" s="957"/>
      <c r="BY112" s="957"/>
      <c r="BZ112" s="957"/>
      <c r="CA112" s="957">
        <v>8056170</v>
      </c>
      <c r="CB112" s="957"/>
      <c r="CC112" s="957"/>
      <c r="CD112" s="957"/>
      <c r="CE112" s="957"/>
      <c r="CF112" s="951">
        <v>101.7</v>
      </c>
      <c r="CG112" s="952"/>
      <c r="CH112" s="952"/>
      <c r="CI112" s="952"/>
      <c r="CJ112" s="952"/>
      <c r="CK112" s="979"/>
      <c r="CL112" s="980"/>
      <c r="CM112" s="953" t="s">
        <v>466</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460</v>
      </c>
      <c r="DH112" s="957"/>
      <c r="DI112" s="957"/>
      <c r="DJ112" s="957"/>
      <c r="DK112" s="957"/>
      <c r="DL112" s="957" t="s">
        <v>460</v>
      </c>
      <c r="DM112" s="957"/>
      <c r="DN112" s="957"/>
      <c r="DO112" s="957"/>
      <c r="DP112" s="957"/>
      <c r="DQ112" s="957" t="s">
        <v>467</v>
      </c>
      <c r="DR112" s="957"/>
      <c r="DS112" s="957"/>
      <c r="DT112" s="957"/>
      <c r="DU112" s="957"/>
      <c r="DV112" s="958" t="s">
        <v>402</v>
      </c>
      <c r="DW112" s="958"/>
      <c r="DX112" s="958"/>
      <c r="DY112" s="958"/>
      <c r="DZ112" s="959"/>
    </row>
    <row r="113" spans="1:130" s="233" customFormat="1" ht="26.25" customHeight="1" x14ac:dyDescent="0.2">
      <c r="A113" s="985"/>
      <c r="B113" s="986"/>
      <c r="C113" s="954" t="s">
        <v>468</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683315</v>
      </c>
      <c r="AB113" s="969"/>
      <c r="AC113" s="969"/>
      <c r="AD113" s="969"/>
      <c r="AE113" s="970"/>
      <c r="AF113" s="971">
        <v>604697</v>
      </c>
      <c r="AG113" s="969"/>
      <c r="AH113" s="969"/>
      <c r="AI113" s="969"/>
      <c r="AJ113" s="970"/>
      <c r="AK113" s="971">
        <v>561636</v>
      </c>
      <c r="AL113" s="969"/>
      <c r="AM113" s="969"/>
      <c r="AN113" s="969"/>
      <c r="AO113" s="970"/>
      <c r="AP113" s="972">
        <v>7.1</v>
      </c>
      <c r="AQ113" s="973"/>
      <c r="AR113" s="973"/>
      <c r="AS113" s="973"/>
      <c r="AT113" s="974"/>
      <c r="AU113" s="939"/>
      <c r="AV113" s="940"/>
      <c r="AW113" s="940"/>
      <c r="AX113" s="940"/>
      <c r="AY113" s="940"/>
      <c r="AZ113" s="953" t="s">
        <v>469</v>
      </c>
      <c r="BA113" s="954"/>
      <c r="BB113" s="954"/>
      <c r="BC113" s="954"/>
      <c r="BD113" s="954"/>
      <c r="BE113" s="954"/>
      <c r="BF113" s="954"/>
      <c r="BG113" s="954"/>
      <c r="BH113" s="954"/>
      <c r="BI113" s="954"/>
      <c r="BJ113" s="954"/>
      <c r="BK113" s="954"/>
      <c r="BL113" s="954"/>
      <c r="BM113" s="954"/>
      <c r="BN113" s="954"/>
      <c r="BO113" s="954"/>
      <c r="BP113" s="955"/>
      <c r="BQ113" s="956">
        <v>458123</v>
      </c>
      <c r="BR113" s="957"/>
      <c r="BS113" s="957"/>
      <c r="BT113" s="957"/>
      <c r="BU113" s="957"/>
      <c r="BV113" s="957">
        <v>454067</v>
      </c>
      <c r="BW113" s="957"/>
      <c r="BX113" s="957"/>
      <c r="BY113" s="957"/>
      <c r="BZ113" s="957"/>
      <c r="CA113" s="957">
        <v>397045</v>
      </c>
      <c r="CB113" s="957"/>
      <c r="CC113" s="957"/>
      <c r="CD113" s="957"/>
      <c r="CE113" s="957"/>
      <c r="CF113" s="951">
        <v>5</v>
      </c>
      <c r="CG113" s="952"/>
      <c r="CH113" s="952"/>
      <c r="CI113" s="952"/>
      <c r="CJ113" s="952"/>
      <c r="CK113" s="979"/>
      <c r="CL113" s="980"/>
      <c r="CM113" s="953" t="s">
        <v>470</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400</v>
      </c>
      <c r="DH113" s="990"/>
      <c r="DI113" s="990"/>
      <c r="DJ113" s="990"/>
      <c r="DK113" s="991"/>
      <c r="DL113" s="992" t="s">
        <v>460</v>
      </c>
      <c r="DM113" s="990"/>
      <c r="DN113" s="990"/>
      <c r="DO113" s="990"/>
      <c r="DP113" s="991"/>
      <c r="DQ113" s="992" t="s">
        <v>402</v>
      </c>
      <c r="DR113" s="990"/>
      <c r="DS113" s="990"/>
      <c r="DT113" s="990"/>
      <c r="DU113" s="991"/>
      <c r="DV113" s="993" t="s">
        <v>460</v>
      </c>
      <c r="DW113" s="994"/>
      <c r="DX113" s="994"/>
      <c r="DY113" s="994"/>
      <c r="DZ113" s="995"/>
    </row>
    <row r="114" spans="1:130" s="233" customFormat="1" ht="26.25" customHeight="1" x14ac:dyDescent="0.2">
      <c r="A114" s="985"/>
      <c r="B114" s="986"/>
      <c r="C114" s="954" t="s">
        <v>471</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81305</v>
      </c>
      <c r="AB114" s="990"/>
      <c r="AC114" s="990"/>
      <c r="AD114" s="990"/>
      <c r="AE114" s="991"/>
      <c r="AF114" s="992">
        <v>80305</v>
      </c>
      <c r="AG114" s="990"/>
      <c r="AH114" s="990"/>
      <c r="AI114" s="990"/>
      <c r="AJ114" s="991"/>
      <c r="AK114" s="992">
        <v>80474</v>
      </c>
      <c r="AL114" s="990"/>
      <c r="AM114" s="990"/>
      <c r="AN114" s="990"/>
      <c r="AO114" s="991"/>
      <c r="AP114" s="993">
        <v>1</v>
      </c>
      <c r="AQ114" s="994"/>
      <c r="AR114" s="994"/>
      <c r="AS114" s="994"/>
      <c r="AT114" s="995"/>
      <c r="AU114" s="939"/>
      <c r="AV114" s="940"/>
      <c r="AW114" s="940"/>
      <c r="AX114" s="940"/>
      <c r="AY114" s="940"/>
      <c r="AZ114" s="953" t="s">
        <v>472</v>
      </c>
      <c r="BA114" s="954"/>
      <c r="BB114" s="954"/>
      <c r="BC114" s="954"/>
      <c r="BD114" s="954"/>
      <c r="BE114" s="954"/>
      <c r="BF114" s="954"/>
      <c r="BG114" s="954"/>
      <c r="BH114" s="954"/>
      <c r="BI114" s="954"/>
      <c r="BJ114" s="954"/>
      <c r="BK114" s="954"/>
      <c r="BL114" s="954"/>
      <c r="BM114" s="954"/>
      <c r="BN114" s="954"/>
      <c r="BO114" s="954"/>
      <c r="BP114" s="955"/>
      <c r="BQ114" s="956">
        <v>2045339</v>
      </c>
      <c r="BR114" s="957"/>
      <c r="BS114" s="957"/>
      <c r="BT114" s="957"/>
      <c r="BU114" s="957"/>
      <c r="BV114" s="957">
        <v>2079926</v>
      </c>
      <c r="BW114" s="957"/>
      <c r="BX114" s="957"/>
      <c r="BY114" s="957"/>
      <c r="BZ114" s="957"/>
      <c r="CA114" s="957">
        <v>2072436</v>
      </c>
      <c r="CB114" s="957"/>
      <c r="CC114" s="957"/>
      <c r="CD114" s="957"/>
      <c r="CE114" s="957"/>
      <c r="CF114" s="951">
        <v>26.2</v>
      </c>
      <c r="CG114" s="952"/>
      <c r="CH114" s="952"/>
      <c r="CI114" s="952"/>
      <c r="CJ114" s="952"/>
      <c r="CK114" s="979"/>
      <c r="CL114" s="980"/>
      <c r="CM114" s="953" t="s">
        <v>473</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460</v>
      </c>
      <c r="DH114" s="990"/>
      <c r="DI114" s="990"/>
      <c r="DJ114" s="990"/>
      <c r="DK114" s="991"/>
      <c r="DL114" s="992" t="s">
        <v>402</v>
      </c>
      <c r="DM114" s="990"/>
      <c r="DN114" s="990"/>
      <c r="DO114" s="990"/>
      <c r="DP114" s="991"/>
      <c r="DQ114" s="992" t="s">
        <v>460</v>
      </c>
      <c r="DR114" s="990"/>
      <c r="DS114" s="990"/>
      <c r="DT114" s="990"/>
      <c r="DU114" s="991"/>
      <c r="DV114" s="993" t="s">
        <v>460</v>
      </c>
      <c r="DW114" s="994"/>
      <c r="DX114" s="994"/>
      <c r="DY114" s="994"/>
      <c r="DZ114" s="995"/>
    </row>
    <row r="115" spans="1:130" s="233" customFormat="1" ht="26.25" customHeight="1" x14ac:dyDescent="0.2">
      <c r="A115" s="985"/>
      <c r="B115" s="986"/>
      <c r="C115" s="954" t="s">
        <v>474</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t="s">
        <v>400</v>
      </c>
      <c r="AB115" s="969"/>
      <c r="AC115" s="969"/>
      <c r="AD115" s="969"/>
      <c r="AE115" s="970"/>
      <c r="AF115" s="971" t="s">
        <v>460</v>
      </c>
      <c r="AG115" s="969"/>
      <c r="AH115" s="969"/>
      <c r="AI115" s="969"/>
      <c r="AJ115" s="970"/>
      <c r="AK115" s="971" t="s">
        <v>239</v>
      </c>
      <c r="AL115" s="969"/>
      <c r="AM115" s="969"/>
      <c r="AN115" s="969"/>
      <c r="AO115" s="970"/>
      <c r="AP115" s="972" t="s">
        <v>460</v>
      </c>
      <c r="AQ115" s="973"/>
      <c r="AR115" s="973"/>
      <c r="AS115" s="973"/>
      <c r="AT115" s="974"/>
      <c r="AU115" s="939"/>
      <c r="AV115" s="940"/>
      <c r="AW115" s="940"/>
      <c r="AX115" s="940"/>
      <c r="AY115" s="940"/>
      <c r="AZ115" s="953" t="s">
        <v>475</v>
      </c>
      <c r="BA115" s="954"/>
      <c r="BB115" s="954"/>
      <c r="BC115" s="954"/>
      <c r="BD115" s="954"/>
      <c r="BE115" s="954"/>
      <c r="BF115" s="954"/>
      <c r="BG115" s="954"/>
      <c r="BH115" s="954"/>
      <c r="BI115" s="954"/>
      <c r="BJ115" s="954"/>
      <c r="BK115" s="954"/>
      <c r="BL115" s="954"/>
      <c r="BM115" s="954"/>
      <c r="BN115" s="954"/>
      <c r="BO115" s="954"/>
      <c r="BP115" s="955"/>
      <c r="BQ115" s="956">
        <v>176133</v>
      </c>
      <c r="BR115" s="957"/>
      <c r="BS115" s="957"/>
      <c r="BT115" s="957"/>
      <c r="BU115" s="957"/>
      <c r="BV115" s="957">
        <v>177383</v>
      </c>
      <c r="BW115" s="957"/>
      <c r="BX115" s="957"/>
      <c r="BY115" s="957"/>
      <c r="BZ115" s="957"/>
      <c r="CA115" s="957">
        <v>179008</v>
      </c>
      <c r="CB115" s="957"/>
      <c r="CC115" s="957"/>
      <c r="CD115" s="957"/>
      <c r="CE115" s="957"/>
      <c r="CF115" s="951">
        <v>2.2999999999999998</v>
      </c>
      <c r="CG115" s="952"/>
      <c r="CH115" s="952"/>
      <c r="CI115" s="952"/>
      <c r="CJ115" s="952"/>
      <c r="CK115" s="979"/>
      <c r="CL115" s="980"/>
      <c r="CM115" s="953" t="s">
        <v>476</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460</v>
      </c>
      <c r="DH115" s="990"/>
      <c r="DI115" s="990"/>
      <c r="DJ115" s="990"/>
      <c r="DK115" s="991"/>
      <c r="DL115" s="992" t="s">
        <v>239</v>
      </c>
      <c r="DM115" s="990"/>
      <c r="DN115" s="990"/>
      <c r="DO115" s="990"/>
      <c r="DP115" s="991"/>
      <c r="DQ115" s="992" t="s">
        <v>402</v>
      </c>
      <c r="DR115" s="990"/>
      <c r="DS115" s="990"/>
      <c r="DT115" s="990"/>
      <c r="DU115" s="991"/>
      <c r="DV115" s="993" t="s">
        <v>239</v>
      </c>
      <c r="DW115" s="994"/>
      <c r="DX115" s="994"/>
      <c r="DY115" s="994"/>
      <c r="DZ115" s="995"/>
    </row>
    <row r="116" spans="1:130" s="233" customFormat="1" ht="26.25" customHeight="1" x14ac:dyDescent="0.2">
      <c r="A116" s="987"/>
      <c r="B116" s="988"/>
      <c r="C116" s="996" t="s">
        <v>477</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460</v>
      </c>
      <c r="AB116" s="990"/>
      <c r="AC116" s="990"/>
      <c r="AD116" s="990"/>
      <c r="AE116" s="991"/>
      <c r="AF116" s="992" t="s">
        <v>460</v>
      </c>
      <c r="AG116" s="990"/>
      <c r="AH116" s="990"/>
      <c r="AI116" s="990"/>
      <c r="AJ116" s="991"/>
      <c r="AK116" s="992" t="s">
        <v>239</v>
      </c>
      <c r="AL116" s="990"/>
      <c r="AM116" s="990"/>
      <c r="AN116" s="990"/>
      <c r="AO116" s="991"/>
      <c r="AP116" s="993" t="s">
        <v>239</v>
      </c>
      <c r="AQ116" s="994"/>
      <c r="AR116" s="994"/>
      <c r="AS116" s="994"/>
      <c r="AT116" s="995"/>
      <c r="AU116" s="939"/>
      <c r="AV116" s="940"/>
      <c r="AW116" s="940"/>
      <c r="AX116" s="940"/>
      <c r="AY116" s="940"/>
      <c r="AZ116" s="998" t="s">
        <v>478</v>
      </c>
      <c r="BA116" s="999"/>
      <c r="BB116" s="999"/>
      <c r="BC116" s="999"/>
      <c r="BD116" s="999"/>
      <c r="BE116" s="999"/>
      <c r="BF116" s="999"/>
      <c r="BG116" s="999"/>
      <c r="BH116" s="999"/>
      <c r="BI116" s="999"/>
      <c r="BJ116" s="999"/>
      <c r="BK116" s="999"/>
      <c r="BL116" s="999"/>
      <c r="BM116" s="999"/>
      <c r="BN116" s="999"/>
      <c r="BO116" s="999"/>
      <c r="BP116" s="1000"/>
      <c r="BQ116" s="956" t="s">
        <v>460</v>
      </c>
      <c r="BR116" s="957"/>
      <c r="BS116" s="957"/>
      <c r="BT116" s="957"/>
      <c r="BU116" s="957"/>
      <c r="BV116" s="957" t="s">
        <v>460</v>
      </c>
      <c r="BW116" s="957"/>
      <c r="BX116" s="957"/>
      <c r="BY116" s="957"/>
      <c r="BZ116" s="957"/>
      <c r="CA116" s="957" t="s">
        <v>460</v>
      </c>
      <c r="CB116" s="957"/>
      <c r="CC116" s="957"/>
      <c r="CD116" s="957"/>
      <c r="CE116" s="957"/>
      <c r="CF116" s="951" t="s">
        <v>460</v>
      </c>
      <c r="CG116" s="952"/>
      <c r="CH116" s="952"/>
      <c r="CI116" s="952"/>
      <c r="CJ116" s="952"/>
      <c r="CK116" s="979"/>
      <c r="CL116" s="980"/>
      <c r="CM116" s="953" t="s">
        <v>479</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402</v>
      </c>
      <c r="DH116" s="990"/>
      <c r="DI116" s="990"/>
      <c r="DJ116" s="990"/>
      <c r="DK116" s="991"/>
      <c r="DL116" s="992" t="s">
        <v>460</v>
      </c>
      <c r="DM116" s="990"/>
      <c r="DN116" s="990"/>
      <c r="DO116" s="990"/>
      <c r="DP116" s="991"/>
      <c r="DQ116" s="992" t="s">
        <v>239</v>
      </c>
      <c r="DR116" s="990"/>
      <c r="DS116" s="990"/>
      <c r="DT116" s="990"/>
      <c r="DU116" s="991"/>
      <c r="DV116" s="993" t="s">
        <v>239</v>
      </c>
      <c r="DW116" s="994"/>
      <c r="DX116" s="994"/>
      <c r="DY116" s="994"/>
      <c r="DZ116" s="995"/>
    </row>
    <row r="117" spans="1:130" s="233" customFormat="1" ht="26.25" customHeight="1" x14ac:dyDescent="0.2">
      <c r="A117" s="94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480</v>
      </c>
      <c r="Z117" s="925"/>
      <c r="AA117" s="1009">
        <v>2405761</v>
      </c>
      <c r="AB117" s="1010"/>
      <c r="AC117" s="1010"/>
      <c r="AD117" s="1010"/>
      <c r="AE117" s="1011"/>
      <c r="AF117" s="1012">
        <v>2235581</v>
      </c>
      <c r="AG117" s="1010"/>
      <c r="AH117" s="1010"/>
      <c r="AI117" s="1010"/>
      <c r="AJ117" s="1011"/>
      <c r="AK117" s="1012">
        <v>2230828</v>
      </c>
      <c r="AL117" s="1010"/>
      <c r="AM117" s="1010"/>
      <c r="AN117" s="1010"/>
      <c r="AO117" s="1011"/>
      <c r="AP117" s="1013"/>
      <c r="AQ117" s="1014"/>
      <c r="AR117" s="1014"/>
      <c r="AS117" s="1014"/>
      <c r="AT117" s="1015"/>
      <c r="AU117" s="939"/>
      <c r="AV117" s="940"/>
      <c r="AW117" s="940"/>
      <c r="AX117" s="940"/>
      <c r="AY117" s="940"/>
      <c r="AZ117" s="1005" t="s">
        <v>481</v>
      </c>
      <c r="BA117" s="1006"/>
      <c r="BB117" s="1006"/>
      <c r="BC117" s="1006"/>
      <c r="BD117" s="1006"/>
      <c r="BE117" s="1006"/>
      <c r="BF117" s="1006"/>
      <c r="BG117" s="1006"/>
      <c r="BH117" s="1006"/>
      <c r="BI117" s="1006"/>
      <c r="BJ117" s="1006"/>
      <c r="BK117" s="1006"/>
      <c r="BL117" s="1006"/>
      <c r="BM117" s="1006"/>
      <c r="BN117" s="1006"/>
      <c r="BO117" s="1006"/>
      <c r="BP117" s="1007"/>
      <c r="BQ117" s="956" t="s">
        <v>467</v>
      </c>
      <c r="BR117" s="957"/>
      <c r="BS117" s="957"/>
      <c r="BT117" s="957"/>
      <c r="BU117" s="957"/>
      <c r="BV117" s="957" t="s">
        <v>400</v>
      </c>
      <c r="BW117" s="957"/>
      <c r="BX117" s="957"/>
      <c r="BY117" s="957"/>
      <c r="BZ117" s="957"/>
      <c r="CA117" s="957" t="s">
        <v>467</v>
      </c>
      <c r="CB117" s="957"/>
      <c r="CC117" s="957"/>
      <c r="CD117" s="957"/>
      <c r="CE117" s="957"/>
      <c r="CF117" s="951" t="s">
        <v>467</v>
      </c>
      <c r="CG117" s="952"/>
      <c r="CH117" s="952"/>
      <c r="CI117" s="952"/>
      <c r="CJ117" s="952"/>
      <c r="CK117" s="979"/>
      <c r="CL117" s="980"/>
      <c r="CM117" s="953" t="s">
        <v>482</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402</v>
      </c>
      <c r="DH117" s="990"/>
      <c r="DI117" s="990"/>
      <c r="DJ117" s="990"/>
      <c r="DK117" s="991"/>
      <c r="DL117" s="992" t="s">
        <v>402</v>
      </c>
      <c r="DM117" s="990"/>
      <c r="DN117" s="990"/>
      <c r="DO117" s="990"/>
      <c r="DP117" s="991"/>
      <c r="DQ117" s="992" t="s">
        <v>467</v>
      </c>
      <c r="DR117" s="990"/>
      <c r="DS117" s="990"/>
      <c r="DT117" s="990"/>
      <c r="DU117" s="991"/>
      <c r="DV117" s="993" t="s">
        <v>402</v>
      </c>
      <c r="DW117" s="994"/>
      <c r="DX117" s="994"/>
      <c r="DY117" s="994"/>
      <c r="DZ117" s="995"/>
    </row>
    <row r="118" spans="1:130" s="233" customFormat="1" ht="26.25" customHeight="1" x14ac:dyDescent="0.2">
      <c r="A118" s="943" t="s">
        <v>454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451</v>
      </c>
      <c r="AB118" s="924"/>
      <c r="AC118" s="924"/>
      <c r="AD118" s="924"/>
      <c r="AE118" s="925"/>
      <c r="AF118" s="923" t="s">
        <v>452</v>
      </c>
      <c r="AG118" s="924"/>
      <c r="AH118" s="924"/>
      <c r="AI118" s="924"/>
      <c r="AJ118" s="925"/>
      <c r="AK118" s="923" t="s">
        <v>314</v>
      </c>
      <c r="AL118" s="924"/>
      <c r="AM118" s="924"/>
      <c r="AN118" s="924"/>
      <c r="AO118" s="925"/>
      <c r="AP118" s="1001" t="s">
        <v>453</v>
      </c>
      <c r="AQ118" s="1002"/>
      <c r="AR118" s="1002"/>
      <c r="AS118" s="1002"/>
      <c r="AT118" s="1003"/>
      <c r="AU118" s="939"/>
      <c r="AV118" s="940"/>
      <c r="AW118" s="940"/>
      <c r="AX118" s="940"/>
      <c r="AY118" s="940"/>
      <c r="AZ118" s="1004" t="s">
        <v>483</v>
      </c>
      <c r="BA118" s="996"/>
      <c r="BB118" s="996"/>
      <c r="BC118" s="996"/>
      <c r="BD118" s="996"/>
      <c r="BE118" s="996"/>
      <c r="BF118" s="996"/>
      <c r="BG118" s="996"/>
      <c r="BH118" s="996"/>
      <c r="BI118" s="996"/>
      <c r="BJ118" s="996"/>
      <c r="BK118" s="996"/>
      <c r="BL118" s="996"/>
      <c r="BM118" s="996"/>
      <c r="BN118" s="996"/>
      <c r="BO118" s="996"/>
      <c r="BP118" s="997"/>
      <c r="BQ118" s="1030" t="s">
        <v>402</v>
      </c>
      <c r="BR118" s="1031"/>
      <c r="BS118" s="1031"/>
      <c r="BT118" s="1031"/>
      <c r="BU118" s="1031"/>
      <c r="BV118" s="1031" t="s">
        <v>402</v>
      </c>
      <c r="BW118" s="1031"/>
      <c r="BX118" s="1031"/>
      <c r="BY118" s="1031"/>
      <c r="BZ118" s="1031"/>
      <c r="CA118" s="1031" t="s">
        <v>400</v>
      </c>
      <c r="CB118" s="1031"/>
      <c r="CC118" s="1031"/>
      <c r="CD118" s="1031"/>
      <c r="CE118" s="1031"/>
      <c r="CF118" s="951" t="s">
        <v>467</v>
      </c>
      <c r="CG118" s="952"/>
      <c r="CH118" s="952"/>
      <c r="CI118" s="952"/>
      <c r="CJ118" s="952"/>
      <c r="CK118" s="979"/>
      <c r="CL118" s="980"/>
      <c r="CM118" s="953" t="s">
        <v>484</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402</v>
      </c>
      <c r="DH118" s="990"/>
      <c r="DI118" s="990"/>
      <c r="DJ118" s="990"/>
      <c r="DK118" s="991"/>
      <c r="DL118" s="992" t="s">
        <v>467</v>
      </c>
      <c r="DM118" s="990"/>
      <c r="DN118" s="990"/>
      <c r="DO118" s="990"/>
      <c r="DP118" s="991"/>
      <c r="DQ118" s="992" t="s">
        <v>402</v>
      </c>
      <c r="DR118" s="990"/>
      <c r="DS118" s="990"/>
      <c r="DT118" s="990"/>
      <c r="DU118" s="991"/>
      <c r="DV118" s="993" t="s">
        <v>402</v>
      </c>
      <c r="DW118" s="994"/>
      <c r="DX118" s="994"/>
      <c r="DY118" s="994"/>
      <c r="DZ118" s="995"/>
    </row>
    <row r="119" spans="1:130" s="233" customFormat="1" ht="26.25" customHeight="1" x14ac:dyDescent="0.2">
      <c r="A119" s="1087" t="s">
        <v>457</v>
      </c>
      <c r="B119" s="978"/>
      <c r="C119" s="960" t="s">
        <v>458</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402</v>
      </c>
      <c r="AB119" s="931"/>
      <c r="AC119" s="931"/>
      <c r="AD119" s="931"/>
      <c r="AE119" s="932"/>
      <c r="AF119" s="933" t="s">
        <v>402</v>
      </c>
      <c r="AG119" s="931"/>
      <c r="AH119" s="931"/>
      <c r="AI119" s="931"/>
      <c r="AJ119" s="932"/>
      <c r="AK119" s="933" t="s">
        <v>402</v>
      </c>
      <c r="AL119" s="931"/>
      <c r="AM119" s="931"/>
      <c r="AN119" s="931"/>
      <c r="AO119" s="932"/>
      <c r="AP119" s="934" t="s">
        <v>402</v>
      </c>
      <c r="AQ119" s="935"/>
      <c r="AR119" s="935"/>
      <c r="AS119" s="935"/>
      <c r="AT119" s="936"/>
      <c r="AU119" s="941"/>
      <c r="AV119" s="942"/>
      <c r="AW119" s="942"/>
      <c r="AX119" s="942"/>
      <c r="AY119" s="942"/>
      <c r="AZ119" s="254" t="s">
        <v>190</v>
      </c>
      <c r="BA119" s="254"/>
      <c r="BB119" s="254"/>
      <c r="BC119" s="254"/>
      <c r="BD119" s="254"/>
      <c r="BE119" s="254"/>
      <c r="BF119" s="254"/>
      <c r="BG119" s="254"/>
      <c r="BH119" s="254"/>
      <c r="BI119" s="254"/>
      <c r="BJ119" s="254"/>
      <c r="BK119" s="254"/>
      <c r="BL119" s="254"/>
      <c r="BM119" s="254"/>
      <c r="BN119" s="254"/>
      <c r="BO119" s="1008" t="s">
        <v>485</v>
      </c>
      <c r="BP119" s="1036"/>
      <c r="BQ119" s="1030">
        <v>25718810</v>
      </c>
      <c r="BR119" s="1031"/>
      <c r="BS119" s="1031"/>
      <c r="BT119" s="1031"/>
      <c r="BU119" s="1031"/>
      <c r="BV119" s="1031">
        <v>25219264</v>
      </c>
      <c r="BW119" s="1031"/>
      <c r="BX119" s="1031"/>
      <c r="BY119" s="1031"/>
      <c r="BZ119" s="1031"/>
      <c r="CA119" s="1031">
        <v>24541154</v>
      </c>
      <c r="CB119" s="1031"/>
      <c r="CC119" s="1031"/>
      <c r="CD119" s="1031"/>
      <c r="CE119" s="1031"/>
      <c r="CF119" s="1032"/>
      <c r="CG119" s="1033"/>
      <c r="CH119" s="1033"/>
      <c r="CI119" s="1033"/>
      <c r="CJ119" s="1034"/>
      <c r="CK119" s="981"/>
      <c r="CL119" s="982"/>
      <c r="CM119" s="1004" t="s">
        <v>486</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400</v>
      </c>
      <c r="DH119" s="1017"/>
      <c r="DI119" s="1017"/>
      <c r="DJ119" s="1017"/>
      <c r="DK119" s="1018"/>
      <c r="DL119" s="1016" t="s">
        <v>400</v>
      </c>
      <c r="DM119" s="1017"/>
      <c r="DN119" s="1017"/>
      <c r="DO119" s="1017"/>
      <c r="DP119" s="1018"/>
      <c r="DQ119" s="1016" t="s">
        <v>400</v>
      </c>
      <c r="DR119" s="1017"/>
      <c r="DS119" s="1017"/>
      <c r="DT119" s="1017"/>
      <c r="DU119" s="1018"/>
      <c r="DV119" s="1019" t="s">
        <v>400</v>
      </c>
      <c r="DW119" s="1020"/>
      <c r="DX119" s="1020"/>
      <c r="DY119" s="1020"/>
      <c r="DZ119" s="1021"/>
    </row>
    <row r="120" spans="1:130" s="233" customFormat="1" ht="26.25" customHeight="1" x14ac:dyDescent="0.2">
      <c r="A120" s="1088"/>
      <c r="B120" s="980"/>
      <c r="C120" s="953" t="s">
        <v>462</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400</v>
      </c>
      <c r="AB120" s="990"/>
      <c r="AC120" s="990"/>
      <c r="AD120" s="990"/>
      <c r="AE120" s="991"/>
      <c r="AF120" s="992" t="s">
        <v>400</v>
      </c>
      <c r="AG120" s="990"/>
      <c r="AH120" s="990"/>
      <c r="AI120" s="990"/>
      <c r="AJ120" s="991"/>
      <c r="AK120" s="992" t="s">
        <v>400</v>
      </c>
      <c r="AL120" s="990"/>
      <c r="AM120" s="990"/>
      <c r="AN120" s="990"/>
      <c r="AO120" s="991"/>
      <c r="AP120" s="993" t="s">
        <v>400</v>
      </c>
      <c r="AQ120" s="994"/>
      <c r="AR120" s="994"/>
      <c r="AS120" s="994"/>
      <c r="AT120" s="995"/>
      <c r="AU120" s="1022" t="s">
        <v>487</v>
      </c>
      <c r="AV120" s="1023"/>
      <c r="AW120" s="1023"/>
      <c r="AX120" s="1023"/>
      <c r="AY120" s="1024"/>
      <c r="AZ120" s="960" t="s">
        <v>488</v>
      </c>
      <c r="BA120" s="928"/>
      <c r="BB120" s="928"/>
      <c r="BC120" s="928"/>
      <c r="BD120" s="928"/>
      <c r="BE120" s="928"/>
      <c r="BF120" s="928"/>
      <c r="BG120" s="928"/>
      <c r="BH120" s="928"/>
      <c r="BI120" s="928"/>
      <c r="BJ120" s="928"/>
      <c r="BK120" s="928"/>
      <c r="BL120" s="928"/>
      <c r="BM120" s="928"/>
      <c r="BN120" s="928"/>
      <c r="BO120" s="928"/>
      <c r="BP120" s="929"/>
      <c r="BQ120" s="961">
        <v>7999129</v>
      </c>
      <c r="BR120" s="962"/>
      <c r="BS120" s="962"/>
      <c r="BT120" s="962"/>
      <c r="BU120" s="962"/>
      <c r="BV120" s="962">
        <v>7512659</v>
      </c>
      <c r="BW120" s="962"/>
      <c r="BX120" s="962"/>
      <c r="BY120" s="962"/>
      <c r="BZ120" s="962"/>
      <c r="CA120" s="962">
        <v>7803826</v>
      </c>
      <c r="CB120" s="962"/>
      <c r="CC120" s="962"/>
      <c r="CD120" s="962"/>
      <c r="CE120" s="962"/>
      <c r="CF120" s="975">
        <v>98.5</v>
      </c>
      <c r="CG120" s="976"/>
      <c r="CH120" s="976"/>
      <c r="CI120" s="976"/>
      <c r="CJ120" s="976"/>
      <c r="CK120" s="1037" t="s">
        <v>489</v>
      </c>
      <c r="CL120" s="1038"/>
      <c r="CM120" s="1038"/>
      <c r="CN120" s="1038"/>
      <c r="CO120" s="1039"/>
      <c r="CP120" s="1045" t="s">
        <v>490</v>
      </c>
      <c r="CQ120" s="1046"/>
      <c r="CR120" s="1046"/>
      <c r="CS120" s="1046"/>
      <c r="CT120" s="1046"/>
      <c r="CU120" s="1046"/>
      <c r="CV120" s="1046"/>
      <c r="CW120" s="1046"/>
      <c r="CX120" s="1046"/>
      <c r="CY120" s="1046"/>
      <c r="CZ120" s="1046"/>
      <c r="DA120" s="1046"/>
      <c r="DB120" s="1046"/>
      <c r="DC120" s="1046"/>
      <c r="DD120" s="1046"/>
      <c r="DE120" s="1046"/>
      <c r="DF120" s="1047"/>
      <c r="DG120" s="961">
        <v>3570992</v>
      </c>
      <c r="DH120" s="962"/>
      <c r="DI120" s="962"/>
      <c r="DJ120" s="962"/>
      <c r="DK120" s="962"/>
      <c r="DL120" s="962">
        <v>3257834</v>
      </c>
      <c r="DM120" s="962"/>
      <c r="DN120" s="962"/>
      <c r="DO120" s="962"/>
      <c r="DP120" s="962"/>
      <c r="DQ120" s="962">
        <v>3034383</v>
      </c>
      <c r="DR120" s="962"/>
      <c r="DS120" s="962"/>
      <c r="DT120" s="962"/>
      <c r="DU120" s="962"/>
      <c r="DV120" s="963">
        <v>38.299999999999997</v>
      </c>
      <c r="DW120" s="963"/>
      <c r="DX120" s="963"/>
      <c r="DY120" s="963"/>
      <c r="DZ120" s="964"/>
    </row>
    <row r="121" spans="1:130" s="233" customFormat="1" ht="26.25" customHeight="1" x14ac:dyDescent="0.2">
      <c r="A121" s="1088"/>
      <c r="B121" s="980"/>
      <c r="C121" s="1005" t="s">
        <v>491</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400</v>
      </c>
      <c r="AB121" s="990"/>
      <c r="AC121" s="990"/>
      <c r="AD121" s="990"/>
      <c r="AE121" s="991"/>
      <c r="AF121" s="992" t="s">
        <v>400</v>
      </c>
      <c r="AG121" s="990"/>
      <c r="AH121" s="990"/>
      <c r="AI121" s="990"/>
      <c r="AJ121" s="991"/>
      <c r="AK121" s="992" t="s">
        <v>400</v>
      </c>
      <c r="AL121" s="990"/>
      <c r="AM121" s="990"/>
      <c r="AN121" s="990"/>
      <c r="AO121" s="991"/>
      <c r="AP121" s="993" t="s">
        <v>400</v>
      </c>
      <c r="AQ121" s="994"/>
      <c r="AR121" s="994"/>
      <c r="AS121" s="994"/>
      <c r="AT121" s="995"/>
      <c r="AU121" s="1025"/>
      <c r="AV121" s="1026"/>
      <c r="AW121" s="1026"/>
      <c r="AX121" s="1026"/>
      <c r="AY121" s="1027"/>
      <c r="AZ121" s="953" t="s">
        <v>492</v>
      </c>
      <c r="BA121" s="954"/>
      <c r="BB121" s="954"/>
      <c r="BC121" s="954"/>
      <c r="BD121" s="954"/>
      <c r="BE121" s="954"/>
      <c r="BF121" s="954"/>
      <c r="BG121" s="954"/>
      <c r="BH121" s="954"/>
      <c r="BI121" s="954"/>
      <c r="BJ121" s="954"/>
      <c r="BK121" s="954"/>
      <c r="BL121" s="954"/>
      <c r="BM121" s="954"/>
      <c r="BN121" s="954"/>
      <c r="BO121" s="954"/>
      <c r="BP121" s="955"/>
      <c r="BQ121" s="956">
        <v>177162</v>
      </c>
      <c r="BR121" s="957"/>
      <c r="BS121" s="957"/>
      <c r="BT121" s="957"/>
      <c r="BU121" s="957"/>
      <c r="BV121" s="957">
        <v>159208</v>
      </c>
      <c r="BW121" s="957"/>
      <c r="BX121" s="957"/>
      <c r="BY121" s="957"/>
      <c r="BZ121" s="957"/>
      <c r="CA121" s="957">
        <v>164165</v>
      </c>
      <c r="CB121" s="957"/>
      <c r="CC121" s="957"/>
      <c r="CD121" s="957"/>
      <c r="CE121" s="957"/>
      <c r="CF121" s="951">
        <v>2.1</v>
      </c>
      <c r="CG121" s="952"/>
      <c r="CH121" s="952"/>
      <c r="CI121" s="952"/>
      <c r="CJ121" s="952"/>
      <c r="CK121" s="1040"/>
      <c r="CL121" s="1041"/>
      <c r="CM121" s="1041"/>
      <c r="CN121" s="1041"/>
      <c r="CO121" s="1042"/>
      <c r="CP121" s="1050" t="s">
        <v>493</v>
      </c>
      <c r="CQ121" s="1051"/>
      <c r="CR121" s="1051"/>
      <c r="CS121" s="1051"/>
      <c r="CT121" s="1051"/>
      <c r="CU121" s="1051"/>
      <c r="CV121" s="1051"/>
      <c r="CW121" s="1051"/>
      <c r="CX121" s="1051"/>
      <c r="CY121" s="1051"/>
      <c r="CZ121" s="1051"/>
      <c r="DA121" s="1051"/>
      <c r="DB121" s="1051"/>
      <c r="DC121" s="1051"/>
      <c r="DD121" s="1051"/>
      <c r="DE121" s="1051"/>
      <c r="DF121" s="1052"/>
      <c r="DG121" s="956">
        <v>2456829</v>
      </c>
      <c r="DH121" s="957"/>
      <c r="DI121" s="957"/>
      <c r="DJ121" s="957"/>
      <c r="DK121" s="957"/>
      <c r="DL121" s="957">
        <v>2672696</v>
      </c>
      <c r="DM121" s="957"/>
      <c r="DN121" s="957"/>
      <c r="DO121" s="957"/>
      <c r="DP121" s="957"/>
      <c r="DQ121" s="957">
        <v>2686153</v>
      </c>
      <c r="DR121" s="957"/>
      <c r="DS121" s="957"/>
      <c r="DT121" s="957"/>
      <c r="DU121" s="957"/>
      <c r="DV121" s="958">
        <v>33.9</v>
      </c>
      <c r="DW121" s="958"/>
      <c r="DX121" s="958"/>
      <c r="DY121" s="958"/>
      <c r="DZ121" s="959"/>
    </row>
    <row r="122" spans="1:130" s="233" customFormat="1" ht="26.25" customHeight="1" x14ac:dyDescent="0.2">
      <c r="A122" s="1088"/>
      <c r="B122" s="980"/>
      <c r="C122" s="953" t="s">
        <v>473</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400</v>
      </c>
      <c r="AB122" s="990"/>
      <c r="AC122" s="990"/>
      <c r="AD122" s="990"/>
      <c r="AE122" s="991"/>
      <c r="AF122" s="992" t="s">
        <v>400</v>
      </c>
      <c r="AG122" s="990"/>
      <c r="AH122" s="990"/>
      <c r="AI122" s="990"/>
      <c r="AJ122" s="991"/>
      <c r="AK122" s="992" t="s">
        <v>400</v>
      </c>
      <c r="AL122" s="990"/>
      <c r="AM122" s="990"/>
      <c r="AN122" s="990"/>
      <c r="AO122" s="991"/>
      <c r="AP122" s="993" t="s">
        <v>400</v>
      </c>
      <c r="AQ122" s="994"/>
      <c r="AR122" s="994"/>
      <c r="AS122" s="994"/>
      <c r="AT122" s="995"/>
      <c r="AU122" s="1025"/>
      <c r="AV122" s="1026"/>
      <c r="AW122" s="1026"/>
      <c r="AX122" s="1026"/>
      <c r="AY122" s="1027"/>
      <c r="AZ122" s="1004" t="s">
        <v>494</v>
      </c>
      <c r="BA122" s="996"/>
      <c r="BB122" s="996"/>
      <c r="BC122" s="996"/>
      <c r="BD122" s="996"/>
      <c r="BE122" s="996"/>
      <c r="BF122" s="996"/>
      <c r="BG122" s="996"/>
      <c r="BH122" s="996"/>
      <c r="BI122" s="996"/>
      <c r="BJ122" s="996"/>
      <c r="BK122" s="996"/>
      <c r="BL122" s="996"/>
      <c r="BM122" s="996"/>
      <c r="BN122" s="996"/>
      <c r="BO122" s="996"/>
      <c r="BP122" s="997"/>
      <c r="BQ122" s="1030">
        <v>18703693</v>
      </c>
      <c r="BR122" s="1031"/>
      <c r="BS122" s="1031"/>
      <c r="BT122" s="1031"/>
      <c r="BU122" s="1031"/>
      <c r="BV122" s="1031">
        <v>17993759</v>
      </c>
      <c r="BW122" s="1031"/>
      <c r="BX122" s="1031"/>
      <c r="BY122" s="1031"/>
      <c r="BZ122" s="1031"/>
      <c r="CA122" s="1031">
        <v>17455353</v>
      </c>
      <c r="CB122" s="1031"/>
      <c r="CC122" s="1031"/>
      <c r="CD122" s="1031"/>
      <c r="CE122" s="1031"/>
      <c r="CF122" s="1048">
        <v>220.3</v>
      </c>
      <c r="CG122" s="1049"/>
      <c r="CH122" s="1049"/>
      <c r="CI122" s="1049"/>
      <c r="CJ122" s="1049"/>
      <c r="CK122" s="1040"/>
      <c r="CL122" s="1041"/>
      <c r="CM122" s="1041"/>
      <c r="CN122" s="1041"/>
      <c r="CO122" s="1042"/>
      <c r="CP122" s="1050" t="s">
        <v>495</v>
      </c>
      <c r="CQ122" s="1051"/>
      <c r="CR122" s="1051"/>
      <c r="CS122" s="1051"/>
      <c r="CT122" s="1051"/>
      <c r="CU122" s="1051"/>
      <c r="CV122" s="1051"/>
      <c r="CW122" s="1051"/>
      <c r="CX122" s="1051"/>
      <c r="CY122" s="1051"/>
      <c r="CZ122" s="1051"/>
      <c r="DA122" s="1051"/>
      <c r="DB122" s="1051"/>
      <c r="DC122" s="1051"/>
      <c r="DD122" s="1051"/>
      <c r="DE122" s="1051"/>
      <c r="DF122" s="1052"/>
      <c r="DG122" s="956">
        <v>1370390</v>
      </c>
      <c r="DH122" s="957"/>
      <c r="DI122" s="957"/>
      <c r="DJ122" s="957"/>
      <c r="DK122" s="957"/>
      <c r="DL122" s="957">
        <v>1319150</v>
      </c>
      <c r="DM122" s="957"/>
      <c r="DN122" s="957"/>
      <c r="DO122" s="957"/>
      <c r="DP122" s="957"/>
      <c r="DQ122" s="957">
        <v>1209797</v>
      </c>
      <c r="DR122" s="957"/>
      <c r="DS122" s="957"/>
      <c r="DT122" s="957"/>
      <c r="DU122" s="957"/>
      <c r="DV122" s="958">
        <v>15.3</v>
      </c>
      <c r="DW122" s="958"/>
      <c r="DX122" s="958"/>
      <c r="DY122" s="958"/>
      <c r="DZ122" s="959"/>
    </row>
    <row r="123" spans="1:130" s="233" customFormat="1" ht="26.25" customHeight="1" x14ac:dyDescent="0.2">
      <c r="A123" s="1088"/>
      <c r="B123" s="980"/>
      <c r="C123" s="953" t="s">
        <v>479</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400</v>
      </c>
      <c r="AB123" s="990"/>
      <c r="AC123" s="990"/>
      <c r="AD123" s="990"/>
      <c r="AE123" s="991"/>
      <c r="AF123" s="992" t="s">
        <v>239</v>
      </c>
      <c r="AG123" s="990"/>
      <c r="AH123" s="990"/>
      <c r="AI123" s="990"/>
      <c r="AJ123" s="991"/>
      <c r="AK123" s="992" t="s">
        <v>400</v>
      </c>
      <c r="AL123" s="990"/>
      <c r="AM123" s="990"/>
      <c r="AN123" s="990"/>
      <c r="AO123" s="991"/>
      <c r="AP123" s="993" t="s">
        <v>239</v>
      </c>
      <c r="AQ123" s="994"/>
      <c r="AR123" s="994"/>
      <c r="AS123" s="994"/>
      <c r="AT123" s="995"/>
      <c r="AU123" s="1028"/>
      <c r="AV123" s="1029"/>
      <c r="AW123" s="1029"/>
      <c r="AX123" s="1029"/>
      <c r="AY123" s="1029"/>
      <c r="AZ123" s="254" t="s">
        <v>190</v>
      </c>
      <c r="BA123" s="254"/>
      <c r="BB123" s="254"/>
      <c r="BC123" s="254"/>
      <c r="BD123" s="254"/>
      <c r="BE123" s="254"/>
      <c r="BF123" s="254"/>
      <c r="BG123" s="254"/>
      <c r="BH123" s="254"/>
      <c r="BI123" s="254"/>
      <c r="BJ123" s="254"/>
      <c r="BK123" s="254"/>
      <c r="BL123" s="254"/>
      <c r="BM123" s="254"/>
      <c r="BN123" s="254"/>
      <c r="BO123" s="1008" t="s">
        <v>496</v>
      </c>
      <c r="BP123" s="1036"/>
      <c r="BQ123" s="1094">
        <v>26879984</v>
      </c>
      <c r="BR123" s="1095"/>
      <c r="BS123" s="1095"/>
      <c r="BT123" s="1095"/>
      <c r="BU123" s="1095"/>
      <c r="BV123" s="1095">
        <v>25665626</v>
      </c>
      <c r="BW123" s="1095"/>
      <c r="BX123" s="1095"/>
      <c r="BY123" s="1095"/>
      <c r="BZ123" s="1095"/>
      <c r="CA123" s="1095">
        <v>25423344</v>
      </c>
      <c r="CB123" s="1095"/>
      <c r="CC123" s="1095"/>
      <c r="CD123" s="1095"/>
      <c r="CE123" s="1095"/>
      <c r="CF123" s="1032"/>
      <c r="CG123" s="1033"/>
      <c r="CH123" s="1033"/>
      <c r="CI123" s="1033"/>
      <c r="CJ123" s="1034"/>
      <c r="CK123" s="1040"/>
      <c r="CL123" s="1041"/>
      <c r="CM123" s="1041"/>
      <c r="CN123" s="1041"/>
      <c r="CO123" s="1042"/>
      <c r="CP123" s="1050" t="s">
        <v>497</v>
      </c>
      <c r="CQ123" s="1051"/>
      <c r="CR123" s="1051"/>
      <c r="CS123" s="1051"/>
      <c r="CT123" s="1051"/>
      <c r="CU123" s="1051"/>
      <c r="CV123" s="1051"/>
      <c r="CW123" s="1051"/>
      <c r="CX123" s="1051"/>
      <c r="CY123" s="1051"/>
      <c r="CZ123" s="1051"/>
      <c r="DA123" s="1051"/>
      <c r="DB123" s="1051"/>
      <c r="DC123" s="1051"/>
      <c r="DD123" s="1051"/>
      <c r="DE123" s="1051"/>
      <c r="DF123" s="1052"/>
      <c r="DG123" s="989">
        <v>471287</v>
      </c>
      <c r="DH123" s="990"/>
      <c r="DI123" s="990"/>
      <c r="DJ123" s="990"/>
      <c r="DK123" s="991"/>
      <c r="DL123" s="992">
        <v>470366</v>
      </c>
      <c r="DM123" s="990"/>
      <c r="DN123" s="990"/>
      <c r="DO123" s="990"/>
      <c r="DP123" s="991"/>
      <c r="DQ123" s="992">
        <v>444208</v>
      </c>
      <c r="DR123" s="990"/>
      <c r="DS123" s="990"/>
      <c r="DT123" s="990"/>
      <c r="DU123" s="991"/>
      <c r="DV123" s="993">
        <v>5.6</v>
      </c>
      <c r="DW123" s="994"/>
      <c r="DX123" s="994"/>
      <c r="DY123" s="994"/>
      <c r="DZ123" s="995"/>
    </row>
    <row r="124" spans="1:130" s="233" customFormat="1" ht="26.25" customHeight="1" thickBot="1" x14ac:dyDescent="0.25">
      <c r="A124" s="1088"/>
      <c r="B124" s="980"/>
      <c r="C124" s="953" t="s">
        <v>482</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400</v>
      </c>
      <c r="AB124" s="990"/>
      <c r="AC124" s="990"/>
      <c r="AD124" s="990"/>
      <c r="AE124" s="991"/>
      <c r="AF124" s="992" t="s">
        <v>400</v>
      </c>
      <c r="AG124" s="990"/>
      <c r="AH124" s="990"/>
      <c r="AI124" s="990"/>
      <c r="AJ124" s="991"/>
      <c r="AK124" s="992" t="s">
        <v>400</v>
      </c>
      <c r="AL124" s="990"/>
      <c r="AM124" s="990"/>
      <c r="AN124" s="990"/>
      <c r="AO124" s="991"/>
      <c r="AP124" s="993" t="s">
        <v>400</v>
      </c>
      <c r="AQ124" s="994"/>
      <c r="AR124" s="994"/>
      <c r="AS124" s="994"/>
      <c r="AT124" s="995"/>
      <c r="AU124" s="1090" t="s">
        <v>498</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400</v>
      </c>
      <c r="BR124" s="1058"/>
      <c r="BS124" s="1058"/>
      <c r="BT124" s="1058"/>
      <c r="BU124" s="1058"/>
      <c r="BV124" s="1058" t="s">
        <v>400</v>
      </c>
      <c r="BW124" s="1058"/>
      <c r="BX124" s="1058"/>
      <c r="BY124" s="1058"/>
      <c r="BZ124" s="1058"/>
      <c r="CA124" s="1058" t="s">
        <v>400</v>
      </c>
      <c r="CB124" s="1058"/>
      <c r="CC124" s="1058"/>
      <c r="CD124" s="1058"/>
      <c r="CE124" s="1058"/>
      <c r="CF124" s="1059"/>
      <c r="CG124" s="1060"/>
      <c r="CH124" s="1060"/>
      <c r="CI124" s="1060"/>
      <c r="CJ124" s="1061"/>
      <c r="CK124" s="1043"/>
      <c r="CL124" s="1043"/>
      <c r="CM124" s="1043"/>
      <c r="CN124" s="1043"/>
      <c r="CO124" s="1044"/>
      <c r="CP124" s="1050" t="s">
        <v>499</v>
      </c>
      <c r="CQ124" s="1051"/>
      <c r="CR124" s="1051"/>
      <c r="CS124" s="1051"/>
      <c r="CT124" s="1051"/>
      <c r="CU124" s="1051"/>
      <c r="CV124" s="1051"/>
      <c r="CW124" s="1051"/>
      <c r="CX124" s="1051"/>
      <c r="CY124" s="1051"/>
      <c r="CZ124" s="1051"/>
      <c r="DA124" s="1051"/>
      <c r="DB124" s="1051"/>
      <c r="DC124" s="1051"/>
      <c r="DD124" s="1051"/>
      <c r="DE124" s="1051"/>
      <c r="DF124" s="1052"/>
      <c r="DG124" s="1035">
        <v>635435</v>
      </c>
      <c r="DH124" s="1017"/>
      <c r="DI124" s="1017"/>
      <c r="DJ124" s="1017"/>
      <c r="DK124" s="1018"/>
      <c r="DL124" s="1016">
        <v>665755</v>
      </c>
      <c r="DM124" s="1017"/>
      <c r="DN124" s="1017"/>
      <c r="DO124" s="1017"/>
      <c r="DP124" s="1018"/>
      <c r="DQ124" s="1016">
        <v>681629</v>
      </c>
      <c r="DR124" s="1017"/>
      <c r="DS124" s="1017"/>
      <c r="DT124" s="1017"/>
      <c r="DU124" s="1018"/>
      <c r="DV124" s="1019">
        <v>8.6</v>
      </c>
      <c r="DW124" s="1020"/>
      <c r="DX124" s="1020"/>
      <c r="DY124" s="1020"/>
      <c r="DZ124" s="1021"/>
    </row>
    <row r="125" spans="1:130" s="233" customFormat="1" ht="26.25" customHeight="1" x14ac:dyDescent="0.2">
      <c r="A125" s="1088"/>
      <c r="B125" s="980"/>
      <c r="C125" s="953" t="s">
        <v>484</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239</v>
      </c>
      <c r="AB125" s="990"/>
      <c r="AC125" s="990"/>
      <c r="AD125" s="990"/>
      <c r="AE125" s="991"/>
      <c r="AF125" s="992" t="s">
        <v>239</v>
      </c>
      <c r="AG125" s="990"/>
      <c r="AH125" s="990"/>
      <c r="AI125" s="990"/>
      <c r="AJ125" s="991"/>
      <c r="AK125" s="992" t="s">
        <v>400</v>
      </c>
      <c r="AL125" s="990"/>
      <c r="AM125" s="990"/>
      <c r="AN125" s="990"/>
      <c r="AO125" s="991"/>
      <c r="AP125" s="993" t="s">
        <v>400</v>
      </c>
      <c r="AQ125" s="994"/>
      <c r="AR125" s="994"/>
      <c r="AS125" s="994"/>
      <c r="AT125" s="99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3" t="s">
        <v>500</v>
      </c>
      <c r="CL125" s="1038"/>
      <c r="CM125" s="1038"/>
      <c r="CN125" s="1038"/>
      <c r="CO125" s="1039"/>
      <c r="CP125" s="960" t="s">
        <v>501</v>
      </c>
      <c r="CQ125" s="928"/>
      <c r="CR125" s="928"/>
      <c r="CS125" s="928"/>
      <c r="CT125" s="928"/>
      <c r="CU125" s="928"/>
      <c r="CV125" s="928"/>
      <c r="CW125" s="928"/>
      <c r="CX125" s="928"/>
      <c r="CY125" s="928"/>
      <c r="CZ125" s="928"/>
      <c r="DA125" s="928"/>
      <c r="DB125" s="928"/>
      <c r="DC125" s="928"/>
      <c r="DD125" s="928"/>
      <c r="DE125" s="928"/>
      <c r="DF125" s="929"/>
      <c r="DG125" s="961" t="s">
        <v>402</v>
      </c>
      <c r="DH125" s="962"/>
      <c r="DI125" s="962"/>
      <c r="DJ125" s="962"/>
      <c r="DK125" s="962"/>
      <c r="DL125" s="962" t="s">
        <v>400</v>
      </c>
      <c r="DM125" s="962"/>
      <c r="DN125" s="962"/>
      <c r="DO125" s="962"/>
      <c r="DP125" s="962"/>
      <c r="DQ125" s="962" t="s">
        <v>400</v>
      </c>
      <c r="DR125" s="962"/>
      <c r="DS125" s="962"/>
      <c r="DT125" s="962"/>
      <c r="DU125" s="962"/>
      <c r="DV125" s="963" t="s">
        <v>400</v>
      </c>
      <c r="DW125" s="963"/>
      <c r="DX125" s="963"/>
      <c r="DY125" s="963"/>
      <c r="DZ125" s="964"/>
    </row>
    <row r="126" spans="1:130" s="233" customFormat="1" ht="26.25" customHeight="1" thickBot="1" x14ac:dyDescent="0.25">
      <c r="A126" s="1088"/>
      <c r="B126" s="980"/>
      <c r="C126" s="953" t="s">
        <v>486</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239</v>
      </c>
      <c r="AB126" s="990"/>
      <c r="AC126" s="990"/>
      <c r="AD126" s="990"/>
      <c r="AE126" s="991"/>
      <c r="AF126" s="992" t="s">
        <v>400</v>
      </c>
      <c r="AG126" s="990"/>
      <c r="AH126" s="990"/>
      <c r="AI126" s="990"/>
      <c r="AJ126" s="991"/>
      <c r="AK126" s="992" t="s">
        <v>402</v>
      </c>
      <c r="AL126" s="990"/>
      <c r="AM126" s="990"/>
      <c r="AN126" s="990"/>
      <c r="AO126" s="991"/>
      <c r="AP126" s="993" t="s">
        <v>400</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4"/>
      <c r="CL126" s="1041"/>
      <c r="CM126" s="1041"/>
      <c r="CN126" s="1041"/>
      <c r="CO126" s="1042"/>
      <c r="CP126" s="953" t="s">
        <v>502</v>
      </c>
      <c r="CQ126" s="954"/>
      <c r="CR126" s="954"/>
      <c r="CS126" s="954"/>
      <c r="CT126" s="954"/>
      <c r="CU126" s="954"/>
      <c r="CV126" s="954"/>
      <c r="CW126" s="954"/>
      <c r="CX126" s="954"/>
      <c r="CY126" s="954"/>
      <c r="CZ126" s="954"/>
      <c r="DA126" s="954"/>
      <c r="DB126" s="954"/>
      <c r="DC126" s="954"/>
      <c r="DD126" s="954"/>
      <c r="DE126" s="954"/>
      <c r="DF126" s="955"/>
      <c r="DG126" s="956">
        <v>176133</v>
      </c>
      <c r="DH126" s="957"/>
      <c r="DI126" s="957"/>
      <c r="DJ126" s="957"/>
      <c r="DK126" s="957"/>
      <c r="DL126" s="957">
        <v>177383</v>
      </c>
      <c r="DM126" s="957"/>
      <c r="DN126" s="957"/>
      <c r="DO126" s="957"/>
      <c r="DP126" s="957"/>
      <c r="DQ126" s="957">
        <v>179008</v>
      </c>
      <c r="DR126" s="957"/>
      <c r="DS126" s="957"/>
      <c r="DT126" s="957"/>
      <c r="DU126" s="957"/>
      <c r="DV126" s="958">
        <v>2.2999999999999998</v>
      </c>
      <c r="DW126" s="958"/>
      <c r="DX126" s="958"/>
      <c r="DY126" s="958"/>
      <c r="DZ126" s="959"/>
    </row>
    <row r="127" spans="1:130" s="233" customFormat="1" ht="26.25" customHeight="1" x14ac:dyDescent="0.2">
      <c r="A127" s="1089"/>
      <c r="B127" s="982"/>
      <c r="C127" s="1004" t="s">
        <v>503</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402</v>
      </c>
      <c r="AB127" s="990"/>
      <c r="AC127" s="990"/>
      <c r="AD127" s="990"/>
      <c r="AE127" s="991"/>
      <c r="AF127" s="992" t="s">
        <v>239</v>
      </c>
      <c r="AG127" s="990"/>
      <c r="AH127" s="990"/>
      <c r="AI127" s="990"/>
      <c r="AJ127" s="991"/>
      <c r="AK127" s="992" t="s">
        <v>239</v>
      </c>
      <c r="AL127" s="990"/>
      <c r="AM127" s="990"/>
      <c r="AN127" s="990"/>
      <c r="AO127" s="991"/>
      <c r="AP127" s="993" t="s">
        <v>400</v>
      </c>
      <c r="AQ127" s="994"/>
      <c r="AR127" s="994"/>
      <c r="AS127" s="994"/>
      <c r="AT127" s="995"/>
      <c r="AU127" s="235"/>
      <c r="AV127" s="235"/>
      <c r="AW127" s="235"/>
      <c r="AX127" s="1062" t="s">
        <v>504</v>
      </c>
      <c r="AY127" s="1063"/>
      <c r="AZ127" s="1063"/>
      <c r="BA127" s="1063"/>
      <c r="BB127" s="1063"/>
      <c r="BC127" s="1063"/>
      <c r="BD127" s="1063"/>
      <c r="BE127" s="1064"/>
      <c r="BF127" s="1065" t="s">
        <v>505</v>
      </c>
      <c r="BG127" s="1063"/>
      <c r="BH127" s="1063"/>
      <c r="BI127" s="1063"/>
      <c r="BJ127" s="1063"/>
      <c r="BK127" s="1063"/>
      <c r="BL127" s="1064"/>
      <c r="BM127" s="1065" t="s">
        <v>506</v>
      </c>
      <c r="BN127" s="1063"/>
      <c r="BO127" s="1063"/>
      <c r="BP127" s="1063"/>
      <c r="BQ127" s="1063"/>
      <c r="BR127" s="1063"/>
      <c r="BS127" s="1064"/>
      <c r="BT127" s="1065" t="s">
        <v>507</v>
      </c>
      <c r="BU127" s="1063"/>
      <c r="BV127" s="1063"/>
      <c r="BW127" s="1063"/>
      <c r="BX127" s="1063"/>
      <c r="BY127" s="1063"/>
      <c r="BZ127" s="1086"/>
      <c r="CA127" s="235"/>
      <c r="CB127" s="235"/>
      <c r="CC127" s="235"/>
      <c r="CD127" s="258"/>
      <c r="CE127" s="258"/>
      <c r="CF127" s="258"/>
      <c r="CG127" s="235"/>
      <c r="CH127" s="235"/>
      <c r="CI127" s="235"/>
      <c r="CJ127" s="257"/>
      <c r="CK127" s="1054"/>
      <c r="CL127" s="1041"/>
      <c r="CM127" s="1041"/>
      <c r="CN127" s="1041"/>
      <c r="CO127" s="1042"/>
      <c r="CP127" s="953" t="s">
        <v>508</v>
      </c>
      <c r="CQ127" s="954"/>
      <c r="CR127" s="954"/>
      <c r="CS127" s="954"/>
      <c r="CT127" s="954"/>
      <c r="CU127" s="954"/>
      <c r="CV127" s="954"/>
      <c r="CW127" s="954"/>
      <c r="CX127" s="954"/>
      <c r="CY127" s="954"/>
      <c r="CZ127" s="954"/>
      <c r="DA127" s="954"/>
      <c r="DB127" s="954"/>
      <c r="DC127" s="954"/>
      <c r="DD127" s="954"/>
      <c r="DE127" s="954"/>
      <c r="DF127" s="955"/>
      <c r="DG127" s="956" t="s">
        <v>400</v>
      </c>
      <c r="DH127" s="957"/>
      <c r="DI127" s="957"/>
      <c r="DJ127" s="957"/>
      <c r="DK127" s="957"/>
      <c r="DL127" s="957" t="s">
        <v>400</v>
      </c>
      <c r="DM127" s="957"/>
      <c r="DN127" s="957"/>
      <c r="DO127" s="957"/>
      <c r="DP127" s="957"/>
      <c r="DQ127" s="957" t="s">
        <v>400</v>
      </c>
      <c r="DR127" s="957"/>
      <c r="DS127" s="957"/>
      <c r="DT127" s="957"/>
      <c r="DU127" s="957"/>
      <c r="DV127" s="958" t="s">
        <v>400</v>
      </c>
      <c r="DW127" s="958"/>
      <c r="DX127" s="958"/>
      <c r="DY127" s="958"/>
      <c r="DZ127" s="959"/>
    </row>
    <row r="128" spans="1:130" s="233" customFormat="1" ht="26.25" customHeight="1" thickBot="1" x14ac:dyDescent="0.25">
      <c r="A128" s="1072" t="s">
        <v>509</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510</v>
      </c>
      <c r="X128" s="1074"/>
      <c r="Y128" s="1074"/>
      <c r="Z128" s="1075"/>
      <c r="AA128" s="1076">
        <v>29861</v>
      </c>
      <c r="AB128" s="1077"/>
      <c r="AC128" s="1077"/>
      <c r="AD128" s="1077"/>
      <c r="AE128" s="1078"/>
      <c r="AF128" s="1079">
        <v>25703</v>
      </c>
      <c r="AG128" s="1077"/>
      <c r="AH128" s="1077"/>
      <c r="AI128" s="1077"/>
      <c r="AJ128" s="1078"/>
      <c r="AK128" s="1079">
        <v>19227</v>
      </c>
      <c r="AL128" s="1077"/>
      <c r="AM128" s="1077"/>
      <c r="AN128" s="1077"/>
      <c r="AO128" s="1078"/>
      <c r="AP128" s="1080"/>
      <c r="AQ128" s="1081"/>
      <c r="AR128" s="1081"/>
      <c r="AS128" s="1081"/>
      <c r="AT128" s="1082"/>
      <c r="AU128" s="235"/>
      <c r="AV128" s="235"/>
      <c r="AW128" s="235"/>
      <c r="AX128" s="927" t="s">
        <v>511</v>
      </c>
      <c r="AY128" s="928"/>
      <c r="AZ128" s="928"/>
      <c r="BA128" s="928"/>
      <c r="BB128" s="928"/>
      <c r="BC128" s="928"/>
      <c r="BD128" s="928"/>
      <c r="BE128" s="929"/>
      <c r="BF128" s="1083" t="s">
        <v>239</v>
      </c>
      <c r="BG128" s="1084"/>
      <c r="BH128" s="1084"/>
      <c r="BI128" s="1084"/>
      <c r="BJ128" s="1084"/>
      <c r="BK128" s="1084"/>
      <c r="BL128" s="1085"/>
      <c r="BM128" s="1083">
        <v>13.39</v>
      </c>
      <c r="BN128" s="1084"/>
      <c r="BO128" s="1084"/>
      <c r="BP128" s="1084"/>
      <c r="BQ128" s="1084"/>
      <c r="BR128" s="1084"/>
      <c r="BS128" s="1085"/>
      <c r="BT128" s="1083">
        <v>20</v>
      </c>
      <c r="BU128" s="1084"/>
      <c r="BV128" s="1084"/>
      <c r="BW128" s="1084"/>
      <c r="BX128" s="1084"/>
      <c r="BY128" s="1084"/>
      <c r="BZ128" s="1107"/>
      <c r="CA128" s="258"/>
      <c r="CB128" s="258"/>
      <c r="CC128" s="258"/>
      <c r="CD128" s="258"/>
      <c r="CE128" s="258"/>
      <c r="CF128" s="258"/>
      <c r="CG128" s="235"/>
      <c r="CH128" s="235"/>
      <c r="CI128" s="235"/>
      <c r="CJ128" s="257"/>
      <c r="CK128" s="1055"/>
      <c r="CL128" s="1056"/>
      <c r="CM128" s="1056"/>
      <c r="CN128" s="1056"/>
      <c r="CO128" s="1057"/>
      <c r="CP128" s="1066" t="s">
        <v>512</v>
      </c>
      <c r="CQ128" s="757"/>
      <c r="CR128" s="757"/>
      <c r="CS128" s="757"/>
      <c r="CT128" s="757"/>
      <c r="CU128" s="757"/>
      <c r="CV128" s="757"/>
      <c r="CW128" s="757"/>
      <c r="CX128" s="757"/>
      <c r="CY128" s="757"/>
      <c r="CZ128" s="757"/>
      <c r="DA128" s="757"/>
      <c r="DB128" s="757"/>
      <c r="DC128" s="757"/>
      <c r="DD128" s="757"/>
      <c r="DE128" s="757"/>
      <c r="DF128" s="1067"/>
      <c r="DG128" s="1068" t="s">
        <v>400</v>
      </c>
      <c r="DH128" s="1069"/>
      <c r="DI128" s="1069"/>
      <c r="DJ128" s="1069"/>
      <c r="DK128" s="1069"/>
      <c r="DL128" s="1069" t="s">
        <v>400</v>
      </c>
      <c r="DM128" s="1069"/>
      <c r="DN128" s="1069"/>
      <c r="DO128" s="1069"/>
      <c r="DP128" s="1069"/>
      <c r="DQ128" s="1069" t="s">
        <v>400</v>
      </c>
      <c r="DR128" s="1069"/>
      <c r="DS128" s="1069"/>
      <c r="DT128" s="1069"/>
      <c r="DU128" s="1069"/>
      <c r="DV128" s="1070" t="s">
        <v>239</v>
      </c>
      <c r="DW128" s="1070"/>
      <c r="DX128" s="1070"/>
      <c r="DY128" s="1070"/>
      <c r="DZ128" s="1071"/>
    </row>
    <row r="129" spans="1:131" s="233" customFormat="1" ht="26.25" customHeight="1" x14ac:dyDescent="0.2">
      <c r="A129" s="965" t="s">
        <v>107</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513</v>
      </c>
      <c r="X129" s="1102"/>
      <c r="Y129" s="1102"/>
      <c r="Z129" s="1103"/>
      <c r="AA129" s="989">
        <v>9284807</v>
      </c>
      <c r="AB129" s="990"/>
      <c r="AC129" s="990"/>
      <c r="AD129" s="990"/>
      <c r="AE129" s="991"/>
      <c r="AF129" s="992">
        <v>9414748</v>
      </c>
      <c r="AG129" s="990"/>
      <c r="AH129" s="990"/>
      <c r="AI129" s="990"/>
      <c r="AJ129" s="991"/>
      <c r="AK129" s="992">
        <v>9668843</v>
      </c>
      <c r="AL129" s="990"/>
      <c r="AM129" s="990"/>
      <c r="AN129" s="990"/>
      <c r="AO129" s="991"/>
      <c r="AP129" s="1104"/>
      <c r="AQ129" s="1105"/>
      <c r="AR129" s="1105"/>
      <c r="AS129" s="1105"/>
      <c r="AT129" s="1106"/>
      <c r="AU129" s="236"/>
      <c r="AV129" s="236"/>
      <c r="AW129" s="236"/>
      <c r="AX129" s="1096" t="s">
        <v>514</v>
      </c>
      <c r="AY129" s="954"/>
      <c r="AZ129" s="954"/>
      <c r="BA129" s="954"/>
      <c r="BB129" s="954"/>
      <c r="BC129" s="954"/>
      <c r="BD129" s="954"/>
      <c r="BE129" s="955"/>
      <c r="BF129" s="1097" t="s">
        <v>400</v>
      </c>
      <c r="BG129" s="1098"/>
      <c r="BH129" s="1098"/>
      <c r="BI129" s="1098"/>
      <c r="BJ129" s="1098"/>
      <c r="BK129" s="1098"/>
      <c r="BL129" s="1099"/>
      <c r="BM129" s="1097">
        <v>18.39</v>
      </c>
      <c r="BN129" s="1098"/>
      <c r="BO129" s="1098"/>
      <c r="BP129" s="1098"/>
      <c r="BQ129" s="1098"/>
      <c r="BR129" s="1098"/>
      <c r="BS129" s="1099"/>
      <c r="BT129" s="1097">
        <v>30</v>
      </c>
      <c r="BU129" s="1098"/>
      <c r="BV129" s="1098"/>
      <c r="BW129" s="1098"/>
      <c r="BX129" s="1098"/>
      <c r="BY129" s="1098"/>
      <c r="BZ129" s="1100"/>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5" t="s">
        <v>515</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516</v>
      </c>
      <c r="X130" s="1102"/>
      <c r="Y130" s="1102"/>
      <c r="Z130" s="1103"/>
      <c r="AA130" s="989">
        <v>1886892</v>
      </c>
      <c r="AB130" s="990"/>
      <c r="AC130" s="990"/>
      <c r="AD130" s="990"/>
      <c r="AE130" s="991"/>
      <c r="AF130" s="992">
        <v>1757369</v>
      </c>
      <c r="AG130" s="990"/>
      <c r="AH130" s="990"/>
      <c r="AI130" s="990"/>
      <c r="AJ130" s="991"/>
      <c r="AK130" s="992">
        <v>1744307</v>
      </c>
      <c r="AL130" s="990"/>
      <c r="AM130" s="990"/>
      <c r="AN130" s="990"/>
      <c r="AO130" s="991"/>
      <c r="AP130" s="1104"/>
      <c r="AQ130" s="1105"/>
      <c r="AR130" s="1105"/>
      <c r="AS130" s="1105"/>
      <c r="AT130" s="1106"/>
      <c r="AU130" s="236"/>
      <c r="AV130" s="236"/>
      <c r="AW130" s="236"/>
      <c r="AX130" s="1096" t="s">
        <v>517</v>
      </c>
      <c r="AY130" s="954"/>
      <c r="AZ130" s="954"/>
      <c r="BA130" s="954"/>
      <c r="BB130" s="954"/>
      <c r="BC130" s="954"/>
      <c r="BD130" s="954"/>
      <c r="BE130" s="955"/>
      <c r="BF130" s="1132">
        <v>6.1</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518</v>
      </c>
      <c r="X131" s="1139"/>
      <c r="Y131" s="1139"/>
      <c r="Z131" s="1140"/>
      <c r="AA131" s="1035">
        <v>7397915</v>
      </c>
      <c r="AB131" s="1017"/>
      <c r="AC131" s="1017"/>
      <c r="AD131" s="1017"/>
      <c r="AE131" s="1018"/>
      <c r="AF131" s="1016">
        <v>7657379</v>
      </c>
      <c r="AG131" s="1017"/>
      <c r="AH131" s="1017"/>
      <c r="AI131" s="1017"/>
      <c r="AJ131" s="1018"/>
      <c r="AK131" s="1016">
        <v>7924536</v>
      </c>
      <c r="AL131" s="1017"/>
      <c r="AM131" s="1017"/>
      <c r="AN131" s="1017"/>
      <c r="AO131" s="1018"/>
      <c r="AP131" s="1141"/>
      <c r="AQ131" s="1142"/>
      <c r="AR131" s="1142"/>
      <c r="AS131" s="1142"/>
      <c r="AT131" s="1143"/>
      <c r="AU131" s="236"/>
      <c r="AV131" s="236"/>
      <c r="AW131" s="236"/>
      <c r="AX131" s="1114" t="s">
        <v>519</v>
      </c>
      <c r="AY131" s="757"/>
      <c r="AZ131" s="757"/>
      <c r="BA131" s="757"/>
      <c r="BB131" s="757"/>
      <c r="BC131" s="757"/>
      <c r="BD131" s="757"/>
      <c r="BE131" s="1067"/>
      <c r="BF131" s="1115" t="s">
        <v>400</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21" t="s">
        <v>520</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521</v>
      </c>
      <c r="W132" s="1125"/>
      <c r="X132" s="1125"/>
      <c r="Y132" s="1125"/>
      <c r="Z132" s="1126"/>
      <c r="AA132" s="1127">
        <v>6.6100786510000002</v>
      </c>
      <c r="AB132" s="1128"/>
      <c r="AC132" s="1128"/>
      <c r="AD132" s="1128"/>
      <c r="AE132" s="1129"/>
      <c r="AF132" s="1130">
        <v>5.9094502179999999</v>
      </c>
      <c r="AG132" s="1128"/>
      <c r="AH132" s="1128"/>
      <c r="AI132" s="1128"/>
      <c r="AJ132" s="1129"/>
      <c r="AK132" s="1130">
        <v>5.8967995100000001</v>
      </c>
      <c r="AL132" s="1128"/>
      <c r="AM132" s="1128"/>
      <c r="AN132" s="1128"/>
      <c r="AO132" s="1129"/>
      <c r="AP132" s="1032"/>
      <c r="AQ132" s="1033"/>
      <c r="AR132" s="1033"/>
      <c r="AS132" s="1033"/>
      <c r="AT132" s="1131"/>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522</v>
      </c>
      <c r="W133" s="1108"/>
      <c r="X133" s="1108"/>
      <c r="Y133" s="1108"/>
      <c r="Z133" s="1109"/>
      <c r="AA133" s="1110">
        <v>6.9</v>
      </c>
      <c r="AB133" s="1111"/>
      <c r="AC133" s="1111"/>
      <c r="AD133" s="1111"/>
      <c r="AE133" s="1112"/>
      <c r="AF133" s="1110">
        <v>6.4</v>
      </c>
      <c r="AG133" s="1111"/>
      <c r="AH133" s="1111"/>
      <c r="AI133" s="1111"/>
      <c r="AJ133" s="1112"/>
      <c r="AK133" s="1110">
        <v>6.1</v>
      </c>
      <c r="AL133" s="1111"/>
      <c r="AM133" s="1111"/>
      <c r="AN133" s="1111"/>
      <c r="AO133" s="1112"/>
      <c r="AP133" s="1059"/>
      <c r="AQ133" s="1060"/>
      <c r="AR133" s="1060"/>
      <c r="AS133" s="1060"/>
      <c r="AT133" s="111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7t8VrHiHpU2qtKflBBjRBGudzfh12bswruUJEqUYPTtzYgEb4qeYOJCjMBPcRkEjGRKMgVoXNHDtkbAw/yyiJw==" saltValue="r6wd+1+u+1/21EKXjIkn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wN3aAhLvboWMCNsfp1ZeSKBLbii37+4Q/4yQOr25W3UJpsuaR2gmiwNSbMzZ27BS8h2MEQ+jNH4cpyzdVzpCQ==" saltValue="kKGtjxzM/mMqyc2KFJIe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524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526</v>
      </c>
      <c r="AP7" s="275"/>
      <c r="AQ7" s="276" t="s">
        <v>527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528</v>
      </c>
      <c r="AQ8" s="282" t="s">
        <v>529</v>
      </c>
      <c r="AR8" s="283" t="s">
        <v>530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7" t="s">
        <v>531</v>
      </c>
      <c r="AL9" s="1148"/>
      <c r="AM9" s="1148"/>
      <c r="AN9" s="1149"/>
      <c r="AO9" s="284">
        <v>2203742</v>
      </c>
      <c r="AP9" s="284">
        <v>110447</v>
      </c>
      <c r="AQ9" s="285">
        <v>97040</v>
      </c>
      <c r="AR9" s="286">
        <v>13.8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7" t="s">
        <v>532</v>
      </c>
      <c r="AL10" s="1148"/>
      <c r="AM10" s="1148"/>
      <c r="AN10" s="1149"/>
      <c r="AO10" s="287">
        <v>408256</v>
      </c>
      <c r="AP10" s="287">
        <v>20461</v>
      </c>
      <c r="AQ10" s="288">
        <v>11799</v>
      </c>
      <c r="AR10" s="289">
        <v>73.400000000000006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7" t="s">
        <v>533</v>
      </c>
      <c r="AL11" s="1148"/>
      <c r="AM11" s="1148"/>
      <c r="AN11" s="1149"/>
      <c r="AO11" s="287" t="s">
        <v>534</v>
      </c>
      <c r="AP11" s="287" t="s">
        <v>534</v>
      </c>
      <c r="AQ11" s="288">
        <v>727</v>
      </c>
      <c r="AR11" s="289" t="s">
        <v>534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7" t="s">
        <v>535</v>
      </c>
      <c r="AL12" s="1148"/>
      <c r="AM12" s="1148"/>
      <c r="AN12" s="1149"/>
      <c r="AO12" s="287" t="s">
        <v>534</v>
      </c>
      <c r="AP12" s="287" t="s">
        <v>534</v>
      </c>
      <c r="AQ12" s="288" t="s">
        <v>534</v>
      </c>
      <c r="AR12" s="289" t="s">
        <v>534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7" t="s">
        <v>536</v>
      </c>
      <c r="AL13" s="1148"/>
      <c r="AM13" s="1148"/>
      <c r="AN13" s="1149"/>
      <c r="AO13" s="287">
        <v>22225</v>
      </c>
      <c r="AP13" s="287">
        <v>1114</v>
      </c>
      <c r="AQ13" s="288">
        <v>3250</v>
      </c>
      <c r="AR13" s="289">
        <v>-65.7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7" t="s">
        <v>537</v>
      </c>
      <c r="AL14" s="1148"/>
      <c r="AM14" s="1148"/>
      <c r="AN14" s="1149"/>
      <c r="AO14" s="287">
        <v>46202</v>
      </c>
      <c r="AP14" s="287">
        <v>2316</v>
      </c>
      <c r="AQ14" s="288">
        <v>2248</v>
      </c>
      <c r="AR14" s="289">
        <v>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0" t="s">
        <v>538</v>
      </c>
      <c r="AL15" s="1151"/>
      <c r="AM15" s="1151"/>
      <c r="AN15" s="1152"/>
      <c r="AO15" s="287">
        <v>-125758</v>
      </c>
      <c r="AP15" s="287">
        <v>-6303</v>
      </c>
      <c r="AQ15" s="288">
        <v>-6934</v>
      </c>
      <c r="AR15" s="289">
        <v>-9.1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0" t="s">
        <v>190</v>
      </c>
      <c r="AL16" s="1151"/>
      <c r="AM16" s="1151"/>
      <c r="AN16" s="1152"/>
      <c r="AO16" s="287">
        <v>2554667</v>
      </c>
      <c r="AP16" s="287">
        <v>128034</v>
      </c>
      <c r="AQ16" s="288">
        <v>108130</v>
      </c>
      <c r="AR16" s="289">
        <v>18.399999999999999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540</v>
      </c>
      <c r="AP20" s="296" t="s">
        <v>541</v>
      </c>
      <c r="AQ20" s="297" t="s">
        <v>542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3" t="s">
        <v>543</v>
      </c>
      <c r="AL21" s="1154"/>
      <c r="AM21" s="1154"/>
      <c r="AN21" s="1155"/>
      <c r="AO21" s="300">
        <v>11.58</v>
      </c>
      <c r="AP21" s="301">
        <v>9.6999999999999993</v>
      </c>
      <c r="AQ21" s="302">
        <v>1.88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3" t="s">
        <v>544</v>
      </c>
      <c r="AL22" s="1154"/>
      <c r="AM22" s="1154"/>
      <c r="AN22" s="1155"/>
      <c r="AO22" s="305">
        <v>92.8</v>
      </c>
      <c r="AP22" s="306">
        <v>96.2</v>
      </c>
      <c r="AQ22" s="307">
        <v>-3.4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4" t="s">
        <v>545</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70"/>
    </row>
    <row r="27" spans="1:46" ht="13.2" x14ac:dyDescent="0.2">
      <c r="A27" s="312"/>
      <c r="AO27" s="265"/>
      <c r="AP27" s="265"/>
      <c r="AQ27" s="265"/>
      <c r="AR27" s="265"/>
      <c r="AS27" s="265"/>
      <c r="AT27" s="265"/>
    </row>
    <row r="28" spans="1:46" ht="16.2" x14ac:dyDescent="0.2">
      <c r="A28" s="266" t="s">
        <v>546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526</v>
      </c>
      <c r="AP30" s="275"/>
      <c r="AQ30" s="276" t="s">
        <v>527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528</v>
      </c>
      <c r="AQ31" s="282" t="s">
        <v>529</v>
      </c>
      <c r="AR31" s="283" t="s">
        <v>530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1" t="s">
        <v>548</v>
      </c>
      <c r="AL32" s="1162"/>
      <c r="AM32" s="1162"/>
      <c r="AN32" s="1163"/>
      <c r="AO32" s="315">
        <v>1588718</v>
      </c>
      <c r="AP32" s="315">
        <v>79623</v>
      </c>
      <c r="AQ32" s="316">
        <v>56400</v>
      </c>
      <c r="AR32" s="317">
        <v>41.2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1" t="s">
        <v>549</v>
      </c>
      <c r="AL33" s="1162"/>
      <c r="AM33" s="1162"/>
      <c r="AN33" s="1163"/>
      <c r="AO33" s="315" t="s">
        <v>534</v>
      </c>
      <c r="AP33" s="315" t="s">
        <v>534</v>
      </c>
      <c r="AQ33" s="316" t="s">
        <v>534</v>
      </c>
      <c r="AR33" s="317" t="s">
        <v>534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1" t="s">
        <v>550</v>
      </c>
      <c r="AL34" s="1162"/>
      <c r="AM34" s="1162"/>
      <c r="AN34" s="1163"/>
      <c r="AO34" s="315" t="s">
        <v>534</v>
      </c>
      <c r="AP34" s="315" t="s">
        <v>534</v>
      </c>
      <c r="AQ34" s="316" t="s">
        <v>534</v>
      </c>
      <c r="AR34" s="317" t="s">
        <v>534</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1" t="s">
        <v>551</v>
      </c>
      <c r="AL35" s="1162"/>
      <c r="AM35" s="1162"/>
      <c r="AN35" s="1163"/>
      <c r="AO35" s="315">
        <v>561636</v>
      </c>
      <c r="AP35" s="315">
        <v>28148</v>
      </c>
      <c r="AQ35" s="316">
        <v>20587</v>
      </c>
      <c r="AR35" s="317">
        <v>36.700000000000003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1" t="s">
        <v>552</v>
      </c>
      <c r="AL36" s="1162"/>
      <c r="AM36" s="1162"/>
      <c r="AN36" s="1163"/>
      <c r="AO36" s="315">
        <v>80474</v>
      </c>
      <c r="AP36" s="315">
        <v>4033</v>
      </c>
      <c r="AQ36" s="316">
        <v>2952</v>
      </c>
      <c r="AR36" s="317">
        <v>36.6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1" t="s">
        <v>553</v>
      </c>
      <c r="AL37" s="1162"/>
      <c r="AM37" s="1162"/>
      <c r="AN37" s="1163"/>
      <c r="AO37" s="315" t="s">
        <v>534</v>
      </c>
      <c r="AP37" s="315" t="s">
        <v>534</v>
      </c>
      <c r="AQ37" s="316">
        <v>596</v>
      </c>
      <c r="AR37" s="317" t="s">
        <v>534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4" t="s">
        <v>554</v>
      </c>
      <c r="AL38" s="1165"/>
      <c r="AM38" s="1165"/>
      <c r="AN38" s="1166"/>
      <c r="AO38" s="318" t="s">
        <v>534</v>
      </c>
      <c r="AP38" s="318" t="s">
        <v>534</v>
      </c>
      <c r="AQ38" s="319">
        <v>1</v>
      </c>
      <c r="AR38" s="307" t="s">
        <v>534</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4" t="s">
        <v>555</v>
      </c>
      <c r="AL39" s="1165"/>
      <c r="AM39" s="1165"/>
      <c r="AN39" s="1166"/>
      <c r="AO39" s="315">
        <v>-19227</v>
      </c>
      <c r="AP39" s="315">
        <v>-964</v>
      </c>
      <c r="AQ39" s="316">
        <v>-2012</v>
      </c>
      <c r="AR39" s="317">
        <v>-52.1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1" t="s">
        <v>556</v>
      </c>
      <c r="AL40" s="1162"/>
      <c r="AM40" s="1162"/>
      <c r="AN40" s="1163"/>
      <c r="AO40" s="315">
        <v>-1744307</v>
      </c>
      <c r="AP40" s="315">
        <v>-87421</v>
      </c>
      <c r="AQ40" s="316">
        <v>-54414</v>
      </c>
      <c r="AR40" s="317">
        <v>60.7</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7" t="s">
        <v>306</v>
      </c>
      <c r="AL41" s="1168"/>
      <c r="AM41" s="1168"/>
      <c r="AN41" s="1169"/>
      <c r="AO41" s="315">
        <v>467294</v>
      </c>
      <c r="AP41" s="315">
        <v>23420</v>
      </c>
      <c r="AQ41" s="316">
        <v>24110</v>
      </c>
      <c r="AR41" s="317">
        <v>-2.9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6" t="s">
        <v>526</v>
      </c>
      <c r="AN49" s="1158" t="s">
        <v>560</v>
      </c>
      <c r="AO49" s="1159"/>
      <c r="AP49" s="1159"/>
      <c r="AQ49" s="1159"/>
      <c r="AR49" s="1160"/>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7"/>
      <c r="AN50" s="331" t="s">
        <v>561</v>
      </c>
      <c r="AO50" s="332" t="s">
        <v>562</v>
      </c>
      <c r="AP50" s="333" t="s">
        <v>563</v>
      </c>
      <c r="AQ50" s="334" t="s">
        <v>564</v>
      </c>
      <c r="AR50" s="335" t="s">
        <v>565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566</v>
      </c>
      <c r="AL51" s="328"/>
      <c r="AM51" s="336">
        <v>1672119</v>
      </c>
      <c r="AN51" s="337">
        <v>77156</v>
      </c>
      <c r="AO51" s="338">
        <v>-49.4</v>
      </c>
      <c r="AP51" s="339">
        <v>53655</v>
      </c>
      <c r="AQ51" s="340">
        <v>-6.1</v>
      </c>
      <c r="AR51" s="341">
        <v>-43.3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567</v>
      </c>
      <c r="AM52" s="344">
        <v>1029588</v>
      </c>
      <c r="AN52" s="345">
        <v>47508</v>
      </c>
      <c r="AO52" s="346">
        <v>-52.5</v>
      </c>
      <c r="AP52" s="347">
        <v>32719</v>
      </c>
      <c r="AQ52" s="348">
        <v>-9.6</v>
      </c>
      <c r="AR52" s="349">
        <v>-42.9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568</v>
      </c>
      <c r="AL53" s="328"/>
      <c r="AM53" s="336">
        <v>1885279</v>
      </c>
      <c r="AN53" s="337">
        <v>88619</v>
      </c>
      <c r="AO53" s="338">
        <v>14.9</v>
      </c>
      <c r="AP53" s="339">
        <v>53869</v>
      </c>
      <c r="AQ53" s="340">
        <v>0.4</v>
      </c>
      <c r="AR53" s="341">
        <v>14.5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567</v>
      </c>
      <c r="AM54" s="344">
        <v>1057024</v>
      </c>
      <c r="AN54" s="345">
        <v>49686</v>
      </c>
      <c r="AO54" s="346">
        <v>4.5999999999999996</v>
      </c>
      <c r="AP54" s="347">
        <v>35046</v>
      </c>
      <c r="AQ54" s="348">
        <v>7.1</v>
      </c>
      <c r="AR54" s="349">
        <v>-2.5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569</v>
      </c>
      <c r="AL55" s="328"/>
      <c r="AM55" s="336">
        <v>2883229</v>
      </c>
      <c r="AN55" s="337">
        <v>138205</v>
      </c>
      <c r="AO55" s="338">
        <v>56</v>
      </c>
      <c r="AP55" s="339">
        <v>59119</v>
      </c>
      <c r="AQ55" s="340">
        <v>9.6999999999999993</v>
      </c>
      <c r="AR55" s="341">
        <v>46.3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567</v>
      </c>
      <c r="AM56" s="344">
        <v>1202444</v>
      </c>
      <c r="AN56" s="345">
        <v>57638</v>
      </c>
      <c r="AO56" s="346">
        <v>16</v>
      </c>
      <c r="AP56" s="347">
        <v>29900</v>
      </c>
      <c r="AQ56" s="348">
        <v>-14.7</v>
      </c>
      <c r="AR56" s="349">
        <v>30.7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570</v>
      </c>
      <c r="AL57" s="328"/>
      <c r="AM57" s="336">
        <v>2428070</v>
      </c>
      <c r="AN57" s="337">
        <v>118680</v>
      </c>
      <c r="AO57" s="338">
        <v>-14.1</v>
      </c>
      <c r="AP57" s="339">
        <v>84459</v>
      </c>
      <c r="AQ57" s="340">
        <v>42.9</v>
      </c>
      <c r="AR57" s="341">
        <v>-57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567</v>
      </c>
      <c r="AM58" s="344">
        <v>823877</v>
      </c>
      <c r="AN58" s="345">
        <v>40270</v>
      </c>
      <c r="AO58" s="346">
        <v>-30.1</v>
      </c>
      <c r="AP58" s="347">
        <v>47314</v>
      </c>
      <c r="AQ58" s="348">
        <v>58.2</v>
      </c>
      <c r="AR58" s="349">
        <v>-88.3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571</v>
      </c>
      <c r="AL59" s="328"/>
      <c r="AM59" s="336">
        <v>1958745</v>
      </c>
      <c r="AN59" s="337">
        <v>98168</v>
      </c>
      <c r="AO59" s="338">
        <v>-17.3</v>
      </c>
      <c r="AP59" s="339">
        <v>74568</v>
      </c>
      <c r="AQ59" s="340">
        <v>-11.7</v>
      </c>
      <c r="AR59" s="341">
        <v>-5.6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567</v>
      </c>
      <c r="AM60" s="344">
        <v>1063706</v>
      </c>
      <c r="AN60" s="345">
        <v>53311</v>
      </c>
      <c r="AO60" s="346">
        <v>32.4</v>
      </c>
      <c r="AP60" s="347">
        <v>42558</v>
      </c>
      <c r="AQ60" s="348">
        <v>-10.1</v>
      </c>
      <c r="AR60" s="349">
        <v>42.5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572</v>
      </c>
      <c r="AL61" s="350"/>
      <c r="AM61" s="351">
        <v>2165488</v>
      </c>
      <c r="AN61" s="352">
        <v>104166</v>
      </c>
      <c r="AO61" s="353">
        <v>-2</v>
      </c>
      <c r="AP61" s="354">
        <v>65134</v>
      </c>
      <c r="AQ61" s="355">
        <v>7</v>
      </c>
      <c r="AR61" s="341">
        <v>-9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567</v>
      </c>
      <c r="AM62" s="344">
        <v>1035328</v>
      </c>
      <c r="AN62" s="345">
        <v>49683</v>
      </c>
      <c r="AO62" s="346">
        <v>-5.9</v>
      </c>
      <c r="AP62" s="347">
        <v>37507</v>
      </c>
      <c r="AQ62" s="348">
        <v>6.2</v>
      </c>
      <c r="AR62" s="349">
        <v>-12.1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Vi+FVIYuCdmGlSAFU/66dQ421O64yyVejSmly/+GxPY1kEepM/NeyxNj+QYxgOBQDYKAg0Z48JIbCJS9NdHAlA==" saltValue="+jkcmXMV4cUkt8WlTQux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574</v>
      </c>
    </row>
    <row r="120" spans="125:125" ht="13.5" hidden="1" customHeight="1" x14ac:dyDescent="0.2"/>
    <row r="121" spans="125:125" ht="13.5" hidden="1" customHeight="1" x14ac:dyDescent="0.2">
      <c r="DU121" s="262"/>
    </row>
  </sheetData>
  <sheetProtection algorithmName="SHA-512" hashValue="7SE5Q2J9xZq/ZrRGMC4bdzOiA1JYpNS8KG+ev1bcpA6KeEtHCgIp078ggmnjHLFlKMLOi9U2bdAKUrgOW9mSUQ==" saltValue="OU4pSXPAy9Fr1yDpSzVC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575</v>
      </c>
    </row>
  </sheetData>
  <sheetProtection algorithmName="SHA-512" hashValue="XYwoj8hiN9pTvPR8tRK3j67eWITrGeBj0xO5h/z6O89+ZRZLkzp7VmPHMaMv3zBBQRrkNJVUeAIUt2RW1batUA==" saltValue="08jEdpqr2HGJaEYQ8Y7G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70" t="s">
        <v>3</v>
      </c>
      <c r="D47" s="1170"/>
      <c r="E47" s="1171"/>
      <c r="F47" s="11">
        <v>27.32</v>
      </c>
      <c r="G47" s="12">
        <v>32.119999999999997</v>
      </c>
      <c r="H47" s="12">
        <v>31.41</v>
      </c>
      <c r="I47" s="12">
        <v>29.64</v>
      </c>
      <c r="J47" s="13">
        <v>31.73</v>
      </c>
    </row>
    <row r="48" spans="2:10" ht="57.75" customHeight="1" x14ac:dyDescent="0.2">
      <c r="B48" s="14"/>
      <c r="C48" s="1172" t="s">
        <v>4</v>
      </c>
      <c r="D48" s="1172"/>
      <c r="E48" s="1173"/>
      <c r="F48" s="15">
        <v>9.3000000000000007</v>
      </c>
      <c r="G48" s="16">
        <v>3.97</v>
      </c>
      <c r="H48" s="16">
        <v>3.86</v>
      </c>
      <c r="I48" s="16">
        <v>6.06</v>
      </c>
      <c r="J48" s="17">
        <v>9.6999999999999993</v>
      </c>
    </row>
    <row r="49" spans="2:10" ht="57.75" customHeight="1" thickBot="1" x14ac:dyDescent="0.25">
      <c r="B49" s="18"/>
      <c r="C49" s="1174" t="s">
        <v>5</v>
      </c>
      <c r="D49" s="1174"/>
      <c r="E49" s="1175"/>
      <c r="F49" s="19">
        <v>2.72</v>
      </c>
      <c r="G49" s="20" t="s">
        <v>581</v>
      </c>
      <c r="H49" s="20" t="s">
        <v>582</v>
      </c>
      <c r="I49" s="20">
        <v>0.92</v>
      </c>
      <c r="J49" s="21">
        <v>6.68</v>
      </c>
    </row>
    <row r="50" spans="2:10" ht="13.2" x14ac:dyDescent="0.2"/>
  </sheetData>
  <sheetProtection algorithmName="SHA-512" hashValue="0LT9/zq5iNw0Fx475MtoOnuPtLMjr1cvYzxPardU1C0I4h2B4/54+VPFuMSEurFo/e8/JfWPOASPvV4+DfYp9Q==" saltValue="qlbA+TJYFB0cdXI03ncX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2023-03-05T23:57:06Z</cp:lastPrinted>
  <dcterms:created xsi:type="dcterms:W3CDTF">2023-02-20T05:31:53Z</dcterms:created>
  <dcterms:modified xsi:type="dcterms:W3CDTF">2023-10-04T07:52:59Z</dcterms:modified>
  <cp:category/>
</cp:coreProperties>
</file>