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49738\Desktop\消防団通達一式（R5.4.）\"/>
    </mc:Choice>
  </mc:AlternateContent>
  <bookViews>
    <workbookView xWindow="120" yWindow="105" windowWidth="20340" windowHeight="8100"/>
  </bookViews>
  <sheets>
    <sheet name="配布用（法人）" sheetId="2" r:id="rId1"/>
    <sheet name="計算シート（法人・１００万円）" sheetId="3" r:id="rId2"/>
    <sheet name="計算シート（法人・２００万円）" sheetId="4" r:id="rId3"/>
  </sheets>
  <definedNames>
    <definedName name="_xlnm.Print_Area" localSheetId="1">'計算シート（法人・１００万円）'!$A$1:$W$44</definedName>
    <definedName name="_xlnm.Print_Area" localSheetId="2">'計算シート（法人・２００万円）'!$A$1:$U$42</definedName>
    <definedName name="_xlnm.Print_Area" localSheetId="0">'配布用（法人）'!$A$1:$W$30</definedName>
  </definedNames>
  <calcPr calcId="162913"/>
</workbook>
</file>

<file path=xl/calcChain.xml><?xml version="1.0" encoding="utf-8"?>
<calcChain xmlns="http://schemas.openxmlformats.org/spreadsheetml/2006/main">
  <c r="Q18" i="3" l="1"/>
  <c r="Q17" i="3"/>
  <c r="Q16" i="3"/>
  <c r="Q14" i="3"/>
  <c r="Q13" i="3"/>
  <c r="P13" i="4"/>
  <c r="R22" i="4" l="1"/>
  <c r="P18" i="4"/>
  <c r="P17" i="4"/>
  <c r="P16" i="4"/>
  <c r="P14" i="4"/>
  <c r="S22" i="3"/>
  <c r="S22" i="2"/>
  <c r="P19" i="4" l="1"/>
  <c r="B26" i="4" s="1"/>
  <c r="Q19" i="3"/>
  <c r="I22" i="3" s="1"/>
  <c r="P22" i="3" l="1"/>
  <c r="C26" i="3"/>
  <c r="B23" i="4"/>
  <c r="H22" i="4"/>
  <c r="O22" i="4" s="1"/>
  <c r="C23" i="3"/>
</calcChain>
</file>

<file path=xl/sharedStrings.xml><?xml version="1.0" encoding="utf-8"?>
<sst xmlns="http://schemas.openxmlformats.org/spreadsheetml/2006/main" count="162" uniqueCount="45">
  <si>
    <t>　○数字は、法人事業税申告書（省令様式第６号）における該当欄をあらわす。</t>
    <rPh sb="2" eb="4">
      <t>スウジ</t>
    </rPh>
    <rPh sb="6" eb="8">
      <t>ホウジン</t>
    </rPh>
    <rPh sb="8" eb="11">
      <t>ジギョウゼイ</t>
    </rPh>
    <rPh sb="11" eb="13">
      <t>シンコク</t>
    </rPh>
    <rPh sb="13" eb="14">
      <t>ショ</t>
    </rPh>
    <rPh sb="15" eb="17">
      <t>ショウレイ</t>
    </rPh>
    <rPh sb="17" eb="19">
      <t>ヨウシキ</t>
    </rPh>
    <rPh sb="19" eb="20">
      <t>ダイ</t>
    </rPh>
    <rPh sb="21" eb="22">
      <t>ゴウ</t>
    </rPh>
    <rPh sb="27" eb="29">
      <t>ガイトウ</t>
    </rPh>
    <rPh sb="29" eb="30">
      <t>ラン</t>
    </rPh>
    <phoneticPr fontId="2"/>
  </si>
  <si>
    <t>備考</t>
    <rPh sb="0" eb="2">
      <t>ビコウ</t>
    </rPh>
    <phoneticPr fontId="2"/>
  </si>
  <si>
    <t>　cの額×1/2＞上限額の場合
　　　　　　　　　　　　　→上限額</t>
    <rPh sb="3" eb="4">
      <t>ガク</t>
    </rPh>
    <rPh sb="9" eb="12">
      <t>ジョウゲンガク</t>
    </rPh>
    <rPh sb="13" eb="15">
      <t>バアイ</t>
    </rPh>
    <rPh sb="30" eb="33">
      <t>ジョウゲンガク</t>
    </rPh>
    <phoneticPr fontId="2"/>
  </si>
  <si>
    <t>円</t>
    <rPh sb="0" eb="1">
      <t>エン</t>
    </rPh>
    <phoneticPr fontId="2"/>
  </si>
  <si>
    <t>ｅ
（ｃ－ｄ）　</t>
    <phoneticPr fontId="2"/>
  </si>
  <si>
    <t>ｄ</t>
    <phoneticPr fontId="2"/>
  </si>
  <si>
    <t>　cの額×1/2≦上限額の場合
　　　　　　　→「c×1/2」の金額</t>
    <rPh sb="3" eb="4">
      <t>ガク</t>
    </rPh>
    <rPh sb="9" eb="12">
      <t>ジョウゲンガク</t>
    </rPh>
    <rPh sb="13" eb="15">
      <t>バアイ</t>
    </rPh>
    <phoneticPr fontId="2"/>
  </si>
  <si>
    <t>不均一課税後の税額</t>
    <rPh sb="0" eb="3">
      <t>フキンイツ</t>
    </rPh>
    <rPh sb="3" eb="5">
      <t>カゼイ</t>
    </rPh>
    <rPh sb="5" eb="6">
      <t>ゴ</t>
    </rPh>
    <rPh sb="7" eb="9">
      <t>ゼイガク</t>
    </rPh>
    <phoneticPr fontId="2"/>
  </si>
  <si>
    <t>税額控除される金額</t>
    <rPh sb="0" eb="2">
      <t>ゼイガク</t>
    </rPh>
    <rPh sb="2" eb="4">
      <t>コウジョ</t>
    </rPh>
    <rPh sb="7" eb="9">
      <t>キンガク</t>
    </rPh>
    <phoneticPr fontId="2"/>
  </si>
  <si>
    <t>円　c</t>
    <rPh sb="0" eb="1">
      <t>エン</t>
    </rPh>
    <phoneticPr fontId="2"/>
  </si>
  <si>
    <t>合計事業税額</t>
    <rPh sb="0" eb="2">
      <t>ゴウケイ</t>
    </rPh>
    <rPh sb="2" eb="4">
      <t>ジギョウ</t>
    </rPh>
    <rPh sb="4" eb="6">
      <t>ゼイガク</t>
    </rPh>
    <phoneticPr fontId="2"/>
  </si>
  <si>
    <t>収　入　金　額</t>
    <rPh sb="0" eb="1">
      <t>オサム</t>
    </rPh>
    <rPh sb="2" eb="3">
      <t>イ</t>
    </rPh>
    <rPh sb="4" eb="5">
      <t>キン</t>
    </rPh>
    <rPh sb="6" eb="7">
      <t>ガク</t>
    </rPh>
    <phoneticPr fontId="2"/>
  </si>
  <si>
    <t>収入割</t>
    <rPh sb="0" eb="2">
      <t>シュウニュウ</t>
    </rPh>
    <rPh sb="2" eb="3">
      <t>ワ</t>
    </rPh>
    <phoneticPr fontId="2"/>
  </si>
  <si>
    <t>軽減税率不適用法人の金額</t>
    <rPh sb="0" eb="2">
      <t>ケイゲン</t>
    </rPh>
    <rPh sb="2" eb="4">
      <t>ゼイリツ</t>
    </rPh>
    <rPh sb="4" eb="5">
      <t>フ</t>
    </rPh>
    <rPh sb="5" eb="7">
      <t>テキヨウ</t>
    </rPh>
    <rPh sb="7" eb="9">
      <t>ホウジン</t>
    </rPh>
    <rPh sb="10" eb="12">
      <t>キンガク</t>
    </rPh>
    <phoneticPr fontId="2"/>
  </si>
  <si>
    <t>万円を超える金額</t>
    <rPh sb="0" eb="2">
      <t>マンエン</t>
    </rPh>
    <rPh sb="3" eb="4">
      <t>コ</t>
    </rPh>
    <rPh sb="6" eb="8">
      <t>キンガク</t>
    </rPh>
    <phoneticPr fontId="2"/>
  </si>
  <si>
    <t>年</t>
    <rPh sb="0" eb="1">
      <t>ネン</t>
    </rPh>
    <phoneticPr fontId="2"/>
  </si>
  <si>
    <t>万円以下の金額</t>
    <rPh sb="0" eb="4">
      <t>マンエンイカ</t>
    </rPh>
    <rPh sb="5" eb="7">
      <t>キンガク</t>
    </rPh>
    <phoneticPr fontId="2"/>
  </si>
  <si>
    <t>万円を超え</t>
    <rPh sb="0" eb="2">
      <t>マンエン</t>
    </rPh>
    <rPh sb="3" eb="4">
      <t>コ</t>
    </rPh>
    <phoneticPr fontId="2"/>
  </si>
  <si>
    <t>ａ×ｂ</t>
    <phoneticPr fontId="2"/>
  </si>
  <si>
    <t>ｂ</t>
    <phoneticPr fontId="2"/>
  </si>
  <si>
    <t>/100</t>
    <phoneticPr fontId="2"/>
  </si>
  <si>
    <t>ａ</t>
    <phoneticPr fontId="2"/>
  </si>
  <si>
    <t>税　　額</t>
    <rPh sb="0" eb="1">
      <t>ゼイ</t>
    </rPh>
    <rPh sb="3" eb="4">
      <t>ガク</t>
    </rPh>
    <phoneticPr fontId="2"/>
  </si>
  <si>
    <t>税　率</t>
    <rPh sb="0" eb="1">
      <t>ゼイ</t>
    </rPh>
    <rPh sb="2" eb="3">
      <t>リツ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</si>
  <si>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</si>
  <si>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区　　分</t>
    <rPh sb="0" eb="1">
      <t>ク</t>
    </rPh>
    <rPh sb="3" eb="4">
      <t>ブン</t>
    </rPh>
    <phoneticPr fontId="2"/>
  </si>
  <si>
    <t>所得割</t>
    <rPh sb="0" eb="2">
      <t>ショトク</t>
    </rPh>
    <rPh sb="2" eb="3">
      <t>ワリ</t>
    </rPh>
    <phoneticPr fontId="2"/>
  </si>
  <si>
    <t>日まで</t>
    <rPh sb="0" eb="1">
      <t>ニチ</t>
    </rPh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</si>
  <si>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</si>
  <si>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</si>
  <si>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申請に係る事業年度</t>
    <rPh sb="0" eb="2">
      <t>シンセイ</t>
    </rPh>
    <rPh sb="3" eb="4">
      <t>カカ</t>
    </rPh>
    <rPh sb="5" eb="7">
      <t>ジギョウ</t>
    </rPh>
    <rPh sb="7" eb="9">
      <t>ネンド</t>
    </rPh>
    <phoneticPr fontId="2"/>
  </si>
  <si>
    <t>様</t>
    <rPh sb="0" eb="1">
      <t>サマ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</si>
  <si>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</si>
  <si>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課税番号</t>
    <rPh sb="0" eb="1">
      <t>カ</t>
    </rPh>
    <rPh sb="1" eb="2">
      <t>ゼイ</t>
    </rPh>
    <rPh sb="2" eb="4">
      <t>バンゴウ</t>
    </rPh>
    <phoneticPr fontId="2"/>
  </si>
  <si>
    <t>消防団協力事業所に係る事業税不均一課税計算書</t>
    <rPh sb="0" eb="3">
      <t>ショウボウダン</t>
    </rPh>
    <rPh sb="3" eb="5">
      <t>キョウリョク</t>
    </rPh>
    <rPh sb="5" eb="8">
      <t>ジギョウショ</t>
    </rPh>
    <rPh sb="9" eb="10">
      <t>カカ</t>
    </rPh>
    <rPh sb="11" eb="14">
      <t>ジギョウゼイ</t>
    </rPh>
    <rPh sb="14" eb="17">
      <t>フキンイツ</t>
    </rPh>
    <rPh sb="17" eb="19">
      <t>カゼイ</t>
    </rPh>
    <rPh sb="19" eb="22">
      <t>ケイサンショ</t>
    </rPh>
    <phoneticPr fontId="2"/>
  </si>
  <si>
    <t>ａ</t>
    <phoneticPr fontId="2"/>
  </si>
  <si>
    <t>ｂ</t>
    <phoneticPr fontId="2"/>
  </si>
  <si>
    <t>ａ×ｂ</t>
    <phoneticPr fontId="2"/>
  </si>
  <si>
    <t>　cの額×1/2≦100万円の場合
　　　　　　　→「c×1/2」の金額</t>
    <rPh sb="3" eb="4">
      <t>ガク</t>
    </rPh>
    <rPh sb="12" eb="14">
      <t>マンエン</t>
    </rPh>
    <rPh sb="15" eb="17">
      <t>バアイ</t>
    </rPh>
    <phoneticPr fontId="2"/>
  </si>
  <si>
    <t>ｄ</t>
    <phoneticPr fontId="2"/>
  </si>
  <si>
    <t>ｅ
（ｃ－ｄ）　</t>
    <phoneticPr fontId="2"/>
  </si>
  <si>
    <t>　cの額×1/2＞100万円の場合
　　　　　　　　　　　　　→100万円</t>
    <rPh sb="3" eb="4">
      <t>ガク</t>
    </rPh>
    <rPh sb="12" eb="14">
      <t>マンエン</t>
    </rPh>
    <rPh sb="15" eb="17">
      <t>バアイ</t>
    </rPh>
    <phoneticPr fontId="2"/>
  </si>
  <si>
    <t>　cの額×1/2≦200万円の場合
　　　　　　　→「c×1/2」の金額</t>
    <rPh sb="3" eb="4">
      <t>ガク</t>
    </rPh>
    <rPh sb="12" eb="14">
      <t>マンエン</t>
    </rPh>
    <rPh sb="15" eb="17">
      <t>バアイ</t>
    </rPh>
    <phoneticPr fontId="2"/>
  </si>
  <si>
    <t>　cの額×1/2＞200万円の場合
　　　　　　　　　　　　　→200万円</t>
    <rPh sb="3" eb="4">
      <t>ガク</t>
    </rPh>
    <rPh sb="12" eb="14">
      <t>マンエン</t>
    </rPh>
    <rPh sb="15" eb="17">
      <t>バアイ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</si>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</sst>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7" fillId="4" borderId="35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65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7" fillId="4" borderId="35" xfId="0" applyFont="1" applyFill="1" applyBorder="1" applyAlignment="1" applyProtection="1">
      <alignment vertical="center"/>
    </xf>
    <xf numFmtId="0" fontId="0" fillId="0" borderId="65" xfId="0" applyFill="1" applyBorder="1" applyAlignment="1" applyProtection="1">
      <alignment horizontal="right" vertical="center"/>
    </xf>
    <xf numFmtId="0" fontId="0" fillId="0" borderId="61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left" vertical="center"/>
    </xf>
    <xf numFmtId="0" fontId="0" fillId="0" borderId="61" xfId="0" applyFill="1" applyBorder="1" applyAlignment="1" applyProtection="1">
      <alignment horizontal="right" vertical="center"/>
    </xf>
    <xf numFmtId="0" fontId="0" fillId="0" borderId="60" xfId="0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 wrapText="1"/>
    </xf>
    <xf numFmtId="0" fontId="0" fillId="0" borderId="53" xfId="0" applyFill="1" applyBorder="1" applyAlignment="1" applyProtection="1">
      <alignment horizontal="right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4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</xf>
    <xf numFmtId="0" fontId="0" fillId="0" borderId="17" xfId="0" applyBorder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7" fillId="4" borderId="61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vertical="center"/>
      <protection locked="0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horizontal="center" vertical="center"/>
    </xf>
    <xf numFmtId="38" fontId="4" fillId="0" borderId="25" xfId="1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6" xfId="0" quotePrefix="1" applyFill="1" applyBorder="1" applyAlignment="1" applyProtection="1">
      <alignment horizontal="center" vertical="center" wrapText="1"/>
    </xf>
    <xf numFmtId="0" fontId="0" fillId="0" borderId="11" xfId="0" quotePrefix="1" applyFill="1" applyBorder="1" applyAlignment="1" applyProtection="1">
      <alignment horizontal="center" vertical="center" wrapText="1"/>
    </xf>
    <xf numFmtId="0" fontId="0" fillId="0" borderId="3" xfId="0" quotePrefix="1" applyFill="1" applyBorder="1" applyAlignment="1" applyProtection="1">
      <alignment horizontal="center" vertical="center" wrapText="1"/>
    </xf>
    <xf numFmtId="38" fontId="3" fillId="0" borderId="25" xfId="0" applyNumberFormat="1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right" vertical="center"/>
    </xf>
    <xf numFmtId="38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38" fontId="7" fillId="4" borderId="51" xfId="1" applyFont="1" applyFill="1" applyBorder="1" applyAlignment="1" applyProtection="1">
      <alignment horizontal="right" vertical="center"/>
      <protection locked="0"/>
    </xf>
    <xf numFmtId="38" fontId="7" fillId="4" borderId="48" xfId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38" fontId="7" fillId="0" borderId="49" xfId="1" applyFont="1" applyFill="1" applyBorder="1" applyAlignment="1" applyProtection="1">
      <alignment horizontal="right" vertical="center"/>
    </xf>
    <xf numFmtId="38" fontId="7" fillId="0" borderId="48" xfId="1" applyFont="1" applyFill="1" applyBorder="1" applyAlignment="1" applyProtection="1">
      <alignment horizontal="right" vertical="center"/>
    </xf>
    <xf numFmtId="0" fontId="0" fillId="0" borderId="46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38" fontId="7" fillId="0" borderId="40" xfId="1" applyFont="1" applyBorder="1" applyAlignment="1" applyProtection="1">
      <alignment horizontal="right" vertical="center"/>
    </xf>
    <xf numFmtId="38" fontId="7" fillId="0" borderId="39" xfId="1" applyFont="1" applyBorder="1" applyAlignment="1" applyProtection="1">
      <alignment horizontal="right" vertical="center"/>
    </xf>
    <xf numFmtId="0" fontId="0" fillId="0" borderId="47" xfId="0" applyBorder="1" applyAlignment="1" applyProtection="1">
      <alignment horizontal="left" vertical="center"/>
    </xf>
    <xf numFmtId="38" fontId="7" fillId="4" borderId="63" xfId="1" applyFont="1" applyFill="1" applyBorder="1" applyAlignment="1" applyProtection="1">
      <alignment horizontal="right" vertical="center"/>
      <protection locked="0"/>
    </xf>
    <xf numFmtId="38" fontId="7" fillId="4" borderId="16" xfId="1" applyFont="1" applyFill="1" applyBorder="1" applyAlignment="1" applyProtection="1">
      <alignment horizontal="right" vertical="center"/>
      <protection locked="0"/>
    </xf>
    <xf numFmtId="38" fontId="7" fillId="4" borderId="49" xfId="1" applyFont="1" applyFill="1" applyBorder="1" applyAlignment="1" applyProtection="1">
      <alignment horizontal="right" vertical="center"/>
      <protection locked="0"/>
    </xf>
    <xf numFmtId="0" fontId="0" fillId="0" borderId="55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</xf>
    <xf numFmtId="38" fontId="7" fillId="0" borderId="16" xfId="1" applyFont="1" applyFill="1" applyBorder="1" applyAlignment="1" applyProtection="1">
      <alignment horizontal="right" vertical="center"/>
    </xf>
    <xf numFmtId="0" fontId="8" fillId="0" borderId="20" xfId="0" applyFont="1" applyFill="1" applyBorder="1" applyAlignment="1" applyProtection="1">
      <alignment horizontal="center" vertical="center" textRotation="255"/>
    </xf>
    <xf numFmtId="0" fontId="8" fillId="0" borderId="19" xfId="0" applyFont="1" applyFill="1" applyBorder="1" applyAlignment="1" applyProtection="1">
      <alignment horizontal="center" vertical="center" textRotation="255"/>
    </xf>
    <xf numFmtId="0" fontId="8" fillId="0" borderId="18" xfId="0" applyFont="1" applyFill="1" applyBorder="1" applyAlignment="1" applyProtection="1">
      <alignment horizontal="center" vertical="center" textRotation="255"/>
    </xf>
    <xf numFmtId="0" fontId="8" fillId="0" borderId="17" xfId="0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 textRotation="255"/>
    </xf>
    <xf numFmtId="0" fontId="8" fillId="0" borderId="15" xfId="0" applyFont="1" applyFill="1" applyBorder="1" applyAlignment="1" applyProtection="1">
      <alignment horizontal="center" vertical="center" textRotation="255"/>
    </xf>
    <xf numFmtId="0" fontId="0" fillId="0" borderId="19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49" fontId="7" fillId="4" borderId="36" xfId="0" applyNumberFormat="1" applyFont="1" applyFill="1" applyBorder="1" applyAlignment="1" applyProtection="1">
      <alignment horizontal="left" vertical="center"/>
      <protection locked="0"/>
    </xf>
    <xf numFmtId="0" fontId="7" fillId="4" borderId="35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4" fillId="0" borderId="28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6" xfId="0" quotePrefix="1" applyFill="1" applyBorder="1" applyAlignment="1">
      <alignment horizontal="center" vertical="center" wrapText="1"/>
    </xf>
    <xf numFmtId="0" fontId="0" fillId="0" borderId="11" xfId="0" quotePrefix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38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7" fillId="0" borderId="40" xfId="1" applyFont="1" applyBorder="1" applyAlignment="1">
      <alignment horizontal="right" vertical="center"/>
    </xf>
    <xf numFmtId="38" fontId="7" fillId="0" borderId="39" xfId="1" applyFont="1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4" borderId="62" xfId="0" applyNumberFormat="1" applyFont="1" applyFill="1" applyBorder="1" applyAlignment="1" applyProtection="1">
      <alignment horizontal="left" vertical="center"/>
      <protection locked="0"/>
    </xf>
    <xf numFmtId="0" fontId="7" fillId="4" borderId="6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114301</xdr:colOff>
      <xdr:row>0</xdr:row>
      <xdr:rowOff>38099</xdr:rowOff>
    </xdr:from>
    <xdr:to>
      <xdr:col>22</xdr:col>
      <xdr:colOff>47625</xdr:colOff>
      <xdr:row>3</xdr:row>
      <xdr:rowOff>190499</xdr:rowOff>
    </xdr:to>
    <xdr:sp macro="" textlink="">
      <xdr:nvSpPr>
        <xdr:cNvPr id="9" name="正方形/長方形 8"/>
        <xdr:cNvSpPr/>
      </xdr:nvSpPr>
      <xdr:spPr>
        <a:xfrm>
          <a:off x="3762376" y="38099"/>
          <a:ext cx="4267199" cy="1019175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＜法人事業税申告書に添付してください＞</a:t>
          </a:r>
          <a:endParaRPr kumimoji="1" lang="en-US" altLang="ja-JP" sz="1600"/>
        </a:p>
        <a:p>
          <a:pPr algn="l"/>
          <a:r>
            <a:rPr kumimoji="1" lang="ja-JP" altLang="en-US" sz="1600"/>
            <a:t>　　上限額（○で囲む）</a:t>
          </a:r>
          <a:endParaRPr kumimoji="1" lang="en-US" altLang="ja-JP" sz="1600"/>
        </a:p>
        <a:p>
          <a:pPr algn="ctr"/>
          <a:r>
            <a:rPr kumimoji="1" lang="ja-JP" altLang="en-US" sz="1600"/>
            <a:t>　　１００万円　・　２００万円</a:t>
          </a:r>
          <a:endParaRPr kumimoji="1" lang="en-US" altLang="ja-JP" sz="1600"/>
        </a:p>
        <a:p>
          <a:pPr algn="ctr"/>
          <a:endParaRPr kumimoji="1" lang="en-US" altLang="ja-JP" sz="1200"/>
        </a:p>
      </xdr:txBody>
    </xdr:sp>
    <xdr:clientData/>
  </xdr:twoCellAnchor>
  <xdr:twoCellAnchor>
    <xdr:from>
      <xdr:col>7</xdr:col>
      <xdr:colOff>38601</xdr:colOff>
      <xdr:row>12</xdr:row>
      <xdr:rowOff>91240</xdr:rowOff>
    </xdr:from>
    <xdr:to>
      <xdr:col>7</xdr:col>
      <xdr:colOff>254601</xdr:colOff>
      <xdr:row>12</xdr:row>
      <xdr:rowOff>307240</xdr:rowOff>
    </xdr:to>
    <xdr:sp macro="" textlink="">
      <xdr:nvSpPr>
        <xdr:cNvPr id="10" name="円/楕円 9"/>
        <xdr:cNvSpPr/>
      </xdr:nvSpPr>
      <xdr:spPr>
        <a:xfrm>
          <a:off x="2274469" y="3871161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38602</xdr:colOff>
      <xdr:row>13</xdr:row>
      <xdr:rowOff>86728</xdr:rowOff>
    </xdr:from>
    <xdr:to>
      <xdr:col>7</xdr:col>
      <xdr:colOff>254602</xdr:colOff>
      <xdr:row>14</xdr:row>
      <xdr:rowOff>112228</xdr:rowOff>
    </xdr:to>
    <xdr:sp macro="" textlink="">
      <xdr:nvSpPr>
        <xdr:cNvPr id="11" name="円/楕円 10"/>
        <xdr:cNvSpPr/>
      </xdr:nvSpPr>
      <xdr:spPr>
        <a:xfrm>
          <a:off x="2274470" y="4247649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49129</xdr:colOff>
      <xdr:row>15</xdr:row>
      <xdr:rowOff>85726</xdr:rowOff>
    </xdr:from>
    <xdr:to>
      <xdr:col>7</xdr:col>
      <xdr:colOff>265129</xdr:colOff>
      <xdr:row>15</xdr:row>
      <xdr:rowOff>301726</xdr:rowOff>
    </xdr:to>
    <xdr:sp macro="" textlink="">
      <xdr:nvSpPr>
        <xdr:cNvPr id="12" name="円/楕円 11"/>
        <xdr:cNvSpPr/>
      </xdr:nvSpPr>
      <xdr:spPr>
        <a:xfrm>
          <a:off x="2284997" y="4627647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43615</xdr:colOff>
      <xdr:row>16</xdr:row>
      <xdr:rowOff>91239</xdr:rowOff>
    </xdr:from>
    <xdr:to>
      <xdr:col>7</xdr:col>
      <xdr:colOff>259615</xdr:colOff>
      <xdr:row>16</xdr:row>
      <xdr:rowOff>307239</xdr:rowOff>
    </xdr:to>
    <xdr:sp macro="" textlink="">
      <xdr:nvSpPr>
        <xdr:cNvPr id="13" name="円/楕円 12"/>
        <xdr:cNvSpPr/>
      </xdr:nvSpPr>
      <xdr:spPr>
        <a:xfrm>
          <a:off x="2279483" y="501416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44116</xdr:colOff>
      <xdr:row>17</xdr:row>
      <xdr:rowOff>86227</xdr:rowOff>
    </xdr:from>
    <xdr:to>
      <xdr:col>7</xdr:col>
      <xdr:colOff>260116</xdr:colOff>
      <xdr:row>17</xdr:row>
      <xdr:rowOff>302227</xdr:rowOff>
    </xdr:to>
    <xdr:sp macro="" textlink="">
      <xdr:nvSpPr>
        <xdr:cNvPr id="14" name="円/楕円 13"/>
        <xdr:cNvSpPr/>
      </xdr:nvSpPr>
      <xdr:spPr>
        <a:xfrm>
          <a:off x="2279984" y="5390148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49129</xdr:colOff>
      <xdr:row>18</xdr:row>
      <xdr:rowOff>86729</xdr:rowOff>
    </xdr:from>
    <xdr:to>
      <xdr:col>7</xdr:col>
      <xdr:colOff>265129</xdr:colOff>
      <xdr:row>18</xdr:row>
      <xdr:rowOff>302729</xdr:rowOff>
    </xdr:to>
    <xdr:sp macro="" textlink="">
      <xdr:nvSpPr>
        <xdr:cNvPr id="15" name="円/楕円 14"/>
        <xdr:cNvSpPr/>
      </xdr:nvSpPr>
      <xdr:spPr>
        <a:xfrm>
          <a:off x="2284997" y="577165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51489</xdr:colOff>
      <xdr:row>25</xdr:row>
      <xdr:rowOff>914</xdr:rowOff>
    </xdr:from>
    <xdr:to>
      <xdr:col>7</xdr:col>
      <xdr:colOff>267489</xdr:colOff>
      <xdr:row>26</xdr:row>
      <xdr:rowOff>26414</xdr:rowOff>
    </xdr:to>
    <xdr:sp macro="" textlink="">
      <xdr:nvSpPr>
        <xdr:cNvPr id="16" name="円/楕円 15"/>
        <xdr:cNvSpPr/>
      </xdr:nvSpPr>
      <xdr:spPr>
        <a:xfrm>
          <a:off x="2287357" y="7355217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0</xdr:row>
      <xdr:rowOff>95250</xdr:rowOff>
    </xdr:from>
    <xdr:to>
      <xdr:col>21</xdr:col>
      <xdr:colOff>378802</xdr:colOff>
      <xdr:row>2</xdr:row>
      <xdr:rowOff>295275</xdr:rowOff>
    </xdr:to>
    <xdr:sp macro="" textlink="">
      <xdr:nvSpPr>
        <xdr:cNvPr id="9" name="正方形/長方形 8"/>
        <xdr:cNvSpPr/>
      </xdr:nvSpPr>
      <xdr:spPr>
        <a:xfrm>
          <a:off x="5553075" y="95250"/>
          <a:ext cx="2179027" cy="72390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＜法人事業税＞</a:t>
          </a:r>
          <a:endParaRPr kumimoji="1" lang="en-US" altLang="ja-JP" sz="1600"/>
        </a:p>
        <a:p>
          <a:pPr algn="ctr"/>
          <a:r>
            <a:rPr kumimoji="1" lang="ja-JP" altLang="en-US" sz="1600"/>
            <a:t>上限額</a:t>
          </a:r>
          <a:r>
            <a:rPr kumimoji="1" lang="ja-JP" altLang="en-US" sz="1600">
              <a:solidFill>
                <a:srgbClr val="FF0000"/>
              </a:solidFill>
            </a:rPr>
            <a:t>　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１００</a:t>
          </a:r>
          <a:r>
            <a:rPr kumimoji="1" lang="ja-JP" altLang="en-US" sz="1600" b="1">
              <a:solidFill>
                <a:srgbClr val="FF0000"/>
              </a:solidFill>
            </a:rPr>
            <a:t>万円</a:t>
          </a:r>
        </a:p>
      </xdr:txBody>
    </xdr:sp>
    <xdr:clientData/>
  </xdr:twoCellAnchor>
  <xdr:twoCellAnchor>
    <xdr:from>
      <xdr:col>7</xdr:col>
      <xdr:colOff>28575</xdr:colOff>
      <xdr:row>12</xdr:row>
      <xdr:rowOff>76200</xdr:rowOff>
    </xdr:from>
    <xdr:to>
      <xdr:col>7</xdr:col>
      <xdr:colOff>244575</xdr:colOff>
      <xdr:row>12</xdr:row>
      <xdr:rowOff>292200</xdr:rowOff>
    </xdr:to>
    <xdr:sp macro="" textlink="">
      <xdr:nvSpPr>
        <xdr:cNvPr id="10" name="円/楕円 9"/>
        <xdr:cNvSpPr/>
      </xdr:nvSpPr>
      <xdr:spPr>
        <a:xfrm>
          <a:off x="2371725" y="3857625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28575</xdr:colOff>
      <xdr:row>13</xdr:row>
      <xdr:rowOff>66675</xdr:rowOff>
    </xdr:from>
    <xdr:to>
      <xdr:col>7</xdr:col>
      <xdr:colOff>244575</xdr:colOff>
      <xdr:row>14</xdr:row>
      <xdr:rowOff>92175</xdr:rowOff>
    </xdr:to>
    <xdr:sp macro="" textlink="">
      <xdr:nvSpPr>
        <xdr:cNvPr id="11" name="円/楕円 10"/>
        <xdr:cNvSpPr/>
      </xdr:nvSpPr>
      <xdr:spPr>
        <a:xfrm>
          <a:off x="2371725" y="422910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19050</xdr:colOff>
      <xdr:row>15</xdr:row>
      <xdr:rowOff>85725</xdr:rowOff>
    </xdr:from>
    <xdr:to>
      <xdr:col>7</xdr:col>
      <xdr:colOff>235050</xdr:colOff>
      <xdr:row>15</xdr:row>
      <xdr:rowOff>301725</xdr:rowOff>
    </xdr:to>
    <xdr:sp macro="" textlink="">
      <xdr:nvSpPr>
        <xdr:cNvPr id="12" name="円/楕円 11"/>
        <xdr:cNvSpPr/>
      </xdr:nvSpPr>
      <xdr:spPr>
        <a:xfrm>
          <a:off x="2362200" y="462915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28575</xdr:colOff>
      <xdr:row>16</xdr:row>
      <xdr:rowOff>76200</xdr:rowOff>
    </xdr:from>
    <xdr:to>
      <xdr:col>7</xdr:col>
      <xdr:colOff>244575</xdr:colOff>
      <xdr:row>16</xdr:row>
      <xdr:rowOff>292200</xdr:rowOff>
    </xdr:to>
    <xdr:sp macro="" textlink="">
      <xdr:nvSpPr>
        <xdr:cNvPr id="13" name="円/楕円 12"/>
        <xdr:cNvSpPr/>
      </xdr:nvSpPr>
      <xdr:spPr>
        <a:xfrm>
          <a:off x="2371725" y="5000625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19050</xdr:colOff>
      <xdr:row>17</xdr:row>
      <xdr:rowOff>76200</xdr:rowOff>
    </xdr:from>
    <xdr:to>
      <xdr:col>7</xdr:col>
      <xdr:colOff>235050</xdr:colOff>
      <xdr:row>17</xdr:row>
      <xdr:rowOff>292200</xdr:rowOff>
    </xdr:to>
    <xdr:sp macro="" textlink="">
      <xdr:nvSpPr>
        <xdr:cNvPr id="14" name="円/楕円 13"/>
        <xdr:cNvSpPr/>
      </xdr:nvSpPr>
      <xdr:spPr>
        <a:xfrm>
          <a:off x="2362200" y="5381625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19050</xdr:colOff>
      <xdr:row>18</xdr:row>
      <xdr:rowOff>66675</xdr:rowOff>
    </xdr:from>
    <xdr:to>
      <xdr:col>7</xdr:col>
      <xdr:colOff>235050</xdr:colOff>
      <xdr:row>18</xdr:row>
      <xdr:rowOff>282675</xdr:rowOff>
    </xdr:to>
    <xdr:sp macro="" textlink="">
      <xdr:nvSpPr>
        <xdr:cNvPr id="15" name="円/楕円 14"/>
        <xdr:cNvSpPr/>
      </xdr:nvSpPr>
      <xdr:spPr>
        <a:xfrm>
          <a:off x="2362200" y="575310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28575</xdr:colOff>
      <xdr:row>24</xdr:row>
      <xdr:rowOff>171450</xdr:rowOff>
    </xdr:from>
    <xdr:to>
      <xdr:col>7</xdr:col>
      <xdr:colOff>244575</xdr:colOff>
      <xdr:row>26</xdr:row>
      <xdr:rowOff>6450</xdr:rowOff>
    </xdr:to>
    <xdr:sp macro="" textlink="">
      <xdr:nvSpPr>
        <xdr:cNvPr id="16" name="円/楕円 15"/>
        <xdr:cNvSpPr/>
      </xdr:nvSpPr>
      <xdr:spPr>
        <a:xfrm>
          <a:off x="2371725" y="7153275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32</xdr:row>
      <xdr:rowOff>22412</xdr:rowOff>
    </xdr:from>
    <xdr:to>
      <xdr:col>20</xdr:col>
      <xdr:colOff>381000</xdr:colOff>
      <xdr:row>42</xdr:row>
      <xdr:rowOff>112059</xdr:rowOff>
    </xdr:to>
    <xdr:sp macro="" textlink="">
      <xdr:nvSpPr>
        <xdr:cNvPr id="2" name="正方形/長方形 1"/>
        <xdr:cNvSpPr/>
      </xdr:nvSpPr>
      <xdr:spPr>
        <a:xfrm>
          <a:off x="291353" y="8292353"/>
          <a:ext cx="7048500" cy="165847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・本計算書に記載されている税率は、令和元年１０月１日以降に開始する事業年度における税率を記載しています。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・収入割の税率は、電気供給業（小売電気事業等、発電事業等、特定卸供給事業を除く）・ガス供給業・生命保険業・損害保険業で令和２年４月１日以降に開始する事業年度における税率を記載しています。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0</xdr:row>
      <xdr:rowOff>123825</xdr:rowOff>
    </xdr:from>
    <xdr:to>
      <xdr:col>20</xdr:col>
      <xdr:colOff>293077</xdr:colOff>
      <xdr:row>2</xdr:row>
      <xdr:rowOff>307731</xdr:rowOff>
    </xdr:to>
    <xdr:sp macro="" textlink="">
      <xdr:nvSpPr>
        <xdr:cNvPr id="2" name="正方形/長方形 1"/>
        <xdr:cNvSpPr/>
      </xdr:nvSpPr>
      <xdr:spPr>
        <a:xfrm>
          <a:off x="5372100" y="123825"/>
          <a:ext cx="2179027" cy="707781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＜法人事業税＞</a:t>
          </a:r>
          <a:endParaRPr kumimoji="1" lang="en-US" altLang="ja-JP" sz="1600"/>
        </a:p>
        <a:p>
          <a:pPr algn="ctr"/>
          <a:r>
            <a:rPr kumimoji="1" lang="ja-JP" altLang="en-US" sz="1600"/>
            <a:t>上限額</a:t>
          </a:r>
          <a:r>
            <a:rPr kumimoji="1" lang="ja-JP" altLang="en-US" sz="1600">
              <a:solidFill>
                <a:srgbClr val="FF0000"/>
              </a:solidFill>
            </a:rPr>
            <a:t>　</a:t>
          </a:r>
          <a:r>
            <a:rPr kumimoji="1" lang="ja-JP" altLang="en-US" sz="1600" b="1">
              <a:solidFill>
                <a:srgbClr val="FF0000"/>
              </a:solidFill>
            </a:rPr>
            <a:t>２００万円</a:t>
          </a:r>
        </a:p>
      </xdr:txBody>
    </xdr:sp>
    <xdr:clientData/>
  </xdr:twoCellAnchor>
  <xdr:twoCellAnchor>
    <xdr:from>
      <xdr:col>6</xdr:col>
      <xdr:colOff>28575</xdr:colOff>
      <xdr:row>12</xdr:row>
      <xdr:rowOff>76200</xdr:rowOff>
    </xdr:from>
    <xdr:to>
      <xdr:col>6</xdr:col>
      <xdr:colOff>244575</xdr:colOff>
      <xdr:row>12</xdr:row>
      <xdr:rowOff>292200</xdr:rowOff>
    </xdr:to>
    <xdr:sp macro="" textlink="">
      <xdr:nvSpPr>
        <xdr:cNvPr id="16" name="円/楕円 15"/>
        <xdr:cNvSpPr/>
      </xdr:nvSpPr>
      <xdr:spPr>
        <a:xfrm>
          <a:off x="2276475" y="367665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25854</xdr:colOff>
      <xdr:row>13</xdr:row>
      <xdr:rowOff>84365</xdr:rowOff>
    </xdr:from>
    <xdr:to>
      <xdr:col>6</xdr:col>
      <xdr:colOff>241854</xdr:colOff>
      <xdr:row>14</xdr:row>
      <xdr:rowOff>109865</xdr:rowOff>
    </xdr:to>
    <xdr:sp macro="" textlink="">
      <xdr:nvSpPr>
        <xdr:cNvPr id="17" name="円/楕円 16"/>
        <xdr:cNvSpPr/>
      </xdr:nvSpPr>
      <xdr:spPr>
        <a:xfrm>
          <a:off x="2273754" y="4065815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40821</xdr:colOff>
      <xdr:row>15</xdr:row>
      <xdr:rowOff>91168</xdr:rowOff>
    </xdr:from>
    <xdr:to>
      <xdr:col>6</xdr:col>
      <xdr:colOff>256821</xdr:colOff>
      <xdr:row>15</xdr:row>
      <xdr:rowOff>307168</xdr:rowOff>
    </xdr:to>
    <xdr:sp macro="" textlink="">
      <xdr:nvSpPr>
        <xdr:cNvPr id="18" name="円/楕円 17"/>
        <xdr:cNvSpPr/>
      </xdr:nvSpPr>
      <xdr:spPr>
        <a:xfrm>
          <a:off x="2288721" y="4456339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16</xdr:row>
      <xdr:rowOff>76200</xdr:rowOff>
    </xdr:from>
    <xdr:to>
      <xdr:col>6</xdr:col>
      <xdr:colOff>244575</xdr:colOff>
      <xdr:row>16</xdr:row>
      <xdr:rowOff>292200</xdr:rowOff>
    </xdr:to>
    <xdr:sp macro="" textlink="">
      <xdr:nvSpPr>
        <xdr:cNvPr id="19" name="円/楕円 18"/>
        <xdr:cNvSpPr/>
      </xdr:nvSpPr>
      <xdr:spPr>
        <a:xfrm>
          <a:off x="2371725" y="481965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35379</xdr:colOff>
      <xdr:row>17</xdr:row>
      <xdr:rowOff>87086</xdr:rowOff>
    </xdr:from>
    <xdr:to>
      <xdr:col>6</xdr:col>
      <xdr:colOff>251379</xdr:colOff>
      <xdr:row>17</xdr:row>
      <xdr:rowOff>303086</xdr:rowOff>
    </xdr:to>
    <xdr:sp macro="" textlink="">
      <xdr:nvSpPr>
        <xdr:cNvPr id="20" name="円/楕円 19"/>
        <xdr:cNvSpPr/>
      </xdr:nvSpPr>
      <xdr:spPr>
        <a:xfrm>
          <a:off x="2283279" y="5214257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29935</xdr:colOff>
      <xdr:row>18</xdr:row>
      <xdr:rowOff>93889</xdr:rowOff>
    </xdr:from>
    <xdr:to>
      <xdr:col>6</xdr:col>
      <xdr:colOff>245935</xdr:colOff>
      <xdr:row>18</xdr:row>
      <xdr:rowOff>309889</xdr:rowOff>
    </xdr:to>
    <xdr:sp macro="" textlink="">
      <xdr:nvSpPr>
        <xdr:cNvPr id="21" name="円/楕円 20"/>
        <xdr:cNvSpPr/>
      </xdr:nvSpPr>
      <xdr:spPr>
        <a:xfrm>
          <a:off x="2277835" y="5602060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32657</xdr:colOff>
      <xdr:row>24</xdr:row>
      <xdr:rowOff>179614</xdr:rowOff>
    </xdr:from>
    <xdr:to>
      <xdr:col>6</xdr:col>
      <xdr:colOff>248657</xdr:colOff>
      <xdr:row>26</xdr:row>
      <xdr:rowOff>14614</xdr:rowOff>
    </xdr:to>
    <xdr:sp macro="" textlink="">
      <xdr:nvSpPr>
        <xdr:cNvPr id="22" name="円/楕円 21"/>
        <xdr:cNvSpPr/>
      </xdr:nvSpPr>
      <xdr:spPr>
        <a:xfrm>
          <a:off x="2280557" y="7298871"/>
          <a:ext cx="216000" cy="216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30</xdr:row>
      <xdr:rowOff>27215</xdr:rowOff>
    </xdr:from>
    <xdr:to>
      <xdr:col>20</xdr:col>
      <xdr:colOff>40821</xdr:colOff>
      <xdr:row>41</xdr:row>
      <xdr:rowOff>39221</xdr:rowOff>
    </xdr:to>
    <xdr:sp macro="" textlink="">
      <xdr:nvSpPr>
        <xdr:cNvPr id="11" name="正方形/長方形 10"/>
        <xdr:cNvSpPr/>
      </xdr:nvSpPr>
      <xdr:spPr>
        <a:xfrm>
          <a:off x="190500" y="8164286"/>
          <a:ext cx="7048500" cy="165847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・本計算書に記載されている税率は、令和元年１０月１日以降に開始する事業年度における税率を記載しています。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・収入割の税率は、電気供給業（小売電気事業等、発電事業等、特定卸供給事業を除く）・ガス供給業・生命保険業・損害保険業で令和２年４月１日以降に開始する事業年度における税率を記載しています。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8"/>
  <sheetViews>
    <sheetView tabSelected="1" view="pageBreakPreview" zoomScaleNormal="55" zoomScaleSheetLayoutView="100" zoomScalePageLayoutView="190" workbookViewId="0">
      <selection activeCell="B2" sqref="B2"/>
    </sheetView>
  </sheetViews>
  <sheetFormatPr defaultRowHeight="12" x14ac:dyDescent="0.15"/>
  <cols>
    <col min="1" max="1" width="1.42578125" style="37" customWidth="1"/>
    <col min="2" max="5" width="2.85546875" style="37" customWidth="1"/>
    <col min="6" max="6" width="6.140625" style="37" customWidth="1"/>
    <col min="7" max="7" width="16.140625" style="37" customWidth="1"/>
    <col min="8" max="8" width="4.42578125" style="37" customWidth="1"/>
    <col min="9" max="9" width="4.5703125" style="37" customWidth="1"/>
    <col min="10" max="10" width="6" style="37" customWidth="1"/>
    <col min="11" max="11" width="4.5703125" style="37" customWidth="1"/>
    <col min="12" max="12" width="6" style="37" customWidth="1"/>
    <col min="13" max="13" width="4.5703125" style="37" customWidth="1"/>
    <col min="14" max="14" width="8.7109375" style="37" customWidth="1"/>
    <col min="15" max="15" width="7.28515625" style="37" customWidth="1"/>
    <col min="16" max="16" width="4.5703125" style="37" customWidth="1"/>
    <col min="17" max="17" width="6" style="37" customWidth="1"/>
    <col min="18" max="18" width="4.5703125" style="37" customWidth="1"/>
    <col min="19" max="19" width="6" style="37" customWidth="1"/>
    <col min="20" max="20" width="4.5703125" style="37" customWidth="1"/>
    <col min="21" max="21" width="6" style="37" customWidth="1"/>
    <col min="22" max="22" width="6.7109375" style="37" customWidth="1"/>
    <col min="23" max="23" width="1.140625" style="37" customWidth="1"/>
    <col min="24" max="16384" width="9.140625" style="37"/>
  </cols>
  <sheetData>
    <row r="1" spans="2:27" ht="14.25" customHeight="1" x14ac:dyDescent="0.15"/>
    <row r="2" spans="2:27" ht="27" customHeight="1" x14ac:dyDescent="0.15"/>
    <row r="3" spans="2:27" ht="27" customHeight="1" x14ac:dyDescent="0.15"/>
    <row r="4" spans="2:27" ht="41.25" customHeight="1" x14ac:dyDescent="0.15"/>
    <row r="5" spans="2:27" ht="25.5" customHeight="1" x14ac:dyDescent="0.15">
      <c r="B5" s="165" t="s">
        <v>34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2:27" ht="18" customHeight="1" thickBot="1" x14ac:dyDescent="0.2"/>
    <row r="7" spans="2:27" ht="36" customHeight="1" thickBot="1" x14ac:dyDescent="0.2">
      <c r="B7" s="71" t="s">
        <v>33</v>
      </c>
      <c r="C7" s="72"/>
      <c r="D7" s="72"/>
      <c r="E7" s="72"/>
      <c r="F7" s="72"/>
      <c r="G7" s="72"/>
      <c r="H7" s="166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2:27" ht="36" customHeight="1" thickBot="1" x14ac:dyDescent="0.2">
      <c r="B8" s="169" t="s">
        <v>32</v>
      </c>
      <c r="C8" s="170"/>
      <c r="D8" s="170"/>
      <c r="E8" s="170"/>
      <c r="F8" s="170"/>
      <c r="G8" s="170"/>
      <c r="H8" s="171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38" t="s">
        <v>31</v>
      </c>
    </row>
    <row r="9" spans="2:27" ht="12.75" thickBot="1" x14ac:dyDescent="0.2"/>
    <row r="10" spans="2:27" ht="30" customHeight="1" x14ac:dyDescent="0.15">
      <c r="B10" s="162" t="s">
        <v>30</v>
      </c>
      <c r="C10" s="163"/>
      <c r="D10" s="163"/>
      <c r="E10" s="163"/>
      <c r="F10" s="163"/>
      <c r="G10" s="163"/>
      <c r="H10" s="164"/>
      <c r="I10" s="39" t="s">
        <v>44</v>
      </c>
      <c r="J10" s="63"/>
      <c r="K10" s="40" t="s">
        <v>15</v>
      </c>
      <c r="L10" s="63"/>
      <c r="M10" s="40" t="s">
        <v>28</v>
      </c>
      <c r="N10" s="63"/>
      <c r="O10" s="41" t="s">
        <v>29</v>
      </c>
      <c r="P10" s="42" t="s">
        <v>44</v>
      </c>
      <c r="Q10" s="63"/>
      <c r="R10" s="40" t="s">
        <v>15</v>
      </c>
      <c r="S10" s="63"/>
      <c r="T10" s="40" t="s">
        <v>28</v>
      </c>
      <c r="U10" s="63"/>
      <c r="V10" s="43" t="s">
        <v>27</v>
      </c>
    </row>
    <row r="11" spans="2:27" ht="15" customHeight="1" x14ac:dyDescent="0.15">
      <c r="B11" s="143" t="s">
        <v>26</v>
      </c>
      <c r="C11" s="144"/>
      <c r="D11" s="145"/>
      <c r="E11" s="139" t="s">
        <v>25</v>
      </c>
      <c r="F11" s="149"/>
      <c r="G11" s="149"/>
      <c r="H11" s="150"/>
      <c r="I11" s="153" t="s">
        <v>24</v>
      </c>
      <c r="J11" s="154"/>
      <c r="K11" s="154"/>
      <c r="L11" s="154"/>
      <c r="M11" s="154"/>
      <c r="N11" s="154"/>
      <c r="O11" s="154" t="s">
        <v>23</v>
      </c>
      <c r="P11" s="154"/>
      <c r="Q11" s="155" t="s">
        <v>22</v>
      </c>
      <c r="R11" s="155"/>
      <c r="S11" s="155"/>
      <c r="T11" s="155"/>
      <c r="U11" s="155"/>
      <c r="V11" s="156"/>
    </row>
    <row r="12" spans="2:27" ht="15" customHeight="1" x14ac:dyDescent="0.15">
      <c r="B12" s="146"/>
      <c r="C12" s="147"/>
      <c r="D12" s="148"/>
      <c r="E12" s="140"/>
      <c r="F12" s="151"/>
      <c r="G12" s="151"/>
      <c r="H12" s="152"/>
      <c r="I12" s="157"/>
      <c r="J12" s="158"/>
      <c r="K12" s="158"/>
      <c r="L12" s="158"/>
      <c r="M12" s="159"/>
      <c r="N12" s="44" t="s">
        <v>21</v>
      </c>
      <c r="O12" s="45" t="s">
        <v>20</v>
      </c>
      <c r="P12" s="46" t="s">
        <v>19</v>
      </c>
      <c r="Q12" s="160" t="s">
        <v>18</v>
      </c>
      <c r="R12" s="160"/>
      <c r="S12" s="160"/>
      <c r="T12" s="160"/>
      <c r="U12" s="160"/>
      <c r="V12" s="161"/>
    </row>
    <row r="13" spans="2:27" ht="30" customHeight="1" x14ac:dyDescent="0.15">
      <c r="B13" s="146"/>
      <c r="C13" s="147"/>
      <c r="D13" s="148"/>
      <c r="E13" s="47" t="s">
        <v>15</v>
      </c>
      <c r="F13" s="48">
        <v>400</v>
      </c>
      <c r="G13" s="49" t="s">
        <v>16</v>
      </c>
      <c r="H13" s="50">
        <v>29</v>
      </c>
      <c r="I13" s="136"/>
      <c r="J13" s="137"/>
      <c r="K13" s="137"/>
      <c r="L13" s="137"/>
      <c r="M13" s="138"/>
      <c r="N13" s="51" t="s">
        <v>3</v>
      </c>
      <c r="O13" s="123"/>
      <c r="P13" s="123"/>
      <c r="Q13" s="142"/>
      <c r="R13" s="142"/>
      <c r="S13" s="142"/>
      <c r="T13" s="142"/>
      <c r="U13" s="124"/>
      <c r="V13" s="52" t="s">
        <v>3</v>
      </c>
    </row>
    <row r="14" spans="2:27" ht="15" customHeight="1" x14ac:dyDescent="0.15">
      <c r="B14" s="146"/>
      <c r="C14" s="147"/>
      <c r="D14" s="148"/>
      <c r="E14" s="139" t="s">
        <v>15</v>
      </c>
      <c r="F14" s="48">
        <v>400</v>
      </c>
      <c r="G14" s="53" t="s">
        <v>17</v>
      </c>
      <c r="H14" s="139">
        <v>30</v>
      </c>
      <c r="I14" s="136"/>
      <c r="J14" s="137"/>
      <c r="K14" s="137"/>
      <c r="L14" s="137"/>
      <c r="M14" s="138"/>
      <c r="N14" s="141" t="s">
        <v>3</v>
      </c>
      <c r="O14" s="123"/>
      <c r="P14" s="123"/>
      <c r="Q14" s="142"/>
      <c r="R14" s="142"/>
      <c r="S14" s="142"/>
      <c r="T14" s="142"/>
      <c r="U14" s="124"/>
      <c r="V14" s="135" t="s">
        <v>3</v>
      </c>
      <c r="AA14" s="54"/>
    </row>
    <row r="15" spans="2:27" ht="15" customHeight="1" x14ac:dyDescent="0.15">
      <c r="B15" s="146"/>
      <c r="C15" s="147"/>
      <c r="D15" s="148"/>
      <c r="E15" s="140"/>
      <c r="F15" s="55">
        <v>800</v>
      </c>
      <c r="G15" s="56" t="s">
        <v>16</v>
      </c>
      <c r="H15" s="140"/>
      <c r="I15" s="136"/>
      <c r="J15" s="137"/>
      <c r="K15" s="137"/>
      <c r="L15" s="137"/>
      <c r="M15" s="138"/>
      <c r="N15" s="141"/>
      <c r="O15" s="123"/>
      <c r="P15" s="123"/>
      <c r="Q15" s="142"/>
      <c r="R15" s="142"/>
      <c r="S15" s="142"/>
      <c r="T15" s="142"/>
      <c r="U15" s="124"/>
      <c r="V15" s="135"/>
    </row>
    <row r="16" spans="2:27" ht="30" customHeight="1" x14ac:dyDescent="0.15">
      <c r="B16" s="146"/>
      <c r="C16" s="147"/>
      <c r="D16" s="148"/>
      <c r="E16" s="47" t="s">
        <v>15</v>
      </c>
      <c r="F16" s="55">
        <v>800</v>
      </c>
      <c r="G16" s="49" t="s">
        <v>14</v>
      </c>
      <c r="H16" s="50">
        <v>31</v>
      </c>
      <c r="I16" s="136"/>
      <c r="J16" s="137"/>
      <c r="K16" s="137"/>
      <c r="L16" s="137"/>
      <c r="M16" s="138"/>
      <c r="N16" s="51" t="s">
        <v>3</v>
      </c>
      <c r="O16" s="123"/>
      <c r="P16" s="123"/>
      <c r="Q16" s="124"/>
      <c r="R16" s="125"/>
      <c r="S16" s="125"/>
      <c r="T16" s="125"/>
      <c r="U16" s="125"/>
      <c r="V16" s="52" t="s">
        <v>3</v>
      </c>
    </row>
    <row r="17" spans="2:22" ht="30" customHeight="1" x14ac:dyDescent="0.15">
      <c r="B17" s="146"/>
      <c r="C17" s="147"/>
      <c r="D17" s="148"/>
      <c r="E17" s="118" t="s">
        <v>13</v>
      </c>
      <c r="F17" s="119"/>
      <c r="G17" s="120"/>
      <c r="H17" s="47">
        <v>33</v>
      </c>
      <c r="I17" s="121"/>
      <c r="J17" s="122"/>
      <c r="K17" s="122"/>
      <c r="L17" s="122"/>
      <c r="M17" s="122"/>
      <c r="N17" s="51" t="s">
        <v>3</v>
      </c>
      <c r="O17" s="123"/>
      <c r="P17" s="123"/>
      <c r="Q17" s="124"/>
      <c r="R17" s="125"/>
      <c r="S17" s="125"/>
      <c r="T17" s="125"/>
      <c r="U17" s="125"/>
      <c r="V17" s="52" t="s">
        <v>3</v>
      </c>
    </row>
    <row r="18" spans="2:22" ht="30" customHeight="1" x14ac:dyDescent="0.15">
      <c r="B18" s="115" t="s">
        <v>12</v>
      </c>
      <c r="C18" s="116"/>
      <c r="D18" s="117"/>
      <c r="E18" s="118" t="s">
        <v>11</v>
      </c>
      <c r="F18" s="119"/>
      <c r="G18" s="120"/>
      <c r="H18" s="50">
        <v>39</v>
      </c>
      <c r="I18" s="121"/>
      <c r="J18" s="122"/>
      <c r="K18" s="122"/>
      <c r="L18" s="122"/>
      <c r="M18" s="122"/>
      <c r="N18" s="51" t="s">
        <v>3</v>
      </c>
      <c r="O18" s="123"/>
      <c r="P18" s="123"/>
      <c r="Q18" s="124"/>
      <c r="R18" s="125"/>
      <c r="S18" s="125"/>
      <c r="T18" s="125"/>
      <c r="U18" s="125"/>
      <c r="V18" s="52" t="s">
        <v>3</v>
      </c>
    </row>
    <row r="19" spans="2:22" ht="30" customHeight="1" thickBot="1" x14ac:dyDescent="0.2">
      <c r="B19" s="126" t="s">
        <v>10</v>
      </c>
      <c r="C19" s="127"/>
      <c r="D19" s="127"/>
      <c r="E19" s="127"/>
      <c r="F19" s="127"/>
      <c r="G19" s="128"/>
      <c r="H19" s="57">
        <v>40</v>
      </c>
      <c r="I19" s="129"/>
      <c r="J19" s="130"/>
      <c r="K19" s="130"/>
      <c r="L19" s="130"/>
      <c r="M19" s="130"/>
      <c r="N19" s="131"/>
      <c r="O19" s="132"/>
      <c r="P19" s="132"/>
      <c r="Q19" s="133"/>
      <c r="R19" s="133"/>
      <c r="S19" s="133"/>
      <c r="T19" s="133"/>
      <c r="U19" s="134"/>
      <c r="V19" s="58" t="s">
        <v>9</v>
      </c>
    </row>
    <row r="20" spans="2:22" ht="11.25" customHeight="1" thickBot="1" x14ac:dyDescent="0.2"/>
    <row r="21" spans="2:22" ht="30" customHeight="1" thickTop="1" thickBot="1" x14ac:dyDescent="0.2">
      <c r="B21" s="65" t="s">
        <v>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54"/>
      <c r="O21" s="68" t="s">
        <v>7</v>
      </c>
      <c r="P21" s="69"/>
      <c r="Q21" s="69"/>
      <c r="R21" s="69"/>
      <c r="S21" s="69"/>
      <c r="T21" s="69"/>
      <c r="U21" s="69"/>
      <c r="V21" s="70"/>
    </row>
    <row r="22" spans="2:22" ht="15" customHeight="1" x14ac:dyDescent="0.15">
      <c r="B22" s="71"/>
      <c r="C22" s="72"/>
      <c r="D22" s="73" t="s">
        <v>6</v>
      </c>
      <c r="E22" s="73"/>
      <c r="F22" s="73"/>
      <c r="G22" s="74"/>
      <c r="H22" s="79" t="s">
        <v>5</v>
      </c>
      <c r="I22" s="81"/>
      <c r="J22" s="82"/>
      <c r="K22" s="82"/>
      <c r="L22" s="82"/>
      <c r="M22" s="87" t="s">
        <v>3</v>
      </c>
      <c r="N22" s="54"/>
      <c r="O22" s="90" t="s">
        <v>4</v>
      </c>
      <c r="P22" s="93"/>
      <c r="Q22" s="94"/>
      <c r="R22" s="94"/>
      <c r="S22" s="94" t="e">
        <f>IF(#REF!&gt;0,(IF(#REF!/2&lt;=100000,#REF!/2,100000)),(IF(#REF!&gt;0,(IF(#REF!/2&lt;=100000,#REF!/2,100000)),0)))</f>
        <v>#REF!</v>
      </c>
      <c r="T22" s="94"/>
      <c r="U22" s="94"/>
      <c r="V22" s="98" t="s">
        <v>3</v>
      </c>
    </row>
    <row r="23" spans="2:22" ht="15" customHeight="1" x14ac:dyDescent="0.15">
      <c r="B23" s="59"/>
      <c r="C23" s="60"/>
      <c r="D23" s="75"/>
      <c r="E23" s="75"/>
      <c r="F23" s="75"/>
      <c r="G23" s="76"/>
      <c r="H23" s="80"/>
      <c r="I23" s="83"/>
      <c r="J23" s="84"/>
      <c r="K23" s="84"/>
      <c r="L23" s="84"/>
      <c r="M23" s="88"/>
      <c r="N23" s="54"/>
      <c r="O23" s="91"/>
      <c r="P23" s="95"/>
      <c r="Q23" s="96"/>
      <c r="R23" s="96"/>
      <c r="S23" s="96"/>
      <c r="T23" s="96"/>
      <c r="U23" s="96"/>
      <c r="V23" s="99"/>
    </row>
    <row r="24" spans="2:22" ht="15" customHeight="1" x14ac:dyDescent="0.15">
      <c r="B24" s="101"/>
      <c r="C24" s="102"/>
      <c r="D24" s="77"/>
      <c r="E24" s="77"/>
      <c r="F24" s="77"/>
      <c r="G24" s="78"/>
      <c r="H24" s="80"/>
      <c r="I24" s="83"/>
      <c r="J24" s="84"/>
      <c r="K24" s="84"/>
      <c r="L24" s="84"/>
      <c r="M24" s="88"/>
      <c r="N24" s="54"/>
      <c r="O24" s="91"/>
      <c r="P24" s="96"/>
      <c r="Q24" s="96"/>
      <c r="R24" s="96"/>
      <c r="S24" s="96"/>
      <c r="T24" s="96"/>
      <c r="U24" s="96"/>
      <c r="V24" s="99"/>
    </row>
    <row r="25" spans="2:22" ht="15" customHeight="1" x14ac:dyDescent="0.15">
      <c r="B25" s="103"/>
      <c r="C25" s="104"/>
      <c r="D25" s="105" t="s">
        <v>2</v>
      </c>
      <c r="E25" s="106"/>
      <c r="F25" s="106"/>
      <c r="G25" s="107"/>
      <c r="H25" s="80">
        <v>27</v>
      </c>
      <c r="I25" s="83"/>
      <c r="J25" s="84"/>
      <c r="K25" s="84"/>
      <c r="L25" s="84"/>
      <c r="M25" s="88"/>
      <c r="N25" s="54"/>
      <c r="O25" s="91"/>
      <c r="P25" s="96"/>
      <c r="Q25" s="96"/>
      <c r="R25" s="96"/>
      <c r="S25" s="96"/>
      <c r="T25" s="96"/>
      <c r="U25" s="96"/>
      <c r="V25" s="99"/>
    </row>
    <row r="26" spans="2:22" ht="15" customHeight="1" x14ac:dyDescent="0.15">
      <c r="B26" s="59"/>
      <c r="C26" s="60"/>
      <c r="D26" s="108"/>
      <c r="E26" s="108"/>
      <c r="F26" s="108"/>
      <c r="G26" s="109"/>
      <c r="H26" s="80"/>
      <c r="I26" s="83"/>
      <c r="J26" s="84"/>
      <c r="K26" s="84"/>
      <c r="L26" s="84"/>
      <c r="M26" s="88"/>
      <c r="N26" s="54"/>
      <c r="O26" s="91"/>
      <c r="P26" s="96"/>
      <c r="Q26" s="96"/>
      <c r="R26" s="96"/>
      <c r="S26" s="96"/>
      <c r="T26" s="96"/>
      <c r="U26" s="96"/>
      <c r="V26" s="99"/>
    </row>
    <row r="27" spans="2:22" ht="15" customHeight="1" thickBot="1" x14ac:dyDescent="0.2">
      <c r="B27" s="113"/>
      <c r="C27" s="114"/>
      <c r="D27" s="110"/>
      <c r="E27" s="110"/>
      <c r="F27" s="110"/>
      <c r="G27" s="111"/>
      <c r="H27" s="112"/>
      <c r="I27" s="85"/>
      <c r="J27" s="86"/>
      <c r="K27" s="86"/>
      <c r="L27" s="86"/>
      <c r="M27" s="89"/>
      <c r="N27" s="54"/>
      <c r="O27" s="92"/>
      <c r="P27" s="97"/>
      <c r="Q27" s="97"/>
      <c r="R27" s="97"/>
      <c r="S27" s="97"/>
      <c r="T27" s="97"/>
      <c r="U27" s="97"/>
      <c r="V27" s="100"/>
    </row>
    <row r="29" spans="2:22" x14ac:dyDescent="0.15">
      <c r="B29" s="61" t="s">
        <v>1</v>
      </c>
      <c r="D29" s="37" t="s">
        <v>0</v>
      </c>
    </row>
    <row r="30" spans="2:22" ht="6" customHeight="1" x14ac:dyDescent="0.15">
      <c r="D30" s="62"/>
    </row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.75" customHeight="1" x14ac:dyDescent="0.15"/>
  </sheetData>
  <sheetProtection password="C6F7" sheet="1" objects="1" scenarios="1"/>
  <mergeCells count="54">
    <mergeCell ref="B10:H10"/>
    <mergeCell ref="B5:V5"/>
    <mergeCell ref="B7:H7"/>
    <mergeCell ref="I7:V7"/>
    <mergeCell ref="B8:H8"/>
    <mergeCell ref="I8:U8"/>
    <mergeCell ref="O14:P15"/>
    <mergeCell ref="Q14:U15"/>
    <mergeCell ref="B11:D17"/>
    <mergeCell ref="E11:H12"/>
    <mergeCell ref="I11:N11"/>
    <mergeCell ref="O11:P11"/>
    <mergeCell ref="Q11:V11"/>
    <mergeCell ref="I12:M12"/>
    <mergeCell ref="Q12:V12"/>
    <mergeCell ref="I13:M13"/>
    <mergeCell ref="O13:P13"/>
    <mergeCell ref="Q13:U13"/>
    <mergeCell ref="B19:G19"/>
    <mergeCell ref="I19:N19"/>
    <mergeCell ref="O19:P19"/>
    <mergeCell ref="Q19:U19"/>
    <mergeCell ref="V14:V15"/>
    <mergeCell ref="I16:M16"/>
    <mergeCell ref="O16:P16"/>
    <mergeCell ref="Q16:U16"/>
    <mergeCell ref="E17:G17"/>
    <mergeCell ref="I17:M17"/>
    <mergeCell ref="O17:P17"/>
    <mergeCell ref="Q17:U17"/>
    <mergeCell ref="E14:E15"/>
    <mergeCell ref="H14:H15"/>
    <mergeCell ref="I14:M15"/>
    <mergeCell ref="N14:N15"/>
    <mergeCell ref="B18:D18"/>
    <mergeCell ref="E18:G18"/>
    <mergeCell ref="I18:M18"/>
    <mergeCell ref="O18:P18"/>
    <mergeCell ref="Q18:U18"/>
    <mergeCell ref="B21:M21"/>
    <mergeCell ref="O21:V21"/>
    <mergeCell ref="B22:C22"/>
    <mergeCell ref="D22:G24"/>
    <mergeCell ref="H22:H24"/>
    <mergeCell ref="I22:L27"/>
    <mergeCell ref="M22:M27"/>
    <mergeCell ref="O22:O27"/>
    <mergeCell ref="P22:U27"/>
    <mergeCell ref="V22:V27"/>
    <mergeCell ref="B24:C24"/>
    <mergeCell ref="B25:C25"/>
    <mergeCell ref="D25:G27"/>
    <mergeCell ref="H25:H27"/>
    <mergeCell ref="B27:C27"/>
  </mergeCells>
  <phoneticPr fontId="2"/>
  <dataValidations count="1">
    <dataValidation type="list" allowBlank="1" showInputMessage="1" showErrorMessage="1" sqref="I10 P10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 xml:space="preserve">&amp;R岐阜県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8"/>
  <sheetViews>
    <sheetView view="pageBreakPreview" topLeftCell="A7" zoomScale="85" zoomScaleNormal="100" zoomScaleSheetLayoutView="85" workbookViewId="0">
      <selection activeCell="I17" sqref="I17:M17"/>
    </sheetView>
  </sheetViews>
  <sheetFormatPr defaultRowHeight="12" x14ac:dyDescent="0.15"/>
  <cols>
    <col min="1" max="1" width="1.42578125" customWidth="1"/>
    <col min="2" max="5" width="2.85546875" customWidth="1"/>
    <col min="6" max="6" width="6.140625" customWidth="1"/>
    <col min="7" max="7" width="16.140625" customWidth="1"/>
    <col min="8" max="8" width="4.42578125" customWidth="1"/>
    <col min="9" max="9" width="4.5703125" customWidth="1"/>
    <col min="10" max="10" width="6" customWidth="1"/>
    <col min="11" max="11" width="4.5703125" customWidth="1"/>
    <col min="12" max="12" width="6" customWidth="1"/>
    <col min="13" max="13" width="4.5703125" customWidth="1"/>
    <col min="14" max="14" width="6" customWidth="1"/>
    <col min="15" max="15" width="7.28515625" customWidth="1"/>
    <col min="16" max="16" width="4.5703125" customWidth="1"/>
    <col min="17" max="17" width="6" customWidth="1"/>
    <col min="18" max="18" width="4.5703125" customWidth="1"/>
    <col min="19" max="19" width="6" customWidth="1"/>
    <col min="20" max="20" width="4.5703125" customWidth="1"/>
    <col min="21" max="21" width="6" customWidth="1"/>
    <col min="22" max="22" width="6.7109375" customWidth="1"/>
    <col min="23" max="23" width="1.140625" customWidth="1"/>
  </cols>
  <sheetData>
    <row r="1" spans="2:27" ht="14.25" customHeight="1" x14ac:dyDescent="0.15"/>
    <row r="2" spans="2:27" ht="27" customHeight="1" x14ac:dyDescent="0.15"/>
    <row r="3" spans="2:27" ht="27" customHeight="1" x14ac:dyDescent="0.15"/>
    <row r="4" spans="2:27" ht="27" customHeight="1" x14ac:dyDescent="0.15"/>
    <row r="5" spans="2:27" ht="25.5" customHeight="1" x14ac:dyDescent="0.15">
      <c r="B5" s="269" t="s">
        <v>34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</row>
    <row r="6" spans="2:27" ht="18" customHeight="1" thickBot="1" x14ac:dyDescent="0.2"/>
    <row r="7" spans="2:27" ht="36" customHeight="1" thickBot="1" x14ac:dyDescent="0.2">
      <c r="B7" s="179" t="s">
        <v>33</v>
      </c>
      <c r="C7" s="180"/>
      <c r="D7" s="180"/>
      <c r="E7" s="180"/>
      <c r="F7" s="180"/>
      <c r="G7" s="180"/>
      <c r="H7" s="270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2:27" ht="36" customHeight="1" thickBot="1" x14ac:dyDescent="0.2">
      <c r="B8" s="271" t="s">
        <v>32</v>
      </c>
      <c r="C8" s="272"/>
      <c r="D8" s="272"/>
      <c r="E8" s="272"/>
      <c r="F8" s="272"/>
      <c r="G8" s="272"/>
      <c r="H8" s="273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64" t="s">
        <v>31</v>
      </c>
    </row>
    <row r="9" spans="2:27" ht="12.75" thickBot="1" x14ac:dyDescent="0.2"/>
    <row r="10" spans="2:27" ht="30" customHeight="1" x14ac:dyDescent="0.15">
      <c r="B10" s="266" t="s">
        <v>30</v>
      </c>
      <c r="C10" s="267"/>
      <c r="D10" s="267"/>
      <c r="E10" s="267"/>
      <c r="F10" s="267"/>
      <c r="G10" s="267"/>
      <c r="H10" s="268"/>
      <c r="I10" s="26" t="s">
        <v>44</v>
      </c>
      <c r="J10" s="63"/>
      <c r="K10" s="18" t="s">
        <v>15</v>
      </c>
      <c r="L10" s="63"/>
      <c r="M10" s="18" t="s">
        <v>28</v>
      </c>
      <c r="N10" s="63"/>
      <c r="O10" s="19" t="s">
        <v>29</v>
      </c>
      <c r="P10" s="27" t="s">
        <v>44</v>
      </c>
      <c r="Q10" s="63"/>
      <c r="R10" s="18" t="s">
        <v>15</v>
      </c>
      <c r="S10" s="63"/>
      <c r="T10" s="18" t="s">
        <v>28</v>
      </c>
      <c r="U10" s="63"/>
      <c r="V10" s="17" t="s">
        <v>27</v>
      </c>
    </row>
    <row r="11" spans="2:27" ht="15" customHeight="1" x14ac:dyDescent="0.15">
      <c r="B11" s="247" t="s">
        <v>26</v>
      </c>
      <c r="C11" s="248"/>
      <c r="D11" s="249"/>
      <c r="E11" s="242" t="s">
        <v>25</v>
      </c>
      <c r="F11" s="253"/>
      <c r="G11" s="253"/>
      <c r="H11" s="254"/>
      <c r="I11" s="257" t="s">
        <v>24</v>
      </c>
      <c r="J11" s="258"/>
      <c r="K11" s="258"/>
      <c r="L11" s="258"/>
      <c r="M11" s="258"/>
      <c r="N11" s="258"/>
      <c r="O11" s="258" t="s">
        <v>23</v>
      </c>
      <c r="P11" s="258"/>
      <c r="Q11" s="259" t="s">
        <v>22</v>
      </c>
      <c r="R11" s="259"/>
      <c r="S11" s="259"/>
      <c r="T11" s="259"/>
      <c r="U11" s="259"/>
      <c r="V11" s="260"/>
    </row>
    <row r="12" spans="2:27" ht="15" customHeight="1" x14ac:dyDescent="0.15">
      <c r="B12" s="250"/>
      <c r="C12" s="251"/>
      <c r="D12" s="252"/>
      <c r="E12" s="243"/>
      <c r="F12" s="255"/>
      <c r="G12" s="255"/>
      <c r="H12" s="256"/>
      <c r="I12" s="261"/>
      <c r="J12" s="262"/>
      <c r="K12" s="262"/>
      <c r="L12" s="262"/>
      <c r="M12" s="263"/>
      <c r="N12" s="16" t="s">
        <v>35</v>
      </c>
      <c r="O12" s="15" t="s">
        <v>20</v>
      </c>
      <c r="P12" s="30" t="s">
        <v>36</v>
      </c>
      <c r="Q12" s="264" t="s">
        <v>37</v>
      </c>
      <c r="R12" s="264"/>
      <c r="S12" s="264"/>
      <c r="T12" s="264"/>
      <c r="U12" s="264"/>
      <c r="V12" s="265"/>
    </row>
    <row r="13" spans="2:27" ht="30" customHeight="1" x14ac:dyDescent="0.15">
      <c r="B13" s="250"/>
      <c r="C13" s="251"/>
      <c r="D13" s="252"/>
      <c r="E13" s="33" t="s">
        <v>15</v>
      </c>
      <c r="F13" s="28">
        <v>400</v>
      </c>
      <c r="G13" s="8" t="s">
        <v>16</v>
      </c>
      <c r="H13" s="34">
        <v>29</v>
      </c>
      <c r="I13" s="136"/>
      <c r="J13" s="137"/>
      <c r="K13" s="137"/>
      <c r="L13" s="137"/>
      <c r="M13" s="138"/>
      <c r="N13" s="35" t="s">
        <v>3</v>
      </c>
      <c r="O13" s="245">
        <v>3.5</v>
      </c>
      <c r="P13" s="245"/>
      <c r="Q13" s="246">
        <f>ROUNDDOWN(I13*O13/100,-2)</f>
        <v>0</v>
      </c>
      <c r="R13" s="246"/>
      <c r="S13" s="246"/>
      <c r="T13" s="246"/>
      <c r="U13" s="230"/>
      <c r="V13" s="32" t="s">
        <v>3</v>
      </c>
    </row>
    <row r="14" spans="2:27" ht="15" customHeight="1" x14ac:dyDescent="0.15">
      <c r="B14" s="250"/>
      <c r="C14" s="251"/>
      <c r="D14" s="252"/>
      <c r="E14" s="242" t="s">
        <v>15</v>
      </c>
      <c r="F14" s="28">
        <v>400</v>
      </c>
      <c r="G14" s="12" t="s">
        <v>17</v>
      </c>
      <c r="H14" s="242">
        <v>30</v>
      </c>
      <c r="I14" s="136"/>
      <c r="J14" s="137"/>
      <c r="K14" s="137"/>
      <c r="L14" s="137"/>
      <c r="M14" s="138"/>
      <c r="N14" s="244" t="s">
        <v>3</v>
      </c>
      <c r="O14" s="245">
        <v>5.3</v>
      </c>
      <c r="P14" s="245"/>
      <c r="Q14" s="246">
        <f>ROUNDDOWN(I14*O14/100,-2)</f>
        <v>0</v>
      </c>
      <c r="R14" s="246"/>
      <c r="S14" s="246"/>
      <c r="T14" s="246"/>
      <c r="U14" s="230"/>
      <c r="V14" s="241" t="s">
        <v>3</v>
      </c>
      <c r="AA14" s="36"/>
    </row>
    <row r="15" spans="2:27" ht="15" customHeight="1" x14ac:dyDescent="0.15">
      <c r="B15" s="250"/>
      <c r="C15" s="251"/>
      <c r="D15" s="252"/>
      <c r="E15" s="243"/>
      <c r="F15" s="29">
        <v>800</v>
      </c>
      <c r="G15" s="11" t="s">
        <v>16</v>
      </c>
      <c r="H15" s="243"/>
      <c r="I15" s="136"/>
      <c r="J15" s="137"/>
      <c r="K15" s="137"/>
      <c r="L15" s="137"/>
      <c r="M15" s="138"/>
      <c r="N15" s="244"/>
      <c r="O15" s="245"/>
      <c r="P15" s="245"/>
      <c r="Q15" s="246"/>
      <c r="R15" s="246"/>
      <c r="S15" s="246"/>
      <c r="T15" s="246"/>
      <c r="U15" s="230"/>
      <c r="V15" s="241"/>
    </row>
    <row r="16" spans="2:27" ht="30" customHeight="1" x14ac:dyDescent="0.15">
      <c r="B16" s="250"/>
      <c r="C16" s="251"/>
      <c r="D16" s="252"/>
      <c r="E16" s="33" t="s">
        <v>15</v>
      </c>
      <c r="F16" s="29">
        <v>800</v>
      </c>
      <c r="G16" s="8" t="s">
        <v>14</v>
      </c>
      <c r="H16" s="34">
        <v>31</v>
      </c>
      <c r="I16" s="136"/>
      <c r="J16" s="137"/>
      <c r="K16" s="137"/>
      <c r="L16" s="137"/>
      <c r="M16" s="138"/>
      <c r="N16" s="35" t="s">
        <v>3</v>
      </c>
      <c r="O16" s="229">
        <v>7</v>
      </c>
      <c r="P16" s="229"/>
      <c r="Q16" s="230">
        <f>ROUNDDOWN(I16*O16/100,-2)</f>
        <v>0</v>
      </c>
      <c r="R16" s="231"/>
      <c r="S16" s="231"/>
      <c r="T16" s="231"/>
      <c r="U16" s="231"/>
      <c r="V16" s="32" t="s">
        <v>3</v>
      </c>
    </row>
    <row r="17" spans="2:22" ht="30" customHeight="1" x14ac:dyDescent="0.15">
      <c r="B17" s="250"/>
      <c r="C17" s="251"/>
      <c r="D17" s="252"/>
      <c r="E17" s="226" t="s">
        <v>13</v>
      </c>
      <c r="F17" s="227"/>
      <c r="G17" s="228"/>
      <c r="H17" s="33">
        <v>33</v>
      </c>
      <c r="I17" s="121"/>
      <c r="J17" s="122"/>
      <c r="K17" s="122"/>
      <c r="L17" s="122"/>
      <c r="M17" s="122"/>
      <c r="N17" s="35" t="s">
        <v>3</v>
      </c>
      <c r="O17" s="229">
        <v>7</v>
      </c>
      <c r="P17" s="229"/>
      <c r="Q17" s="230">
        <f>ROUNDDOWN(I17*O17/100,-2)</f>
        <v>0</v>
      </c>
      <c r="R17" s="231"/>
      <c r="S17" s="231"/>
      <c r="T17" s="231"/>
      <c r="U17" s="231"/>
      <c r="V17" s="32" t="s">
        <v>3</v>
      </c>
    </row>
    <row r="18" spans="2:22" ht="30" customHeight="1" x14ac:dyDescent="0.15">
      <c r="B18" s="223" t="s">
        <v>12</v>
      </c>
      <c r="C18" s="224"/>
      <c r="D18" s="225"/>
      <c r="E18" s="226" t="s">
        <v>11</v>
      </c>
      <c r="F18" s="227"/>
      <c r="G18" s="228"/>
      <c r="H18" s="34">
        <v>39</v>
      </c>
      <c r="I18" s="121"/>
      <c r="J18" s="122"/>
      <c r="K18" s="122"/>
      <c r="L18" s="122"/>
      <c r="M18" s="122"/>
      <c r="N18" s="35" t="s">
        <v>3</v>
      </c>
      <c r="O18" s="229">
        <v>1</v>
      </c>
      <c r="P18" s="229"/>
      <c r="Q18" s="230">
        <f>ROUNDDOWN(I18*O18/100,-2)</f>
        <v>0</v>
      </c>
      <c r="R18" s="231"/>
      <c r="S18" s="231"/>
      <c r="T18" s="231"/>
      <c r="U18" s="231"/>
      <c r="V18" s="32" t="s">
        <v>3</v>
      </c>
    </row>
    <row r="19" spans="2:22" ht="30" customHeight="1" thickBot="1" x14ac:dyDescent="0.2">
      <c r="B19" s="232" t="s">
        <v>10</v>
      </c>
      <c r="C19" s="233"/>
      <c r="D19" s="233"/>
      <c r="E19" s="233"/>
      <c r="F19" s="233"/>
      <c r="G19" s="234"/>
      <c r="H19" s="31">
        <v>40</v>
      </c>
      <c r="I19" s="235"/>
      <c r="J19" s="236"/>
      <c r="K19" s="236"/>
      <c r="L19" s="236"/>
      <c r="M19" s="236"/>
      <c r="N19" s="237"/>
      <c r="O19" s="238"/>
      <c r="P19" s="238"/>
      <c r="Q19" s="239">
        <f>SUM(Q13:U18)</f>
        <v>0</v>
      </c>
      <c r="R19" s="239"/>
      <c r="S19" s="239"/>
      <c r="T19" s="239"/>
      <c r="U19" s="240"/>
      <c r="V19" s="6" t="s">
        <v>9</v>
      </c>
    </row>
    <row r="20" spans="2:22" ht="11.25" customHeight="1" thickBot="1" x14ac:dyDescent="0.2"/>
    <row r="21" spans="2:22" ht="30" customHeight="1" thickTop="1" thickBot="1" x14ac:dyDescent="0.2">
      <c r="B21" s="173" t="s">
        <v>8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  <c r="N21" s="36"/>
      <c r="O21" s="176" t="s">
        <v>7</v>
      </c>
      <c r="P21" s="177"/>
      <c r="Q21" s="177"/>
      <c r="R21" s="177"/>
      <c r="S21" s="177"/>
      <c r="T21" s="177"/>
      <c r="U21" s="177"/>
      <c r="V21" s="178"/>
    </row>
    <row r="22" spans="2:22" ht="15" customHeight="1" x14ac:dyDescent="0.15">
      <c r="B22" s="179"/>
      <c r="C22" s="180"/>
      <c r="D22" s="181" t="s">
        <v>38</v>
      </c>
      <c r="E22" s="181"/>
      <c r="F22" s="181"/>
      <c r="G22" s="182"/>
      <c r="H22" s="187" t="s">
        <v>39</v>
      </c>
      <c r="I22" s="189">
        <f>IF(Q19/2&lt;=1000000,Q19/2,1000000)</f>
        <v>0</v>
      </c>
      <c r="J22" s="190"/>
      <c r="K22" s="190"/>
      <c r="L22" s="190"/>
      <c r="M22" s="195" t="s">
        <v>3</v>
      </c>
      <c r="N22" s="36"/>
      <c r="O22" s="198" t="s">
        <v>40</v>
      </c>
      <c r="P22" s="201">
        <f>IF(Q19&gt;0,ROUNDDOWN((Q19-I22),-2),0)</f>
        <v>0</v>
      </c>
      <c r="Q22" s="202"/>
      <c r="R22" s="202"/>
      <c r="S22" s="202" t="e">
        <f>IF(#REF!&gt;0,(IF(#REF!/2&lt;=100000,#REF!/2,100000)),(IF(#REF!&gt;0,(IF(#REF!/2&lt;=100000,#REF!/2,100000)),0)))</f>
        <v>#REF!</v>
      </c>
      <c r="T22" s="202"/>
      <c r="U22" s="202"/>
      <c r="V22" s="206" t="s">
        <v>3</v>
      </c>
    </row>
    <row r="23" spans="2:22" ht="15" customHeight="1" x14ac:dyDescent="0.15">
      <c r="B23" s="5"/>
      <c r="C23" s="4" t="str">
        <f>IF(Q19/2&lt;=1000000,"○","")</f>
        <v>○</v>
      </c>
      <c r="D23" s="183"/>
      <c r="E23" s="183"/>
      <c r="F23" s="183"/>
      <c r="G23" s="184"/>
      <c r="H23" s="188"/>
      <c r="I23" s="191"/>
      <c r="J23" s="192"/>
      <c r="K23" s="192"/>
      <c r="L23" s="192"/>
      <c r="M23" s="196"/>
      <c r="N23" s="36"/>
      <c r="O23" s="199"/>
      <c r="P23" s="203"/>
      <c r="Q23" s="204"/>
      <c r="R23" s="204"/>
      <c r="S23" s="204"/>
      <c r="T23" s="204"/>
      <c r="U23" s="204"/>
      <c r="V23" s="207"/>
    </row>
    <row r="24" spans="2:22" ht="15" customHeight="1" x14ac:dyDescent="0.15">
      <c r="B24" s="209"/>
      <c r="C24" s="210"/>
      <c r="D24" s="185"/>
      <c r="E24" s="185"/>
      <c r="F24" s="185"/>
      <c r="G24" s="186"/>
      <c r="H24" s="188"/>
      <c r="I24" s="191"/>
      <c r="J24" s="192"/>
      <c r="K24" s="192"/>
      <c r="L24" s="192"/>
      <c r="M24" s="196"/>
      <c r="N24" s="36"/>
      <c r="O24" s="199"/>
      <c r="P24" s="204"/>
      <c r="Q24" s="204"/>
      <c r="R24" s="204"/>
      <c r="S24" s="204"/>
      <c r="T24" s="204"/>
      <c r="U24" s="204"/>
      <c r="V24" s="207"/>
    </row>
    <row r="25" spans="2:22" ht="15" customHeight="1" x14ac:dyDescent="0.15">
      <c r="B25" s="211"/>
      <c r="C25" s="212"/>
      <c r="D25" s="213" t="s">
        <v>41</v>
      </c>
      <c r="E25" s="214"/>
      <c r="F25" s="214"/>
      <c r="G25" s="215"/>
      <c r="H25" s="188">
        <v>27</v>
      </c>
      <c r="I25" s="191"/>
      <c r="J25" s="192"/>
      <c r="K25" s="192"/>
      <c r="L25" s="192"/>
      <c r="M25" s="196"/>
      <c r="N25" s="36"/>
      <c r="O25" s="199"/>
      <c r="P25" s="204"/>
      <c r="Q25" s="204"/>
      <c r="R25" s="204"/>
      <c r="S25" s="204"/>
      <c r="T25" s="204"/>
      <c r="U25" s="204"/>
      <c r="V25" s="207"/>
    </row>
    <row r="26" spans="2:22" ht="15" customHeight="1" x14ac:dyDescent="0.15">
      <c r="B26" s="5"/>
      <c r="C26" s="4" t="str">
        <f>IF(Q19/2&gt;1000000,"○","")</f>
        <v/>
      </c>
      <c r="D26" s="216"/>
      <c r="E26" s="216"/>
      <c r="F26" s="216"/>
      <c r="G26" s="217"/>
      <c r="H26" s="188"/>
      <c r="I26" s="191"/>
      <c r="J26" s="192"/>
      <c r="K26" s="192"/>
      <c r="L26" s="192"/>
      <c r="M26" s="196"/>
      <c r="N26" s="36"/>
      <c r="O26" s="199"/>
      <c r="P26" s="204"/>
      <c r="Q26" s="204"/>
      <c r="R26" s="204"/>
      <c r="S26" s="204"/>
      <c r="T26" s="204"/>
      <c r="U26" s="204"/>
      <c r="V26" s="207"/>
    </row>
    <row r="27" spans="2:22" ht="15" customHeight="1" thickBot="1" x14ac:dyDescent="0.2">
      <c r="B27" s="221"/>
      <c r="C27" s="222"/>
      <c r="D27" s="218"/>
      <c r="E27" s="218"/>
      <c r="F27" s="218"/>
      <c r="G27" s="219"/>
      <c r="H27" s="220"/>
      <c r="I27" s="193"/>
      <c r="J27" s="194"/>
      <c r="K27" s="194"/>
      <c r="L27" s="194"/>
      <c r="M27" s="197"/>
      <c r="N27" s="36"/>
      <c r="O27" s="200"/>
      <c r="P27" s="205"/>
      <c r="Q27" s="205"/>
      <c r="R27" s="205"/>
      <c r="S27" s="205"/>
      <c r="T27" s="205"/>
      <c r="U27" s="205"/>
      <c r="V27" s="208"/>
    </row>
    <row r="29" spans="2:22" x14ac:dyDescent="0.15">
      <c r="B29" s="2" t="s">
        <v>1</v>
      </c>
      <c r="D29" t="s">
        <v>0</v>
      </c>
    </row>
    <row r="30" spans="2:22" ht="6" customHeight="1" x14ac:dyDescent="0.15">
      <c r="D30" s="1"/>
    </row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.75" customHeight="1" x14ac:dyDescent="0.15"/>
  </sheetData>
  <sheetProtection password="C6F7" sheet="1" objects="1" scenarios="1"/>
  <mergeCells count="54">
    <mergeCell ref="B10:H10"/>
    <mergeCell ref="B5:V5"/>
    <mergeCell ref="B7:H7"/>
    <mergeCell ref="I7:V7"/>
    <mergeCell ref="B8:H8"/>
    <mergeCell ref="I8:U8"/>
    <mergeCell ref="O14:P15"/>
    <mergeCell ref="Q14:U15"/>
    <mergeCell ref="B11:D17"/>
    <mergeCell ref="E11:H12"/>
    <mergeCell ref="I11:N11"/>
    <mergeCell ref="O11:P11"/>
    <mergeCell ref="Q11:V11"/>
    <mergeCell ref="I12:M12"/>
    <mergeCell ref="Q12:V12"/>
    <mergeCell ref="I13:M13"/>
    <mergeCell ref="O13:P13"/>
    <mergeCell ref="Q13:U13"/>
    <mergeCell ref="B19:G19"/>
    <mergeCell ref="I19:N19"/>
    <mergeCell ref="O19:P19"/>
    <mergeCell ref="Q19:U19"/>
    <mergeCell ref="V14:V15"/>
    <mergeCell ref="I16:M16"/>
    <mergeCell ref="O16:P16"/>
    <mergeCell ref="Q16:U16"/>
    <mergeCell ref="E17:G17"/>
    <mergeCell ref="I17:M17"/>
    <mergeCell ref="O17:P17"/>
    <mergeCell ref="Q17:U17"/>
    <mergeCell ref="E14:E15"/>
    <mergeCell ref="H14:H15"/>
    <mergeCell ref="I14:M15"/>
    <mergeCell ref="N14:N15"/>
    <mergeCell ref="B18:D18"/>
    <mergeCell ref="E18:G18"/>
    <mergeCell ref="I18:M18"/>
    <mergeCell ref="O18:P18"/>
    <mergeCell ref="Q18:U18"/>
    <mergeCell ref="B21:M21"/>
    <mergeCell ref="O21:V21"/>
    <mergeCell ref="B22:C22"/>
    <mergeCell ref="D22:G24"/>
    <mergeCell ref="H22:H24"/>
    <mergeCell ref="I22:L27"/>
    <mergeCell ref="M22:M27"/>
    <mergeCell ref="O22:O27"/>
    <mergeCell ref="P22:U27"/>
    <mergeCell ref="V22:V27"/>
    <mergeCell ref="B24:C24"/>
    <mergeCell ref="B25:C25"/>
    <mergeCell ref="D25:G27"/>
    <mergeCell ref="H25:H27"/>
    <mergeCell ref="B27:C27"/>
  </mergeCells>
  <phoneticPr fontId="2"/>
  <dataValidations count="1">
    <dataValidation type="list" allowBlank="1" showInputMessage="1" showErrorMessage="1" sqref="P10 I10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 xml:space="preserve">&amp;R岐阜県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view="pageBreakPreview" zoomScale="70" zoomScaleNormal="100" zoomScaleSheetLayoutView="70" workbookViewId="0">
      <selection activeCell="H14" sqref="H14:L15"/>
    </sheetView>
  </sheetViews>
  <sheetFormatPr defaultRowHeight="12" x14ac:dyDescent="0.15"/>
  <cols>
    <col min="1" max="4" width="2.85546875" customWidth="1"/>
    <col min="5" max="5" width="6.140625" customWidth="1"/>
    <col min="6" max="6" width="16.140625" customWidth="1"/>
    <col min="7" max="7" width="4.42578125" customWidth="1"/>
    <col min="8" max="8" width="4.5703125" customWidth="1"/>
    <col min="9" max="9" width="6" customWidth="1"/>
    <col min="10" max="10" width="4.5703125" customWidth="1"/>
    <col min="11" max="11" width="6" customWidth="1"/>
    <col min="12" max="12" width="4.5703125" customWidth="1"/>
    <col min="13" max="13" width="6" customWidth="1"/>
    <col min="14" max="14" width="7.28515625" customWidth="1"/>
    <col min="15" max="15" width="4.5703125" customWidth="1"/>
    <col min="16" max="16" width="6" customWidth="1"/>
    <col min="17" max="17" width="4.5703125" customWidth="1"/>
    <col min="18" max="18" width="6" customWidth="1"/>
    <col min="19" max="19" width="4.5703125" customWidth="1"/>
    <col min="20" max="20" width="6" customWidth="1"/>
    <col min="21" max="21" width="6.7109375" customWidth="1"/>
  </cols>
  <sheetData>
    <row r="1" spans="1:21" ht="14.25" x14ac:dyDescent="0.1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ht="27" customHeight="1" x14ac:dyDescent="0.15"/>
    <row r="3" spans="1:21" ht="27" customHeight="1" x14ac:dyDescent="0.15"/>
    <row r="4" spans="1:21" ht="27" customHeight="1" x14ac:dyDescent="0.15"/>
    <row r="5" spans="1:21" ht="25.5" customHeight="1" x14ac:dyDescent="0.15">
      <c r="A5" s="269" t="s">
        <v>34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</row>
    <row r="6" spans="1:21" ht="18" customHeight="1" thickBot="1" x14ac:dyDescent="0.2"/>
    <row r="7" spans="1:21" ht="36" customHeight="1" thickBot="1" x14ac:dyDescent="0.2">
      <c r="A7" s="179" t="s">
        <v>33</v>
      </c>
      <c r="B7" s="180"/>
      <c r="C7" s="180"/>
      <c r="D7" s="180"/>
      <c r="E7" s="180"/>
      <c r="F7" s="180"/>
      <c r="G7" s="270"/>
      <c r="H7" s="276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1:21" ht="36" customHeight="1" thickBot="1" x14ac:dyDescent="0.2">
      <c r="A8" s="271" t="s">
        <v>32</v>
      </c>
      <c r="B8" s="272"/>
      <c r="C8" s="272"/>
      <c r="D8" s="272"/>
      <c r="E8" s="272"/>
      <c r="F8" s="272"/>
      <c r="G8" s="273"/>
      <c r="H8" s="277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20" t="s">
        <v>31</v>
      </c>
    </row>
    <row r="9" spans="1:21" ht="12.75" thickBot="1" x14ac:dyDescent="0.2"/>
    <row r="10" spans="1:21" ht="30" customHeight="1" x14ac:dyDescent="0.15">
      <c r="A10" s="266" t="s">
        <v>30</v>
      </c>
      <c r="B10" s="267"/>
      <c r="C10" s="267"/>
      <c r="D10" s="267"/>
      <c r="E10" s="267"/>
      <c r="F10" s="267"/>
      <c r="G10" s="268"/>
      <c r="H10" s="26" t="s">
        <v>44</v>
      </c>
      <c r="I10" s="63"/>
      <c r="J10" s="18" t="s">
        <v>15</v>
      </c>
      <c r="K10" s="63"/>
      <c r="L10" s="18" t="s">
        <v>28</v>
      </c>
      <c r="M10" s="63"/>
      <c r="N10" s="19" t="s">
        <v>29</v>
      </c>
      <c r="O10" s="27" t="s">
        <v>44</v>
      </c>
      <c r="P10" s="63"/>
      <c r="Q10" s="18" t="s">
        <v>15</v>
      </c>
      <c r="R10" s="63"/>
      <c r="S10" s="18" t="s">
        <v>28</v>
      </c>
      <c r="T10" s="63"/>
      <c r="U10" s="17" t="s">
        <v>27</v>
      </c>
    </row>
    <row r="11" spans="1:21" ht="15" customHeight="1" x14ac:dyDescent="0.15">
      <c r="A11" s="247" t="s">
        <v>26</v>
      </c>
      <c r="B11" s="248"/>
      <c r="C11" s="249"/>
      <c r="D11" s="242" t="s">
        <v>25</v>
      </c>
      <c r="E11" s="253"/>
      <c r="F11" s="253"/>
      <c r="G11" s="254"/>
      <c r="H11" s="258" t="s">
        <v>24</v>
      </c>
      <c r="I11" s="258"/>
      <c r="J11" s="258"/>
      <c r="K11" s="258"/>
      <c r="L11" s="258"/>
      <c r="M11" s="258"/>
      <c r="N11" s="258" t="s">
        <v>23</v>
      </c>
      <c r="O11" s="258"/>
      <c r="P11" s="259" t="s">
        <v>22</v>
      </c>
      <c r="Q11" s="259"/>
      <c r="R11" s="259"/>
      <c r="S11" s="259"/>
      <c r="T11" s="259"/>
      <c r="U11" s="260"/>
    </row>
    <row r="12" spans="1:21" ht="15" customHeight="1" x14ac:dyDescent="0.15">
      <c r="A12" s="250"/>
      <c r="B12" s="251"/>
      <c r="C12" s="252"/>
      <c r="D12" s="243"/>
      <c r="E12" s="255"/>
      <c r="F12" s="255"/>
      <c r="G12" s="256"/>
      <c r="H12" s="262"/>
      <c r="I12" s="262"/>
      <c r="J12" s="262"/>
      <c r="K12" s="262"/>
      <c r="L12" s="263"/>
      <c r="M12" s="16" t="s">
        <v>35</v>
      </c>
      <c r="N12" s="15" t="s">
        <v>20</v>
      </c>
      <c r="O12" s="14" t="s">
        <v>36</v>
      </c>
      <c r="P12" s="264" t="s">
        <v>37</v>
      </c>
      <c r="Q12" s="264"/>
      <c r="R12" s="264"/>
      <c r="S12" s="264"/>
      <c r="T12" s="264"/>
      <c r="U12" s="265"/>
    </row>
    <row r="13" spans="1:21" ht="30" customHeight="1" x14ac:dyDescent="0.15">
      <c r="A13" s="250"/>
      <c r="B13" s="251"/>
      <c r="C13" s="252"/>
      <c r="D13" s="10" t="s">
        <v>15</v>
      </c>
      <c r="E13" s="13">
        <v>400</v>
      </c>
      <c r="F13" s="8" t="s">
        <v>16</v>
      </c>
      <c r="G13" s="23">
        <v>29</v>
      </c>
      <c r="H13" s="136"/>
      <c r="I13" s="137"/>
      <c r="J13" s="137"/>
      <c r="K13" s="137"/>
      <c r="L13" s="138"/>
      <c r="M13" s="25" t="s">
        <v>3</v>
      </c>
      <c r="N13" s="245">
        <v>3.5</v>
      </c>
      <c r="O13" s="245"/>
      <c r="P13" s="246">
        <f>ROUNDDOWN(H13*N13/100,-2)</f>
        <v>0</v>
      </c>
      <c r="Q13" s="246"/>
      <c r="R13" s="246"/>
      <c r="S13" s="246"/>
      <c r="T13" s="230"/>
      <c r="U13" s="7" t="s">
        <v>3</v>
      </c>
    </row>
    <row r="14" spans="1:21" ht="15" customHeight="1" x14ac:dyDescent="0.15">
      <c r="A14" s="250"/>
      <c r="B14" s="251"/>
      <c r="C14" s="252"/>
      <c r="D14" s="242" t="s">
        <v>15</v>
      </c>
      <c r="E14" s="13">
        <v>400</v>
      </c>
      <c r="F14" s="12" t="s">
        <v>17</v>
      </c>
      <c r="G14" s="242">
        <v>30</v>
      </c>
      <c r="H14" s="136"/>
      <c r="I14" s="137"/>
      <c r="J14" s="137"/>
      <c r="K14" s="137"/>
      <c r="L14" s="138"/>
      <c r="M14" s="244" t="s">
        <v>3</v>
      </c>
      <c r="N14" s="245">
        <v>5.3</v>
      </c>
      <c r="O14" s="245"/>
      <c r="P14" s="246">
        <f>ROUNDDOWN(H14*N14/100,-2)</f>
        <v>0</v>
      </c>
      <c r="Q14" s="246"/>
      <c r="R14" s="246"/>
      <c r="S14" s="246"/>
      <c r="T14" s="230"/>
      <c r="U14" s="241" t="s">
        <v>3</v>
      </c>
    </row>
    <row r="15" spans="1:21" ht="15" customHeight="1" x14ac:dyDescent="0.15">
      <c r="A15" s="250"/>
      <c r="B15" s="251"/>
      <c r="C15" s="252"/>
      <c r="D15" s="243"/>
      <c r="E15" s="9">
        <v>800</v>
      </c>
      <c r="F15" s="11" t="s">
        <v>16</v>
      </c>
      <c r="G15" s="243"/>
      <c r="H15" s="136"/>
      <c r="I15" s="137"/>
      <c r="J15" s="137"/>
      <c r="K15" s="137"/>
      <c r="L15" s="138"/>
      <c r="M15" s="244"/>
      <c r="N15" s="245"/>
      <c r="O15" s="245"/>
      <c r="P15" s="246"/>
      <c r="Q15" s="246"/>
      <c r="R15" s="246"/>
      <c r="S15" s="246"/>
      <c r="T15" s="230"/>
      <c r="U15" s="241"/>
    </row>
    <row r="16" spans="1:21" ht="30" customHeight="1" x14ac:dyDescent="0.15">
      <c r="A16" s="250"/>
      <c r="B16" s="251"/>
      <c r="C16" s="252"/>
      <c r="D16" s="10" t="s">
        <v>15</v>
      </c>
      <c r="E16" s="9">
        <v>800</v>
      </c>
      <c r="F16" s="8" t="s">
        <v>14</v>
      </c>
      <c r="G16" s="23">
        <v>31</v>
      </c>
      <c r="H16" s="136"/>
      <c r="I16" s="137"/>
      <c r="J16" s="137"/>
      <c r="K16" s="137"/>
      <c r="L16" s="138"/>
      <c r="M16" s="25" t="s">
        <v>3</v>
      </c>
      <c r="N16" s="229">
        <v>7</v>
      </c>
      <c r="O16" s="229"/>
      <c r="P16" s="230">
        <f>ROUNDDOWN(H16*N16/100,-2)</f>
        <v>0</v>
      </c>
      <c r="Q16" s="231"/>
      <c r="R16" s="231"/>
      <c r="S16" s="231"/>
      <c r="T16" s="231"/>
      <c r="U16" s="7" t="s">
        <v>3</v>
      </c>
    </row>
    <row r="17" spans="1:21" ht="30" customHeight="1" x14ac:dyDescent="0.15">
      <c r="A17" s="250"/>
      <c r="B17" s="251"/>
      <c r="C17" s="252"/>
      <c r="D17" s="226" t="s">
        <v>13</v>
      </c>
      <c r="E17" s="227"/>
      <c r="F17" s="228"/>
      <c r="G17" s="22">
        <v>33</v>
      </c>
      <c r="H17" s="121"/>
      <c r="I17" s="122"/>
      <c r="J17" s="122"/>
      <c r="K17" s="122"/>
      <c r="L17" s="122"/>
      <c r="M17" s="25" t="s">
        <v>3</v>
      </c>
      <c r="N17" s="229">
        <v>7</v>
      </c>
      <c r="O17" s="229"/>
      <c r="P17" s="230">
        <f>ROUNDDOWN(H17*N17/100,-2)</f>
        <v>0</v>
      </c>
      <c r="Q17" s="231"/>
      <c r="R17" s="231"/>
      <c r="S17" s="231"/>
      <c r="T17" s="231"/>
      <c r="U17" s="7" t="s">
        <v>3</v>
      </c>
    </row>
    <row r="18" spans="1:21" ht="30" customHeight="1" x14ac:dyDescent="0.15">
      <c r="A18" s="223" t="s">
        <v>12</v>
      </c>
      <c r="B18" s="224"/>
      <c r="C18" s="225"/>
      <c r="D18" s="226" t="s">
        <v>11</v>
      </c>
      <c r="E18" s="227"/>
      <c r="F18" s="228"/>
      <c r="G18" s="23">
        <v>39</v>
      </c>
      <c r="H18" s="121"/>
      <c r="I18" s="122"/>
      <c r="J18" s="122"/>
      <c r="K18" s="122"/>
      <c r="L18" s="122"/>
      <c r="M18" s="25" t="s">
        <v>3</v>
      </c>
      <c r="N18" s="229">
        <v>1</v>
      </c>
      <c r="O18" s="229"/>
      <c r="P18" s="230">
        <f>ROUNDDOWN(H18*N18/100,-2)</f>
        <v>0</v>
      </c>
      <c r="Q18" s="231"/>
      <c r="R18" s="231"/>
      <c r="S18" s="231"/>
      <c r="T18" s="231"/>
      <c r="U18" s="7" t="s">
        <v>3</v>
      </c>
    </row>
    <row r="19" spans="1:21" ht="30" customHeight="1" thickBot="1" x14ac:dyDescent="0.2">
      <c r="A19" s="232" t="s">
        <v>10</v>
      </c>
      <c r="B19" s="233"/>
      <c r="C19" s="233"/>
      <c r="D19" s="233"/>
      <c r="E19" s="233"/>
      <c r="F19" s="234"/>
      <c r="G19" s="24">
        <v>40</v>
      </c>
      <c r="H19" s="235"/>
      <c r="I19" s="236"/>
      <c r="J19" s="236"/>
      <c r="K19" s="236"/>
      <c r="L19" s="236"/>
      <c r="M19" s="237"/>
      <c r="N19" s="238"/>
      <c r="O19" s="238"/>
      <c r="P19" s="239">
        <f>SUM(P13:T18)</f>
        <v>0</v>
      </c>
      <c r="Q19" s="239"/>
      <c r="R19" s="239"/>
      <c r="S19" s="239"/>
      <c r="T19" s="240"/>
      <c r="U19" s="6" t="s">
        <v>9</v>
      </c>
    </row>
    <row r="20" spans="1:21" ht="21.75" customHeight="1" thickBot="1" x14ac:dyDescent="0.2"/>
    <row r="21" spans="1:21" ht="30" customHeight="1" thickTop="1" thickBot="1" x14ac:dyDescent="0.2">
      <c r="A21" s="173" t="s">
        <v>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  <c r="M21" s="3"/>
      <c r="N21" s="176" t="s">
        <v>7</v>
      </c>
      <c r="O21" s="177"/>
      <c r="P21" s="177"/>
      <c r="Q21" s="177"/>
      <c r="R21" s="177"/>
      <c r="S21" s="177"/>
      <c r="T21" s="177"/>
      <c r="U21" s="178"/>
    </row>
    <row r="22" spans="1:21" ht="15" customHeight="1" x14ac:dyDescent="0.15">
      <c r="A22" s="179"/>
      <c r="B22" s="180"/>
      <c r="C22" s="181" t="s">
        <v>42</v>
      </c>
      <c r="D22" s="181"/>
      <c r="E22" s="181"/>
      <c r="F22" s="182"/>
      <c r="G22" s="187" t="s">
        <v>39</v>
      </c>
      <c r="H22" s="189">
        <f>IF(P19/2&lt;=2000000,P19/2,2000000)</f>
        <v>0</v>
      </c>
      <c r="I22" s="190"/>
      <c r="J22" s="190"/>
      <c r="K22" s="190"/>
      <c r="L22" s="195" t="s">
        <v>3</v>
      </c>
      <c r="M22" s="3"/>
      <c r="N22" s="198" t="s">
        <v>40</v>
      </c>
      <c r="O22" s="201">
        <f>IF(P19&gt;0,ROUNDDOWN((P19-H22),-2),0)</f>
        <v>0</v>
      </c>
      <c r="P22" s="202"/>
      <c r="Q22" s="202"/>
      <c r="R22" s="202" t="e">
        <f>IF(#REF!&gt;0,(IF(#REF!/2&lt;=100000,#REF!/2,100000)),(IF(#REF!&gt;0,(IF(#REF!/2&lt;=100000,#REF!/2,100000)),0)))</f>
        <v>#REF!</v>
      </c>
      <c r="S22" s="202"/>
      <c r="T22" s="202"/>
      <c r="U22" s="206" t="s">
        <v>3</v>
      </c>
    </row>
    <row r="23" spans="1:21" ht="15" customHeight="1" x14ac:dyDescent="0.15">
      <c r="A23" s="5"/>
      <c r="B23" s="4" t="str">
        <f>IF(P19/2&lt;=2000000,"○","")</f>
        <v>○</v>
      </c>
      <c r="C23" s="183"/>
      <c r="D23" s="183"/>
      <c r="E23" s="183"/>
      <c r="F23" s="184"/>
      <c r="G23" s="188"/>
      <c r="H23" s="191"/>
      <c r="I23" s="192"/>
      <c r="J23" s="192"/>
      <c r="K23" s="192"/>
      <c r="L23" s="196"/>
      <c r="M23" s="3"/>
      <c r="N23" s="199"/>
      <c r="O23" s="203"/>
      <c r="P23" s="204"/>
      <c r="Q23" s="204"/>
      <c r="R23" s="204"/>
      <c r="S23" s="204"/>
      <c r="T23" s="204"/>
      <c r="U23" s="207"/>
    </row>
    <row r="24" spans="1:21" ht="15" customHeight="1" x14ac:dyDescent="0.15">
      <c r="A24" s="209"/>
      <c r="B24" s="210"/>
      <c r="C24" s="185"/>
      <c r="D24" s="185"/>
      <c r="E24" s="185"/>
      <c r="F24" s="186"/>
      <c r="G24" s="188"/>
      <c r="H24" s="191"/>
      <c r="I24" s="192"/>
      <c r="J24" s="192"/>
      <c r="K24" s="192"/>
      <c r="L24" s="196"/>
      <c r="M24" s="3"/>
      <c r="N24" s="199"/>
      <c r="O24" s="204"/>
      <c r="P24" s="204"/>
      <c r="Q24" s="204"/>
      <c r="R24" s="204"/>
      <c r="S24" s="204"/>
      <c r="T24" s="204"/>
      <c r="U24" s="207"/>
    </row>
    <row r="25" spans="1:21" ht="15" customHeight="1" x14ac:dyDescent="0.15">
      <c r="A25" s="211"/>
      <c r="B25" s="212"/>
      <c r="C25" s="213" t="s">
        <v>43</v>
      </c>
      <c r="D25" s="213"/>
      <c r="E25" s="213"/>
      <c r="F25" s="257"/>
      <c r="G25" s="188">
        <v>27</v>
      </c>
      <c r="H25" s="191"/>
      <c r="I25" s="192"/>
      <c r="J25" s="192"/>
      <c r="K25" s="192"/>
      <c r="L25" s="196"/>
      <c r="M25" s="3"/>
      <c r="N25" s="199"/>
      <c r="O25" s="204"/>
      <c r="P25" s="204"/>
      <c r="Q25" s="204"/>
      <c r="R25" s="204"/>
      <c r="S25" s="204"/>
      <c r="T25" s="204"/>
      <c r="U25" s="207"/>
    </row>
    <row r="26" spans="1:21" ht="15" customHeight="1" x14ac:dyDescent="0.15">
      <c r="A26" s="5"/>
      <c r="B26" s="4" t="str">
        <f>IF(P19/2&gt;2000000,"○","")</f>
        <v/>
      </c>
      <c r="C26" s="183"/>
      <c r="D26" s="183"/>
      <c r="E26" s="183"/>
      <c r="F26" s="184"/>
      <c r="G26" s="188"/>
      <c r="H26" s="191"/>
      <c r="I26" s="192"/>
      <c r="J26" s="192"/>
      <c r="K26" s="192"/>
      <c r="L26" s="196"/>
      <c r="M26" s="3"/>
      <c r="N26" s="199"/>
      <c r="O26" s="204"/>
      <c r="P26" s="204"/>
      <c r="Q26" s="204"/>
      <c r="R26" s="204"/>
      <c r="S26" s="204"/>
      <c r="T26" s="204"/>
      <c r="U26" s="207"/>
    </row>
    <row r="27" spans="1:21" ht="15" customHeight="1" thickBot="1" x14ac:dyDescent="0.2">
      <c r="A27" s="221"/>
      <c r="B27" s="222"/>
      <c r="C27" s="274"/>
      <c r="D27" s="274"/>
      <c r="E27" s="274"/>
      <c r="F27" s="275"/>
      <c r="G27" s="220"/>
      <c r="H27" s="193"/>
      <c r="I27" s="194"/>
      <c r="J27" s="194"/>
      <c r="K27" s="194"/>
      <c r="L27" s="197"/>
      <c r="M27" s="3"/>
      <c r="N27" s="200"/>
      <c r="O27" s="205"/>
      <c r="P27" s="205"/>
      <c r="Q27" s="205"/>
      <c r="R27" s="205"/>
      <c r="S27" s="205"/>
      <c r="T27" s="205"/>
      <c r="U27" s="208"/>
    </row>
    <row r="29" spans="1:21" x14ac:dyDescent="0.15">
      <c r="A29" s="2" t="s">
        <v>1</v>
      </c>
      <c r="C29" t="s">
        <v>0</v>
      </c>
    </row>
    <row r="30" spans="1:21" x14ac:dyDescent="0.15">
      <c r="C30" s="1"/>
    </row>
  </sheetData>
  <sheetProtection password="C6F7" sheet="1" objects="1" scenarios="1"/>
  <mergeCells count="54">
    <mergeCell ref="A10:G10"/>
    <mergeCell ref="A5:U5"/>
    <mergeCell ref="A7:G7"/>
    <mergeCell ref="H7:U7"/>
    <mergeCell ref="A8:G8"/>
    <mergeCell ref="H8:T8"/>
    <mergeCell ref="N14:O15"/>
    <mergeCell ref="P14:T15"/>
    <mergeCell ref="A11:C17"/>
    <mergeCell ref="D11:G12"/>
    <mergeCell ref="H11:M11"/>
    <mergeCell ref="N11:O11"/>
    <mergeCell ref="P11:U11"/>
    <mergeCell ref="H12:L12"/>
    <mergeCell ref="P12:U12"/>
    <mergeCell ref="H13:L13"/>
    <mergeCell ref="N13:O13"/>
    <mergeCell ref="P13:T13"/>
    <mergeCell ref="A19:F19"/>
    <mergeCell ref="H19:M19"/>
    <mergeCell ref="N19:O19"/>
    <mergeCell ref="P19:T19"/>
    <mergeCell ref="U14:U15"/>
    <mergeCell ref="H16:L16"/>
    <mergeCell ref="N16:O16"/>
    <mergeCell ref="P16:T16"/>
    <mergeCell ref="D17:F17"/>
    <mergeCell ref="H17:L17"/>
    <mergeCell ref="N17:O17"/>
    <mergeCell ref="P17:T17"/>
    <mergeCell ref="D14:D15"/>
    <mergeCell ref="G14:G15"/>
    <mergeCell ref="H14:L15"/>
    <mergeCell ref="M14:M15"/>
    <mergeCell ref="A18:C18"/>
    <mergeCell ref="D18:F18"/>
    <mergeCell ref="H18:L18"/>
    <mergeCell ref="N18:O18"/>
    <mergeCell ref="P18:T18"/>
    <mergeCell ref="A21:L21"/>
    <mergeCell ref="N21:U21"/>
    <mergeCell ref="A22:B22"/>
    <mergeCell ref="C22:F24"/>
    <mergeCell ref="G22:G24"/>
    <mergeCell ref="H22:K27"/>
    <mergeCell ref="L22:L27"/>
    <mergeCell ref="N22:N27"/>
    <mergeCell ref="O22:T27"/>
    <mergeCell ref="U22:U27"/>
    <mergeCell ref="A24:B24"/>
    <mergeCell ref="A25:B25"/>
    <mergeCell ref="C25:F27"/>
    <mergeCell ref="G25:G27"/>
    <mergeCell ref="A27:B27"/>
  </mergeCells>
  <phoneticPr fontId="2"/>
  <dataValidations count="1">
    <dataValidation type="list" allowBlank="1" showInputMessage="1" showErrorMessage="1" sqref="O10 H10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 xml:space="preserve">&amp;R岐阜県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配布用（法人）</vt:lpstr>
      <vt:lpstr>計算シート（法人・１００万円）</vt:lpstr>
      <vt:lpstr>計算シート（法人・２００万円）</vt:lpstr>
      <vt:lpstr>'計算シート（法人・１００万円）'!Print_Area</vt:lpstr>
      <vt:lpstr>'計算シート（法人・２００万円）'!Print_Area</vt:lpstr>
      <vt:lpstr>'配布用（法人）'!Print_Area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2023-04-19T05:38:41Z</cp:lastPrinted>
  <dcterms:created xsi:type="dcterms:W3CDTF">2016-03-25T05:57:10Z</dcterms:created>
  <dcterms:modified xsi:type="dcterms:W3CDTF">2023-04-20T01:08:56Z</dcterms:modified>
</cp:coreProperties>
</file>