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930" yWindow="1560" windowWidth="12075" windowHeight="78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4" i="10"/>
  <c r="CO35" i="10" s="1"/>
  <c r="BW34" i="10"/>
  <c r="BW35" i="10" s="1"/>
  <c r="BW36" i="10" s="1"/>
  <c r="BW37" i="10" s="1"/>
  <c r="BW38" i="10" s="1"/>
  <c r="BW39" i="10" s="1"/>
  <c r="BW40"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<sst xmlns="http://schemas.openxmlformats.org/spreadsheetml/2006/main" count="1179" uniqueCount="620">
  <si>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</si>
  <si>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</si>
  <si>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</si>
  <si>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</si>
  <si>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</si>
  <si>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</si>
  <si>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</si>
  <si>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</si>
  <si>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</si>
  <si>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</si>
  <si>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</si>
  <si>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</si>
  <si>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</si>
  <si>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</si>
  <si>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</si>
  <si>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</si>
  <si>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</si>
  <si>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</si>
  <si>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</si>
  <si>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</si>
  <si>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</si>
  <si>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</si>
  <si>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</si>
  <si>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</si>
  <si>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</si>
  <si>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</si>
  <si>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</si>
  <si>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</si>
  <si>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</si>
  <si>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</si>
  <si>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</si>
  <si>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</si>
  <si>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</si>
  <si>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</si>
  <si>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</si>
  <si>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</si>
  <si>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</si>
  <si>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</si>
  <si>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</si>
  <si>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</si>
  <si>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</si>
  <si>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</si>
  <si>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</si>
  <si>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</si>
  <si>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</si>
  <si>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</si>
  <si>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</si>
  <si>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</si>
  <si>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</si>
  <si>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</si>
  <si>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</si>
  <si>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</si>
  <si>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</si>
  <si>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</si>
  <si>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</si>
  <si>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</si>
  <si>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</si>
  <si>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</si>
  <si>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</si>
  <si>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</si>
  <si>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</si>
  <si>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</si>
  <si>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</si>
  <si>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</si>
  <si>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</si>
  <si>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</si>
  <si>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</si>
  <si>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</si>
  <si>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</si>
  <si>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</si>
  <si>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</si>
  <si>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</si>
  <si>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</si>
  <si>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</si>
  <si>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</si>
  <si>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</si>
  <si>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</si>
  <si>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</si>
  <si>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</si>
  <si>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</si>
  <si>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</si>
  <si>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</si>
  <si>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</si>
  <si>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</si>
  <si>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</si>
  <si>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</si>
  <si>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</si>
  <si>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</si>
  <si>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</si>
  <si>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</si>
  <si>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</si>
  <si>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</si>
  <si>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</si>
  <si>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</si>
  <si>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</si>
  <si>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</si>
  <si>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</si>
  <si>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</si>
  <si>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</si>
  <si>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</si>
  <si>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</si>
  <si>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</si>
  <si>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</si>
  <si>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</si>
  <si>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</si>
  <si>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</si>
  <si>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</si>
  <si>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</si>
  <si>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</si>
  <si>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</si>
  <si>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</si>
  <si>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</si>
  <si>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</si>
  <si>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</si>
  <si>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</si>
  <si>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</si>
  <si>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</si>
  <si>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</si>
  <si>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</si>
  <si>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</si>
  <si>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</si>
  <si>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</si>
  <si>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</si>
  <si>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</si>
  <si>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</si>
  <si>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</si>
  <si>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</si>
  <si>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</si>
  <si>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</si>
  <si>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</si>
  <si>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</si>
  <si>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</si>
  <si>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</si>
  <si>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</si>
  <si>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</si>
  <si>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</si>
  <si>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</si>
  <si>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</si>
  <si>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</si>
  <si>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</si>
  <si>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</si>
  <si>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</si>
  <si>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</si>
  <si>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</si>
  <si>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</si>
  <si>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</si>
  <si>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</si>
  <si>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</si>
  <si>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</si>
  <si>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</si>
  <si>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</si>
  <si>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</si>
  <si>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</si>
  <si>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</si>
  <si>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</si>
  <si>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</si>
  <si>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</si>
  <si>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</si>
  <si>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</si>
  <si>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</si>
  <si>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</si>
  <si>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</si>
  <si>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</si>
  <si>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</si>
  <si>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</si>
  <si>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</si>
  <si>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</si>
  <si>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</si>
  <si>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</si>
  <si>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</si>
  <si>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</si>
  <si>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</si>
  <si>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</si>
  <si>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</si>
  <si>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</si>
  <si>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</si>
  <si>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</si>
  <si>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</si>
  <si>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</si>
  <si>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</si>
  <si>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</si>
  <si>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</si>
  <si>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</si>
  <si>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</si>
  <si>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</si>
  <si>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</si>
  <si>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</si>
  <si>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</si>
  <si>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</si>
  <si>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</si>
  <si>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</si>
  <si>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</si>
  <si>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</si>
  <si>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</si>
  <si>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</si>
  <si>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</si>
  <si>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</si>
  <si>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</si>
  <si>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</si>
  <si>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</si>
  <si>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</si>
  <si>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</si>
  <si>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</si>
  <si>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</si>
  <si>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</si>
  <si>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</si>
  <si>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</si>
  <si>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</si>
  <si>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</si>
  <si>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</si>
  <si>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</si>
  <si>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</si>
  <si>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</si>
  <si>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</si>
  <si>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</si>
  <si>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</si>
  <si>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</si>
  <si>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</si>
  <si>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</si>
  <si>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</si>
  <si>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</si>
  <si>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</si>
  <si>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</si>
  <si>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</si>
  <si>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</si>
  <si>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</si>
  <si>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</si>
  <si>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</si>
  <si>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</si>
  <si>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</si>
  <si>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</si>
  <si>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</si>
  <si>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</si>
  <si>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</si>
  <si>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</si>
  <si>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</si>
  <si>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</si>
  <si>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</si>
  <si>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</si>
  <si>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</si>
  <si>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</si>
  <si>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</si>
  <si>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</si>
  <si>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</si>
  <si>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</si>
  <si>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</si>
  <si>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</si>
  <si>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</si>
  <si>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</si>
  <si>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</si>
  <si>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</si>
  <si>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</si>
  <si>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</si>
  <si>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</si>
  <si>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</si>
  <si>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</si>
  <si>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</si>
  <si>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</si>
  <si>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</si>
  <si>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</si>
  <si>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</si>
  <si>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</si>
  <si>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</si>
  <si>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</si>
  <si>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</si>
  <si>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</si>
  <si>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</si>
  <si>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</si>
  <si>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</si>
  <si>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</si>
  <si>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</si>
  <si>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</si>
  <si>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</si>
  <si>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</si>
  <si>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</si>
  <si>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</si>
  <si>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</si>
  <si>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</si>
  <si>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</si>
  <si>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</si>
  <si>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</si>
  <si>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</si>
  <si>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</si>
  <si>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</si>
  <si>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</si>
  <si>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</si>
  <si>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</si>
  <si>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</si>
  <si>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</si>
  <si>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</si>
  <si>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</si>
  <si>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</si>
  <si>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</si>
  <si>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</si>
  <si>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</si>
  <si>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</si>
  <si>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</si>
  <si>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</si>
  <si>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</si>
  <si>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</si>
  <si>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</si>
  <si>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</si>
  <si>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</si>
  <si>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</si>
  <si>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</si>
  <si>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</si>
  <si>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</si>
  <si>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</si>
  <si>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</si>
  <si>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</si>
  <si>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</si>
  <si>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</si>
  <si>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</si>
  <si>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</si>
  <si>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</si>
  <si>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</si>
  <si>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</si>
  <si>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</si>
  <si>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</si>
  <si>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</si>
  <si>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</si>
  <si>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</si>
  <si>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</si>
  <si>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</si>
  <si>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</si>
  <si>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</si>
  <si>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</si>
  <si>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</si>
  <si>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</si>
  <si>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</si>
  <si>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</si>
  <si>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</si>
  <si>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</si>
  <si>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</si>
  <si>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</si>
  <si>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</si>
  <si>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</si>
  <si>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</si>
  <si>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</si>
  <si>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</si>
  <si>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</si>
  <si>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</si>
  <si>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</si>
  <si>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</si>
  <si>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</si>
  <si>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</si>
  <si>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</si>
  <si>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</si>
  <si>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</si>
  <si>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</si>
  <si>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</si>
  <si>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</si>
  <si>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</si>
  <si>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</si>
  <si>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</si>
  <si>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</si>
  <si>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</si>
  <si>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</si>
  <si>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</si>
  <si>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</si>
  <si>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</si>
  <si>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</si>
  <si>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</si>
  <si>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</si>
  <si>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</si>
  <si>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</si>
  <si>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</si>
  <si>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</si>
  <si>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</si>
  <si>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</si>
  <si>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</si>
  <si>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</si>
  <si>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</si>
  <si>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</si>
  <si>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</si>
  <si>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</si>
  <si>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</si>
  <si>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</si>
  <si>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</si>
  <si>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</si>
  <si>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</si>
  <si>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</si>
  <si>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</si>
  <si>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</si>
  <si>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</si>
  <si>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</si>
  <si>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</si>
  <si>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</si>
  <si>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</si>
  <si>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</si>
  <si>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</si>
  <si>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</si>
  <si>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</si>
  <si>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</si>
  <si>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</si>
  <si>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</si>
  <si>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</si>
  <si>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</si>
  <si>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</si>
  <si>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</si>
  <si>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</si>
  <si>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</si>
  <si>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</si>
  <si>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</si>
  <si>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</si>
  <si>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</si>
  <si>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</si>
  <si>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</si>
  <si>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</si>
  <si>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</si>
  <si>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</si>
  <si>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</si>
  <si>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簡易水道特別会計</t>
    <phoneticPr fontId="5"/>
  </si>
  <si>
    <t>法非適用企業</t>
    <phoneticPr fontId="5"/>
  </si>
  <si>
    <t>食肉事業センター特別会計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</si>
  <si>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</si>
  <si>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</si>
  <si>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</si>
  <si>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</si>
  <si>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</si>
  <si>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</si>
  <si>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</si>
  <si>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</si>
  <si>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</si>
  <si>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</si>
  <si>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</si>
  <si>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</si>
  <si>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</si>
  <si>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</si>
  <si>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</si>
  <si>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</si>
  <si>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</si>
  <si>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</si>
  <si>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</si>
  <si>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</si>
  <si>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</si>
  <si>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</si>
  <si>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</si>
  <si>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</si>
  <si>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</si>
  <si>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</si>
  <si>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</si>
  <si>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</si>
  <si>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</si>
  <si>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</si>
  <si>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</si>
  <si>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</si>
  <si>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</si>
  <si>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</si>
  <si>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</si>
  <si>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</si>
  <si>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</si>
  <si>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</si>
  <si>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</si>
  <si>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</si>
  <si>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</si>
  <si>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</si>
  <si>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</si>
  <si>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</si>
  <si>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</si>
  <si>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</si>
  <si>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</si>
  <si>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</si>
  <si>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</si>
  <si>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</si>
  <si>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</si>
  <si>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</si>
  <si>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</si>
  <si>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</si>
  <si>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</si>
  <si>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</si>
  <si>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</si>
  <si>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</si>
  <si>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</si>
  <si>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</si>
  <si>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</si>
  <si>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</si>
  <si>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</si>
  <si>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</si>
  <si>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</si>
  <si>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</si>
  <si>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</si>
  <si>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</si>
  <si>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</si>
  <si>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</si>
  <si>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</si>
  <si>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食肉事業センター特別会計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</si>
  <si>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</si>
  <si>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</si>
  <si>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</si>
  <si>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</si>
  <si>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</si>
  <si>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</si>
  <si>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</si>
  <si>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</si>
  <si>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</si>
  <si>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</si>
  <si>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</si>
  <si>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</si>
  <si>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</si>
  <si>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</si>
  <si>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</si>
  <si>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</si>
  <si>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</si>
  <si>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</si>
  <si>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</si>
  <si>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</si>
  <si>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</si>
  <si>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</si>
  <si>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</si>
  <si>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</si>
  <si>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</si>
  <si>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</si>
  <si>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</si>
  <si>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</si>
  <si>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</si>
  <si>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</si>
  <si>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</si>
  <si>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</si>
  <si>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</si>
  <si>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</si>
  <si>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</si>
  <si>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</si>
  <si>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</si>
  <si>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</si>
  <si>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</si>
  <si>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</si>
  <si>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</si>
  <si>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</si>
  <si>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</si>
  <si>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</si>
  <si>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</si>
  <si>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</si>
  <si>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</si>
  <si>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</si>
  <si>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</si>
  <si>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</si>
  <si>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</si>
  <si>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</si>
  <si>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</si>
  <si>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</si>
  <si>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</si>
  <si>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</si>
  <si>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</si>
  <si>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</si>
  <si>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</si>
  <si>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</si>
  <si>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</si>
  <si>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</si>
  <si>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</si>
  <si>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</si>
  <si>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</si>
  <si>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</si>
  <si>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</si>
  <si>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</si>
  <si>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</si>
  <si>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</si>
  <si>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</si>
  <si>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</si>
  <si>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</si>
  <si>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</si>
  <si>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</si>
  <si>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</si>
  <si>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</si>
  <si>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</si>
  <si>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</si>
  <si>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</si>
  <si>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</si>
  <si>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</si>
  <si>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</si>
  <si>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3.79</t>
  </si>
  <si>
    <t>▲ 2.62</t>
  </si>
  <si>
    <t>▲ 0.22</t>
  </si>
  <si>
    <t>一般会計</t>
  </si>
  <si>
    <t>国民健康保険特別会計</t>
  </si>
  <si>
    <t>上水道事業会計</t>
  </si>
  <si>
    <t>介護保険事業特別会計</t>
  </si>
  <si>
    <t>住宅新築資金等貸付特別会計</t>
  </si>
  <si>
    <t>簡易水道特別会計</t>
  </si>
  <si>
    <t>公共下水道事業会計</t>
  </si>
  <si>
    <t>食肉事業センター特別会計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</si>
  <si>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</si>
  <si>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</si>
  <si>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</si>
  <si>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</si>
  <si>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</si>
  <si>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</si>
  <si>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</si>
  <si>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</si>
  <si>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</si>
  <si>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</si>
  <si>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</si>
  <si>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</si>
  <si>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</si>
  <si>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</si>
  <si>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</si>
  <si>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</si>
  <si>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t>
    <phoneticPr fontId="2"/>
  </si>
  <si>
    <t>基金繰入金790百万円</t>
    <rPh sb="0" eb="2">
      <t>キキン</t>
    </rPh>
    <rPh sb="2" eb="4">
      <t>クリイレ</t>
    </rPh>
    <rPh sb="4" eb="5">
      <t>キン</t>
    </rPh>
    <rPh sb="8" eb="11">
      <t>ヒャクマンエン</t>
    </rPh>
    <phoneticPr fontId="2"/>
  </si>
  <si>
    <t>基金繰入金302百万円</t>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</si>
  <si>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</si>
  <si>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基金繰入金23百万円</t>
    <phoneticPr fontId="2"/>
  </si>
  <si>
    <t>○</t>
    <phoneticPr fontId="2"/>
  </si>
  <si>
    <t>ふるさと応援基金</t>
    <phoneticPr fontId="2"/>
  </si>
  <si>
    <t>長寿社会福祉基金</t>
    <phoneticPr fontId="5"/>
  </si>
  <si>
    <t>薩摩義士史跡整備基金</t>
    <phoneticPr fontId="2"/>
  </si>
  <si>
    <t>山口俊郎基金</t>
  </si>
  <si>
    <t>まちづくり整備基金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</si>
  <si>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</si>
  <si>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</si>
  <si>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</si>
  <si>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</si>
  <si>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</si>
  <si>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残高は前年より約2億円増加したが、ふるさと応援基金を中心とした充当可能財源の増加が上回ったため、前年度と比較し減少した。将来負担比率の類似団体内平均値と比較して、非常に多い状態が続いているが、前年度よりは18.0ポイント減少している。また、実質公債費比率については前年と同率であり、類似団体内平均値と比較してやや高い値が続いている。経常的経費の見直しにより基金残高を増やすとともに、地方債の新規発行には慎重に対処していく必要がある。</t>
    <rPh sb="24" eb="25">
      <t>オク</t>
    </rPh>
    <rPh sb="26" eb="28">
      <t>ゾウカ</t>
    </rPh>
    <rPh sb="63" eb="66">
      <t>ゼンネンド</t>
    </rPh>
    <rPh sb="67" eb="69">
      <t>ヒカク</t>
    </rPh>
    <rPh sb="70" eb="72">
      <t>ゲンショウ</t>
    </rPh>
    <rPh sb="82" eb="86">
      <t>ルイジダンタイ</t>
    </rPh>
    <rPh sb="86" eb="90">
      <t>ナイヘイキンチ</t>
    </rPh>
    <rPh sb="91" eb="93">
      <t>ヒカク</t>
    </rPh>
    <rPh sb="96" eb="98">
      <t>ヒジョウ</t>
    </rPh>
    <rPh sb="99" eb="100">
      <t>オオ</t>
    </rPh>
    <rPh sb="101" eb="103">
      <t>ジョウタイ</t>
    </rPh>
    <rPh sb="104" eb="105">
      <t>ツヅ</t>
    </rPh>
    <rPh sb="111" eb="114">
      <t>ゼンネンド</t>
    </rPh>
    <rPh sb="125" eb="127">
      <t>ゲンショウ</t>
    </rPh>
    <rPh sb="171" eb="172">
      <t>タカ</t>
    </rPh>
    <rPh sb="173" eb="174">
      <t>アタイ</t>
    </rPh>
    <rPh sb="175" eb="176">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</si>
  <si>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</si>
  <si>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</si>
  <si>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</si>
  <si>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より18.0ポイント減少しており、類似団体内平均値と比較すると低い値となっている。有形固定資産減価償却率は前年度より0.6ポイント増加している。有形固定資産減価償却率については類似団体を下回ったものの、今後も施設全体の老朽が進んでいく。令和4年3月に改訂された公共施設等総合管理計画に基づき統廃合も十分に検討し、地方債の新規発行を抑制しつつ、適切な維持管理を進める必要がある。</t>
    <rPh sb="7" eb="10">
      <t>ゼンネンド</t>
    </rPh>
    <rPh sb="20" eb="22">
      <t>ゲンショウ</t>
    </rPh>
    <rPh sb="27" eb="31">
      <t>ルイジダンタイ</t>
    </rPh>
    <rPh sb="31" eb="32">
      <t>ナイ</t>
    </rPh>
    <rPh sb="32" eb="35">
      <t>ヘイキンチ</t>
    </rPh>
    <rPh sb="36" eb="38">
      <t>ヒカク</t>
    </rPh>
    <rPh sb="41" eb="42">
      <t>ヒク</t>
    </rPh>
    <rPh sb="43" eb="44">
      <t>アタイ</t>
    </rPh>
    <rPh sb="63" eb="66">
      <t>ゼンネンド</t>
    </rPh>
    <rPh sb="75" eb="77">
      <t>ゾウカ</t>
    </rPh>
    <rPh sb="131" eb="132">
      <t>ネン</t>
    </rPh>
    <rPh sb="132" eb="134">
      <t>サンガツ</t>
    </rPh>
    <rPh sb="135" eb="137">
      <t>カイテイ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</si>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</sst>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FC29-4CDD-836C-042FB528B1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46682</c:v>
                </c:pt>
                <c:pt idx="1">
                  <c:v>41027</c:v>
                </c:pt>
                <c:pt idx="2">
                  <c:v>45850</c:v>
                </c:pt>
                <c:pt idx="3">
                  <c:v>69628</c:v>
                </c:pt>
                <c:pt idx="4">
                  <c:v>88639</c:v>
                </c:pt>
              </c:numCache>
            </c:numRef>
          </c:val>
          <c:smooth val="0"/>
          <c:extLst>
            <c:ext xmlns:c16="http://schemas.microsoft.com/office/drawing/2014/chart" uri="{C3380CC4-5D6E-409C-BE32-E72D297353CC}">
              <c16:uniqueId val="{00000001-FC29-4CDD-836C-042FB528B1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4.1100000000000003</c:v>
                </c:pt>
                <c:pt idx="1">
                  <c:v>5.0999999999999996</c:v>
                </c:pt>
                <c:pt idx="2">
                  <c:v>4.8600000000000003</c:v>
                </c:pt>
                <c:pt idx="3">
                  <c:v>5.93</c:v>
                </c:pt>
                <c:pt idx="4">
                  <c:v>10.43</c:v>
                </c:pt>
              </c:numCache>
            </c:numRef>
          </c:val>
          <c:extLst>
            <c:ext xmlns:c16="http://schemas.microsoft.com/office/drawing/2014/chart" uri="{C3380CC4-5D6E-409C-BE32-E72D297353CC}">
              <c16:uniqueId val="{00000000-42CF-4895-A608-7141AE6213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17.98</c:v>
                </c:pt>
                <c:pt idx="1">
                  <c:v>14.43</c:v>
                </c:pt>
                <c:pt idx="2">
                  <c:v>14.4</c:v>
                </c:pt>
                <c:pt idx="3">
                  <c:v>14.44</c:v>
                </c:pt>
                <c:pt idx="4">
                  <c:v>13.84</c:v>
                </c:pt>
              </c:numCache>
            </c:numRef>
          </c:val>
          <c:extLst>
            <c:ext xmlns:c16="http://schemas.microsoft.com/office/drawing/2014/chart" uri="{C3380CC4-5D6E-409C-BE32-E72D297353CC}">
              <c16:uniqueId val="{00000001-42CF-4895-A608-7141AE6213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c:v>
                </c:pt>
                <c:pt idx="1">
                  <c:v>-2.62</c:v>
                </c:pt>
                <c:pt idx="2">
                  <c:v>-0.22</c:v>
                </c:pt>
                <c:pt idx="3">
                  <c:v>1.06</c:v>
                </c:pt>
                <c:pt idx="4">
                  <c:v>4.75</c:v>
                </c:pt>
              </c:numCache>
            </c:numRef>
          </c:val>
          <c:smooth val="0"/>
          <c:extLst>
            <c:ext xmlns:c16="http://schemas.microsoft.com/office/drawing/2014/chart" uri="{C3380CC4-5D6E-409C-BE32-E72D297353CC}">
              <c16:uniqueId val="{00000002-42CF-4895-A608-7141AE6213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0.23</c:v>
                </c:pt>
                <c:pt idx="4">
                  <c:v>#N/A</c:v>
                </c:pt>
                <c:pt idx="5">
                  <c:v>0.21</c:v>
                </c:pt>
                <c:pt idx="6">
                  <c:v>#N/A</c:v>
                </c:pt>
                <c:pt idx="7">
                  <c:v>0.27</c:v>
                </c:pt>
                <c:pt idx="8">
                  <c:v>#N/A</c:v>
                </c:pt>
                <c:pt idx="9">
                  <c:v>7.0000000000000007E-2</c:v>
                </c:pt>
              </c:numCache>
            </c:numRef>
          </c:val>
          <c:extLst>
            <c:ext xmlns:c16="http://schemas.microsoft.com/office/drawing/2014/chart" uri="{C3380CC4-5D6E-409C-BE32-E72D297353CC}">
              <c16:uniqueId val="{00000000-94C7-49A3-949A-A4DD2D153E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C7-49A3-949A-A4DD2D153E71}"/>
            </c:ext>
          </c:extLst>
        </c:ser>
        <c:ser>
          <c:idx val="2"/>
          <c:order val="2"/>
          <c:tx>
            <c:strRef>
              <c:f>データシート!$A$29</c:f>
              <c:strCache>
                <c:ptCount val="1"/>
                <c:pt idx="0">
                  <c:v>食肉事業センター特別会計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c:v>
                </c:pt>
                <c:pt idx="4">
                  <c:v>#N/A</c:v>
                </c:pt>
                <c:pt idx="5">
                  <c:v>0.01</c:v>
                </c:pt>
                <c:pt idx="6">
                  <c:v>#N/A</c:v>
                </c:pt>
                <c:pt idx="7">
                  <c:v>0.01</c:v>
                </c:pt>
                <c:pt idx="8">
                  <c:v>#N/A</c:v>
                </c:pt>
                <c:pt idx="9">
                  <c:v>0.06</c:v>
                </c:pt>
              </c:numCache>
            </c:numRef>
          </c:val>
          <c:extLst>
            <c:ext xmlns:c16="http://schemas.microsoft.com/office/drawing/2014/chart" uri="{C3380CC4-5D6E-409C-BE32-E72D297353CC}">
              <c16:uniqueId val="{00000002-94C7-49A3-949A-A4DD2D153E71}"/>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3-94C7-49A3-949A-A4DD2D153E7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0.25</c:v>
                </c:pt>
                <c:pt idx="4">
                  <c:v>#N/A</c:v>
                </c:pt>
                <c:pt idx="5">
                  <c:v>0.37</c:v>
                </c:pt>
                <c:pt idx="6">
                  <c:v>#N/A</c:v>
                </c:pt>
                <c:pt idx="7">
                  <c:v>0.43</c:v>
                </c:pt>
                <c:pt idx="8">
                  <c:v>#N/A</c:v>
                </c:pt>
                <c:pt idx="9">
                  <c:v>0.43</c:v>
                </c:pt>
              </c:numCache>
            </c:numRef>
          </c:val>
          <c:extLst>
            <c:ext xmlns:c16="http://schemas.microsoft.com/office/drawing/2014/chart" uri="{C3380CC4-5D6E-409C-BE32-E72D297353CC}">
              <c16:uniqueId val="{00000004-94C7-49A3-949A-A4DD2D153E71}"/>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0.77</c:v>
                </c:pt>
                <c:pt idx="2">
                  <c:v>#N/A</c:v>
                </c:pt>
                <c:pt idx="3">
                  <c:v>0.8</c:v>
                </c:pt>
                <c:pt idx="4">
                  <c:v>#N/A</c:v>
                </c:pt>
                <c:pt idx="5">
                  <c:v>0.91</c:v>
                </c:pt>
                <c:pt idx="6">
                  <c:v>#N/A</c:v>
                </c:pt>
                <c:pt idx="7">
                  <c:v>0.92</c:v>
                </c:pt>
                <c:pt idx="8">
                  <c:v>#N/A</c:v>
                </c:pt>
                <c:pt idx="9">
                  <c:v>0.98</c:v>
                </c:pt>
              </c:numCache>
            </c:numRef>
          </c:val>
          <c:extLst>
            <c:ext xmlns:c16="http://schemas.microsoft.com/office/drawing/2014/chart" uri="{C3380CC4-5D6E-409C-BE32-E72D297353CC}">
              <c16:uniqueId val="{00000005-94C7-49A3-949A-A4DD2D153E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3.14</c:v>
                </c:pt>
                <c:pt idx="4">
                  <c:v>#N/A</c:v>
                </c:pt>
                <c:pt idx="5">
                  <c:v>3.05</c:v>
                </c:pt>
                <c:pt idx="6">
                  <c:v>#N/A</c:v>
                </c:pt>
                <c:pt idx="7">
                  <c:v>2.94</c:v>
                </c:pt>
                <c:pt idx="8">
                  <c:v>#N/A</c:v>
                </c:pt>
                <c:pt idx="9">
                  <c:v>2.79</c:v>
                </c:pt>
              </c:numCache>
            </c:numRef>
          </c:val>
          <c:extLst>
            <c:ext xmlns:c16="http://schemas.microsoft.com/office/drawing/2014/chart" uri="{C3380CC4-5D6E-409C-BE32-E72D297353CC}">
              <c16:uniqueId val="{00000006-94C7-49A3-949A-A4DD2D153E71}"/>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6.63</c:v>
                </c:pt>
                <c:pt idx="2">
                  <c:v>#N/A</c:v>
                </c:pt>
                <c:pt idx="3">
                  <c:v>7.32</c:v>
                </c:pt>
                <c:pt idx="4">
                  <c:v>#N/A</c:v>
                </c:pt>
                <c:pt idx="5">
                  <c:v>7.93</c:v>
                </c:pt>
                <c:pt idx="6">
                  <c:v>#N/A</c:v>
                </c:pt>
                <c:pt idx="7">
                  <c:v>8.48</c:v>
                </c:pt>
                <c:pt idx="8">
                  <c:v>#N/A</c:v>
                </c:pt>
                <c:pt idx="9">
                  <c:v>7.68</c:v>
                </c:pt>
              </c:numCache>
            </c:numRef>
          </c:val>
          <c:extLst>
            <c:ext xmlns:c16="http://schemas.microsoft.com/office/drawing/2014/chart" uri="{C3380CC4-5D6E-409C-BE32-E72D297353CC}">
              <c16:uniqueId val="{00000007-94C7-49A3-949A-A4DD2D153E7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c:v>
                </c:pt>
                <c:pt idx="2">
                  <c:v>#N/A</c:v>
                </c:pt>
                <c:pt idx="3">
                  <c:v>7.66</c:v>
                </c:pt>
                <c:pt idx="4">
                  <c:v>#N/A</c:v>
                </c:pt>
                <c:pt idx="5">
                  <c:v>7.54</c:v>
                </c:pt>
                <c:pt idx="6">
                  <c:v>#N/A</c:v>
                </c:pt>
                <c:pt idx="7">
                  <c:v>7.32</c:v>
                </c:pt>
                <c:pt idx="8">
                  <c:v>#N/A</c:v>
                </c:pt>
                <c:pt idx="9">
                  <c:v>8.6999999999999993</c:v>
                </c:pt>
              </c:numCache>
            </c:numRef>
          </c:val>
          <c:extLst>
            <c:ext xmlns:c16="http://schemas.microsoft.com/office/drawing/2014/chart" uri="{C3380CC4-5D6E-409C-BE32-E72D297353CC}">
              <c16:uniqueId val="{00000008-94C7-49A3-949A-A4DD2D153E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4.28</c:v>
                </c:pt>
                <c:pt idx="4">
                  <c:v>#N/A</c:v>
                </c:pt>
                <c:pt idx="5">
                  <c:v>3.94</c:v>
                </c:pt>
                <c:pt idx="6">
                  <c:v>#N/A</c:v>
                </c:pt>
                <c:pt idx="7">
                  <c:v>5</c:v>
                </c:pt>
                <c:pt idx="8">
                  <c:v>#N/A</c:v>
                </c:pt>
                <c:pt idx="9">
                  <c:v>9.44</c:v>
                </c:pt>
              </c:numCache>
            </c:numRef>
          </c:val>
          <c:extLst>
            <c:ext xmlns:c16="http://schemas.microsoft.com/office/drawing/2014/chart" uri="{C3380CC4-5D6E-409C-BE32-E72D297353CC}">
              <c16:uniqueId val="{00000009-94C7-49A3-949A-A4DD2D153E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741</c:v>
                </c:pt>
                <c:pt idx="5">
                  <c:v>752</c:v>
                </c:pt>
                <c:pt idx="8">
                  <c:v>751</c:v>
                </c:pt>
                <c:pt idx="11">
                  <c:v>740</c:v>
                </c:pt>
                <c:pt idx="14">
                  <c:v>734</c:v>
                </c:pt>
              </c:numCache>
            </c:numRef>
          </c:val>
          <c:extLst>
            <c:ext xmlns:c16="http://schemas.microsoft.com/office/drawing/2014/chart" uri="{C3380CC4-5D6E-409C-BE32-E72D297353CC}">
              <c16:uniqueId val="{00000000-4245-4BD1-8C37-1A1EE11BE1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45-4BD1-8C37-1A1EE11BE1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7</c:v>
                </c:pt>
                <c:pt idx="6">
                  <c:v>0</c:v>
                </c:pt>
                <c:pt idx="9">
                  <c:v>0</c:v>
                </c:pt>
                <c:pt idx="12">
                  <c:v>0</c:v>
                </c:pt>
              </c:numCache>
            </c:numRef>
          </c:val>
          <c:extLst>
            <c:ext xmlns:c16="http://schemas.microsoft.com/office/drawing/2014/chart" uri="{C3380CC4-5D6E-409C-BE32-E72D297353CC}">
              <c16:uniqueId val="{00000002-4245-4BD1-8C37-1A1EE11BE1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c:v>
                </c:pt>
                <c:pt idx="3">
                  <c:v>140</c:v>
                </c:pt>
                <c:pt idx="6">
                  <c:v>144</c:v>
                </c:pt>
                <c:pt idx="9">
                  <c:v>146</c:v>
                </c:pt>
                <c:pt idx="12">
                  <c:v>147</c:v>
                </c:pt>
              </c:numCache>
            </c:numRef>
          </c:val>
          <c:extLst>
            <c:ext xmlns:c16="http://schemas.microsoft.com/office/drawing/2014/chart" uri="{C3380CC4-5D6E-409C-BE32-E72D297353CC}">
              <c16:uniqueId val="{00000003-4245-4BD1-8C37-1A1EE11BE1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c:v>
                </c:pt>
                <c:pt idx="3">
                  <c:v>232</c:v>
                </c:pt>
                <c:pt idx="6">
                  <c:v>238</c:v>
                </c:pt>
                <c:pt idx="9">
                  <c:v>234</c:v>
                </c:pt>
                <c:pt idx="12">
                  <c:v>186</c:v>
                </c:pt>
              </c:numCache>
            </c:numRef>
          </c:val>
          <c:extLst>
            <c:ext xmlns:c16="http://schemas.microsoft.com/office/drawing/2014/chart" uri="{C3380CC4-5D6E-409C-BE32-E72D297353CC}">
              <c16:uniqueId val="{00000004-4245-4BD1-8C37-1A1EE11BE1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45-4BD1-8C37-1A1EE11BE1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45-4BD1-8C37-1A1EE11BE1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805</c:v>
                </c:pt>
                <c:pt idx="3">
                  <c:v>826</c:v>
                </c:pt>
                <c:pt idx="6">
                  <c:v>811</c:v>
                </c:pt>
                <c:pt idx="9">
                  <c:v>820</c:v>
                </c:pt>
                <c:pt idx="12">
                  <c:v>854</c:v>
                </c:pt>
              </c:numCache>
            </c:numRef>
          </c:val>
          <c:extLst>
            <c:ext xmlns:c16="http://schemas.microsoft.com/office/drawing/2014/chart" uri="{C3380CC4-5D6E-409C-BE32-E72D297353CC}">
              <c16:uniqueId val="{00000007-4245-4BD1-8C37-1A1EE11BE1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458</c:v>
                </c:pt>
                <c:pt idx="2">
                  <c:v>#N/A</c:v>
                </c:pt>
                <c:pt idx="3">
                  <c:v>#N/A</c:v>
                </c:pt>
                <c:pt idx="4">
                  <c:v>453</c:v>
                </c:pt>
                <c:pt idx="5">
                  <c:v>#N/A</c:v>
                </c:pt>
                <c:pt idx="6">
                  <c:v>#N/A</c:v>
                </c:pt>
                <c:pt idx="7">
                  <c:v>442</c:v>
                </c:pt>
                <c:pt idx="8">
                  <c:v>#N/A</c:v>
                </c:pt>
                <c:pt idx="9">
                  <c:v>#N/A</c:v>
                </c:pt>
                <c:pt idx="10">
                  <c:v>460</c:v>
                </c:pt>
                <c:pt idx="11">
                  <c:v>#N/A</c:v>
                </c:pt>
                <c:pt idx="12">
                  <c:v>#N/A</c:v>
                </c:pt>
                <c:pt idx="13">
                  <c:v>453</c:v>
                </c:pt>
                <c:pt idx="14">
                  <c:v>#N/A</c:v>
                </c:pt>
              </c:numCache>
            </c:numRef>
          </c:val>
          <c:smooth val="0"/>
          <c:extLst>
            <c:ext xmlns:c16="http://schemas.microsoft.com/office/drawing/2014/chart" uri="{C3380CC4-5D6E-409C-BE32-E72D297353CC}">
              <c16:uniqueId val="{00000008-4245-4BD1-8C37-1A1EE11BE1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8549</c:v>
                </c:pt>
                <c:pt idx="5">
                  <c:v>8385</c:v>
                </c:pt>
                <c:pt idx="8">
                  <c:v>8329</c:v>
                </c:pt>
                <c:pt idx="11">
                  <c:v>8098</c:v>
                </c:pt>
                <c:pt idx="14">
                  <c:v>8214</c:v>
                </c:pt>
              </c:numCache>
            </c:numRef>
          </c:val>
          <c:extLst>
            <c:ext xmlns:c16="http://schemas.microsoft.com/office/drawing/2014/chart" uri="{C3380CC4-5D6E-409C-BE32-E72D297353CC}">
              <c16:uniqueId val="{00000000-E498-48DF-8EE2-9881262FE2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143</c:v>
                </c:pt>
                <c:pt idx="5">
                  <c:v>139</c:v>
                </c:pt>
                <c:pt idx="8">
                  <c:v>115</c:v>
                </c:pt>
                <c:pt idx="11">
                  <c:v>98</c:v>
                </c:pt>
                <c:pt idx="14">
                  <c:v>81</c:v>
                </c:pt>
              </c:numCache>
            </c:numRef>
          </c:val>
          <c:extLst>
            <c:ext xmlns:c16="http://schemas.microsoft.com/office/drawing/2014/chart" uri="{C3380CC4-5D6E-409C-BE32-E72D297353CC}">
              <c16:uniqueId val="{00000001-E498-48DF-8EE2-9881262FE2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2054</c:v>
                </c:pt>
                <c:pt idx="5">
                  <c:v>1734</c:v>
                </c:pt>
                <c:pt idx="8">
                  <c:v>2060</c:v>
                </c:pt>
                <c:pt idx="11">
                  <c:v>2426</c:v>
                </c:pt>
                <c:pt idx="14">
                  <c:v>3102</c:v>
                </c:pt>
              </c:numCache>
            </c:numRef>
          </c:val>
          <c:extLst>
            <c:ext xmlns:c16="http://schemas.microsoft.com/office/drawing/2014/chart" uri="{C3380CC4-5D6E-409C-BE32-E72D297353CC}">
              <c16:uniqueId val="{00000002-E498-48DF-8EE2-9881262FE2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8-48DF-8EE2-9881262FE2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8-48DF-8EE2-9881262FE2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98-48DF-8EE2-9881262FE2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2171</c:v>
                </c:pt>
                <c:pt idx="3">
                  <c:v>2218</c:v>
                </c:pt>
                <c:pt idx="6">
                  <c:v>2136</c:v>
                </c:pt>
                <c:pt idx="9">
                  <c:v>2177</c:v>
                </c:pt>
                <c:pt idx="12">
                  <c:v>2219</c:v>
                </c:pt>
              </c:numCache>
            </c:numRef>
          </c:val>
          <c:extLst>
            <c:ext xmlns:c16="http://schemas.microsoft.com/office/drawing/2014/chart" uri="{C3380CC4-5D6E-409C-BE32-E72D297353CC}">
              <c16:uniqueId val="{00000006-E498-48DF-8EE2-9881262FE2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957</c:v>
                </c:pt>
                <c:pt idx="3">
                  <c:v>840</c:v>
                </c:pt>
                <c:pt idx="6">
                  <c:v>705</c:v>
                </c:pt>
                <c:pt idx="9">
                  <c:v>535</c:v>
                </c:pt>
                <c:pt idx="12">
                  <c:v>510</c:v>
                </c:pt>
              </c:numCache>
            </c:numRef>
          </c:val>
          <c:extLst>
            <c:ext xmlns:c16="http://schemas.microsoft.com/office/drawing/2014/chart" uri="{C3380CC4-5D6E-409C-BE32-E72D297353CC}">
              <c16:uniqueId val="{00000007-E498-48DF-8EE2-9881262FE2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2666</c:v>
                </c:pt>
                <c:pt idx="3">
                  <c:v>2498</c:v>
                </c:pt>
                <c:pt idx="6">
                  <c:v>2370</c:v>
                </c:pt>
                <c:pt idx="9">
                  <c:v>2205</c:v>
                </c:pt>
                <c:pt idx="12">
                  <c:v>1904</c:v>
                </c:pt>
              </c:numCache>
            </c:numRef>
          </c:val>
          <c:extLst>
            <c:ext xmlns:c16="http://schemas.microsoft.com/office/drawing/2014/chart" uri="{C3380CC4-5D6E-409C-BE32-E72D297353CC}">
              <c16:uniqueId val="{00000008-E498-48DF-8EE2-9881262FE2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E498-48DF-8EE2-9881262FE2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9883</c:v>
                </c:pt>
                <c:pt idx="3">
                  <c:v>10110</c:v>
                </c:pt>
                <c:pt idx="6">
                  <c:v>10544</c:v>
                </c:pt>
                <c:pt idx="9">
                  <c:v>11005</c:v>
                </c:pt>
                <c:pt idx="12">
                  <c:v>11195</c:v>
                </c:pt>
              </c:numCache>
            </c:numRef>
          </c:val>
          <c:extLst>
            <c:ext xmlns:c16="http://schemas.microsoft.com/office/drawing/2014/chart" uri="{C3380CC4-5D6E-409C-BE32-E72D297353CC}">
              <c16:uniqueId val="{0000000A-E498-48DF-8EE2-9881262FE2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4932</c:v>
                </c:pt>
                <c:pt idx="2">
                  <c:v>#N/A</c:v>
                </c:pt>
                <c:pt idx="3">
                  <c:v>#N/A</c:v>
                </c:pt>
                <c:pt idx="4">
                  <c:v>5410</c:v>
                </c:pt>
                <c:pt idx="5">
                  <c:v>#N/A</c:v>
                </c:pt>
                <c:pt idx="6">
                  <c:v>#N/A</c:v>
                </c:pt>
                <c:pt idx="7">
                  <c:v>5251</c:v>
                </c:pt>
                <c:pt idx="8">
                  <c:v>#N/A</c:v>
                </c:pt>
                <c:pt idx="9">
                  <c:v>#N/A</c:v>
                </c:pt>
                <c:pt idx="10">
                  <c:v>5301</c:v>
                </c:pt>
                <c:pt idx="11">
                  <c:v>#N/A</c:v>
                </c:pt>
                <c:pt idx="12">
                  <c:v>#N/A</c:v>
                </c:pt>
                <c:pt idx="13">
                  <c:v>4431</c:v>
                </c:pt>
                <c:pt idx="14">
                  <c:v>#N/A</c:v>
                </c:pt>
              </c:numCache>
            </c:numRef>
          </c:val>
          <c:smooth val="0"/>
          <c:extLst>
            <c:ext xmlns:c16="http://schemas.microsoft.com/office/drawing/2014/chart" uri="{C3380CC4-5D6E-409C-BE32-E72D297353CC}">
              <c16:uniqueId val="{0000000B-E498-48DF-8EE2-9881262FE2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4EA6-4B1C-B93F-9FE96CD72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4EA6-4B1C-B93F-9FE96CD72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644</c:v>
                </c:pt>
                <c:pt idx="1">
                  <c:v>868</c:v>
                </c:pt>
                <c:pt idx="2">
                  <c:v>1382</c:v>
                </c:pt>
              </c:numCache>
            </c:numRef>
          </c:val>
          <c:extLst>
            <c:ext xmlns:c16="http://schemas.microsoft.com/office/drawing/2014/chart" uri="{C3380CC4-5D6E-409C-BE32-E72D297353CC}">
              <c16:uniqueId val="{00000002-4EA6-4B1C-B93F-9FE96CD72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{93B09019-B24C-4E71-9397-EFE5E8B0E9D9}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B08-4F6A-AEE1-D919F67300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{B30EF247-F8EA-4F9B-92BD-1D527F1626EE}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08-4F6A-AEE1-D919F67300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{66299A70-9236-4BED-8792-A1C16F917C74}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08-4F6A-AEE1-D919F67300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{F914F555-EF7D-4289-AF69-2EFCB1AA2B01}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08-4F6A-AEE1-D919F67300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{26E9D917-28CE-4579-BEA6-EE2F7CE08D70}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08-4F6A-AEE1-D919F673006D}"/>
                </c:ext>
              </c:extLst>
            </c:dLbl>
            <c:dLbl>
              <c:idx val="8"/>
              <c:layout>
                <c:manualLayout>
                  <c:x val="-2.271691435897002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{7C15BAA7-1B0C-42AE-8051-1B62E19C28F8}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B08-4F6A-AEE1-D919F67300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{F09ED3AA-01CA-4663-A7BD-A2F131C890E4}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B08-4F6A-AEE1-D919F673006D}"/>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{1E4C4974-821F-4520-98C8-BCE22BEEB6C4}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B08-4F6A-AEE1-D919F67300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{4F644EDB-2793-46A2-B276-AA6888B48A48}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B08-4F6A-AEE1-D919F6730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55.2</c:v>
                </c:pt>
                <c:pt idx="16">
                  <c:v>53.9</c:v>
                </c:pt>
                <c:pt idx="24">
                  <c:v>55.3</c:v>
                </c:pt>
                <c:pt idx="32">
                  <c:v>55.9</c:v>
                </c:pt>
              </c:numCache>
            </c:numRef>
          </c:xVal>
          <c:yVal>
            <c:numRef>
              <c:f>公会計指標分析・財政指標組合せ分析表!$BP$51:$DC$51</c:f>
              <c:numCache>
                <c:formatCode>#,##0.0;"▲ "#,##0.0</c:formatCode>
                <c:ptCount val="40"/>
                <c:pt idx="0">
                  <c:v>82.3</c:v>
                </c:pt>
                <c:pt idx="8">
                  <c:v>90.9</c:v>
                </c:pt>
                <c:pt idx="16">
                  <c:v>88.1</c:v>
                </c:pt>
                <c:pt idx="24">
                  <c:v>89.2</c:v>
                </c:pt>
                <c:pt idx="32">
                  <c:v>71.2</c:v>
                </c:pt>
              </c:numCache>
            </c:numRef>
          </c:yVal>
          <c:smooth val="0"/>
          <c:extLst>
            <c:ext xmlns:c16="http://schemas.microsoft.com/office/drawing/2014/chart" uri="{C3380CC4-5D6E-409C-BE32-E72D297353CC}">
              <c16:uniqueId val="{00000009-AB08-4F6A-AEE1-D919F67300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{1E109A22-0931-441D-83EF-0E566FFC3CCE}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B08-4F6A-AEE1-D919F67300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{1DF1BF8E-FA7D-4041-960C-4930B689ED2B}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08-4F6A-AEE1-D919F67300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{0205C9D5-71BF-4AC3-8783-C153F7E17F5F}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08-4F6A-AEE1-D919F67300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{FD64C783-7B8F-461A-80BE-D94B96204A14}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08-4F6A-AEE1-D919F67300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{716BEDB8-30F5-4BD3-A6B4-A356D83E95D0}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08-4F6A-AEE1-D919F673006D}"/>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{B08A779C-27F0-43FF-A82F-5175CD38BAE7}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B08-4F6A-AEE1-D919F67300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{8152EE82-C9F4-4F71-B1E2-249E932C4108}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B08-4F6A-AEE1-D919F67300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{17AA37DF-3895-47CD-9FA0-609171F2EF40}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B08-4F6A-AEE1-D919F67300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{6EFC5631-D32E-4546-9CF1-E0A9A93810E2}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B08-4F6A-AEE1-D919F6730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AB08-4F6A-AEE1-D919F673006D}"/>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{E41F63CE-E48F-4D36-8DE8-5B40CE64D322}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1A2-44FF-9595-4E89C7DD9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{179E2C44-BC7B-4350-BFEF-90A62E4F3E03}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A2-44FF-9595-4E89C7DD9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{C60DFDDD-5248-4295-BDE8-DDFA391F4FC4}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A2-44FF-9595-4E89C7DD9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{CBDC8416-33F3-4D43-A364-5623CE3D8646}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A2-44FF-9595-4E89C7DD9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{797A3EFA-809C-4D83-AE44-7AE188778C1B}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A2-44FF-9595-4E89C7DD9F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{6CC82517-9044-452F-820F-4A815D705A99}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1A2-44FF-9595-4E89C7DD9F2F}"/>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{9AE00A3A-5176-463C-8003-4C6F7EBAD335}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1A2-44FF-9595-4E89C7DD9F2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{2E517527-DD41-4058-BDCA-4EE5B2E4A91F}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1A2-44FF-9595-4E89C7DD9F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{8FF62DC7-1273-40A5-96C7-D40F2EEAC997}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1A2-44FF-9595-4E89C7DD9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7.5</c:v>
                </c:pt>
                <c:pt idx="24">
                  <c:v>7.5</c:v>
                </c:pt>
                <c:pt idx="32">
                  <c:v>7.4</c:v>
                </c:pt>
              </c:numCache>
            </c:numRef>
          </c:xVal>
          <c:yVal>
            <c:numRef>
              <c:f>公会計指標分析・財政指標組合せ分析表!$BP$73:$DC$73</c:f>
              <c:numCache>
                <c:formatCode>#,##0.0;"▲ "#,##0.0</c:formatCode>
                <c:ptCount val="40"/>
                <c:pt idx="0">
                  <c:v>82.3</c:v>
                </c:pt>
                <c:pt idx="8">
                  <c:v>90.9</c:v>
                </c:pt>
                <c:pt idx="16">
                  <c:v>88.1</c:v>
                </c:pt>
                <c:pt idx="24">
                  <c:v>89.2</c:v>
                </c:pt>
                <c:pt idx="32">
                  <c:v>71.2</c:v>
                </c:pt>
              </c:numCache>
            </c:numRef>
          </c:yVal>
          <c:smooth val="0"/>
          <c:extLst>
            <c:ext xmlns:c16="http://schemas.microsoft.com/office/drawing/2014/chart" uri="{C3380CC4-5D6E-409C-BE32-E72D297353CC}">
              <c16:uniqueId val="{00000009-41A2-44FF-9595-4E89C7DD9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4.937489168830617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{4190A4C4-4DB8-4E4B-BECB-793033006AD5}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1A2-44FF-9595-4E89C7DD9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{36C55CAE-B0AC-4830-AD22-D5B949E77CE0}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A2-44FF-9595-4E89C7DD9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{4BD4346F-FD5D-4F34-B29A-B058A4339512}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A2-44FF-9595-4E89C7DD9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{BAEB9ADE-0E35-4AA5-B1A8-945423612219}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A2-44FF-9595-4E89C7DD9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{FBA1C8A5-B715-4015-8365-0227715DE27A}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A2-44FF-9595-4E89C7DD9F2F}"/>
                </c:ext>
              </c:extLst>
            </c:dLbl>
            <c:dLbl>
              <c:idx val="8"/>
              <c:layout>
                <c:manualLayout>
                  <c:x val="-2.8829840147400865E-2"/>
                  <c:y val="-5.51829671342078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{27C2A844-E495-4070-A0CA-EB8C3AF528FC}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1A2-44FF-9595-4E89C7DD9F2F}"/>
                </c:ext>
              </c:extLst>
            </c:dLbl>
            <c:dLbl>
              <c:idx val="16"/>
              <c:layout>
                <c:manualLayout>
                  <c:x val="-3.1697991619110633E-2"/>
                  <c:y val="-5.687999304065258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{4939216D-4331-4107-BBE3-003FAC37570F}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1A2-44FF-9595-4E89C7DD9F2F}"/>
                </c:ext>
              </c:extLst>
            </c:dLbl>
            <c:dLbl>
              <c:idx val="24"/>
              <c:layout>
                <c:manualLayout>
                  <c:x val="-3.1570342725075584E-2"/>
                  <c:y val="-8.82285652442244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{B46C5159-B3F4-442A-9A8B-EA71A9D80D94}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1A2-44FF-9595-4E89C7DD9F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{9B67D8E7-F260-48CE-849C-54690286EEC3}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1A2-44FF-9595-4E89C7DD9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41A2-44FF-9595-4E89C7DD9F2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地方債の発行増加に伴い令和元年度から３４，１６６千円増加したが、準元利償還金に該当する「公営企業に要する経費の財源とする地方債の償還の財源に充てたと認められる繰入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年度より公共下水道事業会計が法適用化されたことに伴い、この項目に算入される繰入金額が減少したため、分子は減少した。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８．０ポイント減少した。構成要素である一般会計等に係る地方債の現在高は、新規の地方債借入れにより引き続き増加した。一方で、充当可能財源等のうち充当可能基金の取崩しを抑制し、ふるさと納税を原資とする基金の積み立てを行ったことにより充当可能基金の残高が増加したため、分子の総額は減少した。</a:t>
          </a:r>
        </a:p>
        <a:p>
          <a:r>
            <a:rPr kumimoji="1" lang="ja-JP" altLang="en-US" sz="1400">
              <a:latin typeface="ＭＳ ゴシック" pitchFamily="49" charset="-128"/>
              <a:ea typeface="ＭＳ ゴシック" pitchFamily="49" charset="-128"/>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当初予算では取崩し予定であったが、行わなかった。一部の特定目的基金については予算通りに取崩しを執行したが、ふるさと納税寄附金受入額の増加により、ふるさと応援基金に積立てを行ったため、基金残高は約２４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円となっており、前年度から約５億円増加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特定目的基金のうち、ふるさと納税寄附金など今後も収入が見込める事業については貴重な財源として有効に活用し、計画的に積立を行う。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個性豊かなまちづくりを進める。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意識の高揚に資する。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・山口俊郎基金：山口俊郎顕彰事業の推進。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まちづくり整備基金は養老鉄道活性化事業等に充当し、ふるさと応援基金については新規事業等の財源として一部取崩しを行ったものの、積立て原資の確保により、約５億円の積立てを行った。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税収の減少や大規模事業の実施による歳出予算の増加に伴い、当初予算では取崩しを予定したが未執行となった。一方で、積立ても預金利子のみとなったため、横ばいとなった。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２年度末の現在高は標準財政規模の１０％にあたる額を満たしているものの、養老町財政調整基金条例に定める１３億円に達していないため、余剰金が発生した場合等には、条例に基づき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税収の減少や公債費の増加に伴い、当初予算では取崩しを予定したが未執行となった。一方で、積立ても預金利子のみとなったため、横ばいとなった。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前年度に比べて</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しているが、</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年度には一般会計等で固定資産が約</a:t>
          </a:r>
          <a:r>
            <a:rPr kumimoji="1" lang="en-US" altLang="ja-JP" sz="1100">
              <a:solidFill>
                <a:schemeClr val="dk1"/>
              </a:solidFill>
              <a:effectLst/>
              <a:latin typeface="+mn-ea"/>
              <a:ea typeface="+mn-ea"/>
              <a:cs typeface="+mn-cs"/>
            </a:rPr>
            <a:t>8.0</a:t>
          </a:r>
          <a:r>
            <a:rPr kumimoji="1" lang="ja-JP" altLang="en-US" sz="1100">
              <a:solidFill>
                <a:schemeClr val="dk1"/>
              </a:solidFill>
              <a:effectLst/>
              <a:latin typeface="+mn-ea"/>
              <a:ea typeface="+mn-ea"/>
              <a:cs typeface="+mn-cs"/>
            </a:rPr>
            <a:t>億円増加している。固定資産</a:t>
          </a:r>
          <a:r>
            <a:rPr kumimoji="1" lang="ja-JP" altLang="ja-JP" sz="1100">
              <a:solidFill>
                <a:schemeClr val="dk1"/>
              </a:solidFill>
              <a:effectLst/>
              <a:latin typeface="+mn-ea"/>
              <a:ea typeface="+mn-ea"/>
              <a:cs typeface="+mn-cs"/>
            </a:rPr>
            <a:t>全体の老朽化は進んでおり</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a:t>
          </a:r>
          <a:r>
            <a:rPr kumimoji="1" lang="ja-JP" altLang="ja-JP" sz="1100">
              <a:solidFill>
                <a:schemeClr val="dk1"/>
              </a:solidFill>
              <a:effectLst/>
              <a:latin typeface="+mn-ea"/>
              <a:ea typeface="+mn-ea"/>
              <a:cs typeface="+mn-cs"/>
            </a:rPr>
            <a:t>され</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によると、</a:t>
          </a:r>
          <a:r>
            <a:rPr lang="ja-JP" altLang="en-US">
              <a:latin typeface="+mn-ea"/>
              <a:ea typeface="+mn-ea"/>
            </a:rPr>
            <a:t>令和</a:t>
          </a:r>
          <a:r>
            <a:rPr lang="en-US" altLang="ja-JP">
              <a:latin typeface="+mn-ea"/>
              <a:ea typeface="+mn-ea"/>
            </a:rPr>
            <a:t>2</a:t>
          </a:r>
          <a:r>
            <a:rPr lang="ja-JP" altLang="en-US">
              <a:latin typeface="+mn-ea"/>
              <a:ea typeface="+mn-ea"/>
            </a:rPr>
            <a:t>年度末時点で保有する公共施設の総延床面積は約 </a:t>
          </a:r>
          <a:r>
            <a:rPr lang="en-US" altLang="ja-JP">
              <a:latin typeface="+mn-ea"/>
              <a:ea typeface="+mn-ea"/>
            </a:rPr>
            <a:t>14.5 </a:t>
          </a:r>
          <a:r>
            <a:rPr lang="ja-JP" altLang="en-US">
              <a:latin typeface="+mn-ea"/>
              <a:ea typeface="+mn-ea"/>
            </a:rPr>
            <a:t>万 ㎡である。当計画の</a:t>
          </a:r>
          <a:r>
            <a:rPr kumimoji="1" lang="ja-JP" altLang="ja-JP" sz="1100">
              <a:solidFill>
                <a:schemeClr val="dk1"/>
              </a:solidFill>
              <a:effectLst/>
              <a:latin typeface="+mn-ea"/>
              <a:ea typeface="+mn-ea"/>
              <a:cs typeface="+mn-cs"/>
            </a:rPr>
            <a:t>方に基づき、今後も適正な施設の保有量を保持するよう努める。</a:t>
          </a: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05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39514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6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162179</xdr:rowOff>
    </xdr:from>
    <xdr:to>
      <xdr:col>19</xdr:col>
      <xdr:colOff>187325</xdr:colOff>
      <xdr:row>28</xdr:row>
      <xdr:rowOff>92329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67437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484212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101727</xdr:rowOff>
    </xdr:from>
    <xdr:to>
      <xdr:col>15</xdr:col>
      <xdr:colOff>187325</xdr:colOff>
      <xdr:row>28</xdr:row>
      <xdr:rowOff>31877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152527</xdr:rowOff>
    </xdr:from>
    <xdr:to>
      <xdr:col>19</xdr:col>
      <xdr:colOff>136525</xdr:colOff>
      <xdr:row>28</xdr:row>
      <xdr:rowOff>41529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478167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37211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478167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83781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108856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48404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債務償還比率は、類似団体平均値と比較</a:t>
          </a:r>
          <a:r>
            <a:rPr kumimoji="1" lang="ja-JP" altLang="en-US" sz="1100">
              <a:solidFill>
                <a:schemeClr val="dk1"/>
              </a:solidFill>
              <a:effectLst/>
              <a:latin typeface="+mn-ea"/>
              <a:ea typeface="+mn-ea"/>
              <a:cs typeface="+mn-cs"/>
            </a:rPr>
            <a:t>して</a:t>
          </a:r>
          <a:r>
            <a:rPr kumimoji="1" lang="ja-JP" altLang="ja-JP" sz="1100">
              <a:solidFill>
                <a:schemeClr val="dk1"/>
              </a:solidFill>
              <a:effectLst/>
              <a:latin typeface="+mn-ea"/>
              <a:ea typeface="+mn-ea"/>
              <a:cs typeface="+mn-cs"/>
            </a:rPr>
            <a:t>上回って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前年度より</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67.9</a:t>
          </a:r>
          <a:r>
            <a:rPr kumimoji="1" lang="ja-JP" altLang="ja-JP" sz="1100">
              <a:solidFill>
                <a:schemeClr val="dk1"/>
              </a:solidFill>
              <a:effectLst/>
              <a:latin typeface="+mn-ea"/>
              <a:ea typeface="+mn-ea"/>
              <a:cs typeface="+mn-cs"/>
            </a:rPr>
            <a:t>ポイント減少している</a:t>
          </a:r>
          <a:r>
            <a:rPr kumimoji="1" lang="ja-JP" altLang="en-US" sz="1100">
              <a:solidFill>
                <a:schemeClr val="dk1"/>
              </a:solidFill>
              <a:effectLst/>
              <a:latin typeface="+mn-ea"/>
              <a:ea typeface="+mn-ea"/>
              <a:cs typeface="+mn-cs"/>
            </a:rPr>
            <a:t>。これは、地方債残高は前年度より約</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億円増加したが、ふるさと応援基金を中心とした充当可能財源の増加が上回ったためである。令和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a:t>
          </a:r>
          <a:r>
            <a:rPr kumimoji="1" lang="ja-JP" altLang="ja-JP" sz="1100">
              <a:solidFill>
                <a:schemeClr val="dk1"/>
              </a:solidFill>
              <a:effectLst/>
              <a:latin typeface="+mn-ea"/>
              <a:ea typeface="+mn-ea"/>
              <a:cs typeface="+mn-cs"/>
            </a:rPr>
            <a:t>され</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公共施設等総合管理計画に基づき統廃合も十分に検討し、適切な維持管理に努めることで、地方債残高の抑制を図る必要がある。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69641</xdr:rowOff>
    </xdr:from>
    <xdr:to>
      <xdr:col>76</xdr:col>
      <xdr:colOff>73025</xdr:colOff>
      <xdr:row>31</xdr:row>
      <xdr:rowOff>171241</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3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48068</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3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2903</xdr:rowOff>
    </xdr:from>
    <xdr:to>
      <xdr:col>72</xdr:col>
      <xdr:colOff>123825</xdr:colOff>
      <xdr:row>32</xdr:row>
      <xdr:rowOff>104503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120441</xdr:rowOff>
    </xdr:from>
    <xdr:to>
      <xdr:col>76</xdr:col>
      <xdr:colOff>22225</xdr:colOff>
      <xdr:row>32</xdr:row>
      <xdr:rowOff>53703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435391"/>
          <a:ext cx="7112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90034</xdr:rowOff>
    </xdr:from>
    <xdr:to>
      <xdr:col>68</xdr:col>
      <xdr:colOff>123825</xdr:colOff>
      <xdr:row>33</xdr:row>
      <xdr:rowOff>20184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5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53703</xdr:rowOff>
    </xdr:from>
    <xdr:to>
      <xdr:col>72</xdr:col>
      <xdr:colOff>73025</xdr:colOff>
      <xdr:row>32</xdr:row>
      <xdr:rowOff>140834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540103"/>
          <a:ext cx="762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95431</xdr:rowOff>
    </xdr:from>
    <xdr:to>
      <xdr:col>64</xdr:col>
      <xdr:colOff>123825</xdr:colOff>
      <xdr:row>33</xdr:row>
      <xdr:rowOff>25581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140834</xdr:rowOff>
    </xdr:from>
    <xdr:to>
      <xdr:col>68</xdr:col>
      <xdr:colOff>73025</xdr:colOff>
      <xdr:row>32</xdr:row>
      <xdr:rowOff>146231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62723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61504</xdr:rowOff>
    </xdr:from>
    <xdr:to>
      <xdr:col>60</xdr:col>
      <xdr:colOff>123825</xdr:colOff>
      <xdr:row>32</xdr:row>
      <xdr:rowOff>163104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5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112304</xdr:rowOff>
    </xdr:from>
    <xdr:to>
      <xdr:col>64</xdr:col>
      <xdr:colOff>73025</xdr:colOff>
      <xdr:row>32</xdr:row>
      <xdr:rowOff>146231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5987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95630</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58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11311</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6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16708</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154231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6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138067</xdr:rowOff>
    </xdr:from>
    <xdr:to>
      <xdr:col>24</xdr:col>
      <xdr:colOff>114300</xdr:colOff>
      <xdr:row>34</xdr:row>
      <xdr:rowOff>68217</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52994</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34</xdr:row>
      <xdr:rowOff>17417</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58075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149678</xdr:rowOff>
    </xdr:from>
    <xdr:to>
      <xdr:col>19</xdr:col>
      <xdr:colOff>177800</xdr:colOff>
      <xdr:row>34</xdr:row>
      <xdr:rowOff>27214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908300" y="5807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92347</xdr:rowOff>
    </xdr:from>
    <xdr:to>
      <xdr:col>6</xdr:col>
      <xdr:colOff>38100</xdr:colOff>
      <xdr:row>34</xdr:row>
      <xdr:rowOff>22497</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143147</xdr:rowOff>
    </xdr:from>
    <xdr:to>
      <xdr:col>10</xdr:col>
      <xdr:colOff>114300</xdr:colOff>
      <xdr:row>33</xdr:row>
      <xdr:rowOff>166007</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5800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45555</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39024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123444</xdr:rowOff>
    </xdr:from>
    <xdr:to>
      <xdr:col>55</xdr:col>
      <xdr:colOff>50800</xdr:colOff>
      <xdr:row>33</xdr:row>
      <xdr:rowOff>53594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56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76471</xdr:rowOff>
    </xdr:from>
    <xdr:ext cx="599010"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55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154699</xdr:rowOff>
    </xdr:from>
    <xdr:to>
      <xdr:col>50</xdr:col>
      <xdr:colOff>165100</xdr:colOff>
      <xdr:row>33</xdr:row>
      <xdr:rowOff>84849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56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2794</xdr:rowOff>
    </xdr:from>
    <xdr:to>
      <xdr:col>55</xdr:col>
      <xdr:colOff>0</xdr:colOff>
      <xdr:row>33</xdr:row>
      <xdr:rowOff>34049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5660644"/>
          <a:ext cx="8382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11621</xdr:rowOff>
    </xdr:from>
    <xdr:to>
      <xdr:col>46</xdr:col>
      <xdr:colOff>38100</xdr:colOff>
      <xdr:row>33</xdr:row>
      <xdr:rowOff>113221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34049</xdr:rowOff>
    </xdr:from>
    <xdr:to>
      <xdr:col>50</xdr:col>
      <xdr:colOff>114300</xdr:colOff>
      <xdr:row>33</xdr:row>
      <xdr:rowOff>62421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5691899"/>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31534</xdr:rowOff>
    </xdr:from>
    <xdr:to>
      <xdr:col>41</xdr:col>
      <xdr:colOff>101600</xdr:colOff>
      <xdr:row>33</xdr:row>
      <xdr:rowOff>133134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62421</xdr:rowOff>
    </xdr:from>
    <xdr:to>
      <xdr:col>45</xdr:col>
      <xdr:colOff>177800</xdr:colOff>
      <xdr:row>33</xdr:row>
      <xdr:rowOff>82334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5720271"/>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114135</xdr:rowOff>
    </xdr:from>
    <xdr:to>
      <xdr:col>36</xdr:col>
      <xdr:colOff>165100</xdr:colOff>
      <xdr:row>40</xdr:row>
      <xdr:rowOff>44285</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82334</xdr:rowOff>
    </xdr:from>
    <xdr:to>
      <xdr:col>41</xdr:col>
      <xdr:colOff>50800</xdr:colOff>
      <xdr:row>39</xdr:row>
      <xdr:rowOff>164935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101376</xdr:rowOff>
    </xdr:from>
    <xdr:ext cx="599010"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27094" y="54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129748</xdr:rowOff>
    </xdr:from>
    <xdr:ext cx="599010"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50794" y="54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149661</xdr:rowOff>
    </xdr:from>
    <xdr:ext cx="599010"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617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60812</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533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xdr:rowOff>
    </xdr:from>
    <xdr:to>
      <xdr:col>24</xdr:col>
      <xdr:colOff>63500</xdr:colOff>
      <xdr:row>56</xdr:row>
      <xdr:rowOff>30480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608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126365</xdr:rowOff>
    </xdr:from>
    <xdr:to>
      <xdr:col>15</xdr:col>
      <xdr:colOff>101600</xdr:colOff>
      <xdr:row>56</xdr:row>
      <xdr:rowOff>56515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xdr:rowOff>
    </xdr:from>
    <xdr:to>
      <xdr:col>19</xdr:col>
      <xdr:colOff>177800</xdr:colOff>
      <xdr:row>56</xdr:row>
      <xdr:rowOff>7620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606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107315</xdr:rowOff>
    </xdr:from>
    <xdr:to>
      <xdr:col>10</xdr:col>
      <xdr:colOff>165100</xdr:colOff>
      <xdr:row>56</xdr:row>
      <xdr:rowOff>37465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158115</xdr:rowOff>
    </xdr:from>
    <xdr:to>
      <xdr:col>15</xdr:col>
      <xdr:colOff>50800</xdr:colOff>
      <xdr:row>56</xdr:row>
      <xdr:rowOff>5715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587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88265</xdr:rowOff>
    </xdr:from>
    <xdr:to>
      <xdr:col>6</xdr:col>
      <xdr:colOff>38100</xdr:colOff>
      <xdr:row>56</xdr:row>
      <xdr:rowOff>18415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139065</xdr:rowOff>
    </xdr:from>
    <xdr:to>
      <xdr:col>10</xdr:col>
      <xdr:colOff>114300</xdr:colOff>
      <xdr:row>55</xdr:row>
      <xdr:rowOff>158115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5688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74947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614361" y="933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73042</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38061" y="9331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53992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49061" y="9312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34942</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293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113742</xdr:rowOff>
    </xdr:from>
    <xdr:to>
      <xdr:col>55</xdr:col>
      <xdr:colOff>50800</xdr:colOff>
      <xdr:row>64</xdr:row>
      <xdr:rowOff>43892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28669</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114164</xdr:rowOff>
    </xdr:from>
    <xdr:to>
      <xdr:col>50</xdr:col>
      <xdr:colOff>165100</xdr:colOff>
      <xdr:row>64</xdr:row>
      <xdr:rowOff>44314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164542</xdr:rowOff>
    </xdr:from>
    <xdr:to>
      <xdr:col>55</xdr:col>
      <xdr:colOff>0</xdr:colOff>
      <xdr:row>63</xdr:row>
      <xdr:rowOff>164964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65892"/>
          <a:ext cx="8382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115758</xdr:rowOff>
    </xdr:from>
    <xdr:to>
      <xdr:col>46</xdr:col>
      <xdr:colOff>38100</xdr:colOff>
      <xdr:row>64</xdr:row>
      <xdr:rowOff>45908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164964</xdr:rowOff>
    </xdr:from>
    <xdr:to>
      <xdr:col>50</xdr:col>
      <xdr:colOff>114300</xdr:colOff>
      <xdr:row>63</xdr:row>
      <xdr:rowOff>166558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6631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116529</xdr:rowOff>
    </xdr:from>
    <xdr:to>
      <xdr:col>41</xdr:col>
      <xdr:colOff>101600</xdr:colOff>
      <xdr:row>64</xdr:row>
      <xdr:rowOff>46679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166558</xdr:rowOff>
    </xdr:from>
    <xdr:to>
      <xdr:col>45</xdr:col>
      <xdr:colOff>177800</xdr:colOff>
      <xdr:row>63</xdr:row>
      <xdr:rowOff>167329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6790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117218</xdr:rowOff>
    </xdr:from>
    <xdr:to>
      <xdr:col>36</xdr:col>
      <xdr:colOff>165100</xdr:colOff>
      <xdr:row>64</xdr:row>
      <xdr:rowOff>47368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167329</xdr:rowOff>
    </xdr:from>
    <xdr:to>
      <xdr:col>41</xdr:col>
      <xdr:colOff>50800</xdr:colOff>
      <xdr:row>63</xdr:row>
      <xdr:rowOff>168018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35441</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91728" y="1100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37035</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515428" y="110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37806</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6264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38495</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37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47625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409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84</xdr:row>
      <xdr:rowOff>7620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5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121920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2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97155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91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61213</xdr:rowOff>
    </xdr:from>
    <xdr:to>
      <xdr:col>55</xdr:col>
      <xdr:colOff>50800</xdr:colOff>
      <xdr:row>79</xdr:row>
      <xdr:rowOff>162813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36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84090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84837</xdr:rowOff>
    </xdr:from>
    <xdr:to>
      <xdr:col>50</xdr:col>
      <xdr:colOff>165100</xdr:colOff>
      <xdr:row>80</xdr:row>
      <xdr:rowOff>14987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112013</xdr:rowOff>
    </xdr:from>
    <xdr:to>
      <xdr:col>55</xdr:col>
      <xdr:colOff>0</xdr:colOff>
      <xdr:row>79</xdr:row>
      <xdr:rowOff>135637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3656563"/>
          <a:ext cx="8382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135637</xdr:rowOff>
    </xdr:from>
    <xdr:to>
      <xdr:col>50</xdr:col>
      <xdr:colOff>114300</xdr:colOff>
      <xdr:row>80</xdr:row>
      <xdr:rowOff>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3680187"/>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122174</xdr:rowOff>
    </xdr:from>
    <xdr:to>
      <xdr:col>41</xdr:col>
      <xdr:colOff>101600</xdr:colOff>
      <xdr:row>80</xdr:row>
      <xdr:rowOff>52324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1524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37160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142748</xdr:rowOff>
    </xdr:from>
    <xdr:to>
      <xdr:col>36</xdr:col>
      <xdr:colOff>165100</xdr:colOff>
      <xdr:row>80</xdr:row>
      <xdr:rowOff>72898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xdr:rowOff>
    </xdr:from>
    <xdr:to>
      <xdr:col>41</xdr:col>
      <xdr:colOff>50800</xdr:colOff>
      <xdr:row>80</xdr:row>
      <xdr:rowOff>22098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37175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31514</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68851</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89425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38</xdr:row>
      <xdr:rowOff>9525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38937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39</xdr:row>
      <xdr:rowOff>11430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4592300" y="638937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11430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66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65405</xdr:rowOff>
    </xdr:from>
    <xdr:to>
      <xdr:col>67</xdr:col>
      <xdr:colOff>101600</xdr:colOff>
      <xdr:row>40</xdr:row>
      <xdr:rowOff>167005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40</xdr:row>
      <xdr:rowOff>116205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66369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158132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84836</xdr:rowOff>
    </xdr:from>
    <xdr:to>
      <xdr:col>112</xdr:col>
      <xdr:colOff>38100</xdr:colOff>
      <xdr:row>38</xdr:row>
      <xdr:rowOff>14986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135636</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64655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xdr:rowOff>
    </xdr:from>
    <xdr:to>
      <xdr:col>107</xdr:col>
      <xdr:colOff>101600</xdr:colOff>
      <xdr:row>38</xdr:row>
      <xdr:rowOff>113284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135636</xdr:rowOff>
    </xdr:from>
    <xdr:to>
      <xdr:col>111</xdr:col>
      <xdr:colOff>177800</xdr:colOff>
      <xdr:row>38</xdr:row>
      <xdr:rowOff>62484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64792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18542</xdr:rowOff>
    </xdr:from>
    <xdr:to>
      <xdr:col>102</xdr:col>
      <xdr:colOff>165100</xdr:colOff>
      <xdr:row>38</xdr:row>
      <xdr:rowOff>120142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38</xdr:row>
      <xdr:rowOff>69342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65775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29972</xdr:rowOff>
    </xdr:from>
    <xdr:to>
      <xdr:col>98</xdr:col>
      <xdr:colOff>38100</xdr:colOff>
      <xdr:row>38</xdr:row>
      <xdr:rowOff>131572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69342</xdr:rowOff>
    </xdr:from>
    <xdr:to>
      <xdr:col>102</xdr:col>
      <xdr:colOff>114300</xdr:colOff>
      <xdr:row>38</xdr:row>
      <xdr:rowOff>80772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8656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31513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129811</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136669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148099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95250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99860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99060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4592300" y="10039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99060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012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68580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9944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1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100-00004A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100-00004C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100-00004E02000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137566</xdr:rowOff>
    </xdr:from>
    <xdr:to>
      <xdr:col>116</xdr:col>
      <xdr:colOff>114300</xdr:colOff>
      <xdr:row>59</xdr:row>
      <xdr:rowOff>67716</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2110700" y="100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160443</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100-00005A020000}"/>
            </a:ext>
          </a:extLst>
        </xdr:cNvPr>
        <xdr:cNvSpPr txBox="1"/>
      </xdr:nvSpPr>
      <xdr:spPr>
        <a:xfrm>
          <a:off x="22199600" y="99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67614</xdr:rowOff>
    </xdr:from>
    <xdr:to>
      <xdr:col>112</xdr:col>
      <xdr:colOff>38100</xdr:colOff>
      <xdr:row>58</xdr:row>
      <xdr:rowOff>169214</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272500" y="100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118414</xdr:rowOff>
    </xdr:from>
    <xdr:to>
      <xdr:col>116</xdr:col>
      <xdr:colOff>63500</xdr:colOff>
      <xdr:row>59</xdr:row>
      <xdr:rowOff>16916</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1323300" y="1006251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83617</xdr:rowOff>
    </xdr:from>
    <xdr:to>
      <xdr:col>107</xdr:col>
      <xdr:colOff>101600</xdr:colOff>
      <xdr:row>59</xdr:row>
      <xdr:rowOff>13767</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100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118414</xdr:rowOff>
    </xdr:from>
    <xdr:to>
      <xdr:col>111</xdr:col>
      <xdr:colOff>177800</xdr:colOff>
      <xdr:row>58</xdr:row>
      <xdr:rowOff>134417</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434300" y="1006251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95504</xdr:rowOff>
    </xdr:from>
    <xdr:to>
      <xdr:col>102</xdr:col>
      <xdr:colOff>165100</xdr:colOff>
      <xdr:row>59</xdr:row>
      <xdr:rowOff>25654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494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134417</xdr:rowOff>
    </xdr:from>
    <xdr:to>
      <xdr:col>107</xdr:col>
      <xdr:colOff>50800</xdr:colOff>
      <xdr:row>58</xdr:row>
      <xdr:rowOff>146304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9545300" y="10078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111963</xdr:rowOff>
    </xdr:from>
    <xdr:to>
      <xdr:col>98</xdr:col>
      <xdr:colOff>38100</xdr:colOff>
      <xdr:row>59</xdr:row>
      <xdr:rowOff>42113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605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146304</xdr:rowOff>
    </xdr:from>
    <xdr:to>
      <xdr:col>102</xdr:col>
      <xdr:colOff>114300</xdr:colOff>
      <xdr:row>58</xdr:row>
      <xdr:rowOff>162763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8656300" y="100904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14291</xdr:rowOff>
    </xdr:from>
    <xdr:ext cx="469744" cy="259045"/>
    <xdr:sp macro="" textlink="">
      <xdr:nvSpPr>
        <xdr:cNvPr id="615" name="n_1mainValue【学校施設】&#10;一人当たり面積">
          <a:extLst>
            <a:ext uri="{FF2B5EF4-FFF2-40B4-BE49-F238E27FC236}">
              <a16:creationId xmlns:a16="http://schemas.microsoft.com/office/drawing/2014/main" id="{00000000-0008-0000-0100-000067020000}"/>
            </a:ext>
          </a:extLst>
        </xdr:cNvPr>
        <xdr:cNvSpPr txBox="1"/>
      </xdr:nvSpPr>
      <xdr:spPr>
        <a:xfrm>
          <a:off x="21075727" y="97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30294</xdr:rowOff>
    </xdr:from>
    <xdr:ext cx="469744" cy="259045"/>
    <xdr:sp macro="" textlink="">
      <xdr:nvSpPr>
        <xdr:cNvPr id="616" name="n_2mainValue【学校施設】&#10;一人当たり面積">
          <a:extLst>
            <a:ext uri="{FF2B5EF4-FFF2-40B4-BE49-F238E27FC236}">
              <a16:creationId xmlns:a16="http://schemas.microsoft.com/office/drawing/2014/main" id="{00000000-0008-0000-0100-000068020000}"/>
            </a:ext>
          </a:extLst>
        </xdr:cNvPr>
        <xdr:cNvSpPr txBox="1"/>
      </xdr:nvSpPr>
      <xdr:spPr>
        <a:xfrm>
          <a:off x="20199427" y="980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42181</xdr:rowOff>
    </xdr:from>
    <xdr:ext cx="469744" cy="259045"/>
    <xdr:sp macro="" textlink="">
      <xdr:nvSpPr>
        <xdr:cNvPr id="617" name="n_3mainValue【学校施設】&#10;一人当たり面積">
          <a:extLst>
            <a:ext uri="{FF2B5EF4-FFF2-40B4-BE49-F238E27FC236}">
              <a16:creationId xmlns:a16="http://schemas.microsoft.com/office/drawing/2014/main" id="{00000000-0008-0000-0100-000069020000}"/>
            </a:ext>
          </a:extLst>
        </xdr:cNvPr>
        <xdr:cNvSpPr txBox="1"/>
      </xdr:nvSpPr>
      <xdr:spPr>
        <a:xfrm>
          <a:off x="19310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58640</xdr:rowOff>
    </xdr:from>
    <xdr:ext cx="469744" cy="259045"/>
    <xdr:sp macro="" textlink="">
      <xdr:nvSpPr>
        <xdr:cNvPr id="618" name="n_4mainValue【学校施設】&#10;一人当たり面積">
          <a:extLst>
            <a:ext uri="{FF2B5EF4-FFF2-40B4-BE49-F238E27FC236}">
              <a16:creationId xmlns:a16="http://schemas.microsoft.com/office/drawing/2014/main" id="{00000000-0008-0000-0100-00006A020000}"/>
            </a:ext>
          </a:extLst>
        </xdr:cNvPr>
        <xdr:cNvSpPr txBox="1"/>
      </xdr:nvSpPr>
      <xdr:spPr>
        <a:xfrm>
          <a:off x="18421427"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1905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78136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154305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104</xdr:row>
      <xdr:rowOff>30480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3703300" y="17777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30480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782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100-0000AD020000}"/>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100-0000AE020000}"/>
            </a:ext>
          </a:extLst>
        </xdr:cNvPr>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100-0000AF020000}"/>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100-0000B002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156211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1323300" y="17449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156211</xdr:rowOff>
    </xdr:from>
    <xdr:to>
      <xdr:col>111</xdr:col>
      <xdr:colOff>177800</xdr:colOff>
      <xdr:row>102</xdr:row>
      <xdr:rowOff>7620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0434300" y="1747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144599</xdr:rowOff>
    </xdr:from>
    <xdr:to>
      <xdr:col>102</xdr:col>
      <xdr:colOff>165100</xdr:colOff>
      <xdr:row>102</xdr:row>
      <xdr:rowOff>74749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23949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9545300" y="174955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167458</xdr:rowOff>
    </xdr:from>
    <xdr:to>
      <xdr:col>98</xdr:col>
      <xdr:colOff>38100</xdr:colOff>
      <xdr:row>102</xdr:row>
      <xdr:rowOff>97608</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23949</xdr:rowOff>
    </xdr:from>
    <xdr:to>
      <xdr:col>102</xdr:col>
      <xdr:colOff>114300</xdr:colOff>
      <xdr:row>102</xdr:row>
      <xdr:rowOff>46808</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8656300" y="175118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78939</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91276</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114135</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大きく下回っている施設は、「道路」「橋りょう・トンネル」であり、やや下回っているのが「学校施設」「公民館」である。類似団体と比較してやや高くなっている施設は、「公営住宅」で、「認定こども園・幼稚園・保育所」は類似団体とほぼ同値である。</a:t>
          </a:r>
          <a:r>
            <a:rPr kumimoji="1" lang="ja-JP" altLang="en-US" sz="1100">
              <a:solidFill>
                <a:sysClr val="windowText" lastClr="000000"/>
              </a:solidFill>
              <a:effectLst/>
              <a:latin typeface="+mn-ea"/>
              <a:ea typeface="+mn-ea"/>
              <a:cs typeface="+mn-cs"/>
            </a:rPr>
            <a:t>公営住宅のうち、町営住宅については、</a:t>
          </a:r>
          <a:r>
            <a:rPr lang="ja-JP" altLang="en-US" sz="1100">
              <a:latin typeface="+mn-ea"/>
              <a:ea typeface="+mn-ea"/>
            </a:rPr>
            <a:t>施設の長寿命化を図るため予防保全型の維持管理を行い、全体の保全費用の縮減に努めていく。また、改良住宅は「養老町改良住宅譲渡基本方針」に基づき、譲渡による保有数の削減を進め、</a:t>
          </a:r>
          <a:r>
            <a:rPr lang="ja-JP" altLang="en-US" sz="1100">
              <a:solidFill>
                <a:sysClr val="windowText" lastClr="000000"/>
              </a:solidFill>
              <a:latin typeface="+mn-ea"/>
              <a:ea typeface="+mn-ea"/>
            </a:rPr>
            <a:t>改良住宅の適正数の検討を行う。</a:t>
          </a:r>
          <a:r>
            <a:rPr kumimoji="1" lang="ja-JP" altLang="ja-JP" sz="1100">
              <a:solidFill>
                <a:schemeClr val="dk1"/>
              </a:solidFill>
              <a:effectLst/>
              <a:latin typeface="+mn-ea"/>
              <a:ea typeface="+mn-ea"/>
              <a:cs typeface="+mn-cs"/>
            </a:rPr>
            <a:t>「認定こども園・幼稚園・保育所」</a:t>
          </a:r>
          <a:r>
            <a:rPr kumimoji="1" lang="ja-JP" altLang="en-US" sz="1100">
              <a:solidFill>
                <a:schemeClr val="dk1"/>
              </a:solidFill>
              <a:effectLst/>
              <a:latin typeface="+mn-ea"/>
              <a:ea typeface="+mn-ea"/>
              <a:cs typeface="+mn-cs"/>
            </a:rPr>
            <a:t>は、</a:t>
          </a:r>
          <a:r>
            <a:rPr lang="ja-JP" altLang="en-US">
              <a:latin typeface="+mn-ea"/>
              <a:ea typeface="+mn-ea"/>
            </a:rPr>
            <a:t>施設の長寿命化を図るため、予防保全型の維持管理を行い全体の保全費用の縮減 に努める。施設の統合・運用については、「子ども子育て支援計画」に基づき行うものとする。令和</a:t>
          </a:r>
          <a:r>
            <a:rPr lang="en-US" altLang="ja-JP">
              <a:latin typeface="+mn-ea"/>
              <a:ea typeface="+mn-ea"/>
            </a:rPr>
            <a:t>4</a:t>
          </a:r>
          <a:r>
            <a:rPr lang="ja-JP" altLang="en-US">
              <a:latin typeface="+mn-ea"/>
              <a:ea typeface="+mn-ea"/>
            </a:rPr>
            <a:t>年度には養老小学校を拠点とし、</a:t>
          </a:r>
          <a:r>
            <a:rPr lang="en-US" altLang="ja-JP">
              <a:latin typeface="+mn-ea"/>
              <a:ea typeface="+mn-ea"/>
            </a:rPr>
            <a:t>3</a:t>
          </a:r>
          <a:r>
            <a:rPr lang="ja-JP" altLang="en-US">
              <a:latin typeface="+mn-ea"/>
              <a:ea typeface="+mn-ea"/>
            </a:rPr>
            <a:t>校の給食施設を集約化する予定である。</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38354</xdr:rowOff>
    </xdr:from>
    <xdr:to>
      <xdr:col>24</xdr:col>
      <xdr:colOff>114300</xdr:colOff>
      <xdr:row>56</xdr:row>
      <xdr:rowOff>139954</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61231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949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157226</xdr:rowOff>
    </xdr:from>
    <xdr:to>
      <xdr:col>20</xdr:col>
      <xdr:colOff>38100</xdr:colOff>
      <xdr:row>56</xdr:row>
      <xdr:rowOff>87376</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36576</xdr:rowOff>
    </xdr:from>
    <xdr:to>
      <xdr:col>24</xdr:col>
      <xdr:colOff>63500</xdr:colOff>
      <xdr:row>56</xdr:row>
      <xdr:rowOff>89154</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797300" y="96377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102362</xdr:rowOff>
    </xdr:from>
    <xdr:to>
      <xdr:col>15</xdr:col>
      <xdr:colOff>101600</xdr:colOff>
      <xdr:row>56</xdr:row>
      <xdr:rowOff>32512</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153162</xdr:rowOff>
    </xdr:from>
    <xdr:to>
      <xdr:col>19</xdr:col>
      <xdr:colOff>177800</xdr:colOff>
      <xdr:row>56</xdr:row>
      <xdr:rowOff>36576</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9582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45212</xdr:rowOff>
    </xdr:from>
    <xdr:to>
      <xdr:col>10</xdr:col>
      <xdr:colOff>165100</xdr:colOff>
      <xdr:row>55</xdr:row>
      <xdr:rowOff>146812</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94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96012</xdr:rowOff>
    </xdr:from>
    <xdr:to>
      <xdr:col>15</xdr:col>
      <xdr:colOff>50800</xdr:colOff>
      <xdr:row>55</xdr:row>
      <xdr:rowOff>153162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95257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42926</xdr:rowOff>
    </xdr:from>
    <xdr:to>
      <xdr:col>6</xdr:col>
      <xdr:colOff>38100</xdr:colOff>
      <xdr:row>57</xdr:row>
      <xdr:rowOff>144526</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96012</xdr:rowOff>
    </xdr:from>
    <xdr:to>
      <xdr:col>10</xdr:col>
      <xdr:colOff>114300</xdr:colOff>
      <xdr:row>57</xdr:row>
      <xdr:rowOff>93726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1130300" y="9525762"/>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103903</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49039</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163339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925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161053</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143527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7620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15240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20955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645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105410</xdr:rowOff>
    </xdr:from>
    <xdr:to>
      <xdr:col>36</xdr:col>
      <xdr:colOff>165100</xdr:colOff>
      <xdr:row>62</xdr:row>
      <xdr:rowOff>35560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156210</xdr:rowOff>
    </xdr:from>
    <xdr:to>
      <xdr:col>41</xdr:col>
      <xdr:colOff>50800</xdr:colOff>
      <xdr:row>62</xdr:row>
      <xdr:rowOff>20955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972300" y="10614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62882</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26687</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2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00000000-0008-0000-0200-0000B900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200-0000BB00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200-0000BD00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200-0000C9000000}"/>
            </a:ext>
          </a:extLst>
        </xdr:cNvPr>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xdr:rowOff>
    </xdr:from>
    <xdr:to>
      <xdr:col>20</xdr:col>
      <xdr:colOff>38100</xdr:colOff>
      <xdr:row>81</xdr:row>
      <xdr:rowOff>116332</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3746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65532</xdr:rowOff>
    </xdr:from>
    <xdr:to>
      <xdr:col>24</xdr:col>
      <xdr:colOff>63500</xdr:colOff>
      <xdr:row>81</xdr:row>
      <xdr:rowOff>99822</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3797300" y="139529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140463</xdr:rowOff>
    </xdr:from>
    <xdr:to>
      <xdr:col>15</xdr:col>
      <xdr:colOff>101600</xdr:colOff>
      <xdr:row>81</xdr:row>
      <xdr:rowOff>70613</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2857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19813</xdr:rowOff>
    </xdr:from>
    <xdr:to>
      <xdr:col>19</xdr:col>
      <xdr:colOff>177800</xdr:colOff>
      <xdr:row>81</xdr:row>
      <xdr:rowOff>65532</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2908300" y="139072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81</xdr:row>
      <xdr:rowOff>19813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019300" y="1369923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53594</xdr:rowOff>
    </xdr:from>
    <xdr:to>
      <xdr:col>6</xdr:col>
      <xdr:colOff>38100</xdr:colOff>
      <xdr:row>80</xdr:row>
      <xdr:rowOff>155194</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079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80</xdr:row>
      <xdr:rowOff>104394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flipV="1">
          <a:off x="1130300" y="13699237"/>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107459</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61740</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146321</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29227</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17780</xdr:rowOff>
    </xdr:from>
    <xdr:to>
      <xdr:col>50</xdr:col>
      <xdr:colOff>165100</xdr:colOff>
      <xdr:row>83</xdr:row>
      <xdr:rowOff>119380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68580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9639300" y="14287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68580</xdr:rowOff>
    </xdr:from>
    <xdr:to>
      <xdr:col>50</xdr:col>
      <xdr:colOff>114300</xdr:colOff>
      <xdr:row>83</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8750300" y="1429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781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83</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861300" y="140627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17780</xdr:rowOff>
    </xdr:from>
    <xdr:to>
      <xdr:col>36</xdr:col>
      <xdr:colOff>165100</xdr:colOff>
      <xdr:row>83</xdr:row>
      <xdr:rowOff>119380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92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3811</xdr:rowOff>
    </xdr:from>
    <xdr:to>
      <xdr:col>41</xdr:col>
      <xdr:colOff>50800</xdr:colOff>
      <xdr:row>83</xdr:row>
      <xdr:rowOff>68580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6972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135907</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93917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8515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7626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135907</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6737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00000000-0008-0000-0200-00002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98" name="【市民会館】&#10;有形固定資産減価償却率最小値テキスト">
          <a:extLst>
            <a:ext uri="{FF2B5EF4-FFF2-40B4-BE49-F238E27FC236}">
              <a16:creationId xmlns:a16="http://schemas.microsoft.com/office/drawing/2014/main" id="{00000000-0008-0000-0200-00002A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00" name="【市民会館】&#10;有形固定資産減価償却率最大値テキスト">
          <a:extLst>
            <a:ext uri="{FF2B5EF4-FFF2-40B4-BE49-F238E27FC236}">
              <a16:creationId xmlns:a16="http://schemas.microsoft.com/office/drawing/2014/main" id="{00000000-0008-0000-0200-00002C01000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00000000-0008-0000-0200-00002E010000}"/>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68835</xdr:rowOff>
    </xdr:from>
    <xdr:to>
      <xdr:col>24</xdr:col>
      <xdr:colOff>114300</xdr:colOff>
      <xdr:row>99</xdr:row>
      <xdr:rowOff>170435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45847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21862</xdr:rowOff>
    </xdr:from>
    <xdr:ext cx="405111" cy="259045"/>
    <xdr:sp macro="" textlink="">
      <xdr:nvSpPr>
        <xdr:cNvPr id="314" name="【市民会館】&#10;有形固定資産減価償却率該当値テキスト">
          <a:extLst>
            <a:ext uri="{FF2B5EF4-FFF2-40B4-BE49-F238E27FC236}">
              <a16:creationId xmlns:a16="http://schemas.microsoft.com/office/drawing/2014/main" id="{00000000-0008-0000-0200-00003A010000}"/>
            </a:ext>
          </a:extLst>
        </xdr:cNvPr>
        <xdr:cNvSpPr txBox="1"/>
      </xdr:nvSpPr>
      <xdr:spPr>
        <a:xfrm>
          <a:off x="4673600" y="1699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50546</xdr:rowOff>
    </xdr:from>
    <xdr:to>
      <xdr:col>20</xdr:col>
      <xdr:colOff>38100</xdr:colOff>
      <xdr:row>102</xdr:row>
      <xdr:rowOff>152146</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3746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119635</xdr:rowOff>
    </xdr:from>
    <xdr:to>
      <xdr:col>24</xdr:col>
      <xdr:colOff>63500</xdr:colOff>
      <xdr:row>102</xdr:row>
      <xdr:rowOff>101346</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3797300" y="17093185"/>
          <a:ext cx="838200" cy="4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61976</xdr:rowOff>
    </xdr:from>
    <xdr:to>
      <xdr:col>15</xdr:col>
      <xdr:colOff>101600</xdr:colOff>
      <xdr:row>101</xdr:row>
      <xdr:rowOff>163576</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2857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112776</xdr:rowOff>
    </xdr:from>
    <xdr:to>
      <xdr:col>19</xdr:col>
      <xdr:colOff>177800</xdr:colOff>
      <xdr:row>102</xdr:row>
      <xdr:rowOff>101346</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2908300" y="1742922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101</xdr:row>
      <xdr:rowOff>112776</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2019300" y="1726692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68835</xdr:rowOff>
    </xdr:from>
    <xdr:to>
      <xdr:col>6</xdr:col>
      <xdr:colOff>38100</xdr:colOff>
      <xdr:row>104</xdr:row>
      <xdr:rowOff>170435</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79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104</xdr:row>
      <xdr:rowOff>119635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130300" y="17266920"/>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23" name="n_1ave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24" name="n_2aveValue【市民会館】&#10;有形固定資産減価償却率">
          <a:extLst>
            <a:ext uri="{FF2B5EF4-FFF2-40B4-BE49-F238E27FC236}">
              <a16:creationId xmlns:a16="http://schemas.microsoft.com/office/drawing/2014/main" id="{00000000-0008-0000-0200-000044010000}"/>
            </a:ext>
          </a:extLst>
        </xdr:cNvPr>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325" name="n_3aveValue【市民会館】&#10;有形固定資産減価償却率">
          <a:extLst>
            <a:ext uri="{FF2B5EF4-FFF2-40B4-BE49-F238E27FC236}">
              <a16:creationId xmlns:a16="http://schemas.microsoft.com/office/drawing/2014/main" id="{00000000-0008-0000-0200-000045010000}"/>
            </a:ext>
          </a:extLst>
        </xdr:cNvPr>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26" name="n_4aveValue【市民会館】&#10;有形固定資産減価償却率">
          <a:extLst>
            <a:ext uri="{FF2B5EF4-FFF2-40B4-BE49-F238E27FC236}">
              <a16:creationId xmlns:a16="http://schemas.microsoft.com/office/drawing/2014/main" id="{00000000-0008-0000-0200-000046010000}"/>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168673</xdr:rowOff>
    </xdr:from>
    <xdr:ext cx="405111" cy="259045"/>
    <xdr:sp macro="" textlink="">
      <xdr:nvSpPr>
        <xdr:cNvPr id="327" name="n_1main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8653</xdr:rowOff>
    </xdr:from>
    <xdr:ext cx="405111" cy="259045"/>
    <xdr:sp macro="" textlink="">
      <xdr:nvSpPr>
        <xdr:cNvPr id="328" name="n_2main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17797</xdr:rowOff>
    </xdr:from>
    <xdr:ext cx="405111" cy="259045"/>
    <xdr:sp macro="" textlink="">
      <xdr:nvSpPr>
        <xdr:cNvPr id="329" name="n_3main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161562</xdr:rowOff>
    </xdr:from>
    <xdr:ext cx="405111" cy="259045"/>
    <xdr:sp macro="" textlink="">
      <xdr:nvSpPr>
        <xdr:cNvPr id="330" name="n_4main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2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200-000063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200-000065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200-000067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120650</xdr:rowOff>
    </xdr:from>
    <xdr:to>
      <xdr:col>36</xdr:col>
      <xdr:colOff>165100</xdr:colOff>
      <xdr:row>106</xdr:row>
      <xdr:rowOff>50800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71" name="n_1aveValue【市民会館】&#10;一人当たり面積">
          <a:extLst>
            <a:ext uri="{FF2B5EF4-FFF2-40B4-BE49-F238E27FC236}">
              <a16:creationId xmlns:a16="http://schemas.microsoft.com/office/drawing/2014/main" id="{00000000-0008-0000-0200-000073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72" name="n_2aveValue【市民会館】&#10;一人当たり面積">
          <a:extLst>
            <a:ext uri="{FF2B5EF4-FFF2-40B4-BE49-F238E27FC236}">
              <a16:creationId xmlns:a16="http://schemas.microsoft.com/office/drawing/2014/main" id="{00000000-0008-0000-0200-000074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73" name="n_3aveValue【市民会館】&#10;一人当たり面積">
          <a:extLst>
            <a:ext uri="{FF2B5EF4-FFF2-40B4-BE49-F238E27FC236}">
              <a16:creationId xmlns:a16="http://schemas.microsoft.com/office/drawing/2014/main" id="{00000000-0008-0000-0200-000075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74" name="n_4aveValue【市民会館】&#10;一人当たり面積">
          <a:extLst>
            <a:ext uri="{FF2B5EF4-FFF2-40B4-BE49-F238E27FC236}">
              <a16:creationId xmlns:a16="http://schemas.microsoft.com/office/drawing/2014/main" id="{00000000-0008-0000-0200-000076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41927</xdr:rowOff>
    </xdr:from>
    <xdr:ext cx="469744" cy="259045"/>
    <xdr:sp macro="" textlink="">
      <xdr:nvSpPr>
        <xdr:cNvPr id="375" name="n_4mainValue【市民会館】&#10;一人当たり面積">
          <a:extLst>
            <a:ext uri="{FF2B5EF4-FFF2-40B4-BE49-F238E27FC236}">
              <a16:creationId xmlns:a16="http://schemas.microsoft.com/office/drawing/2014/main" id="{00000000-0008-0000-0200-000077010000}"/>
            </a:ext>
          </a:extLst>
        </xdr:cNvPr>
        <xdr:cNvSpPr txBox="1"/>
      </xdr:nvSpPr>
      <xdr:spPr>
        <a:xfrm>
          <a:off x="6737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00000000-0008-0000-0200-00008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00000000-0008-0000-0200-00009101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00000000-0008-0000-0200-00009301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00000000-0008-0000-0200-000095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17" name="【一般廃棄物処理施設】&#10;有形固定資産減価償却率該当値テキスト">
          <a:extLst>
            <a:ext uri="{FF2B5EF4-FFF2-40B4-BE49-F238E27FC236}">
              <a16:creationId xmlns:a16="http://schemas.microsoft.com/office/drawing/2014/main" id="{00000000-0008-0000-0200-0000A1010000}"/>
            </a:ext>
          </a:extLst>
        </xdr:cNvPr>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30480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5481300" y="615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113030</xdr:rowOff>
    </xdr:from>
    <xdr:to>
      <xdr:col>67</xdr:col>
      <xdr:colOff>101600</xdr:colOff>
      <xdr:row>34</xdr:row>
      <xdr:rowOff>43180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2763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70502</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00000000-0008-0000-0200-0000A8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59707</xdr:rowOff>
    </xdr:from>
    <xdr:ext cx="405111" cy="259045"/>
    <xdr:sp macro="" textlink="">
      <xdr:nvSpPr>
        <xdr:cNvPr id="426" name="n_4main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2611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00000000-0008-0000-0200-0000C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00000000-0008-0000-0200-0000C301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00000000-0008-0000-0200-0000C501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55" name="【一般廃棄物処理施設】&#10;一人当たり有形固定資産（償却資産）額平均値テキスト">
          <a:extLst>
            <a:ext uri="{FF2B5EF4-FFF2-40B4-BE49-F238E27FC236}">
              <a16:creationId xmlns:a16="http://schemas.microsoft.com/office/drawing/2014/main" id="{00000000-0008-0000-0200-0000C7010000}"/>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76119</xdr:rowOff>
    </xdr:from>
    <xdr:to>
      <xdr:col>116</xdr:col>
      <xdr:colOff>114300</xdr:colOff>
      <xdr:row>42</xdr:row>
      <xdr:rowOff>6269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22110700" y="71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162496</xdr:rowOff>
    </xdr:from>
    <xdr:ext cx="534377" cy="259045"/>
    <xdr:sp macro="" textlink="">
      <xdr:nvSpPr>
        <xdr:cNvPr id="467" name="【一般廃棄物処理施設】&#10;一人当たり有形固定資産（償却資産）額該当値テキスト">
          <a:extLst>
            <a:ext uri="{FF2B5EF4-FFF2-40B4-BE49-F238E27FC236}">
              <a16:creationId xmlns:a16="http://schemas.microsoft.com/office/drawing/2014/main" id="{00000000-0008-0000-0200-0000D3010000}"/>
            </a:ext>
          </a:extLst>
        </xdr:cNvPr>
        <xdr:cNvSpPr txBox="1"/>
      </xdr:nvSpPr>
      <xdr:spPr>
        <a:xfrm>
          <a:off x="22199600" y="7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77757</xdr:rowOff>
    </xdr:from>
    <xdr:to>
      <xdr:col>112</xdr:col>
      <xdr:colOff>38100</xdr:colOff>
      <xdr:row>42</xdr:row>
      <xdr:rowOff>7907</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21272500" y="71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126919</xdr:rowOff>
    </xdr:from>
    <xdr:to>
      <xdr:col>116</xdr:col>
      <xdr:colOff>63500</xdr:colOff>
      <xdr:row>41</xdr:row>
      <xdr:rowOff>128557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1323300" y="715636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54196</xdr:rowOff>
    </xdr:from>
    <xdr:to>
      <xdr:col>98</xdr:col>
      <xdr:colOff>38100</xdr:colOff>
      <xdr:row>40</xdr:row>
      <xdr:rowOff>155796</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8605500" y="69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00000000-0008-0000-0200-0000D7010000}"/>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00000000-0008-0000-0200-0000D8010000}"/>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73" name="n_3aveValue【一般廃棄物処理施設】&#10;一人当たり有形固定資産（償却資産）額">
          <a:extLst>
            <a:ext uri="{FF2B5EF4-FFF2-40B4-BE49-F238E27FC236}">
              <a16:creationId xmlns:a16="http://schemas.microsoft.com/office/drawing/2014/main" id="{00000000-0008-0000-0200-0000D9010000}"/>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74" name="n_4aveValue【一般廃棄物処理施設】&#10;一人当たり有形固定資産（償却資産）額">
          <a:extLst>
            <a:ext uri="{FF2B5EF4-FFF2-40B4-BE49-F238E27FC236}">
              <a16:creationId xmlns:a16="http://schemas.microsoft.com/office/drawing/2014/main" id="{00000000-0008-0000-0200-0000DA010000}"/>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170484</xdr:rowOff>
    </xdr:from>
    <xdr:ext cx="534377" cy="259045"/>
    <xdr:sp macro="" textlink="">
      <xdr:nvSpPr>
        <xdr:cNvPr id="475" name="n_1main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1043411" y="71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146923</xdr:rowOff>
    </xdr:from>
    <xdr:ext cx="534377" cy="259045"/>
    <xdr:sp macro="" textlink="">
      <xdr:nvSpPr>
        <xdr:cNvPr id="476" name="n_4main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18389111" y="70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2" name="【保健センター・保健所】&#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4" name="【保健センター・保健所】&#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80010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592300" y="1032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34290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3703300" y="1027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160020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814300" y="1022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00000000-0008-0000-0200-00000F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00000000-0008-0000-0200-000010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00000000-0008-0000-0200-000011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0000000-0008-0000-0200-00001202000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00000000-0008-0000-0200-000013020000}"/>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00000000-0008-0000-0200-00001402000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534" name="n_4main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00000000-0008-0000-0200-00002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00000000-0008-0000-0200-00002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00000000-0008-0000-0200-00002F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00000000-0008-0000-0200-00003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00000000-0008-0000-0200-00003D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66294</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18656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82" name="n_1aveValue【保健センター・保健所】&#10;一人当たり面積">
          <a:extLst>
            <a:ext uri="{FF2B5EF4-FFF2-40B4-BE49-F238E27FC236}">
              <a16:creationId xmlns:a16="http://schemas.microsoft.com/office/drawing/2014/main" id="{00000000-0008-0000-0200-000046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3" name="n_2aveValue【保健センター・保健所】&#10;一人当たり面積">
          <a:extLst>
            <a:ext uri="{FF2B5EF4-FFF2-40B4-BE49-F238E27FC236}">
              <a16:creationId xmlns:a16="http://schemas.microsoft.com/office/drawing/2014/main" id="{00000000-0008-0000-0200-000047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4" name="n_3aveValue【保健センター・保健所】&#10;一人当たり面積">
          <a:extLst>
            <a:ext uri="{FF2B5EF4-FFF2-40B4-BE49-F238E27FC236}">
              <a16:creationId xmlns:a16="http://schemas.microsoft.com/office/drawing/2014/main" id="{00000000-0008-0000-0200-000048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5" name="n_4aveValue【保健センター・保健所】&#10;一人当たり面積">
          <a:extLst>
            <a:ext uri="{FF2B5EF4-FFF2-40B4-BE49-F238E27FC236}">
              <a16:creationId xmlns:a16="http://schemas.microsoft.com/office/drawing/2014/main" id="{00000000-0008-0000-0200-000049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86" name="n_1mainValue【保健センター・保健所】&#10;一人当たり面積">
          <a:extLst>
            <a:ext uri="{FF2B5EF4-FFF2-40B4-BE49-F238E27FC236}">
              <a16:creationId xmlns:a16="http://schemas.microsoft.com/office/drawing/2014/main" id="{00000000-0008-0000-0200-00004A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87" name="n_2mainValue【保健センター・保健所】&#10;一人当たり面積">
          <a:extLst>
            <a:ext uri="{FF2B5EF4-FFF2-40B4-BE49-F238E27FC236}">
              <a16:creationId xmlns:a16="http://schemas.microsoft.com/office/drawing/2014/main" id="{00000000-0008-0000-0200-00004B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88" name="n_3mainValue【保健センター・保健所】&#10;一人当たり面積">
          <a:extLst>
            <a:ext uri="{FF2B5EF4-FFF2-40B4-BE49-F238E27FC236}">
              <a16:creationId xmlns:a16="http://schemas.microsoft.com/office/drawing/2014/main" id="{00000000-0008-0000-0200-00004C020000}"/>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589" name="n_4mainValue【保健センター・保健所】&#10;一人当たり面積">
          <a:extLst>
            <a:ext uri="{FF2B5EF4-FFF2-40B4-BE49-F238E27FC236}">
              <a16:creationId xmlns:a16="http://schemas.microsoft.com/office/drawing/2014/main" id="{00000000-0008-0000-0200-00004D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00000000-0008-0000-0200-00006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00000000-0008-0000-0200-00006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8" name="【消防施設】&#10;有形固定資産減価償却率最大値テキスト">
          <a:extLst>
            <a:ext uri="{FF2B5EF4-FFF2-40B4-BE49-F238E27FC236}">
              <a16:creationId xmlns:a16="http://schemas.microsoft.com/office/drawing/2014/main" id="{00000000-0008-0000-0200-00006A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00000000-0008-0000-0200-00006C02000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132624</xdr:rowOff>
    </xdr:from>
    <xdr:to>
      <xdr:col>85</xdr:col>
      <xdr:colOff>177800</xdr:colOff>
      <xdr:row>80</xdr:row>
      <xdr:rowOff>62774</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6268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155501</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00000000-0008-0000-0200-000078020000}"/>
            </a:ext>
          </a:extLst>
        </xdr:cNvPr>
        <xdr:cNvSpPr txBox="1"/>
      </xdr:nvSpPr>
      <xdr:spPr>
        <a:xfrm>
          <a:off x="16357600" y="1352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11974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5481300" y="1369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4592300" y="136659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62412</xdr:rowOff>
    </xdr:from>
    <xdr:to>
      <xdr:col>72</xdr:col>
      <xdr:colOff>38100</xdr:colOff>
      <xdr:row>79</xdr:row>
      <xdr:rowOff>164012</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3652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113212</xdr:rowOff>
    </xdr:from>
    <xdr:to>
      <xdr:col>76</xdr:col>
      <xdr:colOff>114300</xdr:colOff>
      <xdr:row>79</xdr:row>
      <xdr:rowOff>121376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3703300" y="136577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19957</xdr:rowOff>
    </xdr:from>
    <xdr:to>
      <xdr:col>67</xdr:col>
      <xdr:colOff>101600</xdr:colOff>
      <xdr:row>79</xdr:row>
      <xdr:rowOff>121557</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2763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70757</xdr:rowOff>
    </xdr:from>
    <xdr:to>
      <xdr:col>71</xdr:col>
      <xdr:colOff>177800</xdr:colOff>
      <xdr:row>79</xdr:row>
      <xdr:rowOff>113212</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814300" y="136153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41" name="n_1aveValue【消防施設】&#10;有形固定資産減価償却率">
          <a:extLst>
            <a:ext uri="{FF2B5EF4-FFF2-40B4-BE49-F238E27FC236}">
              <a16:creationId xmlns:a16="http://schemas.microsoft.com/office/drawing/2014/main" id="{00000000-0008-0000-0200-000081020000}"/>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42" name="n_2aveValue【消防施設】&#10;有形固定資産減価償却率">
          <a:extLst>
            <a:ext uri="{FF2B5EF4-FFF2-40B4-BE49-F238E27FC236}">
              <a16:creationId xmlns:a16="http://schemas.microsoft.com/office/drawing/2014/main" id="{00000000-0008-0000-0200-000082020000}"/>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43" name="n_3aveValue【消防施設】&#10;有形固定資産減価償却率">
          <a:extLst>
            <a:ext uri="{FF2B5EF4-FFF2-40B4-BE49-F238E27FC236}">
              <a16:creationId xmlns:a16="http://schemas.microsoft.com/office/drawing/2014/main" id="{00000000-0008-0000-0200-000083020000}"/>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44" name="n_4aveValue【消防施設】&#10;有形固定資産減価償却率">
          <a:extLst>
            <a:ext uri="{FF2B5EF4-FFF2-40B4-BE49-F238E27FC236}">
              <a16:creationId xmlns:a16="http://schemas.microsoft.com/office/drawing/2014/main" id="{00000000-0008-0000-0200-000084020000}"/>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645" name="n_1mainValue【消防施設】&#10;有形固定資産減価償却率">
          <a:extLst>
            <a:ext uri="{FF2B5EF4-FFF2-40B4-BE49-F238E27FC236}">
              <a16:creationId xmlns:a16="http://schemas.microsoft.com/office/drawing/2014/main" id="{00000000-0008-0000-0200-000085020000}"/>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646" name="n_2mainValue【消防施設】&#10;有形固定資産減価償却率">
          <a:extLst>
            <a:ext uri="{FF2B5EF4-FFF2-40B4-BE49-F238E27FC236}">
              <a16:creationId xmlns:a16="http://schemas.microsoft.com/office/drawing/2014/main" id="{00000000-0008-0000-0200-000086020000}"/>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9089</xdr:rowOff>
    </xdr:from>
    <xdr:ext cx="405111" cy="259045"/>
    <xdr:sp macro="" textlink="">
      <xdr:nvSpPr>
        <xdr:cNvPr id="647" name="n_3mainValue【消防施設】&#10;有形固定資産減価償却率">
          <a:extLst>
            <a:ext uri="{FF2B5EF4-FFF2-40B4-BE49-F238E27FC236}">
              <a16:creationId xmlns:a16="http://schemas.microsoft.com/office/drawing/2014/main" id="{00000000-0008-0000-0200-000087020000}"/>
            </a:ext>
          </a:extLst>
        </xdr:cNvPr>
        <xdr:cNvSpPr txBox="1"/>
      </xdr:nvSpPr>
      <xdr:spPr>
        <a:xfrm>
          <a:off x="13500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138084</xdr:rowOff>
    </xdr:from>
    <xdr:ext cx="405111" cy="259045"/>
    <xdr:sp macro="" textlink="">
      <xdr:nvSpPr>
        <xdr:cNvPr id="648" name="n_4mainValue【消防施設】&#10;有形固定資産減価償却率">
          <a:extLst>
            <a:ext uri="{FF2B5EF4-FFF2-40B4-BE49-F238E27FC236}">
              <a16:creationId xmlns:a16="http://schemas.microsoft.com/office/drawing/2014/main" id="{00000000-0008-0000-0200-000088020000}"/>
            </a:ext>
          </a:extLst>
        </xdr:cNvPr>
        <xdr:cNvSpPr txBox="1"/>
      </xdr:nvSpPr>
      <xdr:spPr>
        <a:xfrm>
          <a:off x="12611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00000000-0008-0000-02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71" name="【消防施設】&#10;一人当たり面積最小値テキスト">
          <a:extLst>
            <a:ext uri="{FF2B5EF4-FFF2-40B4-BE49-F238E27FC236}">
              <a16:creationId xmlns:a16="http://schemas.microsoft.com/office/drawing/2014/main" id="{00000000-0008-0000-0200-00009F02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73" name="【消防施設】&#10;一人当たり面積最大値テキスト">
          <a:extLst>
            <a:ext uri="{FF2B5EF4-FFF2-40B4-BE49-F238E27FC236}">
              <a16:creationId xmlns:a16="http://schemas.microsoft.com/office/drawing/2014/main" id="{00000000-0008-0000-0200-0000A1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75" name="【消防施設】&#10;一人当たり面積平均値テキスト">
          <a:extLst>
            <a:ext uri="{FF2B5EF4-FFF2-40B4-BE49-F238E27FC236}">
              <a16:creationId xmlns:a16="http://schemas.microsoft.com/office/drawing/2014/main" id="{00000000-0008-0000-0200-0000A3020000}"/>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687" name="【消防施設】&#10;一人当たり面積該当値テキスト">
          <a:extLst>
            <a:ext uri="{FF2B5EF4-FFF2-40B4-BE49-F238E27FC236}">
              <a16:creationId xmlns:a16="http://schemas.microsoft.com/office/drawing/2014/main" id="{00000000-0008-0000-0200-0000AF020000}"/>
            </a:ext>
          </a:extLst>
        </xdr:cNvPr>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168402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1323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6096</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0434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10668</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9545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15239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8656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96" name="n_1aveValue【消防施設】&#10;一人当たり面積">
          <a:extLst>
            <a:ext uri="{FF2B5EF4-FFF2-40B4-BE49-F238E27FC236}">
              <a16:creationId xmlns:a16="http://schemas.microsoft.com/office/drawing/2014/main" id="{00000000-0008-0000-0200-0000B8020000}"/>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7" name="n_2aveValue【消防施設】&#10;一人当たり面積">
          <a:extLst>
            <a:ext uri="{FF2B5EF4-FFF2-40B4-BE49-F238E27FC236}">
              <a16:creationId xmlns:a16="http://schemas.microsoft.com/office/drawing/2014/main" id="{00000000-0008-0000-0200-0000B9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98" name="n_3aveValue【消防施設】&#10;一人当たり面積">
          <a:extLst>
            <a:ext uri="{FF2B5EF4-FFF2-40B4-BE49-F238E27FC236}">
              <a16:creationId xmlns:a16="http://schemas.microsoft.com/office/drawing/2014/main" id="{00000000-0008-0000-0200-0000BA02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9" name="n_4aveValue【消防施設】&#10;一人当たり面積">
          <a:extLst>
            <a:ext uri="{FF2B5EF4-FFF2-40B4-BE49-F238E27FC236}">
              <a16:creationId xmlns:a16="http://schemas.microsoft.com/office/drawing/2014/main" id="{00000000-0008-0000-0200-0000BB02000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700" name="n_1mainValue【消防施設】&#10;一人当たり面積">
          <a:extLst>
            <a:ext uri="{FF2B5EF4-FFF2-40B4-BE49-F238E27FC236}">
              <a16:creationId xmlns:a16="http://schemas.microsoft.com/office/drawing/2014/main" id="{00000000-0008-0000-0200-0000BC020000}"/>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01" name="n_2mainValue【消防施設】&#10;一人当たり面積">
          <a:extLst>
            <a:ext uri="{FF2B5EF4-FFF2-40B4-BE49-F238E27FC236}">
              <a16:creationId xmlns:a16="http://schemas.microsoft.com/office/drawing/2014/main" id="{00000000-0008-0000-0200-0000BD020000}"/>
            </a:ext>
          </a:extLst>
        </xdr:cNvPr>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702" name="n_3mainValue【消防施設】&#10;一人当たり面積">
          <a:extLst>
            <a:ext uri="{FF2B5EF4-FFF2-40B4-BE49-F238E27FC236}">
              <a16:creationId xmlns:a16="http://schemas.microsoft.com/office/drawing/2014/main" id="{00000000-0008-0000-0200-0000BE020000}"/>
            </a:ext>
          </a:extLst>
        </xdr:cNvPr>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03" name="n_4mainValue【消防施設】&#10;一人当たり面積">
          <a:extLst>
            <a:ext uri="{FF2B5EF4-FFF2-40B4-BE49-F238E27FC236}">
              <a16:creationId xmlns:a16="http://schemas.microsoft.com/office/drawing/2014/main" id="{00000000-0008-0000-0200-0000BF020000}"/>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00000000-0008-0000-02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0" name="【庁舎】&#10;有形固定資産減価償却率最小値テキスト">
          <a:extLst>
            <a:ext uri="{FF2B5EF4-FFF2-40B4-BE49-F238E27FC236}">
              <a16:creationId xmlns:a16="http://schemas.microsoft.com/office/drawing/2014/main" id="{00000000-0008-0000-0200-0000DA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32" name="【庁舎】&#10;有形固定資産減価償却率最大値テキスト">
          <a:extLst>
            <a:ext uri="{FF2B5EF4-FFF2-40B4-BE49-F238E27FC236}">
              <a16:creationId xmlns:a16="http://schemas.microsoft.com/office/drawing/2014/main" id="{00000000-0008-0000-0200-0000DC02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34" name="【庁舎】&#10;有形固定資産減価償却率平均値テキスト">
          <a:extLst>
            <a:ext uri="{FF2B5EF4-FFF2-40B4-BE49-F238E27FC236}">
              <a16:creationId xmlns:a16="http://schemas.microsoft.com/office/drawing/2014/main" id="{00000000-0008-0000-0200-0000DE02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746" name="【庁舎】&#10;有形固定資産減価償却率該当値テキスト">
          <a:extLst>
            <a:ext uri="{FF2B5EF4-FFF2-40B4-BE49-F238E27FC236}">
              <a16:creationId xmlns:a16="http://schemas.microsoft.com/office/drawing/2014/main" id="{00000000-0008-0000-0200-0000EA020000}"/>
            </a:ext>
          </a:extLst>
        </xdr:cNvPr>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139881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5481300" y="1761145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49893</xdr:rowOff>
    </xdr:from>
    <xdr:to>
      <xdr:col>76</xdr:col>
      <xdr:colOff>165100</xdr:colOff>
      <xdr:row>102</xdr:row>
      <xdr:rowOff>151493</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4541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123552</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4592300" y="175885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365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100693</xdr:rowOff>
    </xdr:from>
    <xdr:to>
      <xdr:col>76</xdr:col>
      <xdr:colOff>114300</xdr:colOff>
      <xdr:row>103</xdr:row>
      <xdr:rowOff>71301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3703300" y="175885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61323</xdr:rowOff>
    </xdr:from>
    <xdr:to>
      <xdr:col>67</xdr:col>
      <xdr:colOff>101600</xdr:colOff>
      <xdr:row>103</xdr:row>
      <xdr:rowOff>162923</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2763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71301</xdr:rowOff>
    </xdr:from>
    <xdr:to>
      <xdr:col>71</xdr:col>
      <xdr:colOff>177800</xdr:colOff>
      <xdr:row>103</xdr:row>
      <xdr:rowOff>112123</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2814300" y="1773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55" name="n_1aveValue【庁舎】&#10;有形固定資産減価償却率">
          <a:extLst>
            <a:ext uri="{FF2B5EF4-FFF2-40B4-BE49-F238E27FC236}">
              <a16:creationId xmlns:a16="http://schemas.microsoft.com/office/drawing/2014/main" id="{00000000-0008-0000-0200-0000F302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56" name="n_2aveValue【庁舎】&#10;有形固定資産減価償却率">
          <a:extLst>
            <a:ext uri="{FF2B5EF4-FFF2-40B4-BE49-F238E27FC236}">
              <a16:creationId xmlns:a16="http://schemas.microsoft.com/office/drawing/2014/main" id="{00000000-0008-0000-0200-0000F402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57" name="n_3aveValue【庁舎】&#10;有形固定資産減価償却率">
          <a:extLst>
            <a:ext uri="{FF2B5EF4-FFF2-40B4-BE49-F238E27FC236}">
              <a16:creationId xmlns:a16="http://schemas.microsoft.com/office/drawing/2014/main" id="{00000000-0008-0000-0200-0000F5020000}"/>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58" name="n_4aveValue【庁舎】&#10;有形固定資産減価償却率">
          <a:extLst>
            <a:ext uri="{FF2B5EF4-FFF2-40B4-BE49-F238E27FC236}">
              <a16:creationId xmlns:a16="http://schemas.microsoft.com/office/drawing/2014/main" id="{00000000-0008-0000-0200-0000F602000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59" name="n_1mainValue【庁舎】&#10;有形固定資産減価償却率">
          <a:extLst>
            <a:ext uri="{FF2B5EF4-FFF2-40B4-BE49-F238E27FC236}">
              <a16:creationId xmlns:a16="http://schemas.microsoft.com/office/drawing/2014/main" id="{00000000-0008-0000-0200-0000F7020000}"/>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168020</xdr:rowOff>
    </xdr:from>
    <xdr:ext cx="405111" cy="259045"/>
    <xdr:sp macro="" textlink="">
      <xdr:nvSpPr>
        <xdr:cNvPr id="760" name="n_2mainValue【庁舎】&#10;有形固定資産減価償却率">
          <a:extLst>
            <a:ext uri="{FF2B5EF4-FFF2-40B4-BE49-F238E27FC236}">
              <a16:creationId xmlns:a16="http://schemas.microsoft.com/office/drawing/2014/main" id="{00000000-0008-0000-0200-0000F8020000}"/>
            </a:ext>
          </a:extLst>
        </xdr:cNvPr>
        <xdr:cNvSpPr txBox="1"/>
      </xdr:nvSpPr>
      <xdr:spPr>
        <a:xfrm>
          <a:off x="14389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61" name="n_3mainValue【庁舎】&#10;有形固定資産減価償却率">
          <a:extLst>
            <a:ext uri="{FF2B5EF4-FFF2-40B4-BE49-F238E27FC236}">
              <a16:creationId xmlns:a16="http://schemas.microsoft.com/office/drawing/2014/main" id="{00000000-0008-0000-0200-0000F902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8000</xdr:rowOff>
    </xdr:from>
    <xdr:ext cx="405111" cy="259045"/>
    <xdr:sp macro="" textlink="">
      <xdr:nvSpPr>
        <xdr:cNvPr id="762" name="n_4mainValue【庁舎】&#10;有形固定資産減価償却率">
          <a:extLst>
            <a:ext uri="{FF2B5EF4-FFF2-40B4-BE49-F238E27FC236}">
              <a16:creationId xmlns:a16="http://schemas.microsoft.com/office/drawing/2014/main" id="{00000000-0008-0000-0200-0000FA020000}"/>
            </a:ext>
          </a:extLst>
        </xdr:cNvPr>
        <xdr:cNvSpPr txBox="1"/>
      </xdr:nvSpPr>
      <xdr:spPr>
        <a:xfrm>
          <a:off x="12611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2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7" name="【庁舎】&#10;一人当たり面積最小値テキスト">
          <a:extLst>
            <a:ext uri="{FF2B5EF4-FFF2-40B4-BE49-F238E27FC236}">
              <a16:creationId xmlns:a16="http://schemas.microsoft.com/office/drawing/2014/main" id="{00000000-0008-0000-0200-00001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89" name="【庁舎】&#10;一人当たり面積最大値テキスト">
          <a:extLst>
            <a:ext uri="{FF2B5EF4-FFF2-40B4-BE49-F238E27FC236}">
              <a16:creationId xmlns:a16="http://schemas.microsoft.com/office/drawing/2014/main" id="{00000000-0008-0000-0200-000015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91" name="【庁舎】&#10;一人当たり面積平均値テキスト">
          <a:extLst>
            <a:ext uri="{FF2B5EF4-FFF2-40B4-BE49-F238E27FC236}">
              <a16:creationId xmlns:a16="http://schemas.microsoft.com/office/drawing/2014/main" id="{00000000-0008-0000-0200-000017030000}"/>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03" name="【庁舎】&#10;一人当たり面積該当値テキスト">
          <a:extLst>
            <a:ext uri="{FF2B5EF4-FFF2-40B4-BE49-F238E27FC236}">
              <a16:creationId xmlns:a16="http://schemas.microsoft.com/office/drawing/2014/main" id="{00000000-0008-0000-0200-000023030000}"/>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99061</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1323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0434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94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112395</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45300" y="18280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112395</xdr:rowOff>
    </xdr:from>
    <xdr:to>
      <xdr:col>102</xdr:col>
      <xdr:colOff>114300</xdr:colOff>
      <xdr:row>108</xdr:row>
      <xdr:rowOff>83820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8656300" y="182860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12" name="n_1aveValue【庁舎】&#10;一人当たり面積">
          <a:extLst>
            <a:ext uri="{FF2B5EF4-FFF2-40B4-BE49-F238E27FC236}">
              <a16:creationId xmlns:a16="http://schemas.microsoft.com/office/drawing/2014/main" id="{00000000-0008-0000-0200-00002C030000}"/>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13" name="n_2aveValue【庁舎】&#10;一人当たり面積">
          <a:extLst>
            <a:ext uri="{FF2B5EF4-FFF2-40B4-BE49-F238E27FC236}">
              <a16:creationId xmlns:a16="http://schemas.microsoft.com/office/drawing/2014/main" id="{00000000-0008-0000-0200-00002D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14" name="n_3aveValue【庁舎】&#10;一人当たり面積">
          <a:extLst>
            <a:ext uri="{FF2B5EF4-FFF2-40B4-BE49-F238E27FC236}">
              <a16:creationId xmlns:a16="http://schemas.microsoft.com/office/drawing/2014/main" id="{00000000-0008-0000-0200-00002E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15" name="n_4aveValue【庁舎】&#10;一人当たり面積">
          <a:extLst>
            <a:ext uri="{FF2B5EF4-FFF2-40B4-BE49-F238E27FC236}">
              <a16:creationId xmlns:a16="http://schemas.microsoft.com/office/drawing/2014/main" id="{00000000-0008-0000-0200-00002F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16" name="n_1mainValue【庁舎】&#10;一人当たり面積">
          <a:extLst>
            <a:ext uri="{FF2B5EF4-FFF2-40B4-BE49-F238E27FC236}">
              <a16:creationId xmlns:a16="http://schemas.microsoft.com/office/drawing/2014/main" id="{00000000-0008-0000-0200-00003003000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17" name="n_2mainValue【庁舎】&#10;一人当たり面積">
          <a:extLst>
            <a:ext uri="{FF2B5EF4-FFF2-40B4-BE49-F238E27FC236}">
              <a16:creationId xmlns:a16="http://schemas.microsoft.com/office/drawing/2014/main" id="{00000000-0008-0000-0200-000031030000}"/>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154322</xdr:rowOff>
    </xdr:from>
    <xdr:ext cx="469744" cy="259045"/>
    <xdr:sp macro="" textlink="">
      <xdr:nvSpPr>
        <xdr:cNvPr id="818" name="n_3mainValue【庁舎】&#10;一人当たり面積">
          <a:extLst>
            <a:ext uri="{FF2B5EF4-FFF2-40B4-BE49-F238E27FC236}">
              <a16:creationId xmlns:a16="http://schemas.microsoft.com/office/drawing/2014/main" id="{00000000-0008-0000-0200-000032030000}"/>
            </a:ext>
          </a:extLst>
        </xdr:cNvPr>
        <xdr:cNvSpPr txBox="1"/>
      </xdr:nvSpPr>
      <xdr:spPr>
        <a:xfrm>
          <a:off x="19310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819" name="n_4mainValue【庁舎】&#10;一人当たり面積">
          <a:extLst>
            <a:ext uri="{FF2B5EF4-FFF2-40B4-BE49-F238E27FC236}">
              <a16:creationId xmlns:a16="http://schemas.microsoft.com/office/drawing/2014/main" id="{00000000-0008-0000-0200-000033030000}"/>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a:t>
          </a:r>
          <a:r>
            <a:rPr kumimoji="1" lang="ja-JP" altLang="en-US" sz="1100">
              <a:solidFill>
                <a:schemeClr val="dk1"/>
              </a:solidFill>
              <a:effectLst/>
              <a:latin typeface="+mn-ea"/>
              <a:ea typeface="+mn-ea"/>
              <a:cs typeface="+mn-cs"/>
            </a:rPr>
            <a:t>大幅に</a:t>
          </a:r>
          <a:r>
            <a:rPr kumimoji="1" lang="ja-JP" altLang="ja-JP" sz="1100">
              <a:solidFill>
                <a:schemeClr val="dk1"/>
              </a:solidFill>
              <a:effectLst/>
              <a:latin typeface="+mn-ea"/>
              <a:ea typeface="+mn-ea"/>
              <a:cs typeface="+mn-cs"/>
            </a:rPr>
            <a:t>低くなっている施設は、「体育館・プール」「市民会館」</a:t>
          </a:r>
          <a:r>
            <a:rPr kumimoji="1" lang="ja-JP" altLang="en-US" sz="1100">
              <a:solidFill>
                <a:schemeClr val="dk1"/>
              </a:solidFill>
              <a:effectLst/>
              <a:latin typeface="+mn-ea"/>
              <a:ea typeface="+mn-ea"/>
              <a:cs typeface="+mn-cs"/>
            </a:rPr>
            <a:t>であり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高くなっている施設は、「福祉施設」「保健センター・保健所」である。</a:t>
          </a:r>
          <a:endParaRPr lang="ja-JP" altLang="ja-JP" sz="1400">
            <a:effectLst/>
            <a:latin typeface="+mn-ea"/>
            <a:ea typeface="+mn-ea"/>
          </a:endParaRPr>
        </a:p>
        <a:p>
          <a:r>
            <a:rPr kumimoji="1" lang="ja-JP" altLang="en-US" sz="1100">
              <a:solidFill>
                <a:schemeClr val="dk1"/>
              </a:solidFill>
              <a:effectLst/>
              <a:latin typeface="+mn-ea"/>
              <a:ea typeface="+mn-ea"/>
              <a:cs typeface="+mn-cs"/>
            </a:rPr>
            <a:t>今後の更新方針については、令和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月に改訂された公共施設等総合管理計画に基づき計画を推進していく予定である。また、</a:t>
          </a:r>
          <a:r>
            <a:rPr kumimoji="1" lang="ja-JP" altLang="ja-JP" sz="1100">
              <a:solidFill>
                <a:schemeClr val="dk1"/>
              </a:solidFill>
              <a:effectLst/>
              <a:latin typeface="+mn-ea"/>
              <a:ea typeface="+mn-ea"/>
              <a:cs typeface="+mn-cs"/>
            </a:rPr>
            <a:t>全ての施設で、老朽化が著しく、特に空調機器等の改修も目立つため、税収等の自主財源の確保が非常に厳しくなっている状況を踏まえて、計画的な維持管理に努めていく必要がある。</a:t>
          </a:r>
          <a:endParaRPr kumimoji="1" lang="en-US" altLang="ja-JP" sz="110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０ポイント改善した。地方税では、固定資産税が増加したものの、町民税において個人・法人ともに前年度から減少した一方で、地方消費税交付金や地方交付税の増加により経常一般財源等歳入が増加したことが、改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20320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898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110807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502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743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146384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122255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従来、臨時職員賃金を物件費として取り扱っていたが、令和２年度より会計年度任用職員給料を人件費として取り扱ったため、前年度比で人件費は増加し、物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67188</xdr:rowOff>
    </xdr:from>
    <xdr:to>
      <xdr:col>23</xdr:col>
      <xdr:colOff>133350</xdr:colOff>
      <xdr:row>84</xdr:row>
      <xdr:rowOff>78586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7538"/>
          <a:ext cx="8382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4691</xdr:rowOff>
    </xdr:from>
    <xdr:to>
      <xdr:col>19</xdr:col>
      <xdr:colOff>133350</xdr:colOff>
      <xdr:row>83</xdr:row>
      <xdr:rowOff>67188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137074</xdr:rowOff>
    </xdr:from>
    <xdr:to>
      <xdr:col>15</xdr:col>
      <xdr:colOff>82550</xdr:colOff>
      <xdr:row>83</xdr:row>
      <xdr:rowOff>4691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597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99650</xdr:rowOff>
    </xdr:from>
    <xdr:to>
      <xdr:col>11</xdr:col>
      <xdr:colOff>31750</xdr:colOff>
      <xdr:row>82</xdr:row>
      <xdr:rowOff>137074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8550"/>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27786</xdr:rowOff>
    </xdr:from>
    <xdr:to>
      <xdr:col>23</xdr:col>
      <xdr:colOff>184150</xdr:colOff>
      <xdr:row>84</xdr:row>
      <xdr:rowOff>129386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171313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16388</xdr:rowOff>
    </xdr:from>
    <xdr:to>
      <xdr:col>19</xdr:col>
      <xdr:colOff>184150</xdr:colOff>
      <xdr:row>83</xdr:row>
      <xdr:rowOff>117988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102765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125341</xdr:rowOff>
    </xdr:from>
    <xdr:to>
      <xdr:col>15</xdr:col>
      <xdr:colOff>133350</xdr:colOff>
      <xdr:row>83</xdr:row>
      <xdr:rowOff>55491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40268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86274</xdr:rowOff>
    </xdr:from>
    <xdr:to>
      <xdr:col>11</xdr:col>
      <xdr:colOff>82550</xdr:colOff>
      <xdr:row>83</xdr:row>
      <xdr:rowOff>16424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48850</xdr:rowOff>
    </xdr:from>
    <xdr:to>
      <xdr:col>7</xdr:col>
      <xdr:colOff>31750</xdr:colOff>
      <xdr:row>82</xdr:row>
      <xdr:rowOff>150450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下回っていたが、今年度は同水準となった。人件費の増加は財政の硬直化を招くことから、今後も組織の簡素化及び適正な人員配置や各種手当の総点検を行う等、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引き続き類似団体内平均値、全国平均値を上回っているが、これは単独消防に起因するものと、定年退職等による職員数の大幅な減少を見据えた新規採用者数の増加等によるものと考えられる。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今後は、事務事業の見直しや外部委託等により、必要職員数を減らしつつ、職員の年齢構成に配慮しながら適正な定員管理に努める。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122010</xdr:rowOff>
    </xdr:from>
    <xdr:to>
      <xdr:col>81</xdr:col>
      <xdr:colOff>44450</xdr:colOff>
      <xdr:row>62</xdr:row>
      <xdr:rowOff>170271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191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122010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70303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58238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119471</xdr:rowOff>
    </xdr:from>
    <xdr:to>
      <xdr:col>81</xdr:col>
      <xdr:colOff>95250</xdr:colOff>
      <xdr:row>63</xdr:row>
      <xdr:rowOff>49621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91548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71210</xdr:rowOff>
    </xdr:from>
    <xdr:to>
      <xdr:col>77</xdr:col>
      <xdr:colOff>95250</xdr:colOff>
      <xdr:row>63</xdr:row>
      <xdr:rowOff>1360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157587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19503</xdr:rowOff>
    </xdr:from>
    <xdr:to>
      <xdr:col>73</xdr:col>
      <xdr:colOff>44450</xdr:colOff>
      <xdr:row>62</xdr:row>
      <xdr:rowOff>121103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105880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159929</xdr:rowOff>
    </xdr:from>
    <xdr:to>
      <xdr:col>68</xdr:col>
      <xdr:colOff>203200</xdr:colOff>
      <xdr:row>62</xdr:row>
      <xdr:rowOff>90079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74856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前年度比で０．１ポイント減少したが、依然として類似団体内平均値を上回る状態が続いている。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781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140788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40</xdr:row>
      <xdr:rowOff>154577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８９．２％から７１．２％となった。要因として、ふるさと納税基金や国民健康保険基金などの特定目的基金の積立てにより、充当可能基金現在高は増加した。また、標準税収入額等や普通交付税の増加したことにより、昨年度から１８．０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依然として類似団体内平均を大きく上回っているため、公共施設の計画的な維持管理等により地方債を借入れを抑制しつつ、経常経費の見直し等により基金からの繰入れに頼らない財政運営を目指す。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45236</xdr:rowOff>
    </xdr:from>
    <xdr:to>
      <xdr:col>81</xdr:col>
      <xdr:colOff>44450</xdr:colOff>
      <xdr:row>19</xdr:row>
      <xdr:rowOff>80615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3133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67975</xdr:rowOff>
    </xdr:from>
    <xdr:to>
      <xdr:col>77</xdr:col>
      <xdr:colOff>44450</xdr:colOff>
      <xdr:row>19</xdr:row>
      <xdr:rowOff>80615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32552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67975</xdr:rowOff>
    </xdr:from>
    <xdr:to>
      <xdr:col>72</xdr:col>
      <xdr:colOff>203200</xdr:colOff>
      <xdr:row>19</xdr:row>
      <xdr:rowOff>100149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2552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1331</xdr:rowOff>
    </xdr:from>
    <xdr:to>
      <xdr:col>68</xdr:col>
      <xdr:colOff>152400</xdr:colOff>
      <xdr:row>19</xdr:row>
      <xdr:rowOff>100149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258881"/>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165886</xdr:rowOff>
    </xdr:from>
    <xdr:to>
      <xdr:col>81</xdr:col>
      <xdr:colOff>95250</xdr:colOff>
      <xdr:row>18</xdr:row>
      <xdr:rowOff>96036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137963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29815</xdr:rowOff>
    </xdr:from>
    <xdr:to>
      <xdr:col>77</xdr:col>
      <xdr:colOff>95250</xdr:colOff>
      <xdr:row>19</xdr:row>
      <xdr:rowOff>131415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116192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7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17175</xdr:rowOff>
    </xdr:from>
    <xdr:to>
      <xdr:col>73</xdr:col>
      <xdr:colOff>44450</xdr:colOff>
      <xdr:row>19</xdr:row>
      <xdr:rowOff>118775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103552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49349</xdr:rowOff>
    </xdr:from>
    <xdr:to>
      <xdr:col>68</xdr:col>
      <xdr:colOff>203200</xdr:colOff>
      <xdr:row>19</xdr:row>
      <xdr:rowOff>150949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135726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121981</xdr:rowOff>
    </xdr:from>
    <xdr:to>
      <xdr:col>64</xdr:col>
      <xdr:colOff>152400</xdr:colOff>
      <xdr:row>19</xdr:row>
      <xdr:rowOff>52131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36908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　また、令和２年度より会計年度任用職員給料を人件費として取り扱ったため、大幅に増加した。</a:t>
          </a:r>
        </a:p>
        <a:p>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上回る水準であったが、一転し下回る結果となった。前年度比で、物件費総額は増額しているが、増加の要因となっている委託料及び備品購入費は主に新型コロナウイルス感染症の影響による臨時的経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物件費、事務事業と直結する経費が多いため、事業内容の見直し等により需用費や使用料等の経常経費の内容を精査し節減に努める。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1471"/>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82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１．２ポイント減少し、類似団体内平均値を大きく下回った。大きな割合を占める事業の中で、児童手当支給事業の実績は減少し、障害者自立支援給付事業や障害児通所給付事業は増加傾向にある。</a:t>
          </a:r>
        </a:p>
        <a:p>
          <a:r>
            <a:rPr kumimoji="1" lang="ja-JP" altLang="en-US" sz="1300">
              <a:latin typeface="ＭＳ Ｐゴシック" panose="020B0600070205080204" pitchFamily="50" charset="-128"/>
              <a:ea typeface="ＭＳ Ｐゴシック" panose="020B0600070205080204" pitchFamily="50" charset="-128"/>
            </a:rPr>
            <a:t>人口減少、少子高齢化が一層進むことで、将来的には増加が予想されることから、資格審査等の適正化や町単独事業の見直し、精査を行うなど、抑制に努める。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前年度比で０．２ポイント減少し、依然として類似団体内平均値を下回る結果となった。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国民健康保険特別会計への繰出金が減少した一方で、介護保険事業特別会計や後期高齢者医療事業特別会計への繰出金が増加したことから、高齢化が進む中で今後もこの傾向が続くと思われる。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前年度から増加した要因は、公共下水道事業の法適用化による増加（繰出金の減少）や国の給付金事業等によるものと考えられる。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63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ほぼ横ばいであり、近年では最も高い数値となった。地方債の借入れが伴う大規模な施設整備を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56787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25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12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77</xdr:row>
      <xdr:rowOff>17599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169455</xdr:rowOff>
    </xdr:from>
    <xdr:to>
      <xdr:col>11</xdr:col>
      <xdr:colOff>9525</xdr:colOff>
      <xdr:row>77</xdr:row>
      <xdr:rowOff>17599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149514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131718</xdr:rowOff>
    </xdr:from>
    <xdr:to>
      <xdr:col>15</xdr:col>
      <xdr:colOff>149225</xdr:colOff>
      <xdr:row>77</xdr:row>
      <xdr:rowOff>61868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72044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前年度比１．５ポイント減の７４．３％となった。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394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157415</xdr:rowOff>
    </xdr:from>
    <xdr:to>
      <xdr:col>29</xdr:col>
      <xdr:colOff>127000</xdr:colOff>
      <xdr:row>17</xdr:row>
      <xdr:rowOff>38412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8240"/>
          <a:ext cx="647700" cy="5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142191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3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38412</xdr:rowOff>
    </xdr:from>
    <xdr:to>
      <xdr:col>26</xdr:col>
      <xdr:colOff>50800</xdr:colOff>
      <xdr:row>17</xdr:row>
      <xdr:rowOff>54349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0687"/>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54349</xdr:rowOff>
    </xdr:from>
    <xdr:to>
      <xdr:col>22</xdr:col>
      <xdr:colOff>114300</xdr:colOff>
      <xdr:row>17</xdr:row>
      <xdr:rowOff>75135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6624"/>
          <a:ext cx="6985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75135</xdr:rowOff>
    </xdr:from>
    <xdr:to>
      <xdr:col>18</xdr:col>
      <xdr:colOff>177800</xdr:colOff>
      <xdr:row>17</xdr:row>
      <xdr:rowOff>109654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106615</xdr:rowOff>
    </xdr:from>
    <xdr:to>
      <xdr:col>29</xdr:col>
      <xdr:colOff>177800</xdr:colOff>
      <xdr:row>17</xdr:row>
      <xdr:rowOff>36765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159062</xdr:rowOff>
    </xdr:from>
    <xdr:to>
      <xdr:col>26</xdr:col>
      <xdr:colOff>101600</xdr:colOff>
      <xdr:row>17</xdr:row>
      <xdr:rowOff>89212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73989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3549</xdr:rowOff>
    </xdr:from>
    <xdr:to>
      <xdr:col>22</xdr:col>
      <xdr:colOff>165100</xdr:colOff>
      <xdr:row>17</xdr:row>
      <xdr:rowOff>105149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89926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24335</xdr:rowOff>
    </xdr:from>
    <xdr:to>
      <xdr:col>19</xdr:col>
      <xdr:colOff>38100</xdr:colOff>
      <xdr:row>17</xdr:row>
      <xdr:rowOff>125935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58854</xdr:rowOff>
    </xdr:from>
    <xdr:to>
      <xdr:col>15</xdr:col>
      <xdr:colOff>101600</xdr:colOff>
      <xdr:row>17</xdr:row>
      <xdr:rowOff>160454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145231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257683</xdr:rowOff>
    </xdr:from>
    <xdr:to>
      <xdr:col>29</xdr:col>
      <xdr:colOff>127000</xdr:colOff>
      <xdr:row>35</xdr:row>
      <xdr:rowOff>258940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8033"/>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258940</xdr:rowOff>
    </xdr:from>
    <xdr:to>
      <xdr:col>26</xdr:col>
      <xdr:colOff>50800</xdr:colOff>
      <xdr:row>35</xdr:row>
      <xdr:rowOff>276276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9290"/>
          <a:ext cx="698500" cy="1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271780</xdr:rowOff>
    </xdr:from>
    <xdr:to>
      <xdr:col>22</xdr:col>
      <xdr:colOff>114300</xdr:colOff>
      <xdr:row>35</xdr:row>
      <xdr:rowOff>276276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82130"/>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271780</xdr:rowOff>
    </xdr:from>
    <xdr:to>
      <xdr:col>18</xdr:col>
      <xdr:colOff>177800</xdr:colOff>
      <xdr:row>35</xdr:row>
      <xdr:rowOff>274999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82130"/>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206883</xdr:rowOff>
    </xdr:from>
    <xdr:to>
      <xdr:col>29</xdr:col>
      <xdr:colOff>177800</xdr:colOff>
      <xdr:row>35</xdr:row>
      <xdr:rowOff>308483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51960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208140</xdr:rowOff>
    </xdr:from>
    <xdr:to>
      <xdr:col>26</xdr:col>
      <xdr:colOff>101600</xdr:colOff>
      <xdr:row>35</xdr:row>
      <xdr:rowOff>309740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319917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225476</xdr:rowOff>
    </xdr:from>
    <xdr:to>
      <xdr:col>22</xdr:col>
      <xdr:colOff>165100</xdr:colOff>
      <xdr:row>35</xdr:row>
      <xdr:rowOff>327076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337253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220980</xdr:rowOff>
    </xdr:from>
    <xdr:to>
      <xdr:col>19</xdr:col>
      <xdr:colOff>38100</xdr:colOff>
      <xdr:row>35</xdr:row>
      <xdr:rowOff>322580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224199</xdr:rowOff>
    </xdr:from>
    <xdr:to>
      <xdr:col>15</xdr:col>
      <xdr:colOff>101600</xdr:colOff>
      <xdr:row>35</xdr:row>
      <xdr:rowOff>325799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335976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158233</xdr:rowOff>
    </xdr:from>
    <xdr:to>
      <xdr:col>24</xdr:col>
      <xdr:colOff>63500</xdr:colOff>
      <xdr:row>37</xdr:row>
      <xdr:rowOff>36634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8983"/>
          <a:ext cx="8382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36634</xdr:rowOff>
    </xdr:from>
    <xdr:to>
      <xdr:col>19</xdr:col>
      <xdr:colOff>177800</xdr:colOff>
      <xdr:row>37</xdr:row>
      <xdr:rowOff>43541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43541</xdr:rowOff>
    </xdr:from>
    <xdr:to>
      <xdr:col>15</xdr:col>
      <xdr:colOff>50800</xdr:colOff>
      <xdr:row>37</xdr:row>
      <xdr:rowOff>49876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49876</xdr:rowOff>
    </xdr:from>
    <xdr:to>
      <xdr:col>10</xdr:col>
      <xdr:colOff>114300</xdr:colOff>
      <xdr:row>37</xdr:row>
      <xdr:rowOff>80182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107433</xdr:rowOff>
    </xdr:from>
    <xdr:to>
      <xdr:col>24</xdr:col>
      <xdr:colOff>114300</xdr:colOff>
      <xdr:row>36</xdr:row>
      <xdr:rowOff>37583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130310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157284</xdr:rowOff>
    </xdr:from>
    <xdr:to>
      <xdr:col>20</xdr:col>
      <xdr:colOff>38100</xdr:colOff>
      <xdr:row>37</xdr:row>
      <xdr:rowOff>87434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164191</xdr:rowOff>
    </xdr:from>
    <xdr:to>
      <xdr:col>15</xdr:col>
      <xdr:colOff>101600</xdr:colOff>
      <xdr:row>37</xdr:row>
      <xdr:rowOff>94341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170526</xdr:rowOff>
    </xdr:from>
    <xdr:to>
      <xdr:col>10</xdr:col>
      <xdr:colOff>165100</xdr:colOff>
      <xdr:row>37</xdr:row>
      <xdr:rowOff>100676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29382</xdr:rowOff>
    </xdr:from>
    <xdr:to>
      <xdr:col>6</xdr:col>
      <xdr:colOff>38100</xdr:colOff>
      <xdr:row>37</xdr:row>
      <xdr:rowOff>130982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14618</xdr:rowOff>
    </xdr:from>
    <xdr:to>
      <xdr:col>24</xdr:col>
      <xdr:colOff>63500</xdr:colOff>
      <xdr:row>55</xdr:row>
      <xdr:rowOff>77350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4368"/>
          <a:ext cx="8382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77350</xdr:rowOff>
    </xdr:from>
    <xdr:to>
      <xdr:col>19</xdr:col>
      <xdr:colOff>177800</xdr:colOff>
      <xdr:row>55</xdr:row>
      <xdr:rowOff>168980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710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168980</xdr:rowOff>
    </xdr:from>
    <xdr:to>
      <xdr:col>15</xdr:col>
      <xdr:colOff>50800</xdr:colOff>
      <xdr:row>56</xdr:row>
      <xdr:rowOff>44965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873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44965</xdr:rowOff>
    </xdr:from>
    <xdr:to>
      <xdr:col>10</xdr:col>
      <xdr:colOff>114300</xdr:colOff>
      <xdr:row>56</xdr:row>
      <xdr:rowOff>71368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616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135268</xdr:rowOff>
    </xdr:from>
    <xdr:to>
      <xdr:col>24</xdr:col>
      <xdr:colOff>114300</xdr:colOff>
      <xdr:row>55</xdr:row>
      <xdr:rowOff>65418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26550</xdr:rowOff>
    </xdr:from>
    <xdr:to>
      <xdr:col>20</xdr:col>
      <xdr:colOff>38100</xdr:colOff>
      <xdr:row>55</xdr:row>
      <xdr:rowOff>128150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144677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118180</xdr:rowOff>
    </xdr:from>
    <xdr:to>
      <xdr:col>15</xdr:col>
      <xdr:colOff>101600</xdr:colOff>
      <xdr:row>56</xdr:row>
      <xdr:rowOff>48330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64857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165615</xdr:rowOff>
    </xdr:from>
    <xdr:to>
      <xdr:col>10</xdr:col>
      <xdr:colOff>165100</xdr:colOff>
      <xdr:row>56</xdr:row>
      <xdr:rowOff>95765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86892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20568</xdr:rowOff>
    </xdr:from>
    <xdr:to>
      <xdr:col>6</xdr:col>
      <xdr:colOff>38100</xdr:colOff>
      <xdr:row>56</xdr:row>
      <xdr:rowOff>122168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113295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94551</xdr:rowOff>
    </xdr:from>
    <xdr:to>
      <xdr:col>24</xdr:col>
      <xdr:colOff>63500</xdr:colOff>
      <xdr:row>77</xdr:row>
      <xdr:rowOff>99237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620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76836</xdr:rowOff>
    </xdr:from>
    <xdr:to>
      <xdr:col>19</xdr:col>
      <xdr:colOff>177800</xdr:colOff>
      <xdr:row>77</xdr:row>
      <xdr:rowOff>94551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7848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76836</xdr:rowOff>
    </xdr:from>
    <xdr:to>
      <xdr:col>15</xdr:col>
      <xdr:colOff>50800</xdr:colOff>
      <xdr:row>77</xdr:row>
      <xdr:rowOff>83465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848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83465</xdr:rowOff>
    </xdr:from>
    <xdr:to>
      <xdr:col>10</xdr:col>
      <xdr:colOff>114300</xdr:colOff>
      <xdr:row>77</xdr:row>
      <xdr:rowOff>96952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51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48437</xdr:rowOff>
    </xdr:from>
    <xdr:to>
      <xdr:col>24</xdr:col>
      <xdr:colOff>114300</xdr:colOff>
      <xdr:row>77</xdr:row>
      <xdr:rowOff>150037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134814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43751</xdr:rowOff>
    </xdr:from>
    <xdr:to>
      <xdr:col>20</xdr:col>
      <xdr:colOff>38100</xdr:colOff>
      <xdr:row>77</xdr:row>
      <xdr:rowOff>145351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136478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26036</xdr:rowOff>
    </xdr:from>
    <xdr:to>
      <xdr:col>15</xdr:col>
      <xdr:colOff>101600</xdr:colOff>
      <xdr:row>77</xdr:row>
      <xdr:rowOff>127636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118763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32665</xdr:rowOff>
    </xdr:from>
    <xdr:to>
      <xdr:col>10</xdr:col>
      <xdr:colOff>165100</xdr:colOff>
      <xdr:row>77</xdr:row>
      <xdr:rowOff>134265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46152</xdr:rowOff>
    </xdr:from>
    <xdr:to>
      <xdr:col>6</xdr:col>
      <xdr:colOff>38100</xdr:colOff>
      <xdr:row>77</xdr:row>
      <xdr:rowOff>147752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138879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14466</xdr:rowOff>
    </xdr:from>
    <xdr:to>
      <xdr:col>24</xdr:col>
      <xdr:colOff>63500</xdr:colOff>
      <xdr:row>97</xdr:row>
      <xdr:rowOff>58565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5116"/>
          <a:ext cx="8382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58565</xdr:rowOff>
    </xdr:from>
    <xdr:to>
      <xdr:col>19</xdr:col>
      <xdr:colOff>177800</xdr:colOff>
      <xdr:row>97</xdr:row>
      <xdr:rowOff>77158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9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77158</xdr:rowOff>
    </xdr:from>
    <xdr:to>
      <xdr:col>15</xdr:col>
      <xdr:colOff>50800</xdr:colOff>
      <xdr:row>97</xdr:row>
      <xdr:rowOff>79521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7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23476</xdr:rowOff>
    </xdr:from>
    <xdr:to>
      <xdr:col>10</xdr:col>
      <xdr:colOff>114300</xdr:colOff>
      <xdr:row>97</xdr:row>
      <xdr:rowOff>79521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5412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135116</xdr:rowOff>
    </xdr:from>
    <xdr:to>
      <xdr:col>24</xdr:col>
      <xdr:colOff>114300</xdr:colOff>
      <xdr:row>97</xdr:row>
      <xdr:rowOff>65266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7765</xdr:rowOff>
    </xdr:from>
    <xdr:to>
      <xdr:col>20</xdr:col>
      <xdr:colOff>38100</xdr:colOff>
      <xdr:row>97</xdr:row>
      <xdr:rowOff>109365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100492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26358</xdr:rowOff>
    </xdr:from>
    <xdr:to>
      <xdr:col>15</xdr:col>
      <xdr:colOff>101600</xdr:colOff>
      <xdr:row>97</xdr:row>
      <xdr:rowOff>127958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28721</xdr:rowOff>
    </xdr:from>
    <xdr:to>
      <xdr:col>10</xdr:col>
      <xdr:colOff>165100</xdr:colOff>
      <xdr:row>97</xdr:row>
      <xdr:rowOff>130321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144126</xdr:rowOff>
    </xdr:from>
    <xdr:to>
      <xdr:col>6</xdr:col>
      <xdr:colOff>38100</xdr:colOff>
      <xdr:row>97</xdr:row>
      <xdr:rowOff>74276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62045</xdr:rowOff>
    </xdr:from>
    <xdr:to>
      <xdr:col>55</xdr:col>
      <xdr:colOff>0</xdr:colOff>
      <xdr:row>39</xdr:row>
      <xdr:rowOff>51293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1345"/>
          <a:ext cx="838200" cy="8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51293</xdr:rowOff>
    </xdr:from>
    <xdr:to>
      <xdr:col>50</xdr:col>
      <xdr:colOff>114300</xdr:colOff>
      <xdr:row>39</xdr:row>
      <xdr:rowOff>73330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3784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62350</xdr:rowOff>
    </xdr:from>
    <xdr:to>
      <xdr:col>45</xdr:col>
      <xdr:colOff>177800</xdr:colOff>
      <xdr:row>39</xdr:row>
      <xdr:rowOff>73330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48900"/>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62350</xdr:rowOff>
    </xdr:from>
    <xdr:to>
      <xdr:col>41</xdr:col>
      <xdr:colOff>50800</xdr:colOff>
      <xdr:row>39</xdr:row>
      <xdr:rowOff>84996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4890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11245</xdr:rowOff>
    </xdr:from>
    <xdr:to>
      <xdr:col>55</xdr:col>
      <xdr:colOff>50800</xdr:colOff>
      <xdr:row>34</xdr:row>
      <xdr:rowOff>112845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161122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1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493</xdr:rowOff>
    </xdr:from>
    <xdr:to>
      <xdr:col>50</xdr:col>
      <xdr:colOff>165100</xdr:colOff>
      <xdr:row>39</xdr:row>
      <xdr:rowOff>102093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93220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22530</xdr:rowOff>
    </xdr:from>
    <xdr:to>
      <xdr:col>46</xdr:col>
      <xdr:colOff>38100</xdr:colOff>
      <xdr:row>39</xdr:row>
      <xdr:rowOff>124130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115257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8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11550</xdr:rowOff>
    </xdr:from>
    <xdr:to>
      <xdr:col>41</xdr:col>
      <xdr:colOff>101600</xdr:colOff>
      <xdr:row>39</xdr:row>
      <xdr:rowOff>113150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104277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34196</xdr:rowOff>
    </xdr:from>
    <xdr:to>
      <xdr:col>36</xdr:col>
      <xdr:colOff>165100</xdr:colOff>
      <xdr:row>39</xdr:row>
      <xdr:rowOff>135796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126923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54821</xdr:rowOff>
    </xdr:from>
    <xdr:to>
      <xdr:col>55</xdr:col>
      <xdr:colOff>0</xdr:colOff>
      <xdr:row>56</xdr:row>
      <xdr:rowOff>28235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484571"/>
          <a:ext cx="838200" cy="1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28235</xdr:rowOff>
    </xdr:from>
    <xdr:to>
      <xdr:col>50</xdr:col>
      <xdr:colOff>114300</xdr:colOff>
      <xdr:row>57</xdr:row>
      <xdr:rowOff>37973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29435"/>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37973</xdr:rowOff>
    </xdr:from>
    <xdr:to>
      <xdr:col>45</xdr:col>
      <xdr:colOff>177800</xdr:colOff>
      <xdr:row>57</xdr:row>
      <xdr:rowOff>74724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1062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31633</xdr:rowOff>
    </xdr:from>
    <xdr:to>
      <xdr:col>41</xdr:col>
      <xdr:colOff>50800</xdr:colOff>
      <xdr:row>57</xdr:row>
      <xdr:rowOff>74724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4283"/>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4021</xdr:rowOff>
    </xdr:from>
    <xdr:to>
      <xdr:col>55</xdr:col>
      <xdr:colOff>50800</xdr:colOff>
      <xdr:row>55</xdr:row>
      <xdr:rowOff>105621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148885</xdr:rowOff>
    </xdr:from>
    <xdr:to>
      <xdr:col>50</xdr:col>
      <xdr:colOff>165100</xdr:colOff>
      <xdr:row>56</xdr:row>
      <xdr:rowOff>79035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95562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158623</xdr:rowOff>
    </xdr:from>
    <xdr:to>
      <xdr:col>46</xdr:col>
      <xdr:colOff>38100</xdr:colOff>
      <xdr:row>57</xdr:row>
      <xdr:rowOff>88773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79900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23924</xdr:rowOff>
    </xdr:from>
    <xdr:to>
      <xdr:col>41</xdr:col>
      <xdr:colOff>101600</xdr:colOff>
      <xdr:row>57</xdr:row>
      <xdr:rowOff>125524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152283</xdr:rowOff>
    </xdr:from>
    <xdr:to>
      <xdr:col>36</xdr:col>
      <xdr:colOff>165100</xdr:colOff>
      <xdr:row>57</xdr:row>
      <xdr:rowOff>82433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73560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70638</xdr:rowOff>
    </xdr:from>
    <xdr:to>
      <xdr:col>55</xdr:col>
      <xdr:colOff>0</xdr:colOff>
      <xdr:row>79</xdr:row>
      <xdr:rowOff>42811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3738"/>
          <a:ext cx="838200" cy="1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51003</xdr:rowOff>
    </xdr:from>
    <xdr:to>
      <xdr:col>50</xdr:col>
      <xdr:colOff>114300</xdr:colOff>
      <xdr:row>78</xdr:row>
      <xdr:rowOff>70638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4103"/>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51003</xdr:rowOff>
    </xdr:from>
    <xdr:to>
      <xdr:col>45</xdr:col>
      <xdr:colOff>177800</xdr:colOff>
      <xdr:row>78</xdr:row>
      <xdr:rowOff>134214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4103"/>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134214</xdr:rowOff>
    </xdr:from>
    <xdr:to>
      <xdr:col>41</xdr:col>
      <xdr:colOff>50800</xdr:colOff>
      <xdr:row>78</xdr:row>
      <xdr:rowOff>134938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731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163461</xdr:rowOff>
    </xdr:from>
    <xdr:to>
      <xdr:col>55</xdr:col>
      <xdr:colOff>50800</xdr:colOff>
      <xdr:row>79</xdr:row>
      <xdr:rowOff>93611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78388</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19838</xdr:rowOff>
    </xdr:from>
    <xdr:to>
      <xdr:col>50</xdr:col>
      <xdr:colOff>165100</xdr:colOff>
      <xdr:row>78</xdr:row>
      <xdr:rowOff>121438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112565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xdr:rowOff>
    </xdr:from>
    <xdr:to>
      <xdr:col>46</xdr:col>
      <xdr:colOff>38100</xdr:colOff>
      <xdr:row>78</xdr:row>
      <xdr:rowOff>101803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83414</xdr:rowOff>
    </xdr:from>
    <xdr:to>
      <xdr:col>41</xdr:col>
      <xdr:colOff>101600</xdr:colOff>
      <xdr:row>79</xdr:row>
      <xdr:rowOff>13564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84138</xdr:rowOff>
    </xdr:from>
    <xdr:to>
      <xdr:col>36</xdr:col>
      <xdr:colOff>165100</xdr:colOff>
      <xdr:row>79</xdr:row>
      <xdr:rowOff>14288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121126</xdr:rowOff>
    </xdr:from>
    <xdr:to>
      <xdr:col>55</xdr:col>
      <xdr:colOff>0</xdr:colOff>
      <xdr:row>95</xdr:row>
      <xdr:rowOff>163837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08876"/>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163837</xdr:rowOff>
    </xdr:from>
    <xdr:to>
      <xdr:col>50</xdr:col>
      <xdr:colOff>114300</xdr:colOff>
      <xdr:row>96</xdr:row>
      <xdr:rowOff>65367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51587"/>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23933</xdr:rowOff>
    </xdr:from>
    <xdr:to>
      <xdr:col>45</xdr:col>
      <xdr:colOff>177800</xdr:colOff>
      <xdr:row>96</xdr:row>
      <xdr:rowOff>65367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8313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23933</xdr:rowOff>
    </xdr:from>
    <xdr:to>
      <xdr:col>41</xdr:col>
      <xdr:colOff>50800</xdr:colOff>
      <xdr:row>96</xdr:row>
      <xdr:rowOff>158635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83133"/>
          <a:ext cx="8890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70326</xdr:rowOff>
    </xdr:from>
    <xdr:to>
      <xdr:col>55</xdr:col>
      <xdr:colOff>50800</xdr:colOff>
      <xdr:row>96</xdr:row>
      <xdr:rowOff>476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93203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113037</xdr:rowOff>
    </xdr:from>
    <xdr:to>
      <xdr:col>50</xdr:col>
      <xdr:colOff>165100</xdr:colOff>
      <xdr:row>96</xdr:row>
      <xdr:rowOff>43187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34314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14567</xdr:rowOff>
    </xdr:from>
    <xdr:to>
      <xdr:col>46</xdr:col>
      <xdr:colOff>38100</xdr:colOff>
      <xdr:row>96</xdr:row>
      <xdr:rowOff>116167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144583</xdr:rowOff>
    </xdr:from>
    <xdr:to>
      <xdr:col>41</xdr:col>
      <xdr:colOff>101600</xdr:colOff>
      <xdr:row>96</xdr:row>
      <xdr:rowOff>74733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65860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107835</xdr:rowOff>
    </xdr:from>
    <xdr:to>
      <xdr:col>36</xdr:col>
      <xdr:colOff>165100</xdr:colOff>
      <xdr:row>97</xdr:row>
      <xdr:rowOff>37985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29112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114874</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114874</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64074</xdr:rowOff>
    </xdr:from>
    <xdr:to>
      <xdr:col>76</xdr:col>
      <xdr:colOff>165100</xdr:colOff>
      <xdr:row>38</xdr:row>
      <xdr:rowOff>165674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156801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115632</xdr:rowOff>
    </xdr:from>
    <xdr:to>
      <xdr:col>85</xdr:col>
      <xdr:colOff>127000</xdr:colOff>
      <xdr:row>76</xdr:row>
      <xdr:rowOff>144991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4583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144991</xdr:rowOff>
    </xdr:from>
    <xdr:to>
      <xdr:col>81</xdr:col>
      <xdr:colOff>50800</xdr:colOff>
      <xdr:row>76</xdr:row>
      <xdr:rowOff>158722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5191"/>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155897</xdr:rowOff>
    </xdr:from>
    <xdr:to>
      <xdr:col>76</xdr:col>
      <xdr:colOff>114300</xdr:colOff>
      <xdr:row>76</xdr:row>
      <xdr:rowOff>158722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86097"/>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155897</xdr:rowOff>
    </xdr:from>
    <xdr:to>
      <xdr:col>71</xdr:col>
      <xdr:colOff>177800</xdr:colOff>
      <xdr:row>77</xdr:row>
      <xdr:rowOff>4386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86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64832</xdr:rowOff>
    </xdr:from>
    <xdr:to>
      <xdr:col>85</xdr:col>
      <xdr:colOff>177800</xdr:colOff>
      <xdr:row>76</xdr:row>
      <xdr:rowOff>166432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43259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94191</xdr:rowOff>
    </xdr:from>
    <xdr:to>
      <xdr:col>81</xdr:col>
      <xdr:colOff>101600</xdr:colOff>
      <xdr:row>77</xdr:row>
      <xdr:rowOff>24341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107922</xdr:rowOff>
    </xdr:from>
    <xdr:to>
      <xdr:col>76</xdr:col>
      <xdr:colOff>165100</xdr:colOff>
      <xdr:row>77</xdr:row>
      <xdr:rowOff>38072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29199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105097</xdr:rowOff>
    </xdr:from>
    <xdr:to>
      <xdr:col>72</xdr:col>
      <xdr:colOff>38100</xdr:colOff>
      <xdr:row>77</xdr:row>
      <xdr:rowOff>35247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26374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125036</xdr:rowOff>
    </xdr:from>
    <xdr:to>
      <xdr:col>67</xdr:col>
      <xdr:colOff>101600</xdr:colOff>
      <xdr:row>77</xdr:row>
      <xdr:rowOff>55186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46313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165105</xdr:rowOff>
    </xdr:from>
    <xdr:to>
      <xdr:col>85</xdr:col>
      <xdr:colOff>127000</xdr:colOff>
      <xdr:row>98</xdr:row>
      <xdr:rowOff>94422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95755"/>
          <a:ext cx="8382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94422</xdr:rowOff>
    </xdr:from>
    <xdr:to>
      <xdr:col>81</xdr:col>
      <xdr:colOff>50800</xdr:colOff>
      <xdr:row>98</xdr:row>
      <xdr:rowOff>159375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96522"/>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159375</xdr:rowOff>
    </xdr:from>
    <xdr:to>
      <xdr:col>76</xdr:col>
      <xdr:colOff>114300</xdr:colOff>
      <xdr:row>99</xdr:row>
      <xdr:rowOff>18222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1475"/>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18222</xdr:rowOff>
    </xdr:from>
    <xdr:to>
      <xdr:col>71</xdr:col>
      <xdr:colOff>177800</xdr:colOff>
      <xdr:row>99</xdr:row>
      <xdr:rowOff>37607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91772"/>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114305</xdr:rowOff>
    </xdr:from>
    <xdr:to>
      <xdr:col>85</xdr:col>
      <xdr:colOff>177800</xdr:colOff>
      <xdr:row>98</xdr:row>
      <xdr:rowOff>44455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137182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9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43622</xdr:rowOff>
    </xdr:from>
    <xdr:to>
      <xdr:col>81</xdr:col>
      <xdr:colOff>101600</xdr:colOff>
      <xdr:row>98</xdr:row>
      <xdr:rowOff>145222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108575</xdr:rowOff>
    </xdr:from>
    <xdr:to>
      <xdr:col>76</xdr:col>
      <xdr:colOff>165100</xdr:colOff>
      <xdr:row>99</xdr:row>
      <xdr:rowOff>38725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29852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138872</xdr:rowOff>
    </xdr:from>
    <xdr:to>
      <xdr:col>72</xdr:col>
      <xdr:colOff>38100</xdr:colOff>
      <xdr:row>99</xdr:row>
      <xdr:rowOff>69022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158257</xdr:rowOff>
    </xdr:from>
    <xdr:to>
      <xdr:col>67</xdr:col>
      <xdr:colOff>101600</xdr:colOff>
      <xdr:row>99</xdr:row>
      <xdr:rowOff>88407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79534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05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15913</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00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136563</xdr:rowOff>
    </xdr:from>
    <xdr:to>
      <xdr:col>98</xdr:col>
      <xdr:colOff>38100</xdr:colOff>
      <xdr:row>58</xdr:row>
      <xdr:rowOff>66713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57840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00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42469</xdr:rowOff>
    </xdr:from>
    <xdr:to>
      <xdr:col>116</xdr:col>
      <xdr:colOff>63500</xdr:colOff>
      <xdr:row>77</xdr:row>
      <xdr:rowOff>2426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72669"/>
          <a:ext cx="8382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42469</xdr:rowOff>
    </xdr:from>
    <xdr:to>
      <xdr:col>111</xdr:col>
      <xdr:colOff>177800</xdr:colOff>
      <xdr:row>76</xdr:row>
      <xdr:rowOff>69272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72669"/>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166503</xdr:rowOff>
    </xdr:from>
    <xdr:to>
      <xdr:col>107</xdr:col>
      <xdr:colOff>50800</xdr:colOff>
      <xdr:row>76</xdr:row>
      <xdr:rowOff>69272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25253"/>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166503</xdr:rowOff>
    </xdr:from>
    <xdr:to>
      <xdr:col>102</xdr:col>
      <xdr:colOff>114300</xdr:colOff>
      <xdr:row>76</xdr:row>
      <xdr:rowOff>70320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123076</xdr:rowOff>
    </xdr:from>
    <xdr:to>
      <xdr:col>116</xdr:col>
      <xdr:colOff>114300</xdr:colOff>
      <xdr:row>77</xdr:row>
      <xdr:rowOff>53226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145953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163119</xdr:rowOff>
    </xdr:from>
    <xdr:to>
      <xdr:col>112</xdr:col>
      <xdr:colOff>38100</xdr:colOff>
      <xdr:row>76</xdr:row>
      <xdr:rowOff>93269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109796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18472</xdr:rowOff>
    </xdr:from>
    <xdr:to>
      <xdr:col>107</xdr:col>
      <xdr:colOff>101600</xdr:colOff>
      <xdr:row>76</xdr:row>
      <xdr:rowOff>120072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111199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115703</xdr:rowOff>
    </xdr:from>
    <xdr:to>
      <xdr:col>102</xdr:col>
      <xdr:colOff>165100</xdr:colOff>
      <xdr:row>76</xdr:row>
      <xdr:rowOff>45853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62380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19520</xdr:rowOff>
    </xdr:from>
    <xdr:to>
      <xdr:col>98</xdr:col>
      <xdr:colOff>38100</xdr:colOff>
      <xdr:row>76</xdr:row>
      <xdr:rowOff>121120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112247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歳出決算総額は、住民一人当たり５６６千円となっている。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科目である扶助費は近年横ばいであったが、人件費については、令和２年度より会計年度任用職員給料を人件費として取り扱ったため前年度比で増加した。また、補助費等については、公共下水道事業の法適用化による増加（繰出金の減少）や国の給付金事業等によるものと考えられる。さらに、物件費については増加傾向にあることから、事務事業の見直し等により抑制に努める必要がある。</a:t>
          </a:r>
        </a:p>
        <a:p>
          <a:r>
            <a:rPr kumimoji="1" lang="ja-JP" altLang="en-US" sz="1300">
              <a:latin typeface="ＭＳ Ｐゴシック" panose="020B0600070205080204" pitchFamily="50" charset="-128"/>
              <a:ea typeface="ＭＳ Ｐゴシック" panose="020B0600070205080204" pitchFamily="50" charset="-128"/>
            </a:rPr>
            <a:t>当町が保有する公共施設の総延床面積を人口で割ると、町民一人当たりの延床面積は５．４２㎡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７割を超えている現状から、今後も維持補修費や普通建設事業費のうち更新整備が増加することが考えられる。公共施設の維持管理には、地方債の発行が見込まれるため、平成２９年度に策定した養老町公共施設等総合管理計画に基づき、施設の維持管理方法の見直しを検討していく必要がある。</a:t>
          </a:r>
        </a:p>
        <a:p>
          <a:r>
            <a:rPr kumimoji="1" lang="ja-JP" altLang="en-US" sz="1300">
              <a:latin typeface="ＭＳ Ｐゴシック" panose="020B0600070205080204" pitchFamily="50" charset="-128"/>
              <a:ea typeface="ＭＳ Ｐゴシック" panose="020B0600070205080204" pitchFamily="50" charset="-128"/>
            </a:rPr>
            <a:t>積立金について、平成２８年度以降、年々増加しているが、主にふるさと納税寄附金による基金積立が要因として考えられる。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1865"/>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14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3498"/>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130192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163720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59944</xdr:rowOff>
    </xdr:from>
    <xdr:to>
      <xdr:col>15</xdr:col>
      <xdr:colOff>101600</xdr:colOff>
      <xdr:row>35</xdr:row>
      <xdr:rowOff>161544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5081</xdr:rowOff>
    </xdr:from>
    <xdr:to>
      <xdr:col>24</xdr:col>
      <xdr:colOff>63500</xdr:colOff>
      <xdr:row>58</xdr:row>
      <xdr:rowOff>67420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06281"/>
          <a:ext cx="838200" cy="4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67420</xdr:rowOff>
    </xdr:from>
    <xdr:to>
      <xdr:col>19</xdr:col>
      <xdr:colOff>177800</xdr:colOff>
      <xdr:row>58</xdr:row>
      <xdr:rowOff>83605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15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83605</xdr:rowOff>
    </xdr:from>
    <xdr:to>
      <xdr:col>15</xdr:col>
      <xdr:colOff>50800</xdr:colOff>
      <xdr:row>58</xdr:row>
      <xdr:rowOff>116902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7705"/>
          <a:ext cx="8890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116902</xdr:rowOff>
    </xdr:from>
    <xdr:to>
      <xdr:col>10</xdr:col>
      <xdr:colOff>114300</xdr:colOff>
      <xdr:row>58</xdr:row>
      <xdr:rowOff>129279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100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125731</xdr:rowOff>
    </xdr:from>
    <xdr:to>
      <xdr:col>24</xdr:col>
      <xdr:colOff>114300</xdr:colOff>
      <xdr:row>56</xdr:row>
      <xdr:rowOff>55881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148608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16620</xdr:rowOff>
    </xdr:from>
    <xdr:to>
      <xdr:col>20</xdr:col>
      <xdr:colOff>38100</xdr:colOff>
      <xdr:row>58</xdr:row>
      <xdr:rowOff>118220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109347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32805</xdr:rowOff>
    </xdr:from>
    <xdr:to>
      <xdr:col>15</xdr:col>
      <xdr:colOff>101600</xdr:colOff>
      <xdr:row>58</xdr:row>
      <xdr:rowOff>134405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66102</xdr:rowOff>
    </xdr:from>
    <xdr:to>
      <xdr:col>10</xdr:col>
      <xdr:colOff>165100</xdr:colOff>
      <xdr:row>58</xdr:row>
      <xdr:rowOff>167702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158829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78479</xdr:rowOff>
    </xdr:from>
    <xdr:to>
      <xdr:col>6</xdr:col>
      <xdr:colOff>38100</xdr:colOff>
      <xdr:row>59</xdr:row>
      <xdr:rowOff>8629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171206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35018</xdr:rowOff>
    </xdr:from>
    <xdr:to>
      <xdr:col>24</xdr:col>
      <xdr:colOff>63500</xdr:colOff>
      <xdr:row>76</xdr:row>
      <xdr:rowOff>153170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65218"/>
          <a:ext cx="838200" cy="11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35018</xdr:rowOff>
    </xdr:from>
    <xdr:to>
      <xdr:col>19</xdr:col>
      <xdr:colOff>177800</xdr:colOff>
      <xdr:row>77</xdr:row>
      <xdr:rowOff>153857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65218"/>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21416</xdr:rowOff>
    </xdr:from>
    <xdr:to>
      <xdr:col>15</xdr:col>
      <xdr:colOff>50800</xdr:colOff>
      <xdr:row>77</xdr:row>
      <xdr:rowOff>153857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23066"/>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21416</xdr:rowOff>
    </xdr:from>
    <xdr:to>
      <xdr:col>10</xdr:col>
      <xdr:colOff>114300</xdr:colOff>
      <xdr:row>77</xdr:row>
      <xdr:rowOff>62531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23066"/>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102370</xdr:rowOff>
    </xdr:from>
    <xdr:to>
      <xdr:col>24</xdr:col>
      <xdr:colOff>114300</xdr:colOff>
      <xdr:row>77</xdr:row>
      <xdr:rowOff>32520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80797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155668</xdr:rowOff>
    </xdr:from>
    <xdr:to>
      <xdr:col>20</xdr:col>
      <xdr:colOff>38100</xdr:colOff>
      <xdr:row>76</xdr:row>
      <xdr:rowOff>85818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102344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8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103057</xdr:rowOff>
    </xdr:from>
    <xdr:to>
      <xdr:col>15</xdr:col>
      <xdr:colOff>101600</xdr:colOff>
      <xdr:row>78</xdr:row>
      <xdr:rowOff>33207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142066</xdr:rowOff>
    </xdr:from>
    <xdr:to>
      <xdr:col>10</xdr:col>
      <xdr:colOff>165100</xdr:colOff>
      <xdr:row>77</xdr:row>
      <xdr:rowOff>72216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63343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11731</xdr:rowOff>
    </xdr:from>
    <xdr:to>
      <xdr:col>6</xdr:col>
      <xdr:colOff>38100</xdr:colOff>
      <xdr:row>77</xdr:row>
      <xdr:rowOff>113331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104458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0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118745</xdr:rowOff>
    </xdr:from>
    <xdr:to>
      <xdr:col>24</xdr:col>
      <xdr:colOff>63500</xdr:colOff>
      <xdr:row>96</xdr:row>
      <xdr:rowOff>155206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77945"/>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118745</xdr:rowOff>
    </xdr:from>
    <xdr:to>
      <xdr:col>19</xdr:col>
      <xdr:colOff>177800</xdr:colOff>
      <xdr:row>96</xdr:row>
      <xdr:rowOff>137509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77945"/>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137509</xdr:rowOff>
    </xdr:from>
    <xdr:to>
      <xdr:col>15</xdr:col>
      <xdr:colOff>50800</xdr:colOff>
      <xdr:row>97</xdr:row>
      <xdr:rowOff>22713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59670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22713</xdr:rowOff>
    </xdr:from>
    <xdr:to>
      <xdr:col>10</xdr:col>
      <xdr:colOff>114300</xdr:colOff>
      <xdr:row>97</xdr:row>
      <xdr:rowOff>30581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53363"/>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104406</xdr:rowOff>
    </xdr:from>
    <xdr:to>
      <xdr:col>24</xdr:col>
      <xdr:colOff>114300</xdr:colOff>
      <xdr:row>97</xdr:row>
      <xdr:rowOff>34556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127283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67945</xdr:rowOff>
    </xdr:from>
    <xdr:to>
      <xdr:col>20</xdr:col>
      <xdr:colOff>38100</xdr:colOff>
      <xdr:row>96</xdr:row>
      <xdr:rowOff>169545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86709</xdr:rowOff>
    </xdr:from>
    <xdr:to>
      <xdr:col>15</xdr:col>
      <xdr:colOff>101600</xdr:colOff>
      <xdr:row>97</xdr:row>
      <xdr:rowOff>16859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143363</xdr:rowOff>
    </xdr:from>
    <xdr:to>
      <xdr:col>10</xdr:col>
      <xdr:colOff>165100</xdr:colOff>
      <xdr:row>97</xdr:row>
      <xdr:rowOff>73513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151231</xdr:rowOff>
    </xdr:from>
    <xdr:to>
      <xdr:col>6</xdr:col>
      <xdr:colOff>38100</xdr:colOff>
      <xdr:row>97</xdr:row>
      <xdr:rowOff>81381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79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43307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39</xdr:row>
      <xdr:rowOff>43307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6242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38019</xdr:rowOff>
    </xdr:from>
    <xdr:to>
      <xdr:col>55</xdr:col>
      <xdr:colOff>0</xdr:colOff>
      <xdr:row>54</xdr:row>
      <xdr:rowOff>44351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8610519"/>
          <a:ext cx="838200" cy="69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44351</xdr:rowOff>
    </xdr:from>
    <xdr:to>
      <xdr:col>50</xdr:col>
      <xdr:colOff>114300</xdr:colOff>
      <xdr:row>57</xdr:row>
      <xdr:rowOff>32190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02651"/>
          <a:ext cx="8890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169190</xdr:rowOff>
    </xdr:from>
    <xdr:to>
      <xdr:col>45</xdr:col>
      <xdr:colOff>177800</xdr:colOff>
      <xdr:row>57</xdr:row>
      <xdr:rowOff>32190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28715</xdr:rowOff>
    </xdr:from>
    <xdr:to>
      <xdr:col>41</xdr:col>
      <xdr:colOff>50800</xdr:colOff>
      <xdr:row>56</xdr:row>
      <xdr:rowOff>169190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29915"/>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158669</xdr:rowOff>
    </xdr:from>
    <xdr:to>
      <xdr:col>55</xdr:col>
      <xdr:colOff>50800</xdr:colOff>
      <xdr:row>50</xdr:row>
      <xdr:rowOff>88819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5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111696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165001</xdr:rowOff>
    </xdr:from>
    <xdr:to>
      <xdr:col>50</xdr:col>
      <xdr:colOff>165100</xdr:colOff>
      <xdr:row>54</xdr:row>
      <xdr:rowOff>95151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111678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152840</xdr:rowOff>
    </xdr:from>
    <xdr:to>
      <xdr:col>46</xdr:col>
      <xdr:colOff>38100</xdr:colOff>
      <xdr:row>57</xdr:row>
      <xdr:rowOff>82990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74117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118390</xdr:rowOff>
    </xdr:from>
    <xdr:to>
      <xdr:col>41</xdr:col>
      <xdr:colOff>101600</xdr:colOff>
      <xdr:row>57</xdr:row>
      <xdr:rowOff>48540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39667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149365</xdr:rowOff>
    </xdr:from>
    <xdr:to>
      <xdr:col>36</xdr:col>
      <xdr:colOff>165100</xdr:colOff>
      <xdr:row>56</xdr:row>
      <xdr:rowOff>79515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96042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47346</xdr:rowOff>
    </xdr:from>
    <xdr:to>
      <xdr:col>55</xdr:col>
      <xdr:colOff>0</xdr:colOff>
      <xdr:row>78</xdr:row>
      <xdr:rowOff>142867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0446"/>
          <a:ext cx="8382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142867</xdr:rowOff>
    </xdr:from>
    <xdr:to>
      <xdr:col>50</xdr:col>
      <xdr:colOff>114300</xdr:colOff>
      <xdr:row>78</xdr:row>
      <xdr:rowOff>143749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515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130294</xdr:rowOff>
    </xdr:from>
    <xdr:to>
      <xdr:col>45</xdr:col>
      <xdr:colOff>177800</xdr:colOff>
      <xdr:row>78</xdr:row>
      <xdr:rowOff>143749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03394"/>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130294</xdr:rowOff>
    </xdr:from>
    <xdr:to>
      <xdr:col>41</xdr:col>
      <xdr:colOff>50800</xdr:colOff>
      <xdr:row>78</xdr:row>
      <xdr:rowOff>135389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033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167996</xdr:rowOff>
    </xdr:from>
    <xdr:to>
      <xdr:col>55</xdr:col>
      <xdr:colOff>50800</xdr:colOff>
      <xdr:row>78</xdr:row>
      <xdr:rowOff>98146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146423</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92067</xdr:rowOff>
    </xdr:from>
    <xdr:to>
      <xdr:col>50</xdr:col>
      <xdr:colOff>165100</xdr:colOff>
      <xdr:row>79</xdr:row>
      <xdr:rowOff>22217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92949</xdr:rowOff>
    </xdr:from>
    <xdr:to>
      <xdr:col>46</xdr:col>
      <xdr:colOff>38100</xdr:colOff>
      <xdr:row>79</xdr:row>
      <xdr:rowOff>23099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79494</xdr:rowOff>
    </xdr:from>
    <xdr:to>
      <xdr:col>41</xdr:col>
      <xdr:colOff>101600</xdr:colOff>
      <xdr:row>79</xdr:row>
      <xdr:rowOff>9644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84589</xdr:rowOff>
    </xdr:from>
    <xdr:to>
      <xdr:col>36</xdr:col>
      <xdr:colOff>165100</xdr:colOff>
      <xdr:row>79</xdr:row>
      <xdr:rowOff>14739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66566</xdr:rowOff>
    </xdr:from>
    <xdr:to>
      <xdr:col>55</xdr:col>
      <xdr:colOff>0</xdr:colOff>
      <xdr:row>98</xdr:row>
      <xdr:rowOff>90590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68666"/>
          <a:ext cx="8382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4387</xdr:rowOff>
    </xdr:from>
    <xdr:to>
      <xdr:col>50</xdr:col>
      <xdr:colOff>114300</xdr:colOff>
      <xdr:row>98</xdr:row>
      <xdr:rowOff>66566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0648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xdr:rowOff>
    </xdr:from>
    <xdr:to>
      <xdr:col>45</xdr:col>
      <xdr:colOff>177800</xdr:colOff>
      <xdr:row>98</xdr:row>
      <xdr:rowOff>6865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06487"/>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5798</xdr:rowOff>
    </xdr:from>
    <xdr:to>
      <xdr:col>41</xdr:col>
      <xdr:colOff>50800</xdr:colOff>
      <xdr:row>98</xdr:row>
      <xdr:rowOff>6865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078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39790</xdr:rowOff>
    </xdr:from>
    <xdr:to>
      <xdr:col>55</xdr:col>
      <xdr:colOff>50800</xdr:colOff>
      <xdr:row>98</xdr:row>
      <xdr:rowOff>141390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18217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15766</xdr:rowOff>
    </xdr:from>
    <xdr:to>
      <xdr:col>50</xdr:col>
      <xdr:colOff>165100</xdr:colOff>
      <xdr:row>98</xdr:row>
      <xdr:rowOff>117366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108493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125037</xdr:rowOff>
    </xdr:from>
    <xdr:to>
      <xdr:col>46</xdr:col>
      <xdr:colOff>38100</xdr:colOff>
      <xdr:row>98</xdr:row>
      <xdr:rowOff>55187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46314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127515</xdr:rowOff>
    </xdr:from>
    <xdr:to>
      <xdr:col>41</xdr:col>
      <xdr:colOff>101600</xdr:colOff>
      <xdr:row>98</xdr:row>
      <xdr:rowOff>57665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126448</xdr:rowOff>
    </xdr:from>
    <xdr:to>
      <xdr:col>36</xdr:col>
      <xdr:colOff>165100</xdr:colOff>
      <xdr:row>98</xdr:row>
      <xdr:rowOff>56598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47725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31024</xdr:rowOff>
    </xdr:from>
    <xdr:to>
      <xdr:col>85</xdr:col>
      <xdr:colOff>127000</xdr:colOff>
      <xdr:row>35</xdr:row>
      <xdr:rowOff>18633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517424"/>
          <a:ext cx="8382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18633</xdr:rowOff>
    </xdr:from>
    <xdr:to>
      <xdr:col>81</xdr:col>
      <xdr:colOff>50800</xdr:colOff>
      <xdr:row>35</xdr:row>
      <xdr:rowOff>139883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139883</xdr:rowOff>
    </xdr:from>
    <xdr:to>
      <xdr:col>76</xdr:col>
      <xdr:colOff>114300</xdr:colOff>
      <xdr:row>36</xdr:row>
      <xdr:rowOff>32029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14701</xdr:rowOff>
    </xdr:from>
    <xdr:to>
      <xdr:col>71</xdr:col>
      <xdr:colOff>177800</xdr:colOff>
      <xdr:row>36</xdr:row>
      <xdr:rowOff>32029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8690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151674</xdr:rowOff>
    </xdr:from>
    <xdr:to>
      <xdr:col>85</xdr:col>
      <xdr:colOff>177800</xdr:colOff>
      <xdr:row>32</xdr:row>
      <xdr:rowOff>81824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3101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3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139283</xdr:rowOff>
    </xdr:from>
    <xdr:to>
      <xdr:col>81</xdr:col>
      <xdr:colOff>101600</xdr:colOff>
      <xdr:row>35</xdr:row>
      <xdr:rowOff>69433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89083</xdr:rowOff>
    </xdr:from>
    <xdr:to>
      <xdr:col>76</xdr:col>
      <xdr:colOff>165100</xdr:colOff>
      <xdr:row>36</xdr:row>
      <xdr:rowOff>19233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35760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152679</xdr:rowOff>
    </xdr:from>
    <xdr:to>
      <xdr:col>72</xdr:col>
      <xdr:colOff>38100</xdr:colOff>
      <xdr:row>36</xdr:row>
      <xdr:rowOff>82829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99356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135351</xdr:rowOff>
    </xdr:from>
    <xdr:to>
      <xdr:col>67</xdr:col>
      <xdr:colOff>101600</xdr:colOff>
      <xdr:row>36</xdr:row>
      <xdr:rowOff>65501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82028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66263</xdr:rowOff>
    </xdr:from>
    <xdr:to>
      <xdr:col>85</xdr:col>
      <xdr:colOff>127000</xdr:colOff>
      <xdr:row>56</xdr:row>
      <xdr:rowOff>115716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67463"/>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17285</xdr:rowOff>
    </xdr:from>
    <xdr:to>
      <xdr:col>81</xdr:col>
      <xdr:colOff>50800</xdr:colOff>
      <xdr:row>56</xdr:row>
      <xdr:rowOff>66263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18485"/>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17285</xdr:rowOff>
    </xdr:from>
    <xdr:to>
      <xdr:col>76</xdr:col>
      <xdr:colOff>114300</xdr:colOff>
      <xdr:row>56</xdr:row>
      <xdr:rowOff>52242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18485"/>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52242</xdr:rowOff>
    </xdr:from>
    <xdr:to>
      <xdr:col>71</xdr:col>
      <xdr:colOff>177800</xdr:colOff>
      <xdr:row>56</xdr:row>
      <xdr:rowOff>127756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3442"/>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64916</xdr:rowOff>
    </xdr:from>
    <xdr:to>
      <xdr:col>85</xdr:col>
      <xdr:colOff>177800</xdr:colOff>
      <xdr:row>56</xdr:row>
      <xdr:rowOff>166516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43343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15463</xdr:rowOff>
    </xdr:from>
    <xdr:to>
      <xdr:col>81</xdr:col>
      <xdr:colOff>101600</xdr:colOff>
      <xdr:row>56</xdr:row>
      <xdr:rowOff>117063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108190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137935</xdr:rowOff>
    </xdr:from>
    <xdr:to>
      <xdr:col>76</xdr:col>
      <xdr:colOff>165100</xdr:colOff>
      <xdr:row>56</xdr:row>
      <xdr:rowOff>68085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59212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1442</xdr:rowOff>
    </xdr:from>
    <xdr:to>
      <xdr:col>72</xdr:col>
      <xdr:colOff>38100</xdr:colOff>
      <xdr:row>56</xdr:row>
      <xdr:rowOff>103042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94169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76956</xdr:rowOff>
    </xdr:from>
    <xdr:to>
      <xdr:col>67</xdr:col>
      <xdr:colOff>101600</xdr:colOff>
      <xdr:row>57</xdr:row>
      <xdr:rowOff>7106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169683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114874</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114874</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64074</xdr:rowOff>
    </xdr:from>
    <xdr:to>
      <xdr:col>76</xdr:col>
      <xdr:colOff>165100</xdr:colOff>
      <xdr:row>78</xdr:row>
      <xdr:rowOff>165674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156801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115632</xdr:rowOff>
    </xdr:from>
    <xdr:to>
      <xdr:col>85</xdr:col>
      <xdr:colOff>127000</xdr:colOff>
      <xdr:row>96</xdr:row>
      <xdr:rowOff>144991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7483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144991</xdr:rowOff>
    </xdr:from>
    <xdr:to>
      <xdr:col>81</xdr:col>
      <xdr:colOff>50800</xdr:colOff>
      <xdr:row>96</xdr:row>
      <xdr:rowOff>158722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04191"/>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155897</xdr:rowOff>
    </xdr:from>
    <xdr:to>
      <xdr:col>76</xdr:col>
      <xdr:colOff>114300</xdr:colOff>
      <xdr:row>96</xdr:row>
      <xdr:rowOff>158722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15097"/>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155897</xdr:rowOff>
    </xdr:from>
    <xdr:to>
      <xdr:col>71</xdr:col>
      <xdr:colOff>177800</xdr:colOff>
      <xdr:row>97</xdr:row>
      <xdr:rowOff>4386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15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64832</xdr:rowOff>
    </xdr:from>
    <xdr:to>
      <xdr:col>85</xdr:col>
      <xdr:colOff>177800</xdr:colOff>
      <xdr:row>96</xdr:row>
      <xdr:rowOff>166432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43259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94191</xdr:rowOff>
    </xdr:from>
    <xdr:to>
      <xdr:col>81</xdr:col>
      <xdr:colOff>101600</xdr:colOff>
      <xdr:row>97</xdr:row>
      <xdr:rowOff>24341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107922</xdr:rowOff>
    </xdr:from>
    <xdr:to>
      <xdr:col>76</xdr:col>
      <xdr:colOff>165100</xdr:colOff>
      <xdr:row>97</xdr:row>
      <xdr:rowOff>38072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29199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105097</xdr:rowOff>
    </xdr:from>
    <xdr:to>
      <xdr:col>72</xdr:col>
      <xdr:colOff>38100</xdr:colOff>
      <xdr:row>97</xdr:row>
      <xdr:rowOff>35247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26374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125036</xdr:rowOff>
    </xdr:from>
    <xdr:to>
      <xdr:col>67</xdr:col>
      <xdr:colOff>101600</xdr:colOff>
      <xdr:row>97</xdr:row>
      <xdr:rowOff>55186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46313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総務費、消防費は増加傾向にあり、特に総務費の上昇率が高くなっているが、その要因は特別定額給付金給付事業に伴う経費の増加が考えられる。</a:t>
          </a:r>
        </a:p>
        <a:p>
          <a:r>
            <a:rPr kumimoji="1" lang="ja-JP" altLang="en-US" sz="1300">
              <a:latin typeface="ＭＳ Ｐゴシック" panose="020B0600070205080204" pitchFamily="50" charset="-128"/>
              <a:ea typeface="ＭＳ Ｐゴシック" panose="020B0600070205080204" pitchFamily="50" charset="-128"/>
            </a:rPr>
            <a:t>衛生費が類似団体・全国平均・県平均を上回っているのは、一部事務組合で実施するごみ処理及びし尿処理施設が構成市町数が少ないため、負担が大きいためと考えられる。</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消防費は、防災行政無線デジタル化事業の最終年度であったため増加したが、依然として類似団体内平均値と県平均値よりも高いのは、単独消防によるであることが考えられる。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標準財政規模が増加したが、財政調整基金の取り崩しは行わなかったため減少した。当該基金は将来への備えに留まらず、将来負担比率の低下に繋がることから、僅かでも積立を実施しつつ、可能な限り取り崩しを抑制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実質単年度収支について、単年度収支が黒字化し令和元年度に継続しプラスとなった。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連結実質赤字比率は近年算出されておらず、令和２年度においても引き続き全ての会計において黒字が続いている状態である。</a:t>
          </a:r>
        </a:p>
        <a:p>
          <a:r>
            <a:rPr kumimoji="1" lang="ja-JP" altLang="en-US" sz="1400">
              <a:latin typeface="ＭＳ ゴシック" pitchFamily="49" charset="-128"/>
              <a:ea typeface="ＭＳ ゴシック" pitchFamily="49" charset="-128"/>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3" t="s">
        <v>79</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4" t="s">
        <v>81</v>
      </c>
      <c r="C3" s="445"/>
      <c r="D3" s="445"/>
      <c r="E3" s="446"/>
      <c r="F3" s="446"/>
      <c r="G3" s="446"/>
      <c r="H3" s="446"/>
      <c r="I3" s="446"/>
      <c r="J3" s="446"/>
      <c r="K3" s="446"/>
      <c r="L3" s="446" t="s">
        <v>82</v>
      </c>
      <c r="M3" s="446"/>
      <c r="N3" s="446"/>
      <c r="O3" s="446"/>
      <c r="P3" s="446"/>
      <c r="Q3" s="446"/>
      <c r="R3" s="453"/>
      <c r="S3" s="453"/>
      <c r="T3" s="453"/>
      <c r="U3" s="453"/>
      <c r="V3" s="454"/>
      <c r="W3" s="428" t="s">
        <v>83</v>
      </c>
      <c r="X3" s="429"/>
      <c r="Y3" s="429"/>
      <c r="Z3" s="429"/>
      <c r="AA3" s="429"/>
      <c r="AB3" s="445"/>
      <c r="AC3" s="453" t="s">
        <v>84</v>
      </c>
      <c r="AD3" s="429"/>
      <c r="AE3" s="429"/>
      <c r="AF3" s="429"/>
      <c r="AG3" s="429"/>
      <c r="AH3" s="429"/>
      <c r="AI3" s="429"/>
      <c r="AJ3" s="429"/>
      <c r="AK3" s="429"/>
      <c r="AL3" s="430"/>
      <c r="AM3" s="428" t="s">
        <v>85</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86</v>
      </c>
      <c r="BO3" s="429"/>
      <c r="BP3" s="429"/>
      <c r="BQ3" s="429"/>
      <c r="BR3" s="429"/>
      <c r="BS3" s="429"/>
      <c r="BT3" s="429"/>
      <c r="BU3" s="430"/>
      <c r="BV3" s="428" t="s">
        <v>87</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88</v>
      </c>
      <c r="CU3" s="429"/>
      <c r="CV3" s="429"/>
      <c r="CW3" s="429"/>
      <c r="CX3" s="429"/>
      <c r="CY3" s="429"/>
      <c r="CZ3" s="429"/>
      <c r="DA3" s="430"/>
      <c r="DB3" s="428" t="s">
        <v>89</v>
      </c>
      <c r="DC3" s="429"/>
      <c r="DD3" s="429"/>
      <c r="DE3" s="429"/>
      <c r="DF3" s="429"/>
      <c r="DG3" s="429"/>
      <c r="DH3" s="429"/>
      <c r="DI3" s="430"/>
      <c r="DJ3" s="186"/>
      <c r="DK3" s="186"/>
      <c r="DL3" s="186"/>
      <c r="DM3" s="186"/>
      <c r="DN3" s="186"/>
      <c r="DO3" s="186"/>
    </row>
    <row r="4" spans="1:119" ht="18.75" customHeight="1" x14ac:dyDescent="0.15">
      <c r="A4" s="187"/>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90</v>
      </c>
      <c r="AZ4" s="432"/>
      <c r="BA4" s="432"/>
      <c r="BB4" s="432"/>
      <c r="BC4" s="432"/>
      <c r="BD4" s="432"/>
      <c r="BE4" s="432"/>
      <c r="BF4" s="432"/>
      <c r="BG4" s="432"/>
      <c r="BH4" s="432"/>
      <c r="BI4" s="432"/>
      <c r="BJ4" s="432"/>
      <c r="BK4" s="432"/>
      <c r="BL4" s="432"/>
      <c r="BM4" s="433"/>
      <c r="BN4" s="434">
        <v>16597610</v>
      </c>
      <c r="BO4" s="435"/>
      <c r="BP4" s="435"/>
      <c r="BQ4" s="435"/>
      <c r="BR4" s="435"/>
      <c r="BS4" s="435"/>
      <c r="BT4" s="435"/>
      <c r="BU4" s="436"/>
      <c r="BV4" s="434">
        <v>12077241</v>
      </c>
      <c r="BW4" s="435"/>
      <c r="BX4" s="435"/>
      <c r="BY4" s="435"/>
      <c r="BZ4" s="435"/>
      <c r="CA4" s="435"/>
      <c r="CB4" s="435"/>
      <c r="CC4" s="436"/>
      <c r="CD4" s="437" t="s">
        <v>91</v>
      </c>
      <c r="CE4" s="438"/>
      <c r="CF4" s="438"/>
      <c r="CG4" s="438"/>
      <c r="CH4" s="438"/>
      <c r="CI4" s="438"/>
      <c r="CJ4" s="438"/>
      <c r="CK4" s="438"/>
      <c r="CL4" s="438"/>
      <c r="CM4" s="438"/>
      <c r="CN4" s="438"/>
      <c r="CO4" s="438"/>
      <c r="CP4" s="438"/>
      <c r="CQ4" s="438"/>
      <c r="CR4" s="438"/>
      <c r="CS4" s="439"/>
      <c r="CT4" s="440">
        <v>10.4</v>
      </c>
      <c r="CU4" s="441"/>
      <c r="CV4" s="441"/>
      <c r="CW4" s="441"/>
      <c r="CX4" s="441"/>
      <c r="CY4" s="441"/>
      <c r="CZ4" s="441"/>
      <c r="DA4" s="442"/>
      <c r="DB4" s="440">
        <v>5.9</v>
      </c>
      <c r="DC4" s="441"/>
      <c r="DD4" s="441"/>
      <c r="DE4" s="441"/>
      <c r="DF4" s="441"/>
      <c r="DG4" s="441"/>
      <c r="DH4" s="441"/>
      <c r="DI4" s="442"/>
      <c r="DJ4" s="186"/>
      <c r="DK4" s="186"/>
      <c r="DL4" s="186"/>
      <c r="DM4" s="186"/>
      <c r="DN4" s="186"/>
      <c r="DO4" s="186"/>
    </row>
    <row r="5" spans="1:119" ht="18.75" customHeight="1" x14ac:dyDescent="0.15">
      <c r="A5" s="187"/>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92</v>
      </c>
      <c r="AN5" s="501"/>
      <c r="AO5" s="501"/>
      <c r="AP5" s="501"/>
      <c r="AQ5" s="501"/>
      <c r="AR5" s="501"/>
      <c r="AS5" s="501"/>
      <c r="AT5" s="502"/>
      <c r="AU5" s="503" t="s">
        <v>93</v>
      </c>
      <c r="AV5" s="504"/>
      <c r="AW5" s="504"/>
      <c r="AX5" s="504"/>
      <c r="AY5" s="505" t="s">
        <v>94</v>
      </c>
      <c r="AZ5" s="506"/>
      <c r="BA5" s="506"/>
      <c r="BB5" s="506"/>
      <c r="BC5" s="506"/>
      <c r="BD5" s="506"/>
      <c r="BE5" s="506"/>
      <c r="BF5" s="506"/>
      <c r="BG5" s="506"/>
      <c r="BH5" s="506"/>
      <c r="BI5" s="506"/>
      <c r="BJ5" s="506"/>
      <c r="BK5" s="506"/>
      <c r="BL5" s="506"/>
      <c r="BM5" s="507"/>
      <c r="BN5" s="471">
        <v>15856786</v>
      </c>
      <c r="BO5" s="472"/>
      <c r="BP5" s="472"/>
      <c r="BQ5" s="472"/>
      <c r="BR5" s="472"/>
      <c r="BS5" s="472"/>
      <c r="BT5" s="472"/>
      <c r="BU5" s="473"/>
      <c r="BV5" s="471">
        <v>11680221</v>
      </c>
      <c r="BW5" s="472"/>
      <c r="BX5" s="472"/>
      <c r="BY5" s="472"/>
      <c r="BZ5" s="472"/>
      <c r="CA5" s="472"/>
      <c r="CB5" s="472"/>
      <c r="CC5" s="473"/>
      <c r="CD5" s="474" t="s">
        <v>95</v>
      </c>
      <c r="CE5" s="475"/>
      <c r="CF5" s="475"/>
      <c r="CG5" s="475"/>
      <c r="CH5" s="475"/>
      <c r="CI5" s="475"/>
      <c r="CJ5" s="475"/>
      <c r="CK5" s="475"/>
      <c r="CL5" s="475"/>
      <c r="CM5" s="475"/>
      <c r="CN5" s="475"/>
      <c r="CO5" s="475"/>
      <c r="CP5" s="475"/>
      <c r="CQ5" s="475"/>
      <c r="CR5" s="475"/>
      <c r="CS5" s="476"/>
      <c r="CT5" s="468">
        <v>86.6</v>
      </c>
      <c r="CU5" s="469"/>
      <c r="CV5" s="469"/>
      <c r="CW5" s="469"/>
      <c r="CX5" s="469"/>
      <c r="CY5" s="469"/>
      <c r="CZ5" s="469"/>
      <c r="DA5" s="470"/>
      <c r="DB5" s="468">
        <v>87.6</v>
      </c>
      <c r="DC5" s="469"/>
      <c r="DD5" s="469"/>
      <c r="DE5" s="469"/>
      <c r="DF5" s="469"/>
      <c r="DG5" s="469"/>
      <c r="DH5" s="469"/>
      <c r="DI5" s="470"/>
      <c r="DJ5" s="186"/>
      <c r="DK5" s="186"/>
      <c r="DL5" s="186"/>
      <c r="DM5" s="186"/>
      <c r="DN5" s="186"/>
      <c r="DO5" s="186"/>
    </row>
    <row r="6" spans="1:119" ht="18.75" customHeight="1" x14ac:dyDescent="0.15">
      <c r="A6" s="187"/>
      <c r="B6" s="477" t="s">
        <v>96</v>
      </c>
      <c r="C6" s="478"/>
      <c r="D6" s="478"/>
      <c r="E6" s="479"/>
      <c r="F6" s="479"/>
      <c r="G6" s="479"/>
      <c r="H6" s="479"/>
      <c r="I6" s="479"/>
      <c r="J6" s="479"/>
      <c r="K6" s="479"/>
      <c r="L6" s="479" t="s">
        <v>97</v>
      </c>
      <c r="M6" s="479"/>
      <c r="N6" s="479"/>
      <c r="O6" s="479"/>
      <c r="P6" s="479"/>
      <c r="Q6" s="479"/>
      <c r="R6" s="483"/>
      <c r="S6" s="483"/>
      <c r="T6" s="483"/>
      <c r="U6" s="483"/>
      <c r="V6" s="484"/>
      <c r="W6" s="487" t="s">
        <v>98</v>
      </c>
      <c r="X6" s="488"/>
      <c r="Y6" s="488"/>
      <c r="Z6" s="488"/>
      <c r="AA6" s="488"/>
      <c r="AB6" s="478"/>
      <c r="AC6" s="491" t="s">
        <v>99</v>
      </c>
      <c r="AD6" s="492"/>
      <c r="AE6" s="492"/>
      <c r="AF6" s="492"/>
      <c r="AG6" s="492"/>
      <c r="AH6" s="492"/>
      <c r="AI6" s="492"/>
      <c r="AJ6" s="492"/>
      <c r="AK6" s="492"/>
      <c r="AL6" s="493"/>
      <c r="AM6" s="500" t="s">
        <v>100</v>
      </c>
      <c r="AN6" s="501"/>
      <c r="AO6" s="501"/>
      <c r="AP6" s="501"/>
      <c r="AQ6" s="501"/>
      <c r="AR6" s="501"/>
      <c r="AS6" s="501"/>
      <c r="AT6" s="502"/>
      <c r="AU6" s="503" t="s">
        <v>93</v>
      </c>
      <c r="AV6" s="504"/>
      <c r="AW6" s="504"/>
      <c r="AX6" s="504"/>
      <c r="AY6" s="505" t="s">
        <v>101</v>
      </c>
      <c r="AZ6" s="506"/>
      <c r="BA6" s="506"/>
      <c r="BB6" s="506"/>
      <c r="BC6" s="506"/>
      <c r="BD6" s="506"/>
      <c r="BE6" s="506"/>
      <c r="BF6" s="506"/>
      <c r="BG6" s="506"/>
      <c r="BH6" s="506"/>
      <c r="BI6" s="506"/>
      <c r="BJ6" s="506"/>
      <c r="BK6" s="506"/>
      <c r="BL6" s="506"/>
      <c r="BM6" s="507"/>
      <c r="BN6" s="471">
        <v>740824</v>
      </c>
      <c r="BO6" s="472"/>
      <c r="BP6" s="472"/>
      <c r="BQ6" s="472"/>
      <c r="BR6" s="472"/>
      <c r="BS6" s="472"/>
      <c r="BT6" s="472"/>
      <c r="BU6" s="473"/>
      <c r="BV6" s="471">
        <v>397020</v>
      </c>
      <c r="BW6" s="472"/>
      <c r="BX6" s="472"/>
      <c r="BY6" s="472"/>
      <c r="BZ6" s="472"/>
      <c r="CA6" s="472"/>
      <c r="CB6" s="472"/>
      <c r="CC6" s="473"/>
      <c r="CD6" s="474" t="s">
        <v>102</v>
      </c>
      <c r="CE6" s="475"/>
      <c r="CF6" s="475"/>
      <c r="CG6" s="475"/>
      <c r="CH6" s="475"/>
      <c r="CI6" s="475"/>
      <c r="CJ6" s="475"/>
      <c r="CK6" s="475"/>
      <c r="CL6" s="475"/>
      <c r="CM6" s="475"/>
      <c r="CN6" s="475"/>
      <c r="CO6" s="475"/>
      <c r="CP6" s="475"/>
      <c r="CQ6" s="475"/>
      <c r="CR6" s="475"/>
      <c r="CS6" s="476"/>
      <c r="CT6" s="508">
        <v>91.6</v>
      </c>
      <c r="CU6" s="509"/>
      <c r="CV6" s="509"/>
      <c r="CW6" s="509"/>
      <c r="CX6" s="509"/>
      <c r="CY6" s="509"/>
      <c r="CZ6" s="509"/>
      <c r="DA6" s="510"/>
      <c r="DB6" s="508">
        <v>92.5</v>
      </c>
      <c r="DC6" s="509"/>
      <c r="DD6" s="509"/>
      <c r="DE6" s="509"/>
      <c r="DF6" s="509"/>
      <c r="DG6" s="509"/>
      <c r="DH6" s="509"/>
      <c r="DI6" s="510"/>
      <c r="DJ6" s="186"/>
      <c r="DK6" s="186"/>
      <c r="DL6" s="186"/>
      <c r="DM6" s="186"/>
      <c r="DN6" s="186"/>
      <c r="DO6" s="186"/>
    </row>
    <row r="7" spans="1:119" ht="18.75" customHeight="1" x14ac:dyDescent="0.15">
      <c r="A7" s="187"/>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103</v>
      </c>
      <c r="AN7" s="501"/>
      <c r="AO7" s="501"/>
      <c r="AP7" s="501"/>
      <c r="AQ7" s="501"/>
      <c r="AR7" s="501"/>
      <c r="AS7" s="501"/>
      <c r="AT7" s="502"/>
      <c r="AU7" s="503" t="s">
        <v>104</v>
      </c>
      <c r="AV7" s="504"/>
      <c r="AW7" s="504"/>
      <c r="AX7" s="504"/>
      <c r="AY7" s="505" t="s">
        <v>105</v>
      </c>
      <c r="AZ7" s="506"/>
      <c r="BA7" s="506"/>
      <c r="BB7" s="506"/>
      <c r="BC7" s="506"/>
      <c r="BD7" s="506"/>
      <c r="BE7" s="506"/>
      <c r="BF7" s="506"/>
      <c r="BG7" s="506"/>
      <c r="BH7" s="506"/>
      <c r="BI7" s="506"/>
      <c r="BJ7" s="506"/>
      <c r="BK7" s="506"/>
      <c r="BL7" s="506"/>
      <c r="BM7" s="507"/>
      <c r="BN7" s="471">
        <v>15659</v>
      </c>
      <c r="BO7" s="472"/>
      <c r="BP7" s="472"/>
      <c r="BQ7" s="472"/>
      <c r="BR7" s="472"/>
      <c r="BS7" s="472"/>
      <c r="BT7" s="472"/>
      <c r="BU7" s="473"/>
      <c r="BV7" s="471">
        <v>1761</v>
      </c>
      <c r="BW7" s="472"/>
      <c r="BX7" s="472"/>
      <c r="BY7" s="472"/>
      <c r="BZ7" s="472"/>
      <c r="CA7" s="472"/>
      <c r="CB7" s="472"/>
      <c r="CC7" s="473"/>
      <c r="CD7" s="474" t="s">
        <v>106</v>
      </c>
      <c r="CE7" s="475"/>
      <c r="CF7" s="475"/>
      <c r="CG7" s="475"/>
      <c r="CH7" s="475"/>
      <c r="CI7" s="475"/>
      <c r="CJ7" s="475"/>
      <c r="CK7" s="475"/>
      <c r="CL7" s="475"/>
      <c r="CM7" s="475"/>
      <c r="CN7" s="475"/>
      <c r="CO7" s="475"/>
      <c r="CP7" s="475"/>
      <c r="CQ7" s="475"/>
      <c r="CR7" s="475"/>
      <c r="CS7" s="476"/>
      <c r="CT7" s="471">
        <v>6953021</v>
      </c>
      <c r="CU7" s="472"/>
      <c r="CV7" s="472"/>
      <c r="CW7" s="472"/>
      <c r="CX7" s="472"/>
      <c r="CY7" s="472"/>
      <c r="CZ7" s="472"/>
      <c r="DA7" s="473"/>
      <c r="DB7" s="471">
        <v>6660749</v>
      </c>
      <c r="DC7" s="472"/>
      <c r="DD7" s="472"/>
      <c r="DE7" s="472"/>
      <c r="DF7" s="472"/>
      <c r="DG7" s="472"/>
      <c r="DH7" s="472"/>
      <c r="DI7" s="473"/>
      <c r="DJ7" s="186"/>
      <c r="DK7" s="186"/>
      <c r="DL7" s="186"/>
      <c r="DM7" s="186"/>
      <c r="DN7" s="186"/>
      <c r="DO7" s="186"/>
    </row>
    <row r="8" spans="1:119" ht="18.75" customHeight="1" thickBot="1" x14ac:dyDescent="0.2">
      <c r="A8" s="187"/>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107</v>
      </c>
      <c r="AN8" s="501"/>
      <c r="AO8" s="501"/>
      <c r="AP8" s="501"/>
      <c r="AQ8" s="501"/>
      <c r="AR8" s="501"/>
      <c r="AS8" s="501"/>
      <c r="AT8" s="502"/>
      <c r="AU8" s="503" t="s">
        <v>93</v>
      </c>
      <c r="AV8" s="504"/>
      <c r="AW8" s="504"/>
      <c r="AX8" s="504"/>
      <c r="AY8" s="505" t="s">
        <v>108</v>
      </c>
      <c r="AZ8" s="506"/>
      <c r="BA8" s="506"/>
      <c r="BB8" s="506"/>
      <c r="BC8" s="506"/>
      <c r="BD8" s="506"/>
      <c r="BE8" s="506"/>
      <c r="BF8" s="506"/>
      <c r="BG8" s="506"/>
      <c r="BH8" s="506"/>
      <c r="BI8" s="506"/>
      <c r="BJ8" s="506"/>
      <c r="BK8" s="506"/>
      <c r="BL8" s="506"/>
      <c r="BM8" s="507"/>
      <c r="BN8" s="471">
        <v>725165</v>
      </c>
      <c r="BO8" s="472"/>
      <c r="BP8" s="472"/>
      <c r="BQ8" s="472"/>
      <c r="BR8" s="472"/>
      <c r="BS8" s="472"/>
      <c r="BT8" s="472"/>
      <c r="BU8" s="473"/>
      <c r="BV8" s="471">
        <v>395259</v>
      </c>
      <c r="BW8" s="472"/>
      <c r="BX8" s="472"/>
      <c r="BY8" s="472"/>
      <c r="BZ8" s="472"/>
      <c r="CA8" s="472"/>
      <c r="CB8" s="472"/>
      <c r="CC8" s="473"/>
      <c r="CD8" s="474" t="s">
        <v>109</v>
      </c>
      <c r="CE8" s="475"/>
      <c r="CF8" s="475"/>
      <c r="CG8" s="475"/>
      <c r="CH8" s="475"/>
      <c r="CI8" s="475"/>
      <c r="CJ8" s="475"/>
      <c r="CK8" s="475"/>
      <c r="CL8" s="475"/>
      <c r="CM8" s="475"/>
      <c r="CN8" s="475"/>
      <c r="CO8" s="475"/>
      <c r="CP8" s="475"/>
      <c r="CQ8" s="475"/>
      <c r="CR8" s="475"/>
      <c r="CS8" s="476"/>
      <c r="CT8" s="511">
        <v>0.63</v>
      </c>
      <c r="CU8" s="512"/>
      <c r="CV8" s="512"/>
      <c r="CW8" s="512"/>
      <c r="CX8" s="512"/>
      <c r="CY8" s="512"/>
      <c r="CZ8" s="512"/>
      <c r="DA8" s="513"/>
      <c r="DB8" s="511">
        <v>0.63</v>
      </c>
      <c r="DC8" s="512"/>
      <c r="DD8" s="512"/>
      <c r="DE8" s="512"/>
      <c r="DF8" s="512"/>
      <c r="DG8" s="512"/>
      <c r="DH8" s="512"/>
      <c r="DI8" s="513"/>
      <c r="DJ8" s="186"/>
      <c r="DK8" s="186"/>
      <c r="DL8" s="186"/>
      <c r="DM8" s="186"/>
      <c r="DN8" s="186"/>
      <c r="DO8" s="186"/>
    </row>
    <row r="9" spans="1:119" ht="18.75" customHeight="1" thickBot="1" x14ac:dyDescent="0.2">
      <c r="A9" s="187"/>
      <c r="B9" s="465" t="s">
        <v>110</v>
      </c>
      <c r="C9" s="466"/>
      <c r="D9" s="466"/>
      <c r="E9" s="466"/>
      <c r="F9" s="466"/>
      <c r="G9" s="466"/>
      <c r="H9" s="466"/>
      <c r="I9" s="466"/>
      <c r="J9" s="466"/>
      <c r="K9" s="514"/>
      <c r="L9" s="515" t="s">
        <v>111</v>
      </c>
      <c r="M9" s="516"/>
      <c r="N9" s="516"/>
      <c r="O9" s="516"/>
      <c r="P9" s="516"/>
      <c r="Q9" s="517"/>
      <c r="R9" s="518">
        <v>26882</v>
      </c>
      <c r="S9" s="519"/>
      <c r="T9" s="519"/>
      <c r="U9" s="519"/>
      <c r="V9" s="520"/>
      <c r="W9" s="428" t="s">
        <v>112</v>
      </c>
      <c r="X9" s="429"/>
      <c r="Y9" s="429"/>
      <c r="Z9" s="429"/>
      <c r="AA9" s="429"/>
      <c r="AB9" s="429"/>
      <c r="AC9" s="429"/>
      <c r="AD9" s="429"/>
      <c r="AE9" s="429"/>
      <c r="AF9" s="429"/>
      <c r="AG9" s="429"/>
      <c r="AH9" s="429"/>
      <c r="AI9" s="429"/>
      <c r="AJ9" s="429"/>
      <c r="AK9" s="429"/>
      <c r="AL9" s="430"/>
      <c r="AM9" s="500" t="s">
        <v>113</v>
      </c>
      <c r="AN9" s="501"/>
      <c r="AO9" s="501"/>
      <c r="AP9" s="501"/>
      <c r="AQ9" s="501"/>
      <c r="AR9" s="501"/>
      <c r="AS9" s="501"/>
      <c r="AT9" s="502"/>
      <c r="AU9" s="503" t="s">
        <v>114</v>
      </c>
      <c r="AV9" s="504"/>
      <c r="AW9" s="504"/>
      <c r="AX9" s="504"/>
      <c r="AY9" s="505" t="s">
        <v>115</v>
      </c>
      <c r="AZ9" s="506"/>
      <c r="BA9" s="506"/>
      <c r="BB9" s="506"/>
      <c r="BC9" s="506"/>
      <c r="BD9" s="506"/>
      <c r="BE9" s="506"/>
      <c r="BF9" s="506"/>
      <c r="BG9" s="506"/>
      <c r="BH9" s="506"/>
      <c r="BI9" s="506"/>
      <c r="BJ9" s="506"/>
      <c r="BK9" s="506"/>
      <c r="BL9" s="506"/>
      <c r="BM9" s="507"/>
      <c r="BN9" s="471">
        <v>329906</v>
      </c>
      <c r="BO9" s="472"/>
      <c r="BP9" s="472"/>
      <c r="BQ9" s="472"/>
      <c r="BR9" s="472"/>
      <c r="BS9" s="472"/>
      <c r="BT9" s="472"/>
      <c r="BU9" s="473"/>
      <c r="BV9" s="471">
        <v>70677</v>
      </c>
      <c r="BW9" s="472"/>
      <c r="BX9" s="472"/>
      <c r="BY9" s="472"/>
      <c r="BZ9" s="472"/>
      <c r="CA9" s="472"/>
      <c r="CB9" s="472"/>
      <c r="CC9" s="473"/>
      <c r="CD9" s="474" t="s">
        <v>116</v>
      </c>
      <c r="CE9" s="475"/>
      <c r="CF9" s="475"/>
      <c r="CG9" s="475"/>
      <c r="CH9" s="475"/>
      <c r="CI9" s="475"/>
      <c r="CJ9" s="475"/>
      <c r="CK9" s="475"/>
      <c r="CL9" s="475"/>
      <c r="CM9" s="475"/>
      <c r="CN9" s="475"/>
      <c r="CO9" s="475"/>
      <c r="CP9" s="475"/>
      <c r="CQ9" s="475"/>
      <c r="CR9" s="475"/>
      <c r="CS9" s="476"/>
      <c r="CT9" s="468">
        <v>10.4</v>
      </c>
      <c r="CU9" s="469"/>
      <c r="CV9" s="469"/>
      <c r="CW9" s="469"/>
      <c r="CX9" s="469"/>
      <c r="CY9" s="469"/>
      <c r="CZ9" s="469"/>
      <c r="DA9" s="470"/>
      <c r="DB9" s="468">
        <v>10.7</v>
      </c>
      <c r="DC9" s="469"/>
      <c r="DD9" s="469"/>
      <c r="DE9" s="469"/>
      <c r="DF9" s="469"/>
      <c r="DG9" s="469"/>
      <c r="DH9" s="469"/>
      <c r="DI9" s="470"/>
      <c r="DJ9" s="186"/>
      <c r="DK9" s="186"/>
      <c r="DL9" s="186"/>
      <c r="DM9" s="186"/>
      <c r="DN9" s="186"/>
      <c r="DO9" s="186"/>
    </row>
    <row r="10" spans="1:119" ht="18.75" customHeight="1" thickBot="1" x14ac:dyDescent="0.2">
      <c r="A10" s="187"/>
      <c r="B10" s="465"/>
      <c r="C10" s="466"/>
      <c r="D10" s="466"/>
      <c r="E10" s="466"/>
      <c r="F10" s="466"/>
      <c r="G10" s="466"/>
      <c r="H10" s="466"/>
      <c r="I10" s="466"/>
      <c r="J10" s="466"/>
      <c r="K10" s="514"/>
      <c r="L10" s="521" t="s">
        <v>117</v>
      </c>
      <c r="M10" s="501"/>
      <c r="N10" s="501"/>
      <c r="O10" s="501"/>
      <c r="P10" s="501"/>
      <c r="Q10" s="502"/>
      <c r="R10" s="522">
        <v>29029</v>
      </c>
      <c r="S10" s="523"/>
      <c r="T10" s="523"/>
      <c r="U10" s="523"/>
      <c r="V10" s="524"/>
      <c r="W10" s="459"/>
      <c r="X10" s="460"/>
      <c r="Y10" s="460"/>
      <c r="Z10" s="460"/>
      <c r="AA10" s="460"/>
      <c r="AB10" s="460"/>
      <c r="AC10" s="460"/>
      <c r="AD10" s="460"/>
      <c r="AE10" s="460"/>
      <c r="AF10" s="460"/>
      <c r="AG10" s="460"/>
      <c r="AH10" s="460"/>
      <c r="AI10" s="460"/>
      <c r="AJ10" s="460"/>
      <c r="AK10" s="460"/>
      <c r="AL10" s="463"/>
      <c r="AM10" s="500" t="s">
        <v>118</v>
      </c>
      <c r="AN10" s="501"/>
      <c r="AO10" s="501"/>
      <c r="AP10" s="501"/>
      <c r="AQ10" s="501"/>
      <c r="AR10" s="501"/>
      <c r="AS10" s="501"/>
      <c r="AT10" s="502"/>
      <c r="AU10" s="503" t="s">
        <v>93</v>
      </c>
      <c r="AV10" s="504"/>
      <c r="AW10" s="504"/>
      <c r="AX10" s="504"/>
      <c r="AY10" s="505" t="s">
        <v>119</v>
      </c>
      <c r="AZ10" s="506"/>
      <c r="BA10" s="506"/>
      <c r="BB10" s="506"/>
      <c r="BC10" s="506"/>
      <c r="BD10" s="506"/>
      <c r="BE10" s="506"/>
      <c r="BF10" s="506"/>
      <c r="BG10" s="506"/>
      <c r="BH10" s="506"/>
      <c r="BI10" s="506"/>
      <c r="BJ10" s="506"/>
      <c r="BK10" s="506"/>
      <c r="BL10" s="506"/>
      <c r="BM10" s="507"/>
      <c r="BN10" s="471">
        <v>309</v>
      </c>
      <c r="BO10" s="472"/>
      <c r="BP10" s="472"/>
      <c r="BQ10" s="472"/>
      <c r="BR10" s="472"/>
      <c r="BS10" s="472"/>
      <c r="BT10" s="472"/>
      <c r="BU10" s="473"/>
      <c r="BV10" s="471">
        <v>64</v>
      </c>
      <c r="BW10" s="472"/>
      <c r="BX10" s="472"/>
      <c r="BY10" s="472"/>
      <c r="BZ10" s="472"/>
      <c r="CA10" s="472"/>
      <c r="CB10" s="472"/>
      <c r="CC10" s="47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5"/>
      <c r="C11" s="466"/>
      <c r="D11" s="466"/>
      <c r="E11" s="466"/>
      <c r="F11" s="466"/>
      <c r="G11" s="466"/>
      <c r="H11" s="466"/>
      <c r="I11" s="466"/>
      <c r="J11" s="466"/>
      <c r="K11" s="514"/>
      <c r="L11" s="525" t="s">
        <v>121</v>
      </c>
      <c r="M11" s="526"/>
      <c r="N11" s="526"/>
      <c r="O11" s="526"/>
      <c r="P11" s="526"/>
      <c r="Q11" s="527"/>
      <c r="R11" s="528" t="s">
        <v>122</v>
      </c>
      <c r="S11" s="529"/>
      <c r="T11" s="529"/>
      <c r="U11" s="529"/>
      <c r="V11" s="530"/>
      <c r="W11" s="459"/>
      <c r="X11" s="460"/>
      <c r="Y11" s="460"/>
      <c r="Z11" s="460"/>
      <c r="AA11" s="460"/>
      <c r="AB11" s="460"/>
      <c r="AC11" s="460"/>
      <c r="AD11" s="460"/>
      <c r="AE11" s="460"/>
      <c r="AF11" s="460"/>
      <c r="AG11" s="460"/>
      <c r="AH11" s="460"/>
      <c r="AI11" s="460"/>
      <c r="AJ11" s="460"/>
      <c r="AK11" s="460"/>
      <c r="AL11" s="463"/>
      <c r="AM11" s="500" t="s">
        <v>123</v>
      </c>
      <c r="AN11" s="501"/>
      <c r="AO11" s="501"/>
      <c r="AP11" s="501"/>
      <c r="AQ11" s="501"/>
      <c r="AR11" s="501"/>
      <c r="AS11" s="501"/>
      <c r="AT11" s="502"/>
      <c r="AU11" s="503" t="s">
        <v>93</v>
      </c>
      <c r="AV11" s="504"/>
      <c r="AW11" s="504"/>
      <c r="AX11" s="504"/>
      <c r="AY11" s="505" t="s">
        <v>124</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125</v>
      </c>
      <c r="CE11" s="475"/>
      <c r="CF11" s="475"/>
      <c r="CG11" s="475"/>
      <c r="CH11" s="475"/>
      <c r="CI11" s="475"/>
      <c r="CJ11" s="475"/>
      <c r="CK11" s="475"/>
      <c r="CL11" s="475"/>
      <c r="CM11" s="475"/>
      <c r="CN11" s="475"/>
      <c r="CO11" s="475"/>
      <c r="CP11" s="475"/>
      <c r="CQ11" s="475"/>
      <c r="CR11" s="475"/>
      <c r="CS11" s="476"/>
      <c r="CT11" s="511" t="s">
        <v>126</v>
      </c>
      <c r="CU11" s="512"/>
      <c r="CV11" s="512"/>
      <c r="CW11" s="512"/>
      <c r="CX11" s="512"/>
      <c r="CY11" s="512"/>
      <c r="CZ11" s="512"/>
      <c r="DA11" s="513"/>
      <c r="DB11" s="511" t="s">
        <v>126</v>
      </c>
      <c r="DC11" s="512"/>
      <c r="DD11" s="512"/>
      <c r="DE11" s="512"/>
      <c r="DF11" s="512"/>
      <c r="DG11" s="512"/>
      <c r="DH11" s="512"/>
      <c r="DI11" s="513"/>
      <c r="DJ11" s="186"/>
      <c r="DK11" s="186"/>
      <c r="DL11" s="186"/>
      <c r="DM11" s="186"/>
      <c r="DN11" s="186"/>
      <c r="DO11" s="186"/>
    </row>
    <row r="12" spans="1:119" ht="18.75" customHeight="1" x14ac:dyDescent="0.15">
      <c r="A12" s="187"/>
      <c r="B12" s="531" t="s">
        <v>127</v>
      </c>
      <c r="C12" s="532"/>
      <c r="D12" s="532"/>
      <c r="E12" s="532"/>
      <c r="F12" s="532"/>
      <c r="G12" s="532"/>
      <c r="H12" s="532"/>
      <c r="I12" s="532"/>
      <c r="J12" s="532"/>
      <c r="K12" s="533"/>
      <c r="L12" s="540" t="s">
        <v>128</v>
      </c>
      <c r="M12" s="541"/>
      <c r="N12" s="541"/>
      <c r="O12" s="541"/>
      <c r="P12" s="541"/>
      <c r="Q12" s="542"/>
      <c r="R12" s="543">
        <v>28021</v>
      </c>
      <c r="S12" s="544"/>
      <c r="T12" s="544"/>
      <c r="U12" s="544"/>
      <c r="V12" s="545"/>
      <c r="W12" s="546" t="s">
        <v>1</v>
      </c>
      <c r="X12" s="504"/>
      <c r="Y12" s="504"/>
      <c r="Z12" s="504"/>
      <c r="AA12" s="504"/>
      <c r="AB12" s="547"/>
      <c r="AC12" s="548" t="s">
        <v>129</v>
      </c>
      <c r="AD12" s="549"/>
      <c r="AE12" s="549"/>
      <c r="AF12" s="549"/>
      <c r="AG12" s="550"/>
      <c r="AH12" s="548" t="s">
        <v>130</v>
      </c>
      <c r="AI12" s="549"/>
      <c r="AJ12" s="549"/>
      <c r="AK12" s="549"/>
      <c r="AL12" s="551"/>
      <c r="AM12" s="500" t="s">
        <v>131</v>
      </c>
      <c r="AN12" s="501"/>
      <c r="AO12" s="501"/>
      <c r="AP12" s="501"/>
      <c r="AQ12" s="501"/>
      <c r="AR12" s="501"/>
      <c r="AS12" s="501"/>
      <c r="AT12" s="502"/>
      <c r="AU12" s="503" t="s">
        <v>132</v>
      </c>
      <c r="AV12" s="504"/>
      <c r="AW12" s="504"/>
      <c r="AX12" s="504"/>
      <c r="AY12" s="505" t="s">
        <v>133</v>
      </c>
      <c r="AZ12" s="506"/>
      <c r="BA12" s="506"/>
      <c r="BB12" s="506"/>
      <c r="BC12" s="506"/>
      <c r="BD12" s="506"/>
      <c r="BE12" s="506"/>
      <c r="BF12" s="506"/>
      <c r="BG12" s="506"/>
      <c r="BH12" s="506"/>
      <c r="BI12" s="506"/>
      <c r="BJ12" s="506"/>
      <c r="BK12" s="506"/>
      <c r="BL12" s="506"/>
      <c r="BM12" s="507"/>
      <c r="BN12" s="471">
        <v>0</v>
      </c>
      <c r="BO12" s="472"/>
      <c r="BP12" s="472"/>
      <c r="BQ12" s="472"/>
      <c r="BR12" s="472"/>
      <c r="BS12" s="472"/>
      <c r="BT12" s="472"/>
      <c r="BU12" s="473"/>
      <c r="BV12" s="471">
        <v>0</v>
      </c>
      <c r="BW12" s="472"/>
      <c r="BX12" s="472"/>
      <c r="BY12" s="472"/>
      <c r="BZ12" s="472"/>
      <c r="CA12" s="472"/>
      <c r="CB12" s="472"/>
      <c r="CC12" s="473"/>
      <c r="CD12" s="474" t="s">
        <v>134</v>
      </c>
      <c r="CE12" s="475"/>
      <c r="CF12" s="475"/>
      <c r="CG12" s="475"/>
      <c r="CH12" s="475"/>
      <c r="CI12" s="475"/>
      <c r="CJ12" s="475"/>
      <c r="CK12" s="475"/>
      <c r="CL12" s="475"/>
      <c r="CM12" s="475"/>
      <c r="CN12" s="475"/>
      <c r="CO12" s="475"/>
      <c r="CP12" s="475"/>
      <c r="CQ12" s="475"/>
      <c r="CR12" s="475"/>
      <c r="CS12" s="476"/>
      <c r="CT12" s="511" t="s">
        <v>135</v>
      </c>
      <c r="CU12" s="512"/>
      <c r="CV12" s="512"/>
      <c r="CW12" s="512"/>
      <c r="CX12" s="512"/>
      <c r="CY12" s="512"/>
      <c r="CZ12" s="512"/>
      <c r="DA12" s="513"/>
      <c r="DB12" s="511" t="s">
        <v>135</v>
      </c>
      <c r="DC12" s="512"/>
      <c r="DD12" s="512"/>
      <c r="DE12" s="512"/>
      <c r="DF12" s="512"/>
      <c r="DG12" s="512"/>
      <c r="DH12" s="512"/>
      <c r="DI12" s="513"/>
      <c r="DJ12" s="186"/>
      <c r="DK12" s="186"/>
      <c r="DL12" s="186"/>
      <c r="DM12" s="186"/>
      <c r="DN12" s="186"/>
      <c r="DO12" s="186"/>
    </row>
    <row r="13" spans="1:119" ht="18.75" customHeight="1" x14ac:dyDescent="0.15">
      <c r="A13" s="187"/>
      <c r="B13" s="534"/>
      <c r="C13" s="535"/>
      <c r="D13" s="535"/>
      <c r="E13" s="535"/>
      <c r="F13" s="535"/>
      <c r="G13" s="535"/>
      <c r="H13" s="535"/>
      <c r="I13" s="535"/>
      <c r="J13" s="535"/>
      <c r="K13" s="536"/>
      <c r="L13" s="197"/>
      <c r="M13" s="562" t="s">
        <v>136</v>
      </c>
      <c r="N13" s="563"/>
      <c r="O13" s="563"/>
      <c r="P13" s="563"/>
      <c r="Q13" s="564"/>
      <c r="R13" s="555">
        <v>27373</v>
      </c>
      <c r="S13" s="556"/>
      <c r="T13" s="556"/>
      <c r="U13" s="556"/>
      <c r="V13" s="557"/>
      <c r="W13" s="487" t="s">
        <v>137</v>
      </c>
      <c r="X13" s="488"/>
      <c r="Y13" s="488"/>
      <c r="Z13" s="488"/>
      <c r="AA13" s="488"/>
      <c r="AB13" s="478"/>
      <c r="AC13" s="522">
        <v>499</v>
      </c>
      <c r="AD13" s="523"/>
      <c r="AE13" s="523"/>
      <c r="AF13" s="523"/>
      <c r="AG13" s="565"/>
      <c r="AH13" s="522">
        <v>549</v>
      </c>
      <c r="AI13" s="523"/>
      <c r="AJ13" s="523"/>
      <c r="AK13" s="523"/>
      <c r="AL13" s="524"/>
      <c r="AM13" s="500" t="s">
        <v>138</v>
      </c>
      <c r="AN13" s="501"/>
      <c r="AO13" s="501"/>
      <c r="AP13" s="501"/>
      <c r="AQ13" s="501"/>
      <c r="AR13" s="501"/>
      <c r="AS13" s="501"/>
      <c r="AT13" s="502"/>
      <c r="AU13" s="503" t="s">
        <v>139</v>
      </c>
      <c r="AV13" s="504"/>
      <c r="AW13" s="504"/>
      <c r="AX13" s="504"/>
      <c r="AY13" s="505" t="s">
        <v>140</v>
      </c>
      <c r="AZ13" s="506"/>
      <c r="BA13" s="506"/>
      <c r="BB13" s="506"/>
      <c r="BC13" s="506"/>
      <c r="BD13" s="506"/>
      <c r="BE13" s="506"/>
      <c r="BF13" s="506"/>
      <c r="BG13" s="506"/>
      <c r="BH13" s="506"/>
      <c r="BI13" s="506"/>
      <c r="BJ13" s="506"/>
      <c r="BK13" s="506"/>
      <c r="BL13" s="506"/>
      <c r="BM13" s="507"/>
      <c r="BN13" s="471">
        <v>330215</v>
      </c>
      <c r="BO13" s="472"/>
      <c r="BP13" s="472"/>
      <c r="BQ13" s="472"/>
      <c r="BR13" s="472"/>
      <c r="BS13" s="472"/>
      <c r="BT13" s="472"/>
      <c r="BU13" s="473"/>
      <c r="BV13" s="471">
        <v>70741</v>
      </c>
      <c r="BW13" s="472"/>
      <c r="BX13" s="472"/>
      <c r="BY13" s="472"/>
      <c r="BZ13" s="472"/>
      <c r="CA13" s="472"/>
      <c r="CB13" s="472"/>
      <c r="CC13" s="473"/>
      <c r="CD13" s="474" t="s">
        <v>141</v>
      </c>
      <c r="CE13" s="475"/>
      <c r="CF13" s="475"/>
      <c r="CG13" s="475"/>
      <c r="CH13" s="475"/>
      <c r="CI13" s="475"/>
      <c r="CJ13" s="475"/>
      <c r="CK13" s="475"/>
      <c r="CL13" s="475"/>
      <c r="CM13" s="475"/>
      <c r="CN13" s="475"/>
      <c r="CO13" s="475"/>
      <c r="CP13" s="475"/>
      <c r="CQ13" s="475"/>
      <c r="CR13" s="475"/>
      <c r="CS13" s="476"/>
      <c r="CT13" s="468">
        <v>7.4</v>
      </c>
      <c r="CU13" s="469"/>
      <c r="CV13" s="469"/>
      <c r="CW13" s="469"/>
      <c r="CX13" s="469"/>
      <c r="CY13" s="469"/>
      <c r="CZ13" s="469"/>
      <c r="DA13" s="470"/>
      <c r="DB13" s="468">
        <v>7.5</v>
      </c>
      <c r="DC13" s="469"/>
      <c r="DD13" s="469"/>
      <c r="DE13" s="469"/>
      <c r="DF13" s="469"/>
      <c r="DG13" s="469"/>
      <c r="DH13" s="469"/>
      <c r="DI13" s="470"/>
      <c r="DJ13" s="186"/>
      <c r="DK13" s="186"/>
      <c r="DL13" s="186"/>
      <c r="DM13" s="186"/>
      <c r="DN13" s="186"/>
      <c r="DO13" s="186"/>
    </row>
    <row r="14" spans="1:119" ht="18.75" customHeight="1" thickBot="1" x14ac:dyDescent="0.2">
      <c r="A14" s="187"/>
      <c r="B14" s="534"/>
      <c r="C14" s="535"/>
      <c r="D14" s="535"/>
      <c r="E14" s="535"/>
      <c r="F14" s="535"/>
      <c r="G14" s="535"/>
      <c r="H14" s="535"/>
      <c r="I14" s="535"/>
      <c r="J14" s="535"/>
      <c r="K14" s="536"/>
      <c r="L14" s="552" t="s">
        <v>142</v>
      </c>
      <c r="M14" s="553"/>
      <c r="N14" s="553"/>
      <c r="O14" s="553"/>
      <c r="P14" s="553"/>
      <c r="Q14" s="554"/>
      <c r="R14" s="555">
        <v>28587</v>
      </c>
      <c r="S14" s="556"/>
      <c r="T14" s="556"/>
      <c r="U14" s="556"/>
      <c r="V14" s="557"/>
      <c r="W14" s="461"/>
      <c r="X14" s="462"/>
      <c r="Y14" s="462"/>
      <c r="Z14" s="462"/>
      <c r="AA14" s="462"/>
      <c r="AB14" s="451"/>
      <c r="AC14" s="558">
        <v>3.5</v>
      </c>
      <c r="AD14" s="559"/>
      <c r="AE14" s="559"/>
      <c r="AF14" s="559"/>
      <c r="AG14" s="560"/>
      <c r="AH14" s="558">
        <v>3.6</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143</v>
      </c>
      <c r="CE14" s="567"/>
      <c r="CF14" s="567"/>
      <c r="CG14" s="567"/>
      <c r="CH14" s="567"/>
      <c r="CI14" s="567"/>
      <c r="CJ14" s="567"/>
      <c r="CK14" s="567"/>
      <c r="CL14" s="567"/>
      <c r="CM14" s="567"/>
      <c r="CN14" s="567"/>
      <c r="CO14" s="567"/>
      <c r="CP14" s="567"/>
      <c r="CQ14" s="567"/>
      <c r="CR14" s="567"/>
      <c r="CS14" s="568"/>
      <c r="CT14" s="569">
        <v>71.2</v>
      </c>
      <c r="CU14" s="570"/>
      <c r="CV14" s="570"/>
      <c r="CW14" s="570"/>
      <c r="CX14" s="570"/>
      <c r="CY14" s="570"/>
      <c r="CZ14" s="570"/>
      <c r="DA14" s="571"/>
      <c r="DB14" s="569">
        <v>89.2</v>
      </c>
      <c r="DC14" s="570"/>
      <c r="DD14" s="570"/>
      <c r="DE14" s="570"/>
      <c r="DF14" s="570"/>
      <c r="DG14" s="570"/>
      <c r="DH14" s="570"/>
      <c r="DI14" s="571"/>
      <c r="DJ14" s="186"/>
      <c r="DK14" s="186"/>
      <c r="DL14" s="186"/>
      <c r="DM14" s="186"/>
      <c r="DN14" s="186"/>
      <c r="DO14" s="186"/>
    </row>
    <row r="15" spans="1:119" ht="18.75" customHeight="1" x14ac:dyDescent="0.15">
      <c r="A15" s="187"/>
      <c r="B15" s="534"/>
      <c r="C15" s="535"/>
      <c r="D15" s="535"/>
      <c r="E15" s="535"/>
      <c r="F15" s="535"/>
      <c r="G15" s="535"/>
      <c r="H15" s="535"/>
      <c r="I15" s="535"/>
      <c r="J15" s="535"/>
      <c r="K15" s="536"/>
      <c r="L15" s="197"/>
      <c r="M15" s="562" t="s">
        <v>144</v>
      </c>
      <c r="N15" s="563"/>
      <c r="O15" s="563"/>
      <c r="P15" s="563"/>
      <c r="Q15" s="564"/>
      <c r="R15" s="555">
        <v>27987</v>
      </c>
      <c r="S15" s="556"/>
      <c r="T15" s="556"/>
      <c r="U15" s="556"/>
      <c r="V15" s="557"/>
      <c r="W15" s="487" t="s">
        <v>145</v>
      </c>
      <c r="X15" s="488"/>
      <c r="Y15" s="488"/>
      <c r="Z15" s="488"/>
      <c r="AA15" s="488"/>
      <c r="AB15" s="478"/>
      <c r="AC15" s="522">
        <v>5549</v>
      </c>
      <c r="AD15" s="523"/>
      <c r="AE15" s="523"/>
      <c r="AF15" s="523"/>
      <c r="AG15" s="565"/>
      <c r="AH15" s="522">
        <v>5951</v>
      </c>
      <c r="AI15" s="523"/>
      <c r="AJ15" s="523"/>
      <c r="AK15" s="523"/>
      <c r="AL15" s="524"/>
      <c r="AM15" s="500"/>
      <c r="AN15" s="501"/>
      <c r="AO15" s="501"/>
      <c r="AP15" s="501"/>
      <c r="AQ15" s="501"/>
      <c r="AR15" s="501"/>
      <c r="AS15" s="501"/>
      <c r="AT15" s="502"/>
      <c r="AU15" s="503"/>
      <c r="AV15" s="504"/>
      <c r="AW15" s="504"/>
      <c r="AX15" s="504"/>
      <c r="AY15" s="431" t="s">
        <v>146</v>
      </c>
      <c r="AZ15" s="432"/>
      <c r="BA15" s="432"/>
      <c r="BB15" s="432"/>
      <c r="BC15" s="432"/>
      <c r="BD15" s="432"/>
      <c r="BE15" s="432"/>
      <c r="BF15" s="432"/>
      <c r="BG15" s="432"/>
      <c r="BH15" s="432"/>
      <c r="BI15" s="432"/>
      <c r="BJ15" s="432"/>
      <c r="BK15" s="432"/>
      <c r="BL15" s="432"/>
      <c r="BM15" s="433"/>
      <c r="BN15" s="434">
        <v>3508989</v>
      </c>
      <c r="BO15" s="435"/>
      <c r="BP15" s="435"/>
      <c r="BQ15" s="435"/>
      <c r="BR15" s="435"/>
      <c r="BS15" s="435"/>
      <c r="BT15" s="435"/>
      <c r="BU15" s="436"/>
      <c r="BV15" s="434">
        <v>3384905</v>
      </c>
      <c r="BW15" s="435"/>
      <c r="BX15" s="435"/>
      <c r="BY15" s="435"/>
      <c r="BZ15" s="435"/>
      <c r="CA15" s="435"/>
      <c r="CB15" s="435"/>
      <c r="CC15" s="436"/>
      <c r="CD15" s="572" t="s">
        <v>147</v>
      </c>
      <c r="CE15" s="573"/>
      <c r="CF15" s="573"/>
      <c r="CG15" s="573"/>
      <c r="CH15" s="573"/>
      <c r="CI15" s="573"/>
      <c r="CJ15" s="573"/>
      <c r="CK15" s="573"/>
      <c r="CL15" s="573"/>
      <c r="CM15" s="573"/>
      <c r="CN15" s="573"/>
      <c r="CO15" s="573"/>
      <c r="CP15" s="573"/>
      <c r="CQ15" s="573"/>
      <c r="CR15" s="573"/>
      <c r="CS15" s="57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4"/>
      <c r="C16" s="535"/>
      <c r="D16" s="535"/>
      <c r="E16" s="535"/>
      <c r="F16" s="535"/>
      <c r="G16" s="535"/>
      <c r="H16" s="535"/>
      <c r="I16" s="535"/>
      <c r="J16" s="535"/>
      <c r="K16" s="536"/>
      <c r="L16" s="552" t="s">
        <v>148</v>
      </c>
      <c r="M16" s="583"/>
      <c r="N16" s="583"/>
      <c r="O16" s="583"/>
      <c r="P16" s="583"/>
      <c r="Q16" s="584"/>
      <c r="R16" s="575" t="s">
        <v>149</v>
      </c>
      <c r="S16" s="576"/>
      <c r="T16" s="576"/>
      <c r="U16" s="576"/>
      <c r="V16" s="577"/>
      <c r="W16" s="461"/>
      <c r="X16" s="462"/>
      <c r="Y16" s="462"/>
      <c r="Z16" s="462"/>
      <c r="AA16" s="462"/>
      <c r="AB16" s="451"/>
      <c r="AC16" s="558">
        <v>38.5</v>
      </c>
      <c r="AD16" s="559"/>
      <c r="AE16" s="559"/>
      <c r="AF16" s="559"/>
      <c r="AG16" s="560"/>
      <c r="AH16" s="558">
        <v>39.200000000000003</v>
      </c>
      <c r="AI16" s="559"/>
      <c r="AJ16" s="559"/>
      <c r="AK16" s="559"/>
      <c r="AL16" s="561"/>
      <c r="AM16" s="500"/>
      <c r="AN16" s="501"/>
      <c r="AO16" s="501"/>
      <c r="AP16" s="501"/>
      <c r="AQ16" s="501"/>
      <c r="AR16" s="501"/>
      <c r="AS16" s="501"/>
      <c r="AT16" s="502"/>
      <c r="AU16" s="503"/>
      <c r="AV16" s="504"/>
      <c r="AW16" s="504"/>
      <c r="AX16" s="504"/>
      <c r="AY16" s="505" t="s">
        <v>150</v>
      </c>
      <c r="AZ16" s="506"/>
      <c r="BA16" s="506"/>
      <c r="BB16" s="506"/>
      <c r="BC16" s="506"/>
      <c r="BD16" s="506"/>
      <c r="BE16" s="506"/>
      <c r="BF16" s="506"/>
      <c r="BG16" s="506"/>
      <c r="BH16" s="506"/>
      <c r="BI16" s="506"/>
      <c r="BJ16" s="506"/>
      <c r="BK16" s="506"/>
      <c r="BL16" s="506"/>
      <c r="BM16" s="507"/>
      <c r="BN16" s="471">
        <v>5677284</v>
      </c>
      <c r="BO16" s="472"/>
      <c r="BP16" s="472"/>
      <c r="BQ16" s="472"/>
      <c r="BR16" s="472"/>
      <c r="BS16" s="472"/>
      <c r="BT16" s="472"/>
      <c r="BU16" s="473"/>
      <c r="BV16" s="471">
        <v>5402492</v>
      </c>
      <c r="BW16" s="472"/>
      <c r="BX16" s="472"/>
      <c r="BY16" s="472"/>
      <c r="BZ16" s="472"/>
      <c r="CA16" s="472"/>
      <c r="CB16" s="472"/>
      <c r="CC16" s="473"/>
      <c r="CD16" s="201"/>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6"/>
      <c r="DK16" s="186"/>
      <c r="DL16" s="186"/>
      <c r="DM16" s="186"/>
      <c r="DN16" s="186"/>
      <c r="DO16" s="186"/>
    </row>
    <row r="17" spans="1:119" ht="18.75" customHeight="1" thickBot="1" x14ac:dyDescent="0.2">
      <c r="A17" s="187"/>
      <c r="B17" s="537"/>
      <c r="C17" s="538"/>
      <c r="D17" s="538"/>
      <c r="E17" s="538"/>
      <c r="F17" s="538"/>
      <c r="G17" s="538"/>
      <c r="H17" s="538"/>
      <c r="I17" s="538"/>
      <c r="J17" s="538"/>
      <c r="K17" s="539"/>
      <c r="L17" s="202"/>
      <c r="M17" s="578" t="s">
        <v>151</v>
      </c>
      <c r="N17" s="579"/>
      <c r="O17" s="579"/>
      <c r="P17" s="579"/>
      <c r="Q17" s="580"/>
      <c r="R17" s="575" t="s">
        <v>152</v>
      </c>
      <c r="S17" s="576"/>
      <c r="T17" s="576"/>
      <c r="U17" s="576"/>
      <c r="V17" s="577"/>
      <c r="W17" s="487" t="s">
        <v>153</v>
      </c>
      <c r="X17" s="488"/>
      <c r="Y17" s="488"/>
      <c r="Z17" s="488"/>
      <c r="AA17" s="488"/>
      <c r="AB17" s="478"/>
      <c r="AC17" s="522">
        <v>8377</v>
      </c>
      <c r="AD17" s="523"/>
      <c r="AE17" s="523"/>
      <c r="AF17" s="523"/>
      <c r="AG17" s="565"/>
      <c r="AH17" s="522">
        <v>8689</v>
      </c>
      <c r="AI17" s="523"/>
      <c r="AJ17" s="523"/>
      <c r="AK17" s="523"/>
      <c r="AL17" s="524"/>
      <c r="AM17" s="500"/>
      <c r="AN17" s="501"/>
      <c r="AO17" s="501"/>
      <c r="AP17" s="501"/>
      <c r="AQ17" s="501"/>
      <c r="AR17" s="501"/>
      <c r="AS17" s="501"/>
      <c r="AT17" s="502"/>
      <c r="AU17" s="503"/>
      <c r="AV17" s="504"/>
      <c r="AW17" s="504"/>
      <c r="AX17" s="504"/>
      <c r="AY17" s="505" t="s">
        <v>154</v>
      </c>
      <c r="AZ17" s="506"/>
      <c r="BA17" s="506"/>
      <c r="BB17" s="506"/>
      <c r="BC17" s="506"/>
      <c r="BD17" s="506"/>
      <c r="BE17" s="506"/>
      <c r="BF17" s="506"/>
      <c r="BG17" s="506"/>
      <c r="BH17" s="506"/>
      <c r="BI17" s="506"/>
      <c r="BJ17" s="506"/>
      <c r="BK17" s="506"/>
      <c r="BL17" s="506"/>
      <c r="BM17" s="507"/>
      <c r="BN17" s="471">
        <v>4412231</v>
      </c>
      <c r="BO17" s="472"/>
      <c r="BP17" s="472"/>
      <c r="BQ17" s="472"/>
      <c r="BR17" s="472"/>
      <c r="BS17" s="472"/>
      <c r="BT17" s="472"/>
      <c r="BU17" s="473"/>
      <c r="BV17" s="471">
        <v>4285395</v>
      </c>
      <c r="BW17" s="472"/>
      <c r="BX17" s="472"/>
      <c r="BY17" s="472"/>
      <c r="BZ17" s="472"/>
      <c r="CA17" s="472"/>
      <c r="CB17" s="472"/>
      <c r="CC17" s="473"/>
      <c r="CD17" s="201"/>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6"/>
      <c r="DK17" s="186"/>
      <c r="DL17" s="186"/>
      <c r="DM17" s="186"/>
      <c r="DN17" s="186"/>
      <c r="DO17" s="186"/>
    </row>
    <row r="18" spans="1:119" ht="18.75" customHeight="1" thickBot="1" x14ac:dyDescent="0.2">
      <c r="A18" s="187"/>
      <c r="B18" s="585" t="s">
        <v>155</v>
      </c>
      <c r="C18" s="514"/>
      <c r="D18" s="514"/>
      <c r="E18" s="586"/>
      <c r="F18" s="586"/>
      <c r="G18" s="586"/>
      <c r="H18" s="586"/>
      <c r="I18" s="586"/>
      <c r="J18" s="586"/>
      <c r="K18" s="586"/>
      <c r="L18" s="587">
        <v>72.290000000000006</v>
      </c>
      <c r="M18" s="587"/>
      <c r="N18" s="587"/>
      <c r="O18" s="587"/>
      <c r="P18" s="587"/>
      <c r="Q18" s="587"/>
      <c r="R18" s="588"/>
      <c r="S18" s="588"/>
      <c r="T18" s="588"/>
      <c r="U18" s="588"/>
      <c r="V18" s="589"/>
      <c r="W18" s="489"/>
      <c r="X18" s="490"/>
      <c r="Y18" s="490"/>
      <c r="Z18" s="490"/>
      <c r="AA18" s="490"/>
      <c r="AB18" s="481"/>
      <c r="AC18" s="590">
        <v>58.1</v>
      </c>
      <c r="AD18" s="591"/>
      <c r="AE18" s="591"/>
      <c r="AF18" s="591"/>
      <c r="AG18" s="592"/>
      <c r="AH18" s="590">
        <v>57.2</v>
      </c>
      <c r="AI18" s="591"/>
      <c r="AJ18" s="591"/>
      <c r="AK18" s="591"/>
      <c r="AL18" s="593"/>
      <c r="AM18" s="500"/>
      <c r="AN18" s="501"/>
      <c r="AO18" s="501"/>
      <c r="AP18" s="501"/>
      <c r="AQ18" s="501"/>
      <c r="AR18" s="501"/>
      <c r="AS18" s="501"/>
      <c r="AT18" s="502"/>
      <c r="AU18" s="503"/>
      <c r="AV18" s="504"/>
      <c r="AW18" s="504"/>
      <c r="AX18" s="504"/>
      <c r="AY18" s="505" t="s">
        <v>156</v>
      </c>
      <c r="AZ18" s="506"/>
      <c r="BA18" s="506"/>
      <c r="BB18" s="506"/>
      <c r="BC18" s="506"/>
      <c r="BD18" s="506"/>
      <c r="BE18" s="506"/>
      <c r="BF18" s="506"/>
      <c r="BG18" s="506"/>
      <c r="BH18" s="506"/>
      <c r="BI18" s="506"/>
      <c r="BJ18" s="506"/>
      <c r="BK18" s="506"/>
      <c r="BL18" s="506"/>
      <c r="BM18" s="507"/>
      <c r="BN18" s="471">
        <v>6010797</v>
      </c>
      <c r="BO18" s="472"/>
      <c r="BP18" s="472"/>
      <c r="BQ18" s="472"/>
      <c r="BR18" s="472"/>
      <c r="BS18" s="472"/>
      <c r="BT18" s="472"/>
      <c r="BU18" s="473"/>
      <c r="BV18" s="471">
        <v>5928276</v>
      </c>
      <c r="BW18" s="472"/>
      <c r="BX18" s="472"/>
      <c r="BY18" s="472"/>
      <c r="BZ18" s="472"/>
      <c r="CA18" s="472"/>
      <c r="CB18" s="472"/>
      <c r="CC18" s="473"/>
      <c r="CD18" s="201"/>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6"/>
      <c r="DK18" s="186"/>
      <c r="DL18" s="186"/>
      <c r="DM18" s="186"/>
      <c r="DN18" s="186"/>
      <c r="DO18" s="186"/>
    </row>
    <row r="19" spans="1:119" ht="18.75" customHeight="1" thickBot="1" x14ac:dyDescent="0.2">
      <c r="A19" s="187"/>
      <c r="B19" s="585" t="s">
        <v>157</v>
      </c>
      <c r="C19" s="514"/>
      <c r="D19" s="514"/>
      <c r="E19" s="586"/>
      <c r="F19" s="586"/>
      <c r="G19" s="586"/>
      <c r="H19" s="586"/>
      <c r="I19" s="586"/>
      <c r="J19" s="586"/>
      <c r="K19" s="586"/>
      <c r="L19" s="594">
        <v>372</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158</v>
      </c>
      <c r="AZ19" s="506"/>
      <c r="BA19" s="506"/>
      <c r="BB19" s="506"/>
      <c r="BC19" s="506"/>
      <c r="BD19" s="506"/>
      <c r="BE19" s="506"/>
      <c r="BF19" s="506"/>
      <c r="BG19" s="506"/>
      <c r="BH19" s="506"/>
      <c r="BI19" s="506"/>
      <c r="BJ19" s="506"/>
      <c r="BK19" s="506"/>
      <c r="BL19" s="506"/>
      <c r="BM19" s="507"/>
      <c r="BN19" s="471">
        <v>8167937</v>
      </c>
      <c r="BO19" s="472"/>
      <c r="BP19" s="472"/>
      <c r="BQ19" s="472"/>
      <c r="BR19" s="472"/>
      <c r="BS19" s="472"/>
      <c r="BT19" s="472"/>
      <c r="BU19" s="473"/>
      <c r="BV19" s="471">
        <v>7513405</v>
      </c>
      <c r="BW19" s="472"/>
      <c r="BX19" s="472"/>
      <c r="BY19" s="472"/>
      <c r="BZ19" s="472"/>
      <c r="CA19" s="472"/>
      <c r="CB19" s="472"/>
      <c r="CC19" s="473"/>
      <c r="CD19" s="201"/>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6"/>
      <c r="DK19" s="186"/>
      <c r="DL19" s="186"/>
      <c r="DM19" s="186"/>
      <c r="DN19" s="186"/>
      <c r="DO19" s="186"/>
    </row>
    <row r="20" spans="1:119" ht="18.75" customHeight="1" thickBot="1" x14ac:dyDescent="0.2">
      <c r="A20" s="187"/>
      <c r="B20" s="585" t="s">
        <v>159</v>
      </c>
      <c r="C20" s="514"/>
      <c r="D20" s="514"/>
      <c r="E20" s="586"/>
      <c r="F20" s="586"/>
      <c r="G20" s="586"/>
      <c r="H20" s="586"/>
      <c r="I20" s="586"/>
      <c r="J20" s="586"/>
      <c r="K20" s="586"/>
      <c r="L20" s="594">
        <v>9405</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201"/>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6"/>
      <c r="DK20" s="186"/>
      <c r="DL20" s="186"/>
      <c r="DM20" s="186"/>
      <c r="DN20" s="186"/>
      <c r="DO20" s="186"/>
    </row>
    <row r="21" spans="1:119" ht="18.75" customHeight="1" x14ac:dyDescent="0.15">
      <c r="A21" s="187"/>
      <c r="B21" s="605" t="s">
        <v>160</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201"/>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6"/>
      <c r="DK21" s="186"/>
      <c r="DL21" s="186"/>
      <c r="DM21" s="186"/>
      <c r="DN21" s="186"/>
      <c r="DO21" s="186"/>
    </row>
    <row r="22" spans="1:119" ht="18.75" customHeight="1" thickBot="1" x14ac:dyDescent="0.2">
      <c r="A22" s="187"/>
      <c r="B22" s="608" t="s">
        <v>161</v>
      </c>
      <c r="C22" s="609"/>
      <c r="D22" s="610"/>
      <c r="E22" s="483" t="s">
        <v>1</v>
      </c>
      <c r="F22" s="488"/>
      <c r="G22" s="488"/>
      <c r="H22" s="488"/>
      <c r="I22" s="488"/>
      <c r="J22" s="488"/>
      <c r="K22" s="478"/>
      <c r="L22" s="483" t="s">
        <v>162</v>
      </c>
      <c r="M22" s="488"/>
      <c r="N22" s="488"/>
      <c r="O22" s="488"/>
      <c r="P22" s="478"/>
      <c r="Q22" s="617" t="s">
        <v>163</v>
      </c>
      <c r="R22" s="618"/>
      <c r="S22" s="618"/>
      <c r="T22" s="618"/>
      <c r="U22" s="618"/>
      <c r="V22" s="619"/>
      <c r="W22" s="623" t="s">
        <v>164</v>
      </c>
      <c r="X22" s="609"/>
      <c r="Y22" s="610"/>
      <c r="Z22" s="483" t="s">
        <v>1</v>
      </c>
      <c r="AA22" s="488"/>
      <c r="AB22" s="488"/>
      <c r="AC22" s="488"/>
      <c r="AD22" s="488"/>
      <c r="AE22" s="488"/>
      <c r="AF22" s="488"/>
      <c r="AG22" s="478"/>
      <c r="AH22" s="636" t="s">
        <v>165</v>
      </c>
      <c r="AI22" s="488"/>
      <c r="AJ22" s="488"/>
      <c r="AK22" s="488"/>
      <c r="AL22" s="478"/>
      <c r="AM22" s="636" t="s">
        <v>166</v>
      </c>
      <c r="AN22" s="637"/>
      <c r="AO22" s="637"/>
      <c r="AP22" s="637"/>
      <c r="AQ22" s="637"/>
      <c r="AR22" s="638"/>
      <c r="AS22" s="617" t="s">
        <v>163</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201"/>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6"/>
      <c r="DK22" s="186"/>
      <c r="DL22" s="186"/>
      <c r="DM22" s="186"/>
      <c r="DN22" s="186"/>
      <c r="DO22" s="186"/>
    </row>
    <row r="23" spans="1:119" ht="18.75" customHeight="1" x14ac:dyDescent="0.15">
      <c r="A23" s="187"/>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167</v>
      </c>
      <c r="AZ23" s="432"/>
      <c r="BA23" s="432"/>
      <c r="BB23" s="432"/>
      <c r="BC23" s="432"/>
      <c r="BD23" s="432"/>
      <c r="BE23" s="432"/>
      <c r="BF23" s="432"/>
      <c r="BG23" s="432"/>
      <c r="BH23" s="432"/>
      <c r="BI23" s="432"/>
      <c r="BJ23" s="432"/>
      <c r="BK23" s="432"/>
      <c r="BL23" s="432"/>
      <c r="BM23" s="433"/>
      <c r="BN23" s="471">
        <v>11195188</v>
      </c>
      <c r="BO23" s="472"/>
      <c r="BP23" s="472"/>
      <c r="BQ23" s="472"/>
      <c r="BR23" s="472"/>
      <c r="BS23" s="472"/>
      <c r="BT23" s="472"/>
      <c r="BU23" s="473"/>
      <c r="BV23" s="471">
        <v>11004931</v>
      </c>
      <c r="BW23" s="472"/>
      <c r="BX23" s="472"/>
      <c r="BY23" s="472"/>
      <c r="BZ23" s="472"/>
      <c r="CA23" s="472"/>
      <c r="CB23" s="472"/>
      <c r="CC23" s="473"/>
      <c r="CD23" s="201"/>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6"/>
      <c r="DK23" s="186"/>
      <c r="DL23" s="186"/>
      <c r="DM23" s="186"/>
      <c r="DN23" s="186"/>
      <c r="DO23" s="186"/>
    </row>
    <row r="24" spans="1:119" ht="18.75" customHeight="1" thickBot="1" x14ac:dyDescent="0.2">
      <c r="A24" s="187"/>
      <c r="B24" s="611"/>
      <c r="C24" s="612"/>
      <c r="D24" s="613"/>
      <c r="E24" s="521" t="s">
        <v>168</v>
      </c>
      <c r="F24" s="501"/>
      <c r="G24" s="501"/>
      <c r="H24" s="501"/>
      <c r="I24" s="501"/>
      <c r="J24" s="501"/>
      <c r="K24" s="502"/>
      <c r="L24" s="522">
        <v>1</v>
      </c>
      <c r="M24" s="523"/>
      <c r="N24" s="523"/>
      <c r="O24" s="523"/>
      <c r="P24" s="565"/>
      <c r="Q24" s="522">
        <v>7440</v>
      </c>
      <c r="R24" s="523"/>
      <c r="S24" s="523"/>
      <c r="T24" s="523"/>
      <c r="U24" s="523"/>
      <c r="V24" s="565"/>
      <c r="W24" s="624"/>
      <c r="X24" s="612"/>
      <c r="Y24" s="613"/>
      <c r="Z24" s="521" t="s">
        <v>169</v>
      </c>
      <c r="AA24" s="501"/>
      <c r="AB24" s="501"/>
      <c r="AC24" s="501"/>
      <c r="AD24" s="501"/>
      <c r="AE24" s="501"/>
      <c r="AF24" s="501"/>
      <c r="AG24" s="502"/>
      <c r="AH24" s="522">
        <v>253</v>
      </c>
      <c r="AI24" s="523"/>
      <c r="AJ24" s="523"/>
      <c r="AK24" s="523"/>
      <c r="AL24" s="565"/>
      <c r="AM24" s="522">
        <v>700304</v>
      </c>
      <c r="AN24" s="523"/>
      <c r="AO24" s="523"/>
      <c r="AP24" s="523"/>
      <c r="AQ24" s="523"/>
      <c r="AR24" s="565"/>
      <c r="AS24" s="522">
        <v>2768</v>
      </c>
      <c r="AT24" s="523"/>
      <c r="AU24" s="523"/>
      <c r="AV24" s="523"/>
      <c r="AW24" s="523"/>
      <c r="AX24" s="524"/>
      <c r="AY24" s="644" t="s">
        <v>170</v>
      </c>
      <c r="AZ24" s="645"/>
      <c r="BA24" s="645"/>
      <c r="BB24" s="645"/>
      <c r="BC24" s="645"/>
      <c r="BD24" s="645"/>
      <c r="BE24" s="645"/>
      <c r="BF24" s="645"/>
      <c r="BG24" s="645"/>
      <c r="BH24" s="645"/>
      <c r="BI24" s="645"/>
      <c r="BJ24" s="645"/>
      <c r="BK24" s="645"/>
      <c r="BL24" s="645"/>
      <c r="BM24" s="646"/>
      <c r="BN24" s="471">
        <v>8936452</v>
      </c>
      <c r="BO24" s="472"/>
      <c r="BP24" s="472"/>
      <c r="BQ24" s="472"/>
      <c r="BR24" s="472"/>
      <c r="BS24" s="472"/>
      <c r="BT24" s="472"/>
      <c r="BU24" s="473"/>
      <c r="BV24" s="471">
        <v>9040084</v>
      </c>
      <c r="BW24" s="472"/>
      <c r="BX24" s="472"/>
      <c r="BY24" s="472"/>
      <c r="BZ24" s="472"/>
      <c r="CA24" s="472"/>
      <c r="CB24" s="472"/>
      <c r="CC24" s="473"/>
      <c r="CD24" s="201"/>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6"/>
      <c r="DK24" s="186"/>
      <c r="DL24" s="186"/>
      <c r="DM24" s="186"/>
      <c r="DN24" s="186"/>
      <c r="DO24" s="186"/>
    </row>
    <row r="25" spans="1:119" s="186" customFormat="1" ht="18.75" customHeight="1" x14ac:dyDescent="0.15">
      <c r="A25" s="187"/>
      <c r="B25" s="611"/>
      <c r="C25" s="612"/>
      <c r="D25" s="613"/>
      <c r="E25" s="521" t="s">
        <v>171</v>
      </c>
      <c r="F25" s="501"/>
      <c r="G25" s="501"/>
      <c r="H25" s="501"/>
      <c r="I25" s="501"/>
      <c r="J25" s="501"/>
      <c r="K25" s="502"/>
      <c r="L25" s="522">
        <v>1</v>
      </c>
      <c r="M25" s="523"/>
      <c r="N25" s="523"/>
      <c r="O25" s="523"/>
      <c r="P25" s="565"/>
      <c r="Q25" s="522">
        <v>6370</v>
      </c>
      <c r="R25" s="523"/>
      <c r="S25" s="523"/>
      <c r="T25" s="523"/>
      <c r="U25" s="523"/>
      <c r="V25" s="565"/>
      <c r="W25" s="624"/>
      <c r="X25" s="612"/>
      <c r="Y25" s="613"/>
      <c r="Z25" s="521" t="s">
        <v>172</v>
      </c>
      <c r="AA25" s="501"/>
      <c r="AB25" s="501"/>
      <c r="AC25" s="501"/>
      <c r="AD25" s="501"/>
      <c r="AE25" s="501"/>
      <c r="AF25" s="501"/>
      <c r="AG25" s="502"/>
      <c r="AH25" s="522">
        <v>64</v>
      </c>
      <c r="AI25" s="523"/>
      <c r="AJ25" s="523"/>
      <c r="AK25" s="523"/>
      <c r="AL25" s="565"/>
      <c r="AM25" s="522">
        <v>179520</v>
      </c>
      <c r="AN25" s="523"/>
      <c r="AO25" s="523"/>
      <c r="AP25" s="523"/>
      <c r="AQ25" s="523"/>
      <c r="AR25" s="565"/>
      <c r="AS25" s="522">
        <v>2805</v>
      </c>
      <c r="AT25" s="523"/>
      <c r="AU25" s="523"/>
      <c r="AV25" s="523"/>
      <c r="AW25" s="523"/>
      <c r="AX25" s="524"/>
      <c r="AY25" s="431" t="s">
        <v>173</v>
      </c>
      <c r="AZ25" s="432"/>
      <c r="BA25" s="432"/>
      <c r="BB25" s="432"/>
      <c r="BC25" s="432"/>
      <c r="BD25" s="432"/>
      <c r="BE25" s="432"/>
      <c r="BF25" s="432"/>
      <c r="BG25" s="432"/>
      <c r="BH25" s="432"/>
      <c r="BI25" s="432"/>
      <c r="BJ25" s="432"/>
      <c r="BK25" s="432"/>
      <c r="BL25" s="432"/>
      <c r="BM25" s="433"/>
      <c r="BN25" s="434">
        <v>75436</v>
      </c>
      <c r="BO25" s="435"/>
      <c r="BP25" s="435"/>
      <c r="BQ25" s="435"/>
      <c r="BR25" s="435"/>
      <c r="BS25" s="435"/>
      <c r="BT25" s="435"/>
      <c r="BU25" s="436"/>
      <c r="BV25" s="434">
        <v>516866</v>
      </c>
      <c r="BW25" s="435"/>
      <c r="BX25" s="435"/>
      <c r="BY25" s="435"/>
      <c r="BZ25" s="435"/>
      <c r="CA25" s="435"/>
      <c r="CB25" s="435"/>
      <c r="CC25" s="436"/>
      <c r="CD25" s="201"/>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6" customFormat="1" ht="18.75" customHeight="1" x14ac:dyDescent="0.15">
      <c r="A26" s="187"/>
      <c r="B26" s="611"/>
      <c r="C26" s="612"/>
      <c r="D26" s="613"/>
      <c r="E26" s="521" t="s">
        <v>174</v>
      </c>
      <c r="F26" s="501"/>
      <c r="G26" s="501"/>
      <c r="H26" s="501"/>
      <c r="I26" s="501"/>
      <c r="J26" s="501"/>
      <c r="K26" s="502"/>
      <c r="L26" s="522">
        <v>1</v>
      </c>
      <c r="M26" s="523"/>
      <c r="N26" s="523"/>
      <c r="O26" s="523"/>
      <c r="P26" s="565"/>
      <c r="Q26" s="522">
        <v>5400</v>
      </c>
      <c r="R26" s="523"/>
      <c r="S26" s="523"/>
      <c r="T26" s="523"/>
      <c r="U26" s="523"/>
      <c r="V26" s="565"/>
      <c r="W26" s="624"/>
      <c r="X26" s="612"/>
      <c r="Y26" s="613"/>
      <c r="Z26" s="521" t="s">
        <v>175</v>
      </c>
      <c r="AA26" s="634"/>
      <c r="AB26" s="634"/>
      <c r="AC26" s="634"/>
      <c r="AD26" s="634"/>
      <c r="AE26" s="634"/>
      <c r="AF26" s="634"/>
      <c r="AG26" s="635"/>
      <c r="AH26" s="522">
        <v>1</v>
      </c>
      <c r="AI26" s="523"/>
      <c r="AJ26" s="523"/>
      <c r="AK26" s="523"/>
      <c r="AL26" s="565"/>
      <c r="AM26" s="522" t="s">
        <v>176</v>
      </c>
      <c r="AN26" s="523"/>
      <c r="AO26" s="523"/>
      <c r="AP26" s="523"/>
      <c r="AQ26" s="523"/>
      <c r="AR26" s="565"/>
      <c r="AS26" s="522" t="s">
        <v>177</v>
      </c>
      <c r="AT26" s="523"/>
      <c r="AU26" s="523"/>
      <c r="AV26" s="523"/>
      <c r="AW26" s="523"/>
      <c r="AX26" s="524"/>
      <c r="AY26" s="474" t="s">
        <v>178</v>
      </c>
      <c r="AZ26" s="475"/>
      <c r="BA26" s="475"/>
      <c r="BB26" s="475"/>
      <c r="BC26" s="475"/>
      <c r="BD26" s="475"/>
      <c r="BE26" s="475"/>
      <c r="BF26" s="475"/>
      <c r="BG26" s="475"/>
      <c r="BH26" s="475"/>
      <c r="BI26" s="475"/>
      <c r="BJ26" s="475"/>
      <c r="BK26" s="475"/>
      <c r="BL26" s="475"/>
      <c r="BM26" s="476"/>
      <c r="BN26" s="471" t="s">
        <v>179</v>
      </c>
      <c r="BO26" s="472"/>
      <c r="BP26" s="472"/>
      <c r="BQ26" s="472"/>
      <c r="BR26" s="472"/>
      <c r="BS26" s="472"/>
      <c r="BT26" s="472"/>
      <c r="BU26" s="473"/>
      <c r="BV26" s="471" t="s">
        <v>179</v>
      </c>
      <c r="BW26" s="472"/>
      <c r="BX26" s="472"/>
      <c r="BY26" s="472"/>
      <c r="BZ26" s="472"/>
      <c r="CA26" s="472"/>
      <c r="CB26" s="472"/>
      <c r="CC26" s="473"/>
      <c r="CD26" s="201"/>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7"/>
      <c r="B27" s="611"/>
      <c r="C27" s="612"/>
      <c r="D27" s="613"/>
      <c r="E27" s="521" t="s">
        <v>180</v>
      </c>
      <c r="F27" s="501"/>
      <c r="G27" s="501"/>
      <c r="H27" s="501"/>
      <c r="I27" s="501"/>
      <c r="J27" s="501"/>
      <c r="K27" s="502"/>
      <c r="L27" s="522">
        <v>1</v>
      </c>
      <c r="M27" s="523"/>
      <c r="N27" s="523"/>
      <c r="O27" s="523"/>
      <c r="P27" s="565"/>
      <c r="Q27" s="522">
        <v>3200</v>
      </c>
      <c r="R27" s="523"/>
      <c r="S27" s="523"/>
      <c r="T27" s="523"/>
      <c r="U27" s="523"/>
      <c r="V27" s="565"/>
      <c r="W27" s="624"/>
      <c r="X27" s="612"/>
      <c r="Y27" s="613"/>
      <c r="Z27" s="521" t="s">
        <v>181</v>
      </c>
      <c r="AA27" s="501"/>
      <c r="AB27" s="501"/>
      <c r="AC27" s="501"/>
      <c r="AD27" s="501"/>
      <c r="AE27" s="501"/>
      <c r="AF27" s="501"/>
      <c r="AG27" s="502"/>
      <c r="AH27" s="522" t="s">
        <v>135</v>
      </c>
      <c r="AI27" s="523"/>
      <c r="AJ27" s="523"/>
      <c r="AK27" s="523"/>
      <c r="AL27" s="565"/>
      <c r="AM27" s="522" t="s">
        <v>179</v>
      </c>
      <c r="AN27" s="523"/>
      <c r="AO27" s="523"/>
      <c r="AP27" s="523"/>
      <c r="AQ27" s="523"/>
      <c r="AR27" s="565"/>
      <c r="AS27" s="522" t="s">
        <v>179</v>
      </c>
      <c r="AT27" s="523"/>
      <c r="AU27" s="523"/>
      <c r="AV27" s="523"/>
      <c r="AW27" s="523"/>
      <c r="AX27" s="524"/>
      <c r="AY27" s="566" t="s">
        <v>182</v>
      </c>
      <c r="AZ27" s="567"/>
      <c r="BA27" s="567"/>
      <c r="BB27" s="567"/>
      <c r="BC27" s="567"/>
      <c r="BD27" s="567"/>
      <c r="BE27" s="567"/>
      <c r="BF27" s="567"/>
      <c r="BG27" s="567"/>
      <c r="BH27" s="567"/>
      <c r="BI27" s="567"/>
      <c r="BJ27" s="567"/>
      <c r="BK27" s="567"/>
      <c r="BL27" s="567"/>
      <c r="BM27" s="568"/>
      <c r="BN27" s="647">
        <v>553484</v>
      </c>
      <c r="BO27" s="648"/>
      <c r="BP27" s="648"/>
      <c r="BQ27" s="648"/>
      <c r="BR27" s="648"/>
      <c r="BS27" s="648"/>
      <c r="BT27" s="648"/>
      <c r="BU27" s="649"/>
      <c r="BV27" s="647">
        <v>549642</v>
      </c>
      <c r="BW27" s="648"/>
      <c r="BX27" s="648"/>
      <c r="BY27" s="648"/>
      <c r="BZ27" s="648"/>
      <c r="CA27" s="648"/>
      <c r="CB27" s="648"/>
      <c r="CC27" s="649"/>
      <c r="CD27" s="203"/>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6"/>
      <c r="DK27" s="186"/>
      <c r="DL27" s="186"/>
      <c r="DM27" s="186"/>
      <c r="DN27" s="186"/>
      <c r="DO27" s="186"/>
    </row>
    <row r="28" spans="1:119" ht="18.75" customHeight="1" x14ac:dyDescent="0.15">
      <c r="A28" s="187"/>
      <c r="B28" s="611"/>
      <c r="C28" s="612"/>
      <c r="D28" s="613"/>
      <c r="E28" s="521" t="s">
        <v>183</v>
      </c>
      <c r="F28" s="501"/>
      <c r="G28" s="501"/>
      <c r="H28" s="501"/>
      <c r="I28" s="501"/>
      <c r="J28" s="501"/>
      <c r="K28" s="502"/>
      <c r="L28" s="522">
        <v>1</v>
      </c>
      <c r="M28" s="523"/>
      <c r="N28" s="523"/>
      <c r="O28" s="523"/>
      <c r="P28" s="565"/>
      <c r="Q28" s="522">
        <v>2850</v>
      </c>
      <c r="R28" s="523"/>
      <c r="S28" s="523"/>
      <c r="T28" s="523"/>
      <c r="U28" s="523"/>
      <c r="V28" s="565"/>
      <c r="W28" s="624"/>
      <c r="X28" s="612"/>
      <c r="Y28" s="613"/>
      <c r="Z28" s="521" t="s">
        <v>184</v>
      </c>
      <c r="AA28" s="501"/>
      <c r="AB28" s="501"/>
      <c r="AC28" s="501"/>
      <c r="AD28" s="501"/>
      <c r="AE28" s="501"/>
      <c r="AF28" s="501"/>
      <c r="AG28" s="502"/>
      <c r="AH28" s="522" t="s">
        <v>126</v>
      </c>
      <c r="AI28" s="523"/>
      <c r="AJ28" s="523"/>
      <c r="AK28" s="523"/>
      <c r="AL28" s="565"/>
      <c r="AM28" s="522" t="s">
        <v>179</v>
      </c>
      <c r="AN28" s="523"/>
      <c r="AO28" s="523"/>
      <c r="AP28" s="523"/>
      <c r="AQ28" s="523"/>
      <c r="AR28" s="565"/>
      <c r="AS28" s="522" t="s">
        <v>135</v>
      </c>
      <c r="AT28" s="523"/>
      <c r="AU28" s="523"/>
      <c r="AV28" s="523"/>
      <c r="AW28" s="523"/>
      <c r="AX28" s="524"/>
      <c r="AY28" s="650" t="s">
        <v>185</v>
      </c>
      <c r="AZ28" s="651"/>
      <c r="BA28" s="651"/>
      <c r="BB28" s="652"/>
      <c r="BC28" s="431" t="s">
        <v>47</v>
      </c>
      <c r="BD28" s="432"/>
      <c r="BE28" s="432"/>
      <c r="BF28" s="432"/>
      <c r="BG28" s="432"/>
      <c r="BH28" s="432"/>
      <c r="BI28" s="432"/>
      <c r="BJ28" s="432"/>
      <c r="BK28" s="432"/>
      <c r="BL28" s="432"/>
      <c r="BM28" s="433"/>
      <c r="BN28" s="434">
        <v>961966</v>
      </c>
      <c r="BO28" s="435"/>
      <c r="BP28" s="435"/>
      <c r="BQ28" s="435"/>
      <c r="BR28" s="435"/>
      <c r="BS28" s="435"/>
      <c r="BT28" s="435"/>
      <c r="BU28" s="436"/>
      <c r="BV28" s="434">
        <v>961657</v>
      </c>
      <c r="BW28" s="435"/>
      <c r="BX28" s="435"/>
      <c r="BY28" s="435"/>
      <c r="BZ28" s="435"/>
      <c r="CA28" s="435"/>
      <c r="CB28" s="435"/>
      <c r="CC28" s="436"/>
      <c r="CD28" s="201"/>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6"/>
      <c r="DK28" s="186"/>
      <c r="DL28" s="186"/>
      <c r="DM28" s="186"/>
      <c r="DN28" s="186"/>
      <c r="DO28" s="186"/>
    </row>
    <row r="29" spans="1:119" ht="18.75" customHeight="1" x14ac:dyDescent="0.15">
      <c r="A29" s="187"/>
      <c r="B29" s="611"/>
      <c r="C29" s="612"/>
      <c r="D29" s="613"/>
      <c r="E29" s="521" t="s">
        <v>186</v>
      </c>
      <c r="F29" s="501"/>
      <c r="G29" s="501"/>
      <c r="H29" s="501"/>
      <c r="I29" s="501"/>
      <c r="J29" s="501"/>
      <c r="K29" s="502"/>
      <c r="L29" s="522">
        <v>11</v>
      </c>
      <c r="M29" s="523"/>
      <c r="N29" s="523"/>
      <c r="O29" s="523"/>
      <c r="P29" s="565"/>
      <c r="Q29" s="522">
        <v>2650</v>
      </c>
      <c r="R29" s="523"/>
      <c r="S29" s="523"/>
      <c r="T29" s="523"/>
      <c r="U29" s="523"/>
      <c r="V29" s="565"/>
      <c r="W29" s="625"/>
      <c r="X29" s="626"/>
      <c r="Y29" s="627"/>
      <c r="Z29" s="521" t="s">
        <v>187</v>
      </c>
      <c r="AA29" s="501"/>
      <c r="AB29" s="501"/>
      <c r="AC29" s="501"/>
      <c r="AD29" s="501"/>
      <c r="AE29" s="501"/>
      <c r="AF29" s="501"/>
      <c r="AG29" s="502"/>
      <c r="AH29" s="522">
        <v>253</v>
      </c>
      <c r="AI29" s="523"/>
      <c r="AJ29" s="523"/>
      <c r="AK29" s="523"/>
      <c r="AL29" s="565"/>
      <c r="AM29" s="522">
        <v>700304</v>
      </c>
      <c r="AN29" s="523"/>
      <c r="AO29" s="523"/>
      <c r="AP29" s="523"/>
      <c r="AQ29" s="523"/>
      <c r="AR29" s="565"/>
      <c r="AS29" s="522">
        <v>2768</v>
      </c>
      <c r="AT29" s="523"/>
      <c r="AU29" s="523"/>
      <c r="AV29" s="523"/>
      <c r="AW29" s="523"/>
      <c r="AX29" s="524"/>
      <c r="AY29" s="653"/>
      <c r="AZ29" s="654"/>
      <c r="BA29" s="654"/>
      <c r="BB29" s="655"/>
      <c r="BC29" s="505" t="s">
        <v>188</v>
      </c>
      <c r="BD29" s="506"/>
      <c r="BE29" s="506"/>
      <c r="BF29" s="506"/>
      <c r="BG29" s="506"/>
      <c r="BH29" s="506"/>
      <c r="BI29" s="506"/>
      <c r="BJ29" s="506"/>
      <c r="BK29" s="506"/>
      <c r="BL29" s="506"/>
      <c r="BM29" s="507"/>
      <c r="BN29" s="471">
        <v>59017</v>
      </c>
      <c r="BO29" s="472"/>
      <c r="BP29" s="472"/>
      <c r="BQ29" s="472"/>
      <c r="BR29" s="472"/>
      <c r="BS29" s="472"/>
      <c r="BT29" s="472"/>
      <c r="BU29" s="473"/>
      <c r="BV29" s="471">
        <v>59011</v>
      </c>
      <c r="BW29" s="472"/>
      <c r="BX29" s="472"/>
      <c r="BY29" s="472"/>
      <c r="BZ29" s="472"/>
      <c r="CA29" s="472"/>
      <c r="CB29" s="472"/>
      <c r="CC29" s="473"/>
      <c r="CD29" s="203"/>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6"/>
      <c r="DK29" s="186"/>
      <c r="DL29" s="186"/>
      <c r="DM29" s="186"/>
      <c r="DN29" s="186"/>
      <c r="DO29" s="186"/>
    </row>
    <row r="30" spans="1:119" ht="18.75" customHeight="1" thickBot="1" x14ac:dyDescent="0.2">
      <c r="A30" s="187"/>
      <c r="B30" s="614"/>
      <c r="C30" s="615"/>
      <c r="D30" s="616"/>
      <c r="E30" s="525"/>
      <c r="F30" s="526"/>
      <c r="G30" s="526"/>
      <c r="H30" s="526"/>
      <c r="I30" s="526"/>
      <c r="J30" s="526"/>
      <c r="K30" s="527"/>
      <c r="L30" s="628"/>
      <c r="M30" s="629"/>
      <c r="N30" s="629"/>
      <c r="O30" s="629"/>
      <c r="P30" s="630"/>
      <c r="Q30" s="628"/>
      <c r="R30" s="629"/>
      <c r="S30" s="629"/>
      <c r="T30" s="629"/>
      <c r="U30" s="629"/>
      <c r="V30" s="630"/>
      <c r="W30" s="631" t="s">
        <v>189</v>
      </c>
      <c r="X30" s="632"/>
      <c r="Y30" s="632"/>
      <c r="Z30" s="632"/>
      <c r="AA30" s="632"/>
      <c r="AB30" s="632"/>
      <c r="AC30" s="632"/>
      <c r="AD30" s="632"/>
      <c r="AE30" s="632"/>
      <c r="AF30" s="632"/>
      <c r="AG30" s="633"/>
      <c r="AH30" s="590">
        <v>97.5</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49</v>
      </c>
      <c r="BD30" s="645"/>
      <c r="BE30" s="645"/>
      <c r="BF30" s="645"/>
      <c r="BG30" s="645"/>
      <c r="BH30" s="645"/>
      <c r="BI30" s="645"/>
      <c r="BJ30" s="645"/>
      <c r="BK30" s="645"/>
      <c r="BL30" s="645"/>
      <c r="BM30" s="646"/>
      <c r="BN30" s="647">
        <v>1382359</v>
      </c>
      <c r="BO30" s="648"/>
      <c r="BP30" s="648"/>
      <c r="BQ30" s="648"/>
      <c r="BR30" s="648"/>
      <c r="BS30" s="648"/>
      <c r="BT30" s="648"/>
      <c r="BU30" s="649"/>
      <c r="BV30" s="647">
        <v>867556</v>
      </c>
      <c r="BW30" s="648"/>
      <c r="BX30" s="648"/>
      <c r="BY30" s="648"/>
      <c r="BZ30" s="648"/>
      <c r="CA30" s="648"/>
      <c r="CB30" s="648"/>
      <c r="CC30" s="64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5" t="s">
        <v>196</v>
      </c>
      <c r="D33" s="495"/>
      <c r="E33" s="460" t="s">
        <v>197</v>
      </c>
      <c r="F33" s="460"/>
      <c r="G33" s="460"/>
      <c r="H33" s="460"/>
      <c r="I33" s="460"/>
      <c r="J33" s="460"/>
      <c r="K33" s="460"/>
      <c r="L33" s="460"/>
      <c r="M33" s="460"/>
      <c r="N33" s="460"/>
      <c r="O33" s="460"/>
      <c r="P33" s="460"/>
      <c r="Q33" s="460"/>
      <c r="R33" s="460"/>
      <c r="S33" s="460"/>
      <c r="T33" s="216"/>
      <c r="U33" s="495" t="s">
        <v>198</v>
      </c>
      <c r="V33" s="495"/>
      <c r="W33" s="460" t="s">
        <v>199</v>
      </c>
      <c r="X33" s="460"/>
      <c r="Y33" s="460"/>
      <c r="Z33" s="460"/>
      <c r="AA33" s="460"/>
      <c r="AB33" s="460"/>
      <c r="AC33" s="460"/>
      <c r="AD33" s="460"/>
      <c r="AE33" s="460"/>
      <c r="AF33" s="460"/>
      <c r="AG33" s="460"/>
      <c r="AH33" s="460"/>
      <c r="AI33" s="460"/>
      <c r="AJ33" s="460"/>
      <c r="AK33" s="460"/>
      <c r="AL33" s="216"/>
      <c r="AM33" s="495" t="s">
        <v>200</v>
      </c>
      <c r="AN33" s="495"/>
      <c r="AO33" s="460" t="s">
        <v>197</v>
      </c>
      <c r="AP33" s="460"/>
      <c r="AQ33" s="460"/>
      <c r="AR33" s="460"/>
      <c r="AS33" s="460"/>
      <c r="AT33" s="460"/>
      <c r="AU33" s="460"/>
      <c r="AV33" s="460"/>
      <c r="AW33" s="460"/>
      <c r="AX33" s="460"/>
      <c r="AY33" s="460"/>
      <c r="AZ33" s="460"/>
      <c r="BA33" s="460"/>
      <c r="BB33" s="460"/>
      <c r="BC33" s="460"/>
      <c r="BD33" s="217"/>
      <c r="BE33" s="460" t="s">
        <v>201</v>
      </c>
      <c r="BF33" s="460"/>
      <c r="BG33" s="460" t="s">
        <v>202</v>
      </c>
      <c r="BH33" s="460"/>
      <c r="BI33" s="460"/>
      <c r="BJ33" s="460"/>
      <c r="BK33" s="460"/>
      <c r="BL33" s="460"/>
      <c r="BM33" s="460"/>
      <c r="BN33" s="460"/>
      <c r="BO33" s="460"/>
      <c r="BP33" s="460"/>
      <c r="BQ33" s="460"/>
      <c r="BR33" s="460"/>
      <c r="BS33" s="460"/>
      <c r="BT33" s="460"/>
      <c r="BU33" s="460"/>
      <c r="BV33" s="217"/>
      <c r="BW33" s="495" t="s">
        <v>201</v>
      </c>
      <c r="BX33" s="495"/>
      <c r="BY33" s="460" t="s">
        <v>203</v>
      </c>
      <c r="BZ33" s="460"/>
      <c r="CA33" s="460"/>
      <c r="CB33" s="460"/>
      <c r="CC33" s="460"/>
      <c r="CD33" s="460"/>
      <c r="CE33" s="460"/>
      <c r="CF33" s="460"/>
      <c r="CG33" s="460"/>
      <c r="CH33" s="460"/>
      <c r="CI33" s="460"/>
      <c r="CJ33" s="460"/>
      <c r="CK33" s="460"/>
      <c r="CL33" s="460"/>
      <c r="CM33" s="460"/>
      <c r="CN33" s="216"/>
      <c r="CO33" s="495" t="s">
        <v>196</v>
      </c>
      <c r="CP33" s="495"/>
      <c r="CQ33" s="460" t="s">
        <v>204</v>
      </c>
      <c r="CR33" s="460"/>
      <c r="CS33" s="460"/>
      <c r="CT33" s="460"/>
      <c r="CU33" s="460"/>
      <c r="CV33" s="460"/>
      <c r="CW33" s="460"/>
      <c r="CX33" s="460"/>
      <c r="CY33" s="460"/>
      <c r="CZ33" s="460"/>
      <c r="DA33" s="460"/>
      <c r="DB33" s="460"/>
      <c r="DC33" s="460"/>
      <c r="DD33" s="460"/>
      <c r="DE33" s="460"/>
      <c r="DF33" s="216"/>
      <c r="DG33" s="659" t="s">
        <v>205</v>
      </c>
      <c r="DH33" s="659"/>
      <c r="DI33" s="218"/>
      <c r="DJ33" s="186"/>
      <c r="DK33" s="186"/>
      <c r="DL33" s="186"/>
      <c r="DM33" s="186"/>
      <c r="DN33" s="186"/>
      <c r="DO33" s="186"/>
    </row>
    <row r="34" spans="1:119" ht="32.25" customHeight="1" x14ac:dyDescent="0.15">
      <c r="A34" s="187"/>
      <c r="B34" s="213"/>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4"/>
      <c r="U34" s="660">
        <f>IF(W34="","",MAX(C34:D43)+1)</f>
        <v>3</v>
      </c>
      <c r="V34" s="660"/>
      <c r="W34" s="661" t="str">
        <f>IF('各会計、関係団体の財政状況及び健全化判断比率'!B28="","",'各会計、関係団体の財政状況及び健全化判断比率'!B28)</f>
        <v>国民健康保険特別会計</v>
      </c>
      <c r="X34" s="661"/>
      <c r="Y34" s="661"/>
      <c r="Z34" s="661"/>
      <c r="AA34" s="661"/>
      <c r="AB34" s="661"/>
      <c r="AC34" s="661"/>
      <c r="AD34" s="661"/>
      <c r="AE34" s="661"/>
      <c r="AF34" s="661"/>
      <c r="AG34" s="661"/>
      <c r="AH34" s="661"/>
      <c r="AI34" s="661"/>
      <c r="AJ34" s="661"/>
      <c r="AK34" s="661"/>
      <c r="AL34" s="214"/>
      <c r="AM34" s="660">
        <f>IF(AO34="","",MAX(C34:D43,U34:V43)+1)</f>
        <v>7</v>
      </c>
      <c r="AN34" s="660"/>
      <c r="AO34" s="661" t="str">
        <f>IF('各会計、関係団体の財政状況及び健全化判断比率'!B32="","",'各会計、関係団体の財政状況及び健全化判断比率'!B32)</f>
        <v>上水道事業会計</v>
      </c>
      <c r="AP34" s="661"/>
      <c r="AQ34" s="661"/>
      <c r="AR34" s="661"/>
      <c r="AS34" s="661"/>
      <c r="AT34" s="661"/>
      <c r="AU34" s="661"/>
      <c r="AV34" s="661"/>
      <c r="AW34" s="661"/>
      <c r="AX34" s="661"/>
      <c r="AY34" s="661"/>
      <c r="AZ34" s="661"/>
      <c r="BA34" s="661"/>
      <c r="BB34" s="661"/>
      <c r="BC34" s="661"/>
      <c r="BD34" s="214"/>
      <c r="BE34" s="660">
        <f>IF(BG34="","",MAX(C34:D43,U34:V43,AM34:AN43)+1)</f>
        <v>9</v>
      </c>
      <c r="BF34" s="660"/>
      <c r="BG34" s="661" t="str">
        <f>IF('各会計、関係団体の財政状況及び健全化判断比率'!B34="","",'各会計、関係団体の財政状況及び健全化判断比率'!B34)</f>
        <v>簡易水道特別会計</v>
      </c>
      <c r="BH34" s="661"/>
      <c r="BI34" s="661"/>
      <c r="BJ34" s="661"/>
      <c r="BK34" s="661"/>
      <c r="BL34" s="661"/>
      <c r="BM34" s="661"/>
      <c r="BN34" s="661"/>
      <c r="BO34" s="661"/>
      <c r="BP34" s="661"/>
      <c r="BQ34" s="661"/>
      <c r="BR34" s="661"/>
      <c r="BS34" s="661"/>
      <c r="BT34" s="661"/>
      <c r="BU34" s="661"/>
      <c r="BV34" s="214"/>
      <c r="BW34" s="660">
        <f>IF(BY34="","",MAX(C34:D43,U34:V43,AM34:AN43,BE34:BF43)+1)</f>
        <v>12</v>
      </c>
      <c r="BX34" s="660"/>
      <c r="BY34" s="661" t="str">
        <f>IF('各会計、関係団体の財政状況及び健全化判断比率'!B68="","",'各会計、関係団体の財政状況及び健全化判断比率'!B68)</f>
        <v>南濃衛生施設利用事務組合</v>
      </c>
      <c r="BZ34" s="661"/>
      <c r="CA34" s="661"/>
      <c r="CB34" s="661"/>
      <c r="CC34" s="661"/>
      <c r="CD34" s="661"/>
      <c r="CE34" s="661"/>
      <c r="CF34" s="661"/>
      <c r="CG34" s="661"/>
      <c r="CH34" s="661"/>
      <c r="CI34" s="661"/>
      <c r="CJ34" s="661"/>
      <c r="CK34" s="661"/>
      <c r="CL34" s="661"/>
      <c r="CM34" s="661"/>
      <c r="CN34" s="214"/>
      <c r="CO34" s="660">
        <f>IF(CQ34="","",MAX(C34:D43,U34:V43,AM34:AN43,BE34:BF43,BW34:BX43)+1)</f>
        <v>19</v>
      </c>
      <c r="CP34" s="660"/>
      <c r="CQ34" s="661" t="str">
        <f>IF('各会計、関係団体の財政状況及び健全化判断比率'!BS7="","",'各会計、関係団体の財政状況及び健全化判断比率'!BS7)</f>
        <v>養老町スポーツ連盟</v>
      </c>
      <c r="CR34" s="661"/>
      <c r="CS34" s="661"/>
      <c r="CT34" s="661"/>
      <c r="CU34" s="661"/>
      <c r="CV34" s="661"/>
      <c r="CW34" s="661"/>
      <c r="CX34" s="661"/>
      <c r="CY34" s="661"/>
      <c r="CZ34" s="661"/>
      <c r="DA34" s="661"/>
      <c r="DB34" s="661"/>
      <c r="DC34" s="661"/>
      <c r="DD34" s="661"/>
      <c r="DE34" s="661"/>
      <c r="DF34" s="211"/>
      <c r="DG34" s="662" t="str">
        <f>IF('各会計、関係団体の財政状況及び健全化判断比率'!BR7="","",'各会計、関係団体の財政状況及び健全化判断比率'!BR7)</f>
        <v/>
      </c>
      <c r="DH34" s="662"/>
      <c r="DI34" s="218"/>
      <c r="DJ34" s="186"/>
      <c r="DK34" s="186"/>
      <c r="DL34" s="186"/>
      <c r="DM34" s="186"/>
      <c r="DN34" s="186"/>
      <c r="DO34" s="186"/>
    </row>
    <row r="35" spans="1:119" ht="32.25" customHeight="1" x14ac:dyDescent="0.15">
      <c r="A35" s="187"/>
      <c r="B35" s="213"/>
      <c r="C35" s="660">
        <f>IF(E35="","",C34+1)</f>
        <v>2</v>
      </c>
      <c r="D35" s="660"/>
      <c r="E35" s="661" t="str">
        <f>IF('各会計、関係団体の財政状況及び健全化判断比率'!B8="","",'各会計、関係団体の財政状況及び健全化判断比率'!B8)</f>
        <v>住宅新築資金等貸付特別会計</v>
      </c>
      <c r="F35" s="661"/>
      <c r="G35" s="661"/>
      <c r="H35" s="661"/>
      <c r="I35" s="661"/>
      <c r="J35" s="661"/>
      <c r="K35" s="661"/>
      <c r="L35" s="661"/>
      <c r="M35" s="661"/>
      <c r="N35" s="661"/>
      <c r="O35" s="661"/>
      <c r="P35" s="661"/>
      <c r="Q35" s="661"/>
      <c r="R35" s="661"/>
      <c r="S35" s="661"/>
      <c r="T35" s="214"/>
      <c r="U35" s="660">
        <f>IF(W35="","",U34+1)</f>
        <v>4</v>
      </c>
      <c r="V35" s="660"/>
      <c r="W35" s="661" t="str">
        <f>IF('各会計、関係団体の財政状況及び健全化判断比率'!B29="","",'各会計、関係団体の財政状況及び健全化判断比率'!B29)</f>
        <v>介護保険事業特別会計</v>
      </c>
      <c r="X35" s="661"/>
      <c r="Y35" s="661"/>
      <c r="Z35" s="661"/>
      <c r="AA35" s="661"/>
      <c r="AB35" s="661"/>
      <c r="AC35" s="661"/>
      <c r="AD35" s="661"/>
      <c r="AE35" s="661"/>
      <c r="AF35" s="661"/>
      <c r="AG35" s="661"/>
      <c r="AH35" s="661"/>
      <c r="AI35" s="661"/>
      <c r="AJ35" s="661"/>
      <c r="AK35" s="661"/>
      <c r="AL35" s="214"/>
      <c r="AM35" s="660">
        <f t="shared" ref="AM35:AM43" si="0">IF(AO35="","",AM34+1)</f>
        <v>8</v>
      </c>
      <c r="AN35" s="660"/>
      <c r="AO35" s="661" t="str">
        <f>IF('各会計、関係団体の財政状況及び健全化判断比率'!B33="","",'各会計、関係団体の財政状況及び健全化判断比率'!B33)</f>
        <v>公共下水道事業会計</v>
      </c>
      <c r="AP35" s="661"/>
      <c r="AQ35" s="661"/>
      <c r="AR35" s="661"/>
      <c r="AS35" s="661"/>
      <c r="AT35" s="661"/>
      <c r="AU35" s="661"/>
      <c r="AV35" s="661"/>
      <c r="AW35" s="661"/>
      <c r="AX35" s="661"/>
      <c r="AY35" s="661"/>
      <c r="AZ35" s="661"/>
      <c r="BA35" s="661"/>
      <c r="BB35" s="661"/>
      <c r="BC35" s="661"/>
      <c r="BD35" s="214"/>
      <c r="BE35" s="660">
        <f t="shared" ref="BE35:BE43" si="1">IF(BG35="","",BE34+1)</f>
        <v>10</v>
      </c>
      <c r="BF35" s="660"/>
      <c r="BG35" s="661" t="str">
        <f>IF('各会計、関係団体の財政状況及び健全化判断比率'!B35="","",'各会計、関係団体の財政状況及び健全化判断比率'!B35)</f>
        <v>食肉事業センター特別会計</v>
      </c>
      <c r="BH35" s="661"/>
      <c r="BI35" s="661"/>
      <c r="BJ35" s="661"/>
      <c r="BK35" s="661"/>
      <c r="BL35" s="661"/>
      <c r="BM35" s="661"/>
      <c r="BN35" s="661"/>
      <c r="BO35" s="661"/>
      <c r="BP35" s="661"/>
      <c r="BQ35" s="661"/>
      <c r="BR35" s="661"/>
      <c r="BS35" s="661"/>
      <c r="BT35" s="661"/>
      <c r="BU35" s="661"/>
      <c r="BV35" s="214"/>
      <c r="BW35" s="660">
        <f t="shared" ref="BW35:BW43" si="2">IF(BY35="","",BW34+1)</f>
        <v>13</v>
      </c>
      <c r="BX35" s="660"/>
      <c r="BY35" s="661" t="str">
        <f>IF('各会計、関係団体の財政状況及び健全化判断比率'!B69="","",'各会計、関係団体の財政状況及び健全化判断比率'!B69)</f>
        <v>西南濃粗大廃棄物処理組合</v>
      </c>
      <c r="BZ35" s="661"/>
      <c r="CA35" s="661"/>
      <c r="CB35" s="661"/>
      <c r="CC35" s="661"/>
      <c r="CD35" s="661"/>
      <c r="CE35" s="661"/>
      <c r="CF35" s="661"/>
      <c r="CG35" s="661"/>
      <c r="CH35" s="661"/>
      <c r="CI35" s="661"/>
      <c r="CJ35" s="661"/>
      <c r="CK35" s="661"/>
      <c r="CL35" s="661"/>
      <c r="CM35" s="661"/>
      <c r="CN35" s="214"/>
      <c r="CO35" s="660">
        <f t="shared" ref="CO35:CO43" si="3">IF(CQ35="","",CO34+1)</f>
        <v>20</v>
      </c>
      <c r="CP35" s="660"/>
      <c r="CQ35" s="661" t="str">
        <f>IF('各会計、関係団体の財政状況及び健全化判断比率'!BS8="","",'各会計、関係団体の財政状況及び健全化判断比率'!BS8)</f>
        <v>養老町土地開発公社</v>
      </c>
      <c r="CR35" s="661"/>
      <c r="CS35" s="661"/>
      <c r="CT35" s="661"/>
      <c r="CU35" s="661"/>
      <c r="CV35" s="661"/>
      <c r="CW35" s="661"/>
      <c r="CX35" s="661"/>
      <c r="CY35" s="661"/>
      <c r="CZ35" s="661"/>
      <c r="DA35" s="661"/>
      <c r="DB35" s="661"/>
      <c r="DC35" s="661"/>
      <c r="DD35" s="661"/>
      <c r="DE35" s="661"/>
      <c r="DF35" s="211"/>
      <c r="DG35" s="662" t="str">
        <f>IF('各会計、関係団体の財政状況及び健全化判断比率'!BR8="","",'各会計、関係団体の財政状況及び健全化判断比率'!BR8)</f>
        <v>○</v>
      </c>
      <c r="DH35" s="662"/>
      <c r="DI35" s="218"/>
      <c r="DJ35" s="186"/>
      <c r="DK35" s="186"/>
      <c r="DL35" s="186"/>
      <c r="DM35" s="186"/>
      <c r="DN35" s="186"/>
      <c r="DO35" s="186"/>
    </row>
    <row r="36" spans="1:119" ht="32.25" customHeight="1" x14ac:dyDescent="0.15">
      <c r="A36" s="187"/>
      <c r="B36" s="213"/>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4"/>
      <c r="U36" s="660">
        <f t="shared" ref="U36:U43" si="4">IF(W36="","",U35+1)</f>
        <v>5</v>
      </c>
      <c r="V36" s="660"/>
      <c r="W36" s="661" t="str">
        <f>IF('各会計、関係団体の財政状況及び健全化判断比率'!B30="","",'各会計、関係団体の財政状況及び健全化判断比率'!B30)</f>
        <v>介護サービス事業特別会計</v>
      </c>
      <c r="X36" s="661"/>
      <c r="Y36" s="661"/>
      <c r="Z36" s="661"/>
      <c r="AA36" s="661"/>
      <c r="AB36" s="661"/>
      <c r="AC36" s="661"/>
      <c r="AD36" s="661"/>
      <c r="AE36" s="661"/>
      <c r="AF36" s="661"/>
      <c r="AG36" s="661"/>
      <c r="AH36" s="661"/>
      <c r="AI36" s="661"/>
      <c r="AJ36" s="661"/>
      <c r="AK36" s="661"/>
      <c r="AL36" s="214"/>
      <c r="AM36" s="660" t="str">
        <f t="shared" si="0"/>
        <v/>
      </c>
      <c r="AN36" s="660"/>
      <c r="AO36" s="661"/>
      <c r="AP36" s="661"/>
      <c r="AQ36" s="661"/>
      <c r="AR36" s="661"/>
      <c r="AS36" s="661"/>
      <c r="AT36" s="661"/>
      <c r="AU36" s="661"/>
      <c r="AV36" s="661"/>
      <c r="AW36" s="661"/>
      <c r="AX36" s="661"/>
      <c r="AY36" s="661"/>
      <c r="AZ36" s="661"/>
      <c r="BA36" s="661"/>
      <c r="BB36" s="661"/>
      <c r="BC36" s="661"/>
      <c r="BD36" s="214"/>
      <c r="BE36" s="660">
        <f t="shared" si="1"/>
        <v>11</v>
      </c>
      <c r="BF36" s="660"/>
      <c r="BG36" s="661" t="str">
        <f>IF('各会計、関係団体の財政状況及び健全化判断比率'!B36="","",'各会計、関係団体の財政状況及び健全化判断比率'!B36)</f>
        <v>農業集落排水事業特別会計</v>
      </c>
      <c r="BH36" s="661"/>
      <c r="BI36" s="661"/>
      <c r="BJ36" s="661"/>
      <c r="BK36" s="661"/>
      <c r="BL36" s="661"/>
      <c r="BM36" s="661"/>
      <c r="BN36" s="661"/>
      <c r="BO36" s="661"/>
      <c r="BP36" s="661"/>
      <c r="BQ36" s="661"/>
      <c r="BR36" s="661"/>
      <c r="BS36" s="661"/>
      <c r="BT36" s="661"/>
      <c r="BU36" s="661"/>
      <c r="BV36" s="214"/>
      <c r="BW36" s="660">
        <f t="shared" si="2"/>
        <v>14</v>
      </c>
      <c r="BX36" s="660"/>
      <c r="BY36" s="661" t="str">
        <f>IF('各会計、関係団体の財政状況及び健全化判断比率'!B70="","",'各会計、関係団体の財政状況及び健全化判断比率'!B70)</f>
        <v>岐阜県後期高齢者医療広域連合（一般会計分）</v>
      </c>
      <c r="BZ36" s="661"/>
      <c r="CA36" s="661"/>
      <c r="CB36" s="661"/>
      <c r="CC36" s="661"/>
      <c r="CD36" s="661"/>
      <c r="CE36" s="661"/>
      <c r="CF36" s="661"/>
      <c r="CG36" s="661"/>
      <c r="CH36" s="661"/>
      <c r="CI36" s="661"/>
      <c r="CJ36" s="661"/>
      <c r="CK36" s="661"/>
      <c r="CL36" s="661"/>
      <c r="CM36" s="661"/>
      <c r="CN36" s="214"/>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11"/>
      <c r="DG36" s="662" t="str">
        <f>IF('各会計、関係団体の財政状況及び健全化判断比率'!BR9="","",'各会計、関係団体の財政状況及び健全化判断比率'!BR9)</f>
        <v/>
      </c>
      <c r="DH36" s="662"/>
      <c r="DI36" s="218"/>
      <c r="DJ36" s="186"/>
      <c r="DK36" s="186"/>
      <c r="DL36" s="186"/>
      <c r="DM36" s="186"/>
      <c r="DN36" s="186"/>
      <c r="DO36" s="186"/>
    </row>
    <row r="37" spans="1:119" ht="32.25" customHeight="1" x14ac:dyDescent="0.15">
      <c r="A37" s="187"/>
      <c r="B37" s="213"/>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4"/>
      <c r="U37" s="660">
        <f t="shared" si="4"/>
        <v>6</v>
      </c>
      <c r="V37" s="660"/>
      <c r="W37" s="661" t="str">
        <f>IF('各会計、関係団体の財政状況及び健全化判断比率'!B31="","",'各会計、関係団体の財政状況及び健全化判断比率'!B31)</f>
        <v>後期高齢者医療特別会計</v>
      </c>
      <c r="X37" s="661"/>
      <c r="Y37" s="661"/>
      <c r="Z37" s="661"/>
      <c r="AA37" s="661"/>
      <c r="AB37" s="661"/>
      <c r="AC37" s="661"/>
      <c r="AD37" s="661"/>
      <c r="AE37" s="661"/>
      <c r="AF37" s="661"/>
      <c r="AG37" s="661"/>
      <c r="AH37" s="661"/>
      <c r="AI37" s="661"/>
      <c r="AJ37" s="661"/>
      <c r="AK37" s="661"/>
      <c r="AL37" s="214"/>
      <c r="AM37" s="660" t="str">
        <f t="shared" si="0"/>
        <v/>
      </c>
      <c r="AN37" s="660"/>
      <c r="AO37" s="661"/>
      <c r="AP37" s="661"/>
      <c r="AQ37" s="661"/>
      <c r="AR37" s="661"/>
      <c r="AS37" s="661"/>
      <c r="AT37" s="661"/>
      <c r="AU37" s="661"/>
      <c r="AV37" s="661"/>
      <c r="AW37" s="661"/>
      <c r="AX37" s="661"/>
      <c r="AY37" s="661"/>
      <c r="AZ37" s="661"/>
      <c r="BA37" s="661"/>
      <c r="BB37" s="661"/>
      <c r="BC37" s="661"/>
      <c r="BD37" s="214"/>
      <c r="BE37" s="660" t="str">
        <f t="shared" si="1"/>
        <v/>
      </c>
      <c r="BF37" s="660"/>
      <c r="BG37" s="661"/>
      <c r="BH37" s="661"/>
      <c r="BI37" s="661"/>
      <c r="BJ37" s="661"/>
      <c r="BK37" s="661"/>
      <c r="BL37" s="661"/>
      <c r="BM37" s="661"/>
      <c r="BN37" s="661"/>
      <c r="BO37" s="661"/>
      <c r="BP37" s="661"/>
      <c r="BQ37" s="661"/>
      <c r="BR37" s="661"/>
      <c r="BS37" s="661"/>
      <c r="BT37" s="661"/>
      <c r="BU37" s="661"/>
      <c r="BV37" s="214"/>
      <c r="BW37" s="660">
        <f t="shared" si="2"/>
        <v>15</v>
      </c>
      <c r="BX37" s="660"/>
      <c r="BY37" s="661" t="str">
        <f>IF('各会計、関係団体の財政状況及び健全化判断比率'!B71="","",'各会計、関係団体の財政状況及び健全化判断比率'!B71)</f>
        <v>岐阜県後期高齢者医療広域連合（特別会計分）</v>
      </c>
      <c r="BZ37" s="661"/>
      <c r="CA37" s="661"/>
      <c r="CB37" s="661"/>
      <c r="CC37" s="661"/>
      <c r="CD37" s="661"/>
      <c r="CE37" s="661"/>
      <c r="CF37" s="661"/>
      <c r="CG37" s="661"/>
      <c r="CH37" s="661"/>
      <c r="CI37" s="661"/>
      <c r="CJ37" s="661"/>
      <c r="CK37" s="661"/>
      <c r="CL37" s="661"/>
      <c r="CM37" s="661"/>
      <c r="CN37" s="214"/>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11"/>
      <c r="DG37" s="662" t="str">
        <f>IF('各会計、関係団体の財政状況及び健全化判断比率'!BR10="","",'各会計、関係団体の財政状況及び健全化判断比率'!BR10)</f>
        <v/>
      </c>
      <c r="DH37" s="662"/>
      <c r="DI37" s="218"/>
      <c r="DJ37" s="186"/>
      <c r="DK37" s="186"/>
      <c r="DL37" s="186"/>
      <c r="DM37" s="186"/>
      <c r="DN37" s="186"/>
      <c r="DO37" s="186"/>
    </row>
    <row r="38" spans="1:119" ht="32.25" customHeight="1" x14ac:dyDescent="0.15">
      <c r="A38" s="187"/>
      <c r="B38" s="213"/>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4"/>
      <c r="U38" s="660" t="str">
        <f t="shared" si="4"/>
        <v/>
      </c>
      <c r="V38" s="660"/>
      <c r="W38" s="661"/>
      <c r="X38" s="661"/>
      <c r="Y38" s="661"/>
      <c r="Z38" s="661"/>
      <c r="AA38" s="661"/>
      <c r="AB38" s="661"/>
      <c r="AC38" s="661"/>
      <c r="AD38" s="661"/>
      <c r="AE38" s="661"/>
      <c r="AF38" s="661"/>
      <c r="AG38" s="661"/>
      <c r="AH38" s="661"/>
      <c r="AI38" s="661"/>
      <c r="AJ38" s="661"/>
      <c r="AK38" s="661"/>
      <c r="AL38" s="214"/>
      <c r="AM38" s="660" t="str">
        <f t="shared" si="0"/>
        <v/>
      </c>
      <c r="AN38" s="660"/>
      <c r="AO38" s="661"/>
      <c r="AP38" s="661"/>
      <c r="AQ38" s="661"/>
      <c r="AR38" s="661"/>
      <c r="AS38" s="661"/>
      <c r="AT38" s="661"/>
      <c r="AU38" s="661"/>
      <c r="AV38" s="661"/>
      <c r="AW38" s="661"/>
      <c r="AX38" s="661"/>
      <c r="AY38" s="661"/>
      <c r="AZ38" s="661"/>
      <c r="BA38" s="661"/>
      <c r="BB38" s="661"/>
      <c r="BC38" s="661"/>
      <c r="BD38" s="214"/>
      <c r="BE38" s="660" t="str">
        <f t="shared" si="1"/>
        <v/>
      </c>
      <c r="BF38" s="660"/>
      <c r="BG38" s="661"/>
      <c r="BH38" s="661"/>
      <c r="BI38" s="661"/>
      <c r="BJ38" s="661"/>
      <c r="BK38" s="661"/>
      <c r="BL38" s="661"/>
      <c r="BM38" s="661"/>
      <c r="BN38" s="661"/>
      <c r="BO38" s="661"/>
      <c r="BP38" s="661"/>
      <c r="BQ38" s="661"/>
      <c r="BR38" s="661"/>
      <c r="BS38" s="661"/>
      <c r="BT38" s="661"/>
      <c r="BU38" s="661"/>
      <c r="BV38" s="214"/>
      <c r="BW38" s="660">
        <f t="shared" si="2"/>
        <v>16</v>
      </c>
      <c r="BX38" s="660"/>
      <c r="BY38" s="661" t="str">
        <f>IF('各会計、関係団体の財政状況及び健全化判断比率'!B72="","",'各会計、関係団体の財政状況及び健全化判断比率'!B72)</f>
        <v>岐阜県市町村会館組合</v>
      </c>
      <c r="BZ38" s="661"/>
      <c r="CA38" s="661"/>
      <c r="CB38" s="661"/>
      <c r="CC38" s="661"/>
      <c r="CD38" s="661"/>
      <c r="CE38" s="661"/>
      <c r="CF38" s="661"/>
      <c r="CG38" s="661"/>
      <c r="CH38" s="661"/>
      <c r="CI38" s="661"/>
      <c r="CJ38" s="661"/>
      <c r="CK38" s="661"/>
      <c r="CL38" s="661"/>
      <c r="CM38" s="661"/>
      <c r="CN38" s="214"/>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11"/>
      <c r="DG38" s="662" t="str">
        <f>IF('各会計、関係団体の財政状況及び健全化判断比率'!BR11="","",'各会計、関係団体の財政状況及び健全化判断比率'!BR11)</f>
        <v/>
      </c>
      <c r="DH38" s="662"/>
      <c r="DI38" s="218"/>
      <c r="DJ38" s="186"/>
      <c r="DK38" s="186"/>
      <c r="DL38" s="186"/>
      <c r="DM38" s="186"/>
      <c r="DN38" s="186"/>
      <c r="DO38" s="186"/>
    </row>
    <row r="39" spans="1:119" ht="32.25" customHeight="1" x14ac:dyDescent="0.15">
      <c r="A39" s="187"/>
      <c r="B39" s="213"/>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4"/>
      <c r="U39" s="660" t="str">
        <f t="shared" si="4"/>
        <v/>
      </c>
      <c r="V39" s="660"/>
      <c r="W39" s="661"/>
      <c r="X39" s="661"/>
      <c r="Y39" s="661"/>
      <c r="Z39" s="661"/>
      <c r="AA39" s="661"/>
      <c r="AB39" s="661"/>
      <c r="AC39" s="661"/>
      <c r="AD39" s="661"/>
      <c r="AE39" s="661"/>
      <c r="AF39" s="661"/>
      <c r="AG39" s="661"/>
      <c r="AH39" s="661"/>
      <c r="AI39" s="661"/>
      <c r="AJ39" s="661"/>
      <c r="AK39" s="661"/>
      <c r="AL39" s="214"/>
      <c r="AM39" s="660" t="str">
        <f t="shared" si="0"/>
        <v/>
      </c>
      <c r="AN39" s="660"/>
      <c r="AO39" s="661"/>
      <c r="AP39" s="661"/>
      <c r="AQ39" s="661"/>
      <c r="AR39" s="661"/>
      <c r="AS39" s="661"/>
      <c r="AT39" s="661"/>
      <c r="AU39" s="661"/>
      <c r="AV39" s="661"/>
      <c r="AW39" s="661"/>
      <c r="AX39" s="661"/>
      <c r="AY39" s="661"/>
      <c r="AZ39" s="661"/>
      <c r="BA39" s="661"/>
      <c r="BB39" s="661"/>
      <c r="BC39" s="661"/>
      <c r="BD39" s="214"/>
      <c r="BE39" s="660" t="str">
        <f t="shared" si="1"/>
        <v/>
      </c>
      <c r="BF39" s="660"/>
      <c r="BG39" s="661"/>
      <c r="BH39" s="661"/>
      <c r="BI39" s="661"/>
      <c r="BJ39" s="661"/>
      <c r="BK39" s="661"/>
      <c r="BL39" s="661"/>
      <c r="BM39" s="661"/>
      <c r="BN39" s="661"/>
      <c r="BO39" s="661"/>
      <c r="BP39" s="661"/>
      <c r="BQ39" s="661"/>
      <c r="BR39" s="661"/>
      <c r="BS39" s="661"/>
      <c r="BT39" s="661"/>
      <c r="BU39" s="661"/>
      <c r="BV39" s="214"/>
      <c r="BW39" s="660">
        <f t="shared" si="2"/>
        <v>17</v>
      </c>
      <c r="BX39" s="660"/>
      <c r="BY39" s="661" t="str">
        <f>IF('各会計、関係団体の財政状況及び健全化判断比率'!B73="","",'各会計、関係団体の財政状況及び健全化判断比率'!B73)</f>
        <v>岐阜県市町村職員退職手当組合</v>
      </c>
      <c r="BZ39" s="661"/>
      <c r="CA39" s="661"/>
      <c r="CB39" s="661"/>
      <c r="CC39" s="661"/>
      <c r="CD39" s="661"/>
      <c r="CE39" s="661"/>
      <c r="CF39" s="661"/>
      <c r="CG39" s="661"/>
      <c r="CH39" s="661"/>
      <c r="CI39" s="661"/>
      <c r="CJ39" s="661"/>
      <c r="CK39" s="661"/>
      <c r="CL39" s="661"/>
      <c r="CM39" s="661"/>
      <c r="CN39" s="214"/>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11"/>
      <c r="DG39" s="662" t="str">
        <f>IF('各会計、関係団体の財政状況及び健全化判断比率'!BR12="","",'各会計、関係団体の財政状況及び健全化判断比率'!BR12)</f>
        <v/>
      </c>
      <c r="DH39" s="662"/>
      <c r="DI39" s="218"/>
      <c r="DJ39" s="186"/>
      <c r="DK39" s="186"/>
      <c r="DL39" s="186"/>
      <c r="DM39" s="186"/>
      <c r="DN39" s="186"/>
      <c r="DO39" s="186"/>
    </row>
    <row r="40" spans="1:119" ht="32.25" customHeight="1" x14ac:dyDescent="0.15">
      <c r="A40" s="187"/>
      <c r="B40" s="213"/>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4"/>
      <c r="U40" s="660" t="str">
        <f t="shared" si="4"/>
        <v/>
      </c>
      <c r="V40" s="660"/>
      <c r="W40" s="661"/>
      <c r="X40" s="661"/>
      <c r="Y40" s="661"/>
      <c r="Z40" s="661"/>
      <c r="AA40" s="661"/>
      <c r="AB40" s="661"/>
      <c r="AC40" s="661"/>
      <c r="AD40" s="661"/>
      <c r="AE40" s="661"/>
      <c r="AF40" s="661"/>
      <c r="AG40" s="661"/>
      <c r="AH40" s="661"/>
      <c r="AI40" s="661"/>
      <c r="AJ40" s="661"/>
      <c r="AK40" s="661"/>
      <c r="AL40" s="214"/>
      <c r="AM40" s="660" t="str">
        <f t="shared" si="0"/>
        <v/>
      </c>
      <c r="AN40" s="660"/>
      <c r="AO40" s="661"/>
      <c r="AP40" s="661"/>
      <c r="AQ40" s="661"/>
      <c r="AR40" s="661"/>
      <c r="AS40" s="661"/>
      <c r="AT40" s="661"/>
      <c r="AU40" s="661"/>
      <c r="AV40" s="661"/>
      <c r="AW40" s="661"/>
      <c r="AX40" s="661"/>
      <c r="AY40" s="661"/>
      <c r="AZ40" s="661"/>
      <c r="BA40" s="661"/>
      <c r="BB40" s="661"/>
      <c r="BC40" s="661"/>
      <c r="BD40" s="214"/>
      <c r="BE40" s="660" t="str">
        <f t="shared" si="1"/>
        <v/>
      </c>
      <c r="BF40" s="660"/>
      <c r="BG40" s="661"/>
      <c r="BH40" s="661"/>
      <c r="BI40" s="661"/>
      <c r="BJ40" s="661"/>
      <c r="BK40" s="661"/>
      <c r="BL40" s="661"/>
      <c r="BM40" s="661"/>
      <c r="BN40" s="661"/>
      <c r="BO40" s="661"/>
      <c r="BP40" s="661"/>
      <c r="BQ40" s="661"/>
      <c r="BR40" s="661"/>
      <c r="BS40" s="661"/>
      <c r="BT40" s="661"/>
      <c r="BU40" s="661"/>
      <c r="BV40" s="214"/>
      <c r="BW40" s="660">
        <f t="shared" si="2"/>
        <v>18</v>
      </c>
      <c r="BX40" s="660"/>
      <c r="BY40" s="661" t="str">
        <f>IF('各会計、関係団体の財政状況及び健全化判断比率'!B74="","",'各会計、関係団体の財政状況及び健全化判断比率'!B74)</f>
        <v>西南濃老人福祉施設事務組合</v>
      </c>
      <c r="BZ40" s="661"/>
      <c r="CA40" s="661"/>
      <c r="CB40" s="661"/>
      <c r="CC40" s="661"/>
      <c r="CD40" s="661"/>
      <c r="CE40" s="661"/>
      <c r="CF40" s="661"/>
      <c r="CG40" s="661"/>
      <c r="CH40" s="661"/>
      <c r="CI40" s="661"/>
      <c r="CJ40" s="661"/>
      <c r="CK40" s="661"/>
      <c r="CL40" s="661"/>
      <c r="CM40" s="661"/>
      <c r="CN40" s="214"/>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11"/>
      <c r="DG40" s="662" t="str">
        <f>IF('各会計、関係団体の財政状況及び健全化判断比率'!BR13="","",'各会計、関係団体の財政状況及び健全化判断比率'!BR13)</f>
        <v/>
      </c>
      <c r="DH40" s="662"/>
      <c r="DI40" s="218"/>
      <c r="DJ40" s="186"/>
      <c r="DK40" s="186"/>
      <c r="DL40" s="186"/>
      <c r="DM40" s="186"/>
      <c r="DN40" s="186"/>
      <c r="DO40" s="186"/>
    </row>
    <row r="41" spans="1:119" ht="32.25" customHeight="1" x14ac:dyDescent="0.15">
      <c r="A41" s="187"/>
      <c r="B41" s="213"/>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4"/>
      <c r="U41" s="660" t="str">
        <f t="shared" si="4"/>
        <v/>
      </c>
      <c r="V41" s="660"/>
      <c r="W41" s="661"/>
      <c r="X41" s="661"/>
      <c r="Y41" s="661"/>
      <c r="Z41" s="661"/>
      <c r="AA41" s="661"/>
      <c r="AB41" s="661"/>
      <c r="AC41" s="661"/>
      <c r="AD41" s="661"/>
      <c r="AE41" s="661"/>
      <c r="AF41" s="661"/>
      <c r="AG41" s="661"/>
      <c r="AH41" s="661"/>
      <c r="AI41" s="661"/>
      <c r="AJ41" s="661"/>
      <c r="AK41" s="661"/>
      <c r="AL41" s="214"/>
      <c r="AM41" s="660" t="str">
        <f t="shared" si="0"/>
        <v/>
      </c>
      <c r="AN41" s="660"/>
      <c r="AO41" s="661"/>
      <c r="AP41" s="661"/>
      <c r="AQ41" s="661"/>
      <c r="AR41" s="661"/>
      <c r="AS41" s="661"/>
      <c r="AT41" s="661"/>
      <c r="AU41" s="661"/>
      <c r="AV41" s="661"/>
      <c r="AW41" s="661"/>
      <c r="AX41" s="661"/>
      <c r="AY41" s="661"/>
      <c r="AZ41" s="661"/>
      <c r="BA41" s="661"/>
      <c r="BB41" s="661"/>
      <c r="BC41" s="661"/>
      <c r="BD41" s="214"/>
      <c r="BE41" s="660" t="str">
        <f t="shared" si="1"/>
        <v/>
      </c>
      <c r="BF41" s="660"/>
      <c r="BG41" s="661"/>
      <c r="BH41" s="661"/>
      <c r="BI41" s="661"/>
      <c r="BJ41" s="661"/>
      <c r="BK41" s="661"/>
      <c r="BL41" s="661"/>
      <c r="BM41" s="661"/>
      <c r="BN41" s="661"/>
      <c r="BO41" s="661"/>
      <c r="BP41" s="661"/>
      <c r="BQ41" s="661"/>
      <c r="BR41" s="661"/>
      <c r="BS41" s="661"/>
      <c r="BT41" s="661"/>
      <c r="BU41" s="661"/>
      <c r="BV41" s="214"/>
      <c r="BW41" s="660" t="str">
        <f t="shared" si="2"/>
        <v/>
      </c>
      <c r="BX41" s="660"/>
      <c r="BY41" s="661" t="str">
        <f>IF('各会計、関係団体の財政状況及び健全化判断比率'!B75="","",'各会計、関係団体の財政状況及び健全化判断比率'!B75)</f>
        <v/>
      </c>
      <c r="BZ41" s="661"/>
      <c r="CA41" s="661"/>
      <c r="CB41" s="661"/>
      <c r="CC41" s="661"/>
      <c r="CD41" s="661"/>
      <c r="CE41" s="661"/>
      <c r="CF41" s="661"/>
      <c r="CG41" s="661"/>
      <c r="CH41" s="661"/>
      <c r="CI41" s="661"/>
      <c r="CJ41" s="661"/>
      <c r="CK41" s="661"/>
      <c r="CL41" s="661"/>
      <c r="CM41" s="661"/>
      <c r="CN41" s="214"/>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11"/>
      <c r="DG41" s="662" t="str">
        <f>IF('各会計、関係団体の財政状況及び健全化判断比率'!BR14="","",'各会計、関係団体の財政状況及び健全化判断比率'!BR14)</f>
        <v/>
      </c>
      <c r="DH41" s="662"/>
      <c r="DI41" s="218"/>
      <c r="DJ41" s="186"/>
      <c r="DK41" s="186"/>
      <c r="DL41" s="186"/>
      <c r="DM41" s="186"/>
      <c r="DN41" s="186"/>
      <c r="DO41" s="186"/>
    </row>
    <row r="42" spans="1:119" ht="32.25" customHeight="1" x14ac:dyDescent="0.15">
      <c r="A42" s="186"/>
      <c r="B42" s="213"/>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4"/>
      <c r="U42" s="660" t="str">
        <f t="shared" si="4"/>
        <v/>
      </c>
      <c r="V42" s="660"/>
      <c r="W42" s="661"/>
      <c r="X42" s="661"/>
      <c r="Y42" s="661"/>
      <c r="Z42" s="661"/>
      <c r="AA42" s="661"/>
      <c r="AB42" s="661"/>
      <c r="AC42" s="661"/>
      <c r="AD42" s="661"/>
      <c r="AE42" s="661"/>
      <c r="AF42" s="661"/>
      <c r="AG42" s="661"/>
      <c r="AH42" s="661"/>
      <c r="AI42" s="661"/>
      <c r="AJ42" s="661"/>
      <c r="AK42" s="661"/>
      <c r="AL42" s="214"/>
      <c r="AM42" s="660" t="str">
        <f t="shared" si="0"/>
        <v/>
      </c>
      <c r="AN42" s="660"/>
      <c r="AO42" s="661"/>
      <c r="AP42" s="661"/>
      <c r="AQ42" s="661"/>
      <c r="AR42" s="661"/>
      <c r="AS42" s="661"/>
      <c r="AT42" s="661"/>
      <c r="AU42" s="661"/>
      <c r="AV42" s="661"/>
      <c r="AW42" s="661"/>
      <c r="AX42" s="661"/>
      <c r="AY42" s="661"/>
      <c r="AZ42" s="661"/>
      <c r="BA42" s="661"/>
      <c r="BB42" s="661"/>
      <c r="BC42" s="661"/>
      <c r="BD42" s="214"/>
      <c r="BE42" s="660" t="str">
        <f t="shared" si="1"/>
        <v/>
      </c>
      <c r="BF42" s="660"/>
      <c r="BG42" s="661"/>
      <c r="BH42" s="661"/>
      <c r="BI42" s="661"/>
      <c r="BJ42" s="661"/>
      <c r="BK42" s="661"/>
      <c r="BL42" s="661"/>
      <c r="BM42" s="661"/>
      <c r="BN42" s="661"/>
      <c r="BO42" s="661"/>
      <c r="BP42" s="661"/>
      <c r="BQ42" s="661"/>
      <c r="BR42" s="661"/>
      <c r="BS42" s="661"/>
      <c r="BT42" s="661"/>
      <c r="BU42" s="661"/>
      <c r="BV42" s="214"/>
      <c r="BW42" s="660" t="str">
        <f t="shared" si="2"/>
        <v/>
      </c>
      <c r="BX42" s="660"/>
      <c r="BY42" s="661" t="str">
        <f>IF('各会計、関係団体の財政状況及び健全化判断比率'!B76="","",'各会計、関係団体の財政状況及び健全化判断比率'!B76)</f>
        <v/>
      </c>
      <c r="BZ42" s="661"/>
      <c r="CA42" s="661"/>
      <c r="CB42" s="661"/>
      <c r="CC42" s="661"/>
      <c r="CD42" s="661"/>
      <c r="CE42" s="661"/>
      <c r="CF42" s="661"/>
      <c r="CG42" s="661"/>
      <c r="CH42" s="661"/>
      <c r="CI42" s="661"/>
      <c r="CJ42" s="661"/>
      <c r="CK42" s="661"/>
      <c r="CL42" s="661"/>
      <c r="CM42" s="661"/>
      <c r="CN42" s="214"/>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11"/>
      <c r="DG42" s="662" t="str">
        <f>IF('各会計、関係団体の財政状況及び健全化判断比率'!BR15="","",'各会計、関係団体の財政状況及び健全化判断比率'!BR15)</f>
        <v/>
      </c>
      <c r="DH42" s="662"/>
      <c r="DI42" s="218"/>
      <c r="DJ42" s="186"/>
      <c r="DK42" s="186"/>
      <c r="DL42" s="186"/>
      <c r="DM42" s="186"/>
      <c r="DN42" s="186"/>
      <c r="DO42" s="186"/>
    </row>
    <row r="43" spans="1:119" ht="32.25" customHeight="1" x14ac:dyDescent="0.15">
      <c r="A43" s="186"/>
      <c r="B43" s="213"/>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4"/>
      <c r="U43" s="660" t="str">
        <f t="shared" si="4"/>
        <v/>
      </c>
      <c r="V43" s="660"/>
      <c r="W43" s="661"/>
      <c r="X43" s="661"/>
      <c r="Y43" s="661"/>
      <c r="Z43" s="661"/>
      <c r="AA43" s="661"/>
      <c r="AB43" s="661"/>
      <c r="AC43" s="661"/>
      <c r="AD43" s="661"/>
      <c r="AE43" s="661"/>
      <c r="AF43" s="661"/>
      <c r="AG43" s="661"/>
      <c r="AH43" s="661"/>
      <c r="AI43" s="661"/>
      <c r="AJ43" s="661"/>
      <c r="AK43" s="661"/>
      <c r="AL43" s="214"/>
      <c r="AM43" s="660" t="str">
        <f t="shared" si="0"/>
        <v/>
      </c>
      <c r="AN43" s="660"/>
      <c r="AO43" s="661"/>
      <c r="AP43" s="661"/>
      <c r="AQ43" s="661"/>
      <c r="AR43" s="661"/>
      <c r="AS43" s="661"/>
      <c r="AT43" s="661"/>
      <c r="AU43" s="661"/>
      <c r="AV43" s="661"/>
      <c r="AW43" s="661"/>
      <c r="AX43" s="661"/>
      <c r="AY43" s="661"/>
      <c r="AZ43" s="661"/>
      <c r="BA43" s="661"/>
      <c r="BB43" s="661"/>
      <c r="BC43" s="661"/>
      <c r="BD43" s="214"/>
      <c r="BE43" s="660" t="str">
        <f t="shared" si="1"/>
        <v/>
      </c>
      <c r="BF43" s="660"/>
      <c r="BG43" s="661"/>
      <c r="BH43" s="661"/>
      <c r="BI43" s="661"/>
      <c r="BJ43" s="661"/>
      <c r="BK43" s="661"/>
      <c r="BL43" s="661"/>
      <c r="BM43" s="661"/>
      <c r="BN43" s="661"/>
      <c r="BO43" s="661"/>
      <c r="BP43" s="661"/>
      <c r="BQ43" s="661"/>
      <c r="BR43" s="661"/>
      <c r="BS43" s="661"/>
      <c r="BT43" s="661"/>
      <c r="BU43" s="661"/>
      <c r="BV43" s="214"/>
      <c r="BW43" s="660" t="str">
        <f t="shared" si="2"/>
        <v/>
      </c>
      <c r="BX43" s="660"/>
      <c r="BY43" s="661" t="str">
        <f>IF('各会計、関係団体の財政状況及び健全化判断比率'!B77="","",'各会計、関係団体の財政状況及び健全化判断比率'!B77)</f>
        <v/>
      </c>
      <c r="BZ43" s="661"/>
      <c r="CA43" s="661"/>
      <c r="CB43" s="661"/>
      <c r="CC43" s="661"/>
      <c r="CD43" s="661"/>
      <c r="CE43" s="661"/>
      <c r="CF43" s="661"/>
      <c r="CG43" s="661"/>
      <c r="CH43" s="661"/>
      <c r="CI43" s="661"/>
      <c r="CJ43" s="661"/>
      <c r="CK43" s="661"/>
      <c r="CL43" s="661"/>
      <c r="CM43" s="661"/>
      <c r="CN43" s="214"/>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11"/>
      <c r="DG43" s="662" t="str">
        <f>IF('各会計、関係団体の財政状況及び健全化判断比率'!BR16="","",'各会計、関係団体の財政状況及び健全化判断比率'!BR16)</f>
        <v/>
      </c>
      <c r="DH43" s="66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FiY63mIOHymg77kXLuziyGyE66OIlnNRl+16fx5g+SlD2ZFnkXQrYam02Ku/R0bz/ZkyEa8Sg1NjF3lLRggew==" saltValue="6uj2bDQHFM+FImEfYdi5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2" t="s">
        <v>573</v>
      </c>
      <c r="D34" s="1252"/>
      <c r="E34" s="1253"/>
      <c r="F34" s="32">
        <v>3.32</v>
      </c>
      <c r="G34" s="33">
        <v>4.28</v>
      </c>
      <c r="H34" s="33">
        <v>3.94</v>
      </c>
      <c r="I34" s="33">
        <v>5</v>
      </c>
      <c r="J34" s="34">
        <v>9.44</v>
      </c>
      <c r="K34" s="22"/>
      <c r="L34" s="22"/>
      <c r="M34" s="22"/>
      <c r="N34" s="22"/>
      <c r="O34" s="22"/>
      <c r="P34" s="22"/>
    </row>
    <row r="35" spans="1:16" ht="39" customHeight="1" x14ac:dyDescent="0.15">
      <c r="A35" s="22"/>
      <c r="B35" s="35"/>
      <c r="C35" s="1246" t="s">
        <v>574</v>
      </c>
      <c r="D35" s="1247"/>
      <c r="E35" s="1248"/>
      <c r="F35" s="36">
        <v>5.6</v>
      </c>
      <c r="G35" s="37">
        <v>7.66</v>
      </c>
      <c r="H35" s="37">
        <v>7.54</v>
      </c>
      <c r="I35" s="37">
        <v>7.32</v>
      </c>
      <c r="J35" s="38">
        <v>8.6999999999999993</v>
      </c>
      <c r="K35" s="22"/>
      <c r="L35" s="22"/>
      <c r="M35" s="22"/>
      <c r="N35" s="22"/>
      <c r="O35" s="22"/>
      <c r="P35" s="22"/>
    </row>
    <row r="36" spans="1:16" ht="39" customHeight="1" x14ac:dyDescent="0.15">
      <c r="A36" s="22"/>
      <c r="B36" s="35"/>
      <c r="C36" s="1246" t="s">
        <v>575</v>
      </c>
      <c r="D36" s="1247"/>
      <c r="E36" s="1248"/>
      <c r="F36" s="36">
        <v>6.63</v>
      </c>
      <c r="G36" s="37">
        <v>7.32</v>
      </c>
      <c r="H36" s="37">
        <v>7.93</v>
      </c>
      <c r="I36" s="37">
        <v>8.48</v>
      </c>
      <c r="J36" s="38">
        <v>7.68</v>
      </c>
      <c r="K36" s="22"/>
      <c r="L36" s="22"/>
      <c r="M36" s="22"/>
      <c r="N36" s="22"/>
      <c r="O36" s="22"/>
      <c r="P36" s="22"/>
    </row>
    <row r="37" spans="1:16" ht="39" customHeight="1" x14ac:dyDescent="0.15">
      <c r="A37" s="22"/>
      <c r="B37" s="35"/>
      <c r="C37" s="1246" t="s">
        <v>576</v>
      </c>
      <c r="D37" s="1247"/>
      <c r="E37" s="1248"/>
      <c r="F37" s="36">
        <v>0.54</v>
      </c>
      <c r="G37" s="37">
        <v>3.14</v>
      </c>
      <c r="H37" s="37">
        <v>3.05</v>
      </c>
      <c r="I37" s="37">
        <v>2.94</v>
      </c>
      <c r="J37" s="38">
        <v>2.79</v>
      </c>
      <c r="K37" s="22"/>
      <c r="L37" s="22"/>
      <c r="M37" s="22"/>
      <c r="N37" s="22"/>
      <c r="O37" s="22"/>
      <c r="P37" s="22"/>
    </row>
    <row r="38" spans="1:16" ht="39" customHeight="1" x14ac:dyDescent="0.15">
      <c r="A38" s="22"/>
      <c r="B38" s="35"/>
      <c r="C38" s="1246" t="s">
        <v>577</v>
      </c>
      <c r="D38" s="1247"/>
      <c r="E38" s="1248"/>
      <c r="F38" s="36">
        <v>0.77</v>
      </c>
      <c r="G38" s="37">
        <v>0.8</v>
      </c>
      <c r="H38" s="37">
        <v>0.91</v>
      </c>
      <c r="I38" s="37">
        <v>0.92</v>
      </c>
      <c r="J38" s="38">
        <v>0.98</v>
      </c>
      <c r="K38" s="22"/>
      <c r="L38" s="22"/>
      <c r="M38" s="22"/>
      <c r="N38" s="22"/>
      <c r="O38" s="22"/>
      <c r="P38" s="22"/>
    </row>
    <row r="39" spans="1:16" ht="39" customHeight="1" x14ac:dyDescent="0.15">
      <c r="A39" s="22"/>
      <c r="B39" s="35"/>
      <c r="C39" s="1246" t="s">
        <v>578</v>
      </c>
      <c r="D39" s="1247"/>
      <c r="E39" s="1248"/>
      <c r="F39" s="36">
        <v>0.17</v>
      </c>
      <c r="G39" s="37">
        <v>0.25</v>
      </c>
      <c r="H39" s="37">
        <v>0.37</v>
      </c>
      <c r="I39" s="37">
        <v>0.43</v>
      </c>
      <c r="J39" s="38">
        <v>0.43</v>
      </c>
      <c r="K39" s="22"/>
      <c r="L39" s="22"/>
      <c r="M39" s="22"/>
      <c r="N39" s="22"/>
      <c r="O39" s="22"/>
      <c r="P39" s="22"/>
    </row>
    <row r="40" spans="1:16" ht="39" customHeight="1" x14ac:dyDescent="0.15">
      <c r="A40" s="22"/>
      <c r="B40" s="35"/>
      <c r="C40" s="1246" t="s">
        <v>579</v>
      </c>
      <c r="D40" s="1247"/>
      <c r="E40" s="1248"/>
      <c r="F40" s="36" t="s">
        <v>524</v>
      </c>
      <c r="G40" s="37" t="s">
        <v>524</v>
      </c>
      <c r="H40" s="37" t="s">
        <v>524</v>
      </c>
      <c r="I40" s="37" t="s">
        <v>524</v>
      </c>
      <c r="J40" s="38">
        <v>0.27</v>
      </c>
      <c r="K40" s="22"/>
      <c r="L40" s="22"/>
      <c r="M40" s="22"/>
      <c r="N40" s="22"/>
      <c r="O40" s="22"/>
      <c r="P40" s="22"/>
    </row>
    <row r="41" spans="1:16" ht="39" customHeight="1" x14ac:dyDescent="0.15">
      <c r="A41" s="22"/>
      <c r="B41" s="35"/>
      <c r="C41" s="1246" t="s">
        <v>580</v>
      </c>
      <c r="D41" s="1247"/>
      <c r="E41" s="1248"/>
      <c r="F41" s="36">
        <v>7.0000000000000007E-2</v>
      </c>
      <c r="G41" s="37">
        <v>0</v>
      </c>
      <c r="H41" s="37">
        <v>0.01</v>
      </c>
      <c r="I41" s="37">
        <v>0.01</v>
      </c>
      <c r="J41" s="38">
        <v>0.06</v>
      </c>
      <c r="K41" s="22"/>
      <c r="L41" s="22"/>
      <c r="M41" s="22"/>
      <c r="N41" s="22"/>
      <c r="O41" s="22"/>
      <c r="P41" s="22"/>
    </row>
    <row r="42" spans="1:16" ht="39" customHeight="1" x14ac:dyDescent="0.15">
      <c r="A42" s="22"/>
      <c r="B42" s="39"/>
      <c r="C42" s="1246" t="s">
        <v>581</v>
      </c>
      <c r="D42" s="1247"/>
      <c r="E42" s="1248"/>
      <c r="F42" s="36" t="s">
        <v>524</v>
      </c>
      <c r="G42" s="37" t="s">
        <v>524</v>
      </c>
      <c r="H42" s="37" t="s">
        <v>524</v>
      </c>
      <c r="I42" s="37" t="s">
        <v>524</v>
      </c>
      <c r="J42" s="38" t="s">
        <v>524</v>
      </c>
      <c r="K42" s="22"/>
      <c r="L42" s="22"/>
      <c r="M42" s="22"/>
      <c r="N42" s="22"/>
      <c r="O42" s="22"/>
      <c r="P42" s="22"/>
    </row>
    <row r="43" spans="1:16" ht="39" customHeight="1" thickBot="1" x14ac:dyDescent="0.2">
      <c r="A43" s="22"/>
      <c r="B43" s="40"/>
      <c r="C43" s="1249" t="s">
        <v>582</v>
      </c>
      <c r="D43" s="1250"/>
      <c r="E43" s="1251"/>
      <c r="F43" s="41">
        <v>0.21</v>
      </c>
      <c r="G43" s="42">
        <v>0.23</v>
      </c>
      <c r="H43" s="42">
        <v>0.21</v>
      </c>
      <c r="I43" s="42">
        <v>0.27</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quOQqZrZt1AE9SS+eCcZgKUmQMoR3rio3ffAWizPDZOLJ/GkxaqjRxIhDYob/b2fI4CUNE81Kvhwmo91Cnpg==" saltValue="S5O4T0/ffZUvaxPhaJ8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805</v>
      </c>
      <c r="L45" s="60">
        <v>826</v>
      </c>
      <c r="M45" s="60">
        <v>811</v>
      </c>
      <c r="N45" s="60">
        <v>820</v>
      </c>
      <c r="O45" s="61">
        <v>854</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524</v>
      </c>
      <c r="L46" s="64" t="s">
        <v>524</v>
      </c>
      <c r="M46" s="64" t="s">
        <v>524</v>
      </c>
      <c r="N46" s="64" t="s">
        <v>524</v>
      </c>
      <c r="O46" s="65" t="s">
        <v>524</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524</v>
      </c>
      <c r="L47" s="64" t="s">
        <v>524</v>
      </c>
      <c r="M47" s="64" t="s">
        <v>524</v>
      </c>
      <c r="N47" s="64" t="s">
        <v>524</v>
      </c>
      <c r="O47" s="65" t="s">
        <v>524</v>
      </c>
      <c r="P47" s="48"/>
      <c r="Q47" s="48"/>
      <c r="R47" s="48"/>
      <c r="S47" s="48"/>
      <c r="T47" s="48"/>
      <c r="U47" s="48"/>
    </row>
    <row r="48" spans="1:21" ht="30.75" customHeight="1" x14ac:dyDescent="0.15">
      <c r="A48" s="48"/>
      <c r="B48" s="1256"/>
      <c r="C48" s="1257"/>
      <c r="D48" s="62"/>
      <c r="E48" s="1262" t="s">
        <v>14</v>
      </c>
      <c r="F48" s="1262"/>
      <c r="G48" s="1262"/>
      <c r="H48" s="1262"/>
      <c r="I48" s="1262"/>
      <c r="J48" s="1263"/>
      <c r="K48" s="63">
        <v>231</v>
      </c>
      <c r="L48" s="64">
        <v>232</v>
      </c>
      <c r="M48" s="64">
        <v>238</v>
      </c>
      <c r="N48" s="64">
        <v>234</v>
      </c>
      <c r="O48" s="65">
        <v>186</v>
      </c>
      <c r="P48" s="48"/>
      <c r="Q48" s="48"/>
      <c r="R48" s="48"/>
      <c r="S48" s="48"/>
      <c r="T48" s="48"/>
      <c r="U48" s="48"/>
    </row>
    <row r="49" spans="1:21" ht="30.75" customHeight="1" x14ac:dyDescent="0.15">
      <c r="A49" s="48"/>
      <c r="B49" s="1256"/>
      <c r="C49" s="1257"/>
      <c r="D49" s="62"/>
      <c r="E49" s="1262" t="s">
        <v>15</v>
      </c>
      <c r="F49" s="1262"/>
      <c r="G49" s="1262"/>
      <c r="H49" s="1262"/>
      <c r="I49" s="1262"/>
      <c r="J49" s="1263"/>
      <c r="K49" s="63">
        <v>137</v>
      </c>
      <c r="L49" s="64">
        <v>140</v>
      </c>
      <c r="M49" s="64">
        <v>144</v>
      </c>
      <c r="N49" s="64">
        <v>146</v>
      </c>
      <c r="O49" s="65">
        <v>147</v>
      </c>
      <c r="P49" s="48"/>
      <c r="Q49" s="48"/>
      <c r="R49" s="48"/>
      <c r="S49" s="48"/>
      <c r="T49" s="48"/>
      <c r="U49" s="48"/>
    </row>
    <row r="50" spans="1:21" ht="30.75" customHeight="1" x14ac:dyDescent="0.15">
      <c r="A50" s="48"/>
      <c r="B50" s="1256"/>
      <c r="C50" s="1257"/>
      <c r="D50" s="62"/>
      <c r="E50" s="1262" t="s">
        <v>16</v>
      </c>
      <c r="F50" s="1262"/>
      <c r="G50" s="1262"/>
      <c r="H50" s="1262"/>
      <c r="I50" s="1262"/>
      <c r="J50" s="1263"/>
      <c r="K50" s="63">
        <v>26</v>
      </c>
      <c r="L50" s="64">
        <v>7</v>
      </c>
      <c r="M50" s="64" t="s">
        <v>524</v>
      </c>
      <c r="N50" s="64" t="s">
        <v>524</v>
      </c>
      <c r="O50" s="65" t="s">
        <v>524</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524</v>
      </c>
      <c r="L51" s="64" t="s">
        <v>524</v>
      </c>
      <c r="M51" s="64" t="s">
        <v>524</v>
      </c>
      <c r="N51" s="64" t="s">
        <v>524</v>
      </c>
      <c r="O51" s="65" t="s">
        <v>524</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741</v>
      </c>
      <c r="L52" s="64">
        <v>752</v>
      </c>
      <c r="M52" s="64">
        <v>751</v>
      </c>
      <c r="N52" s="64">
        <v>740</v>
      </c>
      <c r="O52" s="65">
        <v>734</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458</v>
      </c>
      <c r="L53" s="69">
        <v>453</v>
      </c>
      <c r="M53" s="69">
        <v>442</v>
      </c>
      <c r="N53" s="69">
        <v>460</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70" t="s">
        <v>24</v>
      </c>
      <c r="C57" s="1271"/>
      <c r="D57" s="1274" t="s">
        <v>25</v>
      </c>
      <c r="E57" s="1275"/>
      <c r="F57" s="1275"/>
      <c r="G57" s="1275"/>
      <c r="H57" s="1275"/>
      <c r="I57" s="1275"/>
      <c r="J57" s="1276"/>
      <c r="K57" s="83" t="s">
        <v>597</v>
      </c>
      <c r="L57" s="84" t="s">
        <v>597</v>
      </c>
      <c r="M57" s="84" t="s">
        <v>597</v>
      </c>
      <c r="N57" s="84" t="s">
        <v>597</v>
      </c>
      <c r="O57" s="85" t="s">
        <v>597</v>
      </c>
    </row>
    <row r="58" spans="1:21" ht="31.5" customHeight="1" thickBot="1" x14ac:dyDescent="0.2">
      <c r="B58" s="1272"/>
      <c r="C58" s="1273"/>
      <c r="D58" s="1277" t="s">
        <v>26</v>
      </c>
      <c r="E58" s="1278"/>
      <c r="F58" s="1278"/>
      <c r="G58" s="1278"/>
      <c r="H58" s="1278"/>
      <c r="I58" s="1278"/>
      <c r="J58" s="1279"/>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SKrEkmFjr4tPraVKFlmuvs1y2BTD+GXrAyNPy5HARh7TrR4GkU43SrzN7p+K/Yx1dJjn3ch2249vG7Pf86fRg==" saltValue="ju+BiWFMUKjySW7jugVM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0" t="s">
        <v>29</v>
      </c>
      <c r="C41" s="1281"/>
      <c r="D41" s="102"/>
      <c r="E41" s="1286" t="s">
        <v>30</v>
      </c>
      <c r="F41" s="1286"/>
      <c r="G41" s="1286"/>
      <c r="H41" s="1287"/>
      <c r="I41" s="103">
        <v>9883</v>
      </c>
      <c r="J41" s="104">
        <v>10110</v>
      </c>
      <c r="K41" s="104">
        <v>10544</v>
      </c>
      <c r="L41" s="104">
        <v>11005</v>
      </c>
      <c r="M41" s="105">
        <v>11195</v>
      </c>
    </row>
    <row r="42" spans="2:13" ht="27.75" customHeight="1" x14ac:dyDescent="0.15">
      <c r="B42" s="1282"/>
      <c r="C42" s="1283"/>
      <c r="D42" s="106"/>
      <c r="E42" s="1288" t="s">
        <v>31</v>
      </c>
      <c r="F42" s="1288"/>
      <c r="G42" s="1288"/>
      <c r="H42" s="1289"/>
      <c r="I42" s="107">
        <v>2</v>
      </c>
      <c r="J42" s="108">
        <v>1</v>
      </c>
      <c r="K42" s="108" t="s">
        <v>524</v>
      </c>
      <c r="L42" s="108" t="s">
        <v>524</v>
      </c>
      <c r="M42" s="109" t="s">
        <v>524</v>
      </c>
    </row>
    <row r="43" spans="2:13" ht="27.75" customHeight="1" x14ac:dyDescent="0.15">
      <c r="B43" s="1282"/>
      <c r="C43" s="1283"/>
      <c r="D43" s="106"/>
      <c r="E43" s="1288" t="s">
        <v>32</v>
      </c>
      <c r="F43" s="1288"/>
      <c r="G43" s="1288"/>
      <c r="H43" s="1289"/>
      <c r="I43" s="107">
        <v>2666</v>
      </c>
      <c r="J43" s="108">
        <v>2498</v>
      </c>
      <c r="K43" s="108">
        <v>2370</v>
      </c>
      <c r="L43" s="108">
        <v>2205</v>
      </c>
      <c r="M43" s="109">
        <v>1904</v>
      </c>
    </row>
    <row r="44" spans="2:13" ht="27.75" customHeight="1" x14ac:dyDescent="0.15">
      <c r="B44" s="1282"/>
      <c r="C44" s="1283"/>
      <c r="D44" s="106"/>
      <c r="E44" s="1288" t="s">
        <v>33</v>
      </c>
      <c r="F44" s="1288"/>
      <c r="G44" s="1288"/>
      <c r="H44" s="1289"/>
      <c r="I44" s="107">
        <v>957</v>
      </c>
      <c r="J44" s="108">
        <v>840</v>
      </c>
      <c r="K44" s="108">
        <v>705</v>
      </c>
      <c r="L44" s="108">
        <v>535</v>
      </c>
      <c r="M44" s="109">
        <v>510</v>
      </c>
    </row>
    <row r="45" spans="2:13" ht="27.75" customHeight="1" x14ac:dyDescent="0.15">
      <c r="B45" s="1282"/>
      <c r="C45" s="1283"/>
      <c r="D45" s="106"/>
      <c r="E45" s="1288" t="s">
        <v>34</v>
      </c>
      <c r="F45" s="1288"/>
      <c r="G45" s="1288"/>
      <c r="H45" s="1289"/>
      <c r="I45" s="107">
        <v>2171</v>
      </c>
      <c r="J45" s="108">
        <v>2218</v>
      </c>
      <c r="K45" s="108">
        <v>2136</v>
      </c>
      <c r="L45" s="108">
        <v>2177</v>
      </c>
      <c r="M45" s="109">
        <v>2219</v>
      </c>
    </row>
    <row r="46" spans="2:13" ht="27.75" customHeight="1" x14ac:dyDescent="0.15">
      <c r="B46" s="1282"/>
      <c r="C46" s="1283"/>
      <c r="D46" s="110"/>
      <c r="E46" s="1288" t="s">
        <v>35</v>
      </c>
      <c r="F46" s="1288"/>
      <c r="G46" s="1288"/>
      <c r="H46" s="1289"/>
      <c r="I46" s="107" t="s">
        <v>524</v>
      </c>
      <c r="J46" s="108" t="s">
        <v>524</v>
      </c>
      <c r="K46" s="108" t="s">
        <v>524</v>
      </c>
      <c r="L46" s="108" t="s">
        <v>524</v>
      </c>
      <c r="M46" s="109" t="s">
        <v>524</v>
      </c>
    </row>
    <row r="47" spans="2:13" ht="27.75" customHeight="1" x14ac:dyDescent="0.15">
      <c r="B47" s="1282"/>
      <c r="C47" s="1283"/>
      <c r="D47" s="111"/>
      <c r="E47" s="1290" t="s">
        <v>36</v>
      </c>
      <c r="F47" s="1291"/>
      <c r="G47" s="1291"/>
      <c r="H47" s="1292"/>
      <c r="I47" s="107" t="s">
        <v>524</v>
      </c>
      <c r="J47" s="108" t="s">
        <v>524</v>
      </c>
      <c r="K47" s="108" t="s">
        <v>524</v>
      </c>
      <c r="L47" s="108" t="s">
        <v>524</v>
      </c>
      <c r="M47" s="109" t="s">
        <v>524</v>
      </c>
    </row>
    <row r="48" spans="2:13" ht="27.75" customHeight="1" x14ac:dyDescent="0.15">
      <c r="B48" s="1282"/>
      <c r="C48" s="1283"/>
      <c r="D48" s="106"/>
      <c r="E48" s="1288" t="s">
        <v>37</v>
      </c>
      <c r="F48" s="1288"/>
      <c r="G48" s="1288"/>
      <c r="H48" s="1289"/>
      <c r="I48" s="107" t="s">
        <v>524</v>
      </c>
      <c r="J48" s="108" t="s">
        <v>524</v>
      </c>
      <c r="K48" s="108" t="s">
        <v>524</v>
      </c>
      <c r="L48" s="108" t="s">
        <v>524</v>
      </c>
      <c r="M48" s="109" t="s">
        <v>524</v>
      </c>
    </row>
    <row r="49" spans="2:13" ht="27.75" customHeight="1" x14ac:dyDescent="0.15">
      <c r="B49" s="1284"/>
      <c r="C49" s="1285"/>
      <c r="D49" s="106"/>
      <c r="E49" s="1288" t="s">
        <v>38</v>
      </c>
      <c r="F49" s="1288"/>
      <c r="G49" s="1288"/>
      <c r="H49" s="1289"/>
      <c r="I49" s="107" t="s">
        <v>524</v>
      </c>
      <c r="J49" s="108" t="s">
        <v>524</v>
      </c>
      <c r="K49" s="108" t="s">
        <v>524</v>
      </c>
      <c r="L49" s="108" t="s">
        <v>524</v>
      </c>
      <c r="M49" s="109" t="s">
        <v>524</v>
      </c>
    </row>
    <row r="50" spans="2:13" ht="27.75" customHeight="1" x14ac:dyDescent="0.15">
      <c r="B50" s="1293" t="s">
        <v>39</v>
      </c>
      <c r="C50" s="1294"/>
      <c r="D50" s="112"/>
      <c r="E50" s="1288" t="s">
        <v>40</v>
      </c>
      <c r="F50" s="1288"/>
      <c r="G50" s="1288"/>
      <c r="H50" s="1289"/>
      <c r="I50" s="107">
        <v>2054</v>
      </c>
      <c r="J50" s="108">
        <v>1734</v>
      </c>
      <c r="K50" s="108">
        <v>2060</v>
      </c>
      <c r="L50" s="108">
        <v>2426</v>
      </c>
      <c r="M50" s="109">
        <v>3102</v>
      </c>
    </row>
    <row r="51" spans="2:13" ht="27.75" customHeight="1" x14ac:dyDescent="0.15">
      <c r="B51" s="1282"/>
      <c r="C51" s="1283"/>
      <c r="D51" s="106"/>
      <c r="E51" s="1288" t="s">
        <v>41</v>
      </c>
      <c r="F51" s="1288"/>
      <c r="G51" s="1288"/>
      <c r="H51" s="1289"/>
      <c r="I51" s="107">
        <v>143</v>
      </c>
      <c r="J51" s="108">
        <v>139</v>
      </c>
      <c r="K51" s="108">
        <v>115</v>
      </c>
      <c r="L51" s="108">
        <v>98</v>
      </c>
      <c r="M51" s="109">
        <v>81</v>
      </c>
    </row>
    <row r="52" spans="2:13" ht="27.75" customHeight="1" x14ac:dyDescent="0.15">
      <c r="B52" s="1284"/>
      <c r="C52" s="1285"/>
      <c r="D52" s="106"/>
      <c r="E52" s="1288" t="s">
        <v>42</v>
      </c>
      <c r="F52" s="1288"/>
      <c r="G52" s="1288"/>
      <c r="H52" s="1289"/>
      <c r="I52" s="107">
        <v>8549</v>
      </c>
      <c r="J52" s="108">
        <v>8385</v>
      </c>
      <c r="K52" s="108">
        <v>8329</v>
      </c>
      <c r="L52" s="108">
        <v>8098</v>
      </c>
      <c r="M52" s="109">
        <v>8214</v>
      </c>
    </row>
    <row r="53" spans="2:13" ht="27.75" customHeight="1" thickBot="1" x14ac:dyDescent="0.2">
      <c r="B53" s="1295" t="s">
        <v>43</v>
      </c>
      <c r="C53" s="1296"/>
      <c r="D53" s="113"/>
      <c r="E53" s="1297" t="s">
        <v>44</v>
      </c>
      <c r="F53" s="1297"/>
      <c r="G53" s="1297"/>
      <c r="H53" s="1298"/>
      <c r="I53" s="114">
        <v>4932</v>
      </c>
      <c r="J53" s="115">
        <v>5410</v>
      </c>
      <c r="K53" s="115">
        <v>5251</v>
      </c>
      <c r="L53" s="115">
        <v>5301</v>
      </c>
      <c r="M53" s="116">
        <v>4431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iCY4IpNHdmU8hfb3kx7iZGaYhKE4zD4bMWWFUEPOLaYoz3tfiJCHCzYRd0pX9KEJG63ocvOKlU0029SHWfD/A==" saltValue="5tD8jRkCvZoCYMJ/IXr5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7" t="s">
        <v>47</v>
      </c>
      <c r="D55" s="1307"/>
      <c r="E55" s="1308"/>
      <c r="F55" s="128">
        <v>962</v>
      </c>
      <c r="G55" s="128">
        <v>962</v>
      </c>
      <c r="H55" s="129">
        <v>962</v>
      </c>
    </row>
    <row r="56" spans="2:8" ht="52.5" customHeight="1" x14ac:dyDescent="0.15">
      <c r="B56" s="130"/>
      <c r="C56" s="1309" t="s">
        <v>48</v>
      </c>
      <c r="D56" s="1309"/>
      <c r="E56" s="1310"/>
      <c r="F56" s="131">
        <v>59</v>
      </c>
      <c r="G56" s="131">
        <v>59</v>
      </c>
      <c r="H56" s="132">
        <v>59</v>
      </c>
    </row>
    <row r="57" spans="2:8" ht="53.25" customHeight="1" x14ac:dyDescent="0.15">
      <c r="B57" s="130"/>
      <c r="C57" s="1311" t="s">
        <v>49</v>
      </c>
      <c r="D57" s="1311"/>
      <c r="E57" s="1312"/>
      <c r="F57" s="133">
        <v>644</v>
      </c>
      <c r="G57" s="133">
        <v>868</v>
      </c>
      <c r="H57" s="134">
        <v>1382</v>
      </c>
    </row>
    <row r="58" spans="2:8" ht="45.75" customHeight="1" x14ac:dyDescent="0.15">
      <c r="B58" s="135"/>
      <c r="C58" s="1313" t="s">
        <v>603</v>
      </c>
      <c r="D58" s="1314"/>
      <c r="E58" s="1315"/>
      <c r="F58" s="388">
        <v>199</v>
      </c>
      <c r="G58" s="388">
        <v>427</v>
      </c>
      <c r="H58" s="389">
        <v>938</v>
      </c>
    </row>
    <row r="59" spans="2:8" ht="45.75" customHeight="1" x14ac:dyDescent="0.15">
      <c r="B59" s="135"/>
      <c r="C59" s="1313" t="s">
        <v>604</v>
      </c>
      <c r="D59" s="1314"/>
      <c r="E59" s="1315"/>
      <c r="F59" s="388">
        <v>303</v>
      </c>
      <c r="G59" s="388">
        <v>294</v>
      </c>
      <c r="H59" s="389">
        <v>295</v>
      </c>
    </row>
    <row r="60" spans="2:8" ht="45.75" customHeight="1" x14ac:dyDescent="0.15">
      <c r="B60" s="135"/>
      <c r="C60" s="1313" t="s">
        <v>605</v>
      </c>
      <c r="D60" s="1314"/>
      <c r="E60" s="1315"/>
      <c r="F60" s="388">
        <v>55</v>
      </c>
      <c r="G60" s="388">
        <v>55</v>
      </c>
      <c r="H60" s="389">
        <v>55</v>
      </c>
    </row>
    <row r="61" spans="2:8" ht="45.75" customHeight="1" x14ac:dyDescent="0.15">
      <c r="B61" s="135"/>
      <c r="C61" s="1299" t="s">
        <v>606</v>
      </c>
      <c r="D61" s="1300"/>
      <c r="E61" s="1301"/>
      <c r="F61" s="136">
        <v>41</v>
      </c>
      <c r="G61" s="136">
        <v>42</v>
      </c>
      <c r="H61" s="137">
        <v>43</v>
      </c>
    </row>
    <row r="62" spans="2:8" ht="45.75" customHeight="1" thickBot="1" x14ac:dyDescent="0.2">
      <c r="B62" s="138"/>
      <c r="C62" s="1302" t="s">
        <v>607</v>
      </c>
      <c r="D62" s="1303"/>
      <c r="E62" s="1304"/>
      <c r="F62" s="139">
        <v>37</v>
      </c>
      <c r="G62" s="139">
        <v>37</v>
      </c>
      <c r="H62" s="140">
        <v>37</v>
      </c>
    </row>
    <row r="63" spans="2:8" ht="52.5" customHeight="1" thickBot="1" x14ac:dyDescent="0.2">
      <c r="B63" s="141"/>
      <c r="C63" s="1305" t="s">
        <v>50</v>
      </c>
      <c r="D63" s="1305"/>
      <c r="E63" s="1306"/>
      <c r="F63" s="142">
        <v>1665</v>
      </c>
      <c r="G63" s="142">
        <v>1888</v>
      </c>
      <c r="H63" s="143">
        <v>2403</v>
      </c>
    </row>
    <row r="64" spans="2:8" ht="15" customHeight="1" x14ac:dyDescent="0.15"/>
  </sheetData>
  <sheetProtection algorithmName="SHA-512" hashValue="PqsOysj/YlTk50pRJVPg/VCBMZ/LEvoMtcjvempwjwx6AWyzBiQ2gRhZgamm53CWTGLoWZr3yn0YlfnVMXhuVQ==" saltValue="bxfPwqa6WfamrLR8d2pS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90" customWidth="1"/>
    <col min="2" max="107" width="2.5" style="390" customWidth="1"/>
    <col min="108" max="108" width="6.125" style="392" customWidth="1"/>
    <col min="109" max="109" width="5.875" style="391"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427"/>
      <c r="B1" s="426"/>
      <c r="DD1" s="390"/>
      <c r="DE1" s="390"/>
    </row>
    <row r="2" spans="1:143" ht="25.5" customHeight="1" x14ac:dyDescent="0.15">
      <c r="A2" s="425"/>
      <c r="C2" s="425"/>
      <c r="O2" s="425"/>
      <c r="P2" s="425"/>
      <c r="Q2" s="425"/>
      <c r="R2" s="425"/>
      <c r="S2" s="425"/>
      <c r="T2" s="425"/>
      <c r="U2" s="425"/>
      <c r="V2" s="425"/>
      <c r="W2" s="425"/>
      <c r="X2" s="425"/>
      <c r="Y2" s="425"/>
      <c r="Z2" s="425"/>
      <c r="AA2" s="425"/>
      <c r="AB2" s="425"/>
      <c r="AC2" s="425"/>
      <c r="AD2" s="425"/>
      <c r="AE2" s="425"/>
      <c r="AF2" s="425"/>
      <c r="AG2" s="425"/>
      <c r="AH2" s="425"/>
      <c r="AI2" s="425"/>
      <c r="AU2" s="425"/>
      <c r="BG2" s="425"/>
      <c r="BS2" s="425"/>
      <c r="CE2" s="425"/>
      <c r="CQ2" s="425"/>
      <c r="DD2" s="390"/>
      <c r="DE2" s="390"/>
    </row>
    <row r="3" spans="1:143" ht="25.5" customHeight="1" x14ac:dyDescent="0.15">
      <c r="A3" s="425"/>
      <c r="C3" s="425"/>
      <c r="O3" s="425"/>
      <c r="P3" s="425"/>
      <c r="Q3" s="425"/>
      <c r="R3" s="425"/>
      <c r="S3" s="425"/>
      <c r="T3" s="425"/>
      <c r="U3" s="425"/>
      <c r="V3" s="425"/>
      <c r="W3" s="425"/>
      <c r="X3" s="425"/>
      <c r="Y3" s="425"/>
      <c r="Z3" s="425"/>
      <c r="AA3" s="425"/>
      <c r="AB3" s="425"/>
      <c r="AC3" s="425"/>
      <c r="AD3" s="425"/>
      <c r="AE3" s="425"/>
      <c r="AF3" s="425"/>
      <c r="AG3" s="425"/>
      <c r="AH3" s="425"/>
      <c r="AI3" s="425"/>
      <c r="AU3" s="425"/>
      <c r="BG3" s="425"/>
      <c r="BS3" s="425"/>
      <c r="CE3" s="425"/>
      <c r="CQ3" s="425"/>
      <c r="DD3" s="390"/>
      <c r="DE3" s="390"/>
    </row>
    <row r="4" spans="1:143" s="292" customFormat="1" ht="13.5" x14ac:dyDescent="0.15">
      <c r="A4" s="425"/>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5"/>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25"/>
      <c r="CO8" s="425"/>
      <c r="CP8" s="425"/>
      <c r="CQ8" s="425"/>
      <c r="CR8" s="425"/>
      <c r="CS8" s="425"/>
      <c r="CT8" s="425"/>
      <c r="CU8" s="425"/>
      <c r="CV8" s="425"/>
      <c r="CW8" s="425"/>
      <c r="CX8" s="425"/>
      <c r="CY8" s="425"/>
      <c r="CZ8" s="425"/>
      <c r="DA8" s="425"/>
      <c r="DB8" s="425"/>
      <c r="DC8" s="425"/>
      <c r="DD8" s="425"/>
      <c r="DE8" s="425"/>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5"/>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c r="CV11" s="425"/>
      <c r="CW11" s="425"/>
      <c r="CX11" s="425"/>
      <c r="CY11" s="425"/>
      <c r="CZ11" s="425"/>
      <c r="DA11" s="425"/>
      <c r="DB11" s="425"/>
      <c r="DC11" s="425"/>
      <c r="DD11" s="425"/>
      <c r="DE11" s="42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c r="CV12" s="425"/>
      <c r="CW12" s="425"/>
      <c r="CX12" s="425"/>
      <c r="CY12" s="425"/>
      <c r="CZ12" s="425"/>
      <c r="DA12" s="425"/>
      <c r="DB12" s="425"/>
      <c r="DC12" s="425"/>
      <c r="DD12" s="425"/>
      <c r="DE12" s="425"/>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5"/>
      <c r="DA13" s="425"/>
      <c r="DB13" s="425"/>
      <c r="DC13" s="425"/>
      <c r="DD13" s="425"/>
      <c r="DE13" s="42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5"/>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5"/>
      <c r="DC14" s="425"/>
      <c r="DD14" s="425"/>
      <c r="DE14" s="42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425"/>
      <c r="CR15" s="425"/>
      <c r="CS15" s="425"/>
      <c r="CT15" s="425"/>
      <c r="CU15" s="425"/>
      <c r="CV15" s="425"/>
      <c r="CW15" s="425"/>
      <c r="CX15" s="425"/>
      <c r="CY15" s="425"/>
      <c r="CZ15" s="425"/>
      <c r="DA15" s="425"/>
      <c r="DB15" s="425"/>
      <c r="DC15" s="425"/>
      <c r="DD15" s="425"/>
      <c r="DE15" s="42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424"/>
      <c r="C21" s="420"/>
      <c r="D21" s="420"/>
      <c r="E21" s="420"/>
      <c r="F21" s="420"/>
      <c r="G21" s="420"/>
      <c r="H21" s="420"/>
      <c r="I21" s="420"/>
      <c r="J21" s="420"/>
      <c r="K21" s="420"/>
      <c r="L21" s="420"/>
      <c r="M21" s="420"/>
      <c r="N21" s="423"/>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3"/>
      <c r="AU21" s="420"/>
      <c r="AV21" s="420"/>
      <c r="AW21" s="420"/>
      <c r="AX21" s="420"/>
      <c r="AY21" s="420"/>
      <c r="AZ21" s="420"/>
      <c r="BA21" s="420"/>
      <c r="BB21" s="420"/>
      <c r="BC21" s="420"/>
      <c r="BD21" s="420"/>
      <c r="BE21" s="420"/>
      <c r="BF21" s="423"/>
      <c r="BG21" s="420"/>
      <c r="BH21" s="420"/>
      <c r="BI21" s="420"/>
      <c r="BJ21" s="420"/>
      <c r="BK21" s="420"/>
      <c r="BL21" s="420"/>
      <c r="BM21" s="420"/>
      <c r="BN21" s="420"/>
      <c r="BO21" s="420"/>
      <c r="BP21" s="420"/>
      <c r="BQ21" s="420"/>
      <c r="BR21" s="423"/>
      <c r="BS21" s="420"/>
      <c r="BT21" s="420"/>
      <c r="BU21" s="420"/>
      <c r="BV21" s="420"/>
      <c r="BW21" s="420"/>
      <c r="BX21" s="420"/>
      <c r="BY21" s="420"/>
      <c r="BZ21" s="420"/>
      <c r="CA21" s="420"/>
      <c r="CB21" s="420"/>
      <c r="CC21" s="420"/>
      <c r="CD21" s="423"/>
      <c r="CE21" s="420"/>
      <c r="CF21" s="420"/>
      <c r="CG21" s="420"/>
      <c r="CH21" s="420"/>
      <c r="CI21" s="420"/>
      <c r="CJ21" s="420"/>
      <c r="CK21" s="420"/>
      <c r="CL21" s="420"/>
      <c r="CM21" s="420"/>
      <c r="CN21" s="420"/>
      <c r="CO21" s="420"/>
      <c r="CP21" s="423"/>
      <c r="CQ21" s="420"/>
      <c r="CR21" s="420"/>
      <c r="CS21" s="420"/>
      <c r="CT21" s="420"/>
      <c r="CU21" s="420"/>
      <c r="CV21" s="420"/>
      <c r="CW21" s="420"/>
      <c r="CX21" s="420"/>
      <c r="CY21" s="420"/>
      <c r="CZ21" s="420"/>
      <c r="DA21" s="420"/>
      <c r="DB21" s="423"/>
      <c r="DC21" s="420"/>
      <c r="DD21" s="419"/>
      <c r="DE21" s="390"/>
      <c r="MM21" s="422"/>
    </row>
    <row r="22" spans="1:351" ht="17.25" x14ac:dyDescent="0.15">
      <c r="B22" s="391"/>
      <c r="MM22" s="422"/>
    </row>
    <row r="23" spans="1:351" ht="13.5" x14ac:dyDescent="0.15">
      <c r="B23" s="391"/>
    </row>
    <row r="24" spans="1:351" ht="13.5" x14ac:dyDescent="0.15">
      <c r="B24" s="391"/>
    </row>
    <row r="25" spans="1:351" ht="13.5" x14ac:dyDescent="0.15">
      <c r="B25" s="391"/>
    </row>
    <row r="26" spans="1:351" ht="13.5" x14ac:dyDescent="0.15">
      <c r="B26" s="391"/>
    </row>
    <row r="27" spans="1:351" ht="13.5" x14ac:dyDescent="0.15">
      <c r="B27" s="391"/>
    </row>
    <row r="28" spans="1:351" ht="13.5" x14ac:dyDescent="0.15">
      <c r="B28" s="391"/>
    </row>
    <row r="29" spans="1:351" ht="13.5" x14ac:dyDescent="0.15">
      <c r="B29" s="391"/>
    </row>
    <row r="30" spans="1:351" ht="13.5" x14ac:dyDescent="0.15">
      <c r="B30" s="391"/>
    </row>
    <row r="31" spans="1:351" ht="13.5" x14ac:dyDescent="0.15">
      <c r="B31" s="391"/>
    </row>
    <row r="32" spans="1:351" ht="13.5" x14ac:dyDescent="0.15">
      <c r="B32" s="391"/>
    </row>
    <row r="33" spans="2:109" ht="13.5" x14ac:dyDescent="0.15">
      <c r="B33" s="391"/>
    </row>
    <row r="34" spans="2:109" ht="13.5" x14ac:dyDescent="0.15">
      <c r="B34" s="391"/>
    </row>
    <row r="35" spans="2:109" ht="13.5" x14ac:dyDescent="0.15">
      <c r="B35" s="391"/>
    </row>
    <row r="36" spans="2:109" ht="13.5" x14ac:dyDescent="0.15">
      <c r="B36" s="391"/>
    </row>
    <row r="37" spans="2:109" ht="13.5" x14ac:dyDescent="0.15">
      <c r="B37" s="391"/>
    </row>
    <row r="38" spans="2:109" ht="13.5" x14ac:dyDescent="0.15">
      <c r="B38" s="391"/>
    </row>
    <row r="39" spans="2:109" ht="13.5" x14ac:dyDescent="0.15">
      <c r="B39" s="396"/>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4"/>
    </row>
    <row r="40" spans="2:109" ht="13.5" x14ac:dyDescent="0.15">
      <c r="B40" s="411"/>
      <c r="DD40" s="411"/>
      <c r="DE40" s="390"/>
    </row>
    <row r="41" spans="2:109" ht="17.25" x14ac:dyDescent="0.15">
      <c r="B41" s="421" t="s">
        <v>618</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19"/>
    </row>
    <row r="42" spans="2:109" ht="13.5" x14ac:dyDescent="0.15">
      <c r="B42" s="391"/>
      <c r="G42" s="407"/>
      <c r="I42" s="406"/>
      <c r="J42" s="406"/>
      <c r="K42" s="406"/>
      <c r="AM42" s="407"/>
      <c r="AN42" s="407" t="s">
        <v>614</v>
      </c>
      <c r="AP42" s="406"/>
      <c r="AQ42" s="406"/>
      <c r="AR42" s="406"/>
      <c r="AY42" s="407"/>
      <c r="BA42" s="406"/>
      <c r="BB42" s="406"/>
      <c r="BC42" s="406"/>
      <c r="BK42" s="407"/>
      <c r="BM42" s="406"/>
      <c r="BN42" s="406"/>
      <c r="BO42" s="406"/>
      <c r="BW42" s="407"/>
      <c r="BY42" s="406"/>
      <c r="BZ42" s="406"/>
      <c r="CA42" s="406"/>
      <c r="CI42" s="407"/>
      <c r="CK42" s="406"/>
      <c r="CL42" s="406"/>
      <c r="CM42" s="406"/>
      <c r="CU42" s="407"/>
      <c r="CW42" s="406"/>
      <c r="CX42" s="406"/>
      <c r="CY42" s="406"/>
    </row>
    <row r="43" spans="2:109" ht="13.5" customHeight="1" x14ac:dyDescent="0.15">
      <c r="B43" s="391"/>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91"/>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91"/>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91"/>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91"/>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91"/>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ht="13.5" x14ac:dyDescent="0.15">
      <c r="B49" s="391"/>
      <c r="AN49" s="390" t="s">
        <v>612</v>
      </c>
    </row>
    <row r="50" spans="1:109" ht="13.5" x14ac:dyDescent="0.15">
      <c r="B50" s="391"/>
      <c r="G50" s="1328"/>
      <c r="H50" s="1328"/>
      <c r="I50" s="1328"/>
      <c r="J50" s="1328"/>
      <c r="K50" s="400"/>
      <c r="L50" s="400"/>
      <c r="M50" s="399"/>
      <c r="N50" s="399"/>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91"/>
      <c r="G51" s="1318"/>
      <c r="H51" s="1318"/>
      <c r="I51" s="1335"/>
      <c r="J51" s="1335"/>
      <c r="K51" s="1333"/>
      <c r="L51" s="1333"/>
      <c r="M51" s="1333"/>
      <c r="N51" s="1333"/>
      <c r="AM51" s="398"/>
      <c r="AN51" s="1332" t="s">
        <v>611</v>
      </c>
      <c r="AO51" s="1332"/>
      <c r="AP51" s="1332"/>
      <c r="AQ51" s="1332"/>
      <c r="AR51" s="1332"/>
      <c r="AS51" s="1332"/>
      <c r="AT51" s="1332"/>
      <c r="AU51" s="1332"/>
      <c r="AV51" s="1332"/>
      <c r="AW51" s="1332"/>
      <c r="AX51" s="1332"/>
      <c r="AY51" s="1332"/>
      <c r="AZ51" s="1332"/>
      <c r="BA51" s="1332"/>
      <c r="BB51" s="1332" t="s">
        <v>609</v>
      </c>
      <c r="BC51" s="1332"/>
      <c r="BD51" s="1332"/>
      <c r="BE51" s="1332"/>
      <c r="BF51" s="1332"/>
      <c r="BG51" s="1332"/>
      <c r="BH51" s="1332"/>
      <c r="BI51" s="1332"/>
      <c r="BJ51" s="1332"/>
      <c r="BK51" s="1332"/>
      <c r="BL51" s="1332"/>
      <c r="BM51" s="1332"/>
      <c r="BN51" s="1332"/>
      <c r="BO51" s="1332"/>
      <c r="BP51" s="1317">
        <v>82.3</v>
      </c>
      <c r="BQ51" s="1317"/>
      <c r="BR51" s="1317"/>
      <c r="BS51" s="1317"/>
      <c r="BT51" s="1317"/>
      <c r="BU51" s="1317"/>
      <c r="BV51" s="1317"/>
      <c r="BW51" s="1317"/>
      <c r="BX51" s="1317">
        <v>90.9</v>
      </c>
      <c r="BY51" s="1317"/>
      <c r="BZ51" s="1317"/>
      <c r="CA51" s="1317"/>
      <c r="CB51" s="1317"/>
      <c r="CC51" s="1317"/>
      <c r="CD51" s="1317"/>
      <c r="CE51" s="1317"/>
      <c r="CF51" s="1317">
        <v>88.1</v>
      </c>
      <c r="CG51" s="1317"/>
      <c r="CH51" s="1317"/>
      <c r="CI51" s="1317"/>
      <c r="CJ51" s="1317"/>
      <c r="CK51" s="1317"/>
      <c r="CL51" s="1317"/>
      <c r="CM51" s="1317"/>
      <c r="CN51" s="1317">
        <v>89.2</v>
      </c>
      <c r="CO51" s="1317"/>
      <c r="CP51" s="1317"/>
      <c r="CQ51" s="1317"/>
      <c r="CR51" s="1317"/>
      <c r="CS51" s="1317"/>
      <c r="CT51" s="1317"/>
      <c r="CU51" s="1317"/>
      <c r="CV51" s="1317">
        <v>71.2</v>
      </c>
      <c r="CW51" s="1317"/>
      <c r="CX51" s="1317"/>
      <c r="CY51" s="1317"/>
      <c r="CZ51" s="1317"/>
      <c r="DA51" s="1317"/>
      <c r="DB51" s="1317"/>
      <c r="DC51" s="1317"/>
    </row>
    <row r="52" spans="1:109" ht="13.5" x14ac:dyDescent="0.15">
      <c r="B52" s="391"/>
      <c r="G52" s="1318"/>
      <c r="H52" s="1318"/>
      <c r="I52" s="1335"/>
      <c r="J52" s="1335"/>
      <c r="K52" s="1333"/>
      <c r="L52" s="1333"/>
      <c r="M52" s="1333"/>
      <c r="N52" s="1333"/>
      <c r="AM52" s="398"/>
      <c r="AN52" s="1332"/>
      <c r="AO52" s="1332"/>
      <c r="AP52" s="1332"/>
      <c r="AQ52" s="1332"/>
      <c r="AR52" s="1332"/>
      <c r="AS52" s="1332"/>
      <c r="AT52" s="1332"/>
      <c r="AU52" s="1332"/>
      <c r="AV52" s="1332"/>
      <c r="AW52" s="1332"/>
      <c r="AX52" s="1332"/>
      <c r="AY52" s="1332"/>
      <c r="AZ52" s="1332"/>
      <c r="BA52" s="1332"/>
      <c r="BB52" s="1332"/>
      <c r="BC52" s="1332"/>
      <c r="BD52" s="1332"/>
      <c r="BE52" s="1332"/>
      <c r="BF52" s="1332"/>
      <c r="BG52" s="1332"/>
      <c r="BH52" s="1332"/>
      <c r="BI52" s="1332"/>
      <c r="BJ52" s="1332"/>
      <c r="BK52" s="1332"/>
      <c r="BL52" s="1332"/>
      <c r="BM52" s="1332"/>
      <c r="BN52" s="1332"/>
      <c r="BO52" s="1332"/>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5" x14ac:dyDescent="0.15">
      <c r="A53" s="406"/>
      <c r="B53" s="391"/>
      <c r="G53" s="1318"/>
      <c r="H53" s="1318"/>
      <c r="I53" s="1328"/>
      <c r="J53" s="1328"/>
      <c r="K53" s="1333"/>
      <c r="L53" s="1333"/>
      <c r="M53" s="1333"/>
      <c r="N53" s="1333"/>
      <c r="AM53" s="398"/>
      <c r="AN53" s="1332"/>
      <c r="AO53" s="1332"/>
      <c r="AP53" s="1332"/>
      <c r="AQ53" s="1332"/>
      <c r="AR53" s="1332"/>
      <c r="AS53" s="1332"/>
      <c r="AT53" s="1332"/>
      <c r="AU53" s="1332"/>
      <c r="AV53" s="1332"/>
      <c r="AW53" s="1332"/>
      <c r="AX53" s="1332"/>
      <c r="AY53" s="1332"/>
      <c r="AZ53" s="1332"/>
      <c r="BA53" s="1332"/>
      <c r="BB53" s="1332" t="s">
        <v>616</v>
      </c>
      <c r="BC53" s="1332"/>
      <c r="BD53" s="1332"/>
      <c r="BE53" s="1332"/>
      <c r="BF53" s="1332"/>
      <c r="BG53" s="1332"/>
      <c r="BH53" s="1332"/>
      <c r="BI53" s="1332"/>
      <c r="BJ53" s="1332"/>
      <c r="BK53" s="1332"/>
      <c r="BL53" s="1332"/>
      <c r="BM53" s="1332"/>
      <c r="BN53" s="1332"/>
      <c r="BO53" s="1332"/>
      <c r="BP53" s="1317">
        <v>55.2</v>
      </c>
      <c r="BQ53" s="1317"/>
      <c r="BR53" s="1317"/>
      <c r="BS53" s="1317"/>
      <c r="BT53" s="1317"/>
      <c r="BU53" s="1317"/>
      <c r="BV53" s="1317"/>
      <c r="BW53" s="1317"/>
      <c r="BX53" s="1317">
        <v>55.2</v>
      </c>
      <c r="BY53" s="1317"/>
      <c r="BZ53" s="1317"/>
      <c r="CA53" s="1317"/>
      <c r="CB53" s="1317"/>
      <c r="CC53" s="1317"/>
      <c r="CD53" s="1317"/>
      <c r="CE53" s="1317"/>
      <c r="CF53" s="1317">
        <v>53.9</v>
      </c>
      <c r="CG53" s="1317"/>
      <c r="CH53" s="1317"/>
      <c r="CI53" s="1317"/>
      <c r="CJ53" s="1317"/>
      <c r="CK53" s="1317"/>
      <c r="CL53" s="1317"/>
      <c r="CM53" s="1317"/>
      <c r="CN53" s="1317">
        <v>55.3</v>
      </c>
      <c r="CO53" s="1317"/>
      <c r="CP53" s="1317"/>
      <c r="CQ53" s="1317"/>
      <c r="CR53" s="1317"/>
      <c r="CS53" s="1317"/>
      <c r="CT53" s="1317"/>
      <c r="CU53" s="1317"/>
      <c r="CV53" s="1317">
        <v>55.9</v>
      </c>
      <c r="CW53" s="1317"/>
      <c r="CX53" s="1317"/>
      <c r="CY53" s="1317"/>
      <c r="CZ53" s="1317"/>
      <c r="DA53" s="1317"/>
      <c r="DB53" s="1317"/>
      <c r="DC53" s="1317"/>
    </row>
    <row r="54" spans="1:109" ht="13.5" x14ac:dyDescent="0.15">
      <c r="A54" s="406"/>
      <c r="B54" s="391"/>
      <c r="G54" s="1318"/>
      <c r="H54" s="1318"/>
      <c r="I54" s="1328"/>
      <c r="J54" s="1328"/>
      <c r="K54" s="1333"/>
      <c r="L54" s="1333"/>
      <c r="M54" s="1333"/>
      <c r="N54" s="1333"/>
      <c r="AM54" s="398"/>
      <c r="AN54" s="1332"/>
      <c r="AO54" s="1332"/>
      <c r="AP54" s="1332"/>
      <c r="AQ54" s="1332"/>
      <c r="AR54" s="1332"/>
      <c r="AS54" s="1332"/>
      <c r="AT54" s="1332"/>
      <c r="AU54" s="1332"/>
      <c r="AV54" s="1332"/>
      <c r="AW54" s="1332"/>
      <c r="AX54" s="1332"/>
      <c r="AY54" s="1332"/>
      <c r="AZ54" s="1332"/>
      <c r="BA54" s="1332"/>
      <c r="BB54" s="1332"/>
      <c r="BC54" s="1332"/>
      <c r="BD54" s="1332"/>
      <c r="BE54" s="1332"/>
      <c r="BF54" s="1332"/>
      <c r="BG54" s="1332"/>
      <c r="BH54" s="1332"/>
      <c r="BI54" s="1332"/>
      <c r="BJ54" s="1332"/>
      <c r="BK54" s="1332"/>
      <c r="BL54" s="1332"/>
      <c r="BM54" s="1332"/>
      <c r="BN54" s="1332"/>
      <c r="BO54" s="1332"/>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5" x14ac:dyDescent="0.15">
      <c r="A55" s="406"/>
      <c r="B55" s="391"/>
      <c r="G55" s="1328"/>
      <c r="H55" s="1328"/>
      <c r="I55" s="1328"/>
      <c r="J55" s="1328"/>
      <c r="K55" s="1333"/>
      <c r="L55" s="1333"/>
      <c r="M55" s="1333"/>
      <c r="N55" s="1333"/>
      <c r="AN55" s="1316" t="s">
        <v>610</v>
      </c>
      <c r="AO55" s="1316"/>
      <c r="AP55" s="1316"/>
      <c r="AQ55" s="1316"/>
      <c r="AR55" s="1316"/>
      <c r="AS55" s="1316"/>
      <c r="AT55" s="1316"/>
      <c r="AU55" s="1316"/>
      <c r="AV55" s="1316"/>
      <c r="AW55" s="1316"/>
      <c r="AX55" s="1316"/>
      <c r="AY55" s="1316"/>
      <c r="AZ55" s="1316"/>
      <c r="BA55" s="1316"/>
      <c r="BB55" s="1332" t="s">
        <v>609</v>
      </c>
      <c r="BC55" s="1332"/>
      <c r="BD55" s="1332"/>
      <c r="BE55" s="1332"/>
      <c r="BF55" s="1332"/>
      <c r="BG55" s="1332"/>
      <c r="BH55" s="1332"/>
      <c r="BI55" s="1332"/>
      <c r="BJ55" s="1332"/>
      <c r="BK55" s="1332"/>
      <c r="BL55" s="1332"/>
      <c r="BM55" s="1332"/>
      <c r="BN55" s="1332"/>
      <c r="BO55" s="1332"/>
      <c r="BP55" s="1317">
        <v>15.5</v>
      </c>
      <c r="BQ55" s="1317"/>
      <c r="BR55" s="1317"/>
      <c r="BS55" s="1317"/>
      <c r="BT55" s="1317"/>
      <c r="BU55" s="1317"/>
      <c r="BV55" s="1317"/>
      <c r="BW55" s="1317"/>
      <c r="BX55" s="1317">
        <v>14</v>
      </c>
      <c r="BY55" s="1317"/>
      <c r="BZ55" s="1317"/>
      <c r="CA55" s="1317"/>
      <c r="CB55" s="1317"/>
      <c r="CC55" s="1317"/>
      <c r="CD55" s="1317"/>
      <c r="CE55" s="1317"/>
      <c r="CF55" s="1317">
        <v>11.4</v>
      </c>
      <c r="CG55" s="1317"/>
      <c r="CH55" s="1317"/>
      <c r="CI55" s="1317"/>
      <c r="CJ55" s="1317"/>
      <c r="CK55" s="1317"/>
      <c r="CL55" s="1317"/>
      <c r="CM55" s="1317"/>
      <c r="CN55" s="1317">
        <v>10.4</v>
      </c>
      <c r="CO55" s="1317"/>
      <c r="CP55" s="1317"/>
      <c r="CQ55" s="1317"/>
      <c r="CR55" s="1317"/>
      <c r="CS55" s="1317"/>
      <c r="CT55" s="1317"/>
      <c r="CU55" s="1317"/>
      <c r="CV55" s="1317">
        <v>10.9</v>
      </c>
      <c r="CW55" s="1317"/>
      <c r="CX55" s="1317"/>
      <c r="CY55" s="1317"/>
      <c r="CZ55" s="1317"/>
      <c r="DA55" s="1317"/>
      <c r="DB55" s="1317"/>
      <c r="DC55" s="1317"/>
    </row>
    <row r="56" spans="1:109" ht="13.5" x14ac:dyDescent="0.15">
      <c r="A56" s="406"/>
      <c r="B56" s="391"/>
      <c r="G56" s="1328"/>
      <c r="H56" s="1328"/>
      <c r="I56" s="1328"/>
      <c r="J56" s="1328"/>
      <c r="K56" s="1333"/>
      <c r="L56" s="1333"/>
      <c r="M56" s="1333"/>
      <c r="N56" s="1333"/>
      <c r="AN56" s="1316"/>
      <c r="AO56" s="1316"/>
      <c r="AP56" s="1316"/>
      <c r="AQ56" s="1316"/>
      <c r="AR56" s="1316"/>
      <c r="AS56" s="1316"/>
      <c r="AT56" s="1316"/>
      <c r="AU56" s="1316"/>
      <c r="AV56" s="1316"/>
      <c r="AW56" s="1316"/>
      <c r="AX56" s="1316"/>
      <c r="AY56" s="1316"/>
      <c r="AZ56" s="1316"/>
      <c r="BA56" s="1316"/>
      <c r="BB56" s="1332"/>
      <c r="BC56" s="1332"/>
      <c r="BD56" s="1332"/>
      <c r="BE56" s="1332"/>
      <c r="BF56" s="1332"/>
      <c r="BG56" s="1332"/>
      <c r="BH56" s="1332"/>
      <c r="BI56" s="1332"/>
      <c r="BJ56" s="1332"/>
      <c r="BK56" s="1332"/>
      <c r="BL56" s="1332"/>
      <c r="BM56" s="1332"/>
      <c r="BN56" s="1332"/>
      <c r="BO56" s="1332"/>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6" customFormat="1" ht="13.5" x14ac:dyDescent="0.15">
      <c r="B57" s="412"/>
      <c r="G57" s="1328"/>
      <c r="H57" s="1328"/>
      <c r="I57" s="1334"/>
      <c r="J57" s="1334"/>
      <c r="K57" s="1333"/>
      <c r="L57" s="1333"/>
      <c r="M57" s="1333"/>
      <c r="N57" s="1333"/>
      <c r="AM57" s="390"/>
      <c r="AN57" s="1316"/>
      <c r="AO57" s="1316"/>
      <c r="AP57" s="1316"/>
      <c r="AQ57" s="1316"/>
      <c r="AR57" s="1316"/>
      <c r="AS57" s="1316"/>
      <c r="AT57" s="1316"/>
      <c r="AU57" s="1316"/>
      <c r="AV57" s="1316"/>
      <c r="AW57" s="1316"/>
      <c r="AX57" s="1316"/>
      <c r="AY57" s="1316"/>
      <c r="AZ57" s="1316"/>
      <c r="BA57" s="1316"/>
      <c r="BB57" s="1332" t="s">
        <v>616</v>
      </c>
      <c r="BC57" s="1332"/>
      <c r="BD57" s="1332"/>
      <c r="BE57" s="1332"/>
      <c r="BF57" s="1332"/>
      <c r="BG57" s="1332"/>
      <c r="BH57" s="1332"/>
      <c r="BI57" s="1332"/>
      <c r="BJ57" s="1332"/>
      <c r="BK57" s="1332"/>
      <c r="BL57" s="1332"/>
      <c r="BM57" s="1332"/>
      <c r="BN57" s="1332"/>
      <c r="BO57" s="1332"/>
      <c r="BP57" s="1317">
        <v>57.7</v>
      </c>
      <c r="BQ57" s="1317"/>
      <c r="BR57" s="1317"/>
      <c r="BS57" s="1317"/>
      <c r="BT57" s="1317"/>
      <c r="BU57" s="1317"/>
      <c r="BV57" s="1317"/>
      <c r="BW57" s="1317"/>
      <c r="BX57" s="1317">
        <v>58</v>
      </c>
      <c r="BY57" s="1317"/>
      <c r="BZ57" s="1317"/>
      <c r="CA57" s="1317"/>
      <c r="CB57" s="1317"/>
      <c r="CC57" s="1317"/>
      <c r="CD57" s="1317"/>
      <c r="CE57" s="1317"/>
      <c r="CF57" s="1317">
        <v>59.7</v>
      </c>
      <c r="CG57" s="1317"/>
      <c r="CH57" s="1317"/>
      <c r="CI57" s="1317"/>
      <c r="CJ57" s="1317"/>
      <c r="CK57" s="1317"/>
      <c r="CL57" s="1317"/>
      <c r="CM57" s="1317"/>
      <c r="CN57" s="1317">
        <v>60.8</v>
      </c>
      <c r="CO57" s="1317"/>
      <c r="CP57" s="1317"/>
      <c r="CQ57" s="1317"/>
      <c r="CR57" s="1317"/>
      <c r="CS57" s="1317"/>
      <c r="CT57" s="1317"/>
      <c r="CU57" s="1317"/>
      <c r="CV57" s="1317">
        <v>62</v>
      </c>
      <c r="CW57" s="1317"/>
      <c r="CX57" s="1317"/>
      <c r="CY57" s="1317"/>
      <c r="CZ57" s="1317"/>
      <c r="DA57" s="1317"/>
      <c r="DB57" s="1317"/>
      <c r="DC57" s="1317"/>
      <c r="DD57" s="417"/>
      <c r="DE57" s="412"/>
    </row>
    <row r="58" spans="1:109" s="406" customFormat="1" ht="13.5" x14ac:dyDescent="0.15">
      <c r="A58" s="390"/>
      <c r="B58" s="412"/>
      <c r="G58" s="1328"/>
      <c r="H58" s="1328"/>
      <c r="I58" s="1334"/>
      <c r="J58" s="1334"/>
      <c r="K58" s="1333"/>
      <c r="L58" s="1333"/>
      <c r="M58" s="1333"/>
      <c r="N58" s="1333"/>
      <c r="AM58" s="390"/>
      <c r="AN58" s="1316"/>
      <c r="AO58" s="1316"/>
      <c r="AP58" s="1316"/>
      <c r="AQ58" s="1316"/>
      <c r="AR58" s="1316"/>
      <c r="AS58" s="1316"/>
      <c r="AT58" s="1316"/>
      <c r="AU58" s="1316"/>
      <c r="AV58" s="1316"/>
      <c r="AW58" s="1316"/>
      <c r="AX58" s="1316"/>
      <c r="AY58" s="1316"/>
      <c r="AZ58" s="1316"/>
      <c r="BA58" s="1316"/>
      <c r="BB58" s="1332"/>
      <c r="BC58" s="1332"/>
      <c r="BD58" s="1332"/>
      <c r="BE58" s="1332"/>
      <c r="BF58" s="1332"/>
      <c r="BG58" s="1332"/>
      <c r="BH58" s="1332"/>
      <c r="BI58" s="1332"/>
      <c r="BJ58" s="1332"/>
      <c r="BK58" s="1332"/>
      <c r="BL58" s="1332"/>
      <c r="BM58" s="1332"/>
      <c r="BN58" s="1332"/>
      <c r="BO58" s="1332"/>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7"/>
      <c r="DE58" s="412"/>
    </row>
    <row r="59" spans="1:109" s="406" customFormat="1" ht="13.5" x14ac:dyDescent="0.15">
      <c r="A59" s="390"/>
      <c r="B59" s="412"/>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2"/>
    </row>
    <row r="60" spans="1:109" s="406" customFormat="1" ht="13.5" x14ac:dyDescent="0.15">
      <c r="A60" s="390"/>
      <c r="B60" s="412"/>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2"/>
    </row>
    <row r="61" spans="1:109" s="406" customFormat="1" ht="13.5" x14ac:dyDescent="0.15">
      <c r="A61" s="390"/>
      <c r="B61" s="416"/>
      <c r="C61" s="415"/>
      <c r="D61" s="415"/>
      <c r="E61" s="415"/>
      <c r="F61" s="415"/>
      <c r="G61" s="415"/>
      <c r="H61" s="415"/>
      <c r="I61" s="415"/>
      <c r="J61" s="415"/>
      <c r="K61" s="415"/>
      <c r="L61" s="415"/>
      <c r="M61" s="414"/>
      <c r="N61" s="414"/>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4"/>
      <c r="AT61" s="414"/>
      <c r="AU61" s="415"/>
      <c r="AV61" s="415"/>
      <c r="AW61" s="415"/>
      <c r="AX61" s="415"/>
      <c r="AY61" s="415"/>
      <c r="AZ61" s="415"/>
      <c r="BA61" s="415"/>
      <c r="BB61" s="415"/>
      <c r="BC61" s="415"/>
      <c r="BD61" s="415"/>
      <c r="BE61" s="414"/>
      <c r="BF61" s="414"/>
      <c r="BG61" s="415"/>
      <c r="BH61" s="415"/>
      <c r="BI61" s="415"/>
      <c r="BJ61" s="415"/>
      <c r="BK61" s="415"/>
      <c r="BL61" s="415"/>
      <c r="BM61" s="415"/>
      <c r="BN61" s="415"/>
      <c r="BO61" s="415"/>
      <c r="BP61" s="415"/>
      <c r="BQ61" s="414"/>
      <c r="BR61" s="414"/>
      <c r="BS61" s="415"/>
      <c r="BT61" s="415"/>
      <c r="BU61" s="415"/>
      <c r="BV61" s="415"/>
      <c r="BW61" s="415"/>
      <c r="BX61" s="415"/>
      <c r="BY61" s="415"/>
      <c r="BZ61" s="415"/>
      <c r="CA61" s="415"/>
      <c r="CB61" s="415"/>
      <c r="CC61" s="414"/>
      <c r="CD61" s="414"/>
      <c r="CE61" s="415"/>
      <c r="CF61" s="415"/>
      <c r="CG61" s="415"/>
      <c r="CH61" s="415"/>
      <c r="CI61" s="415"/>
      <c r="CJ61" s="415"/>
      <c r="CK61" s="415"/>
      <c r="CL61" s="415"/>
      <c r="CM61" s="415"/>
      <c r="CN61" s="415"/>
      <c r="CO61" s="414"/>
      <c r="CP61" s="414"/>
      <c r="CQ61" s="415"/>
      <c r="CR61" s="415"/>
      <c r="CS61" s="415"/>
      <c r="CT61" s="415"/>
      <c r="CU61" s="415"/>
      <c r="CV61" s="415"/>
      <c r="CW61" s="415"/>
      <c r="CX61" s="415"/>
      <c r="CY61" s="415"/>
      <c r="CZ61" s="415"/>
      <c r="DA61" s="414"/>
      <c r="DB61" s="414"/>
      <c r="DC61" s="414"/>
      <c r="DD61" s="413"/>
      <c r="DE61" s="412"/>
    </row>
    <row r="62" spans="1:109" ht="13.5" x14ac:dyDescent="0.15">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390"/>
    </row>
    <row r="63" spans="1:109" ht="17.25" x14ac:dyDescent="0.15">
      <c r="B63" s="410" t="s">
        <v>615</v>
      </c>
    </row>
    <row r="64" spans="1:109" ht="13.5" x14ac:dyDescent="0.15">
      <c r="B64" s="391"/>
      <c r="G64" s="407"/>
      <c r="I64" s="409"/>
      <c r="J64" s="409"/>
      <c r="K64" s="409"/>
      <c r="L64" s="409"/>
      <c r="M64" s="409"/>
      <c r="N64" s="408"/>
      <c r="AM64" s="407"/>
      <c r="AN64" s="407" t="s">
        <v>614</v>
      </c>
      <c r="AP64" s="406"/>
      <c r="AQ64" s="406"/>
      <c r="AR64" s="406"/>
      <c r="AY64" s="407"/>
      <c r="BA64" s="406"/>
      <c r="BB64" s="406"/>
      <c r="BC64" s="406"/>
      <c r="BK64" s="407"/>
      <c r="BM64" s="406"/>
      <c r="BN64" s="406"/>
      <c r="BO64" s="406"/>
      <c r="BW64" s="407"/>
      <c r="BY64" s="406"/>
      <c r="BZ64" s="406"/>
      <c r="CA64" s="406"/>
      <c r="CI64" s="407"/>
      <c r="CK64" s="406"/>
      <c r="CL64" s="406"/>
      <c r="CM64" s="406"/>
      <c r="CU64" s="407"/>
      <c r="CW64" s="406"/>
      <c r="CX64" s="406"/>
      <c r="CY64" s="406"/>
    </row>
    <row r="65" spans="2:107" ht="13.5" x14ac:dyDescent="0.15">
      <c r="B65" s="391"/>
      <c r="AN65" s="1319" t="s">
        <v>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x14ac:dyDescent="0.15">
      <c r="B66" s="391"/>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x14ac:dyDescent="0.15">
      <c r="B67" s="391"/>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x14ac:dyDescent="0.15">
      <c r="B68" s="391"/>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x14ac:dyDescent="0.15">
      <c r="B69" s="391"/>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x14ac:dyDescent="0.15">
      <c r="B70" s="391"/>
      <c r="H70" s="405"/>
      <c r="I70" s="405"/>
      <c r="J70" s="403"/>
      <c r="K70" s="403"/>
      <c r="L70" s="402"/>
      <c r="M70" s="403"/>
      <c r="N70" s="402"/>
      <c r="AN70" s="398"/>
      <c r="AO70" s="398"/>
      <c r="AP70" s="398"/>
      <c r="AZ70" s="398"/>
      <c r="BA70" s="398"/>
      <c r="BB70" s="398"/>
      <c r="BL70" s="398"/>
      <c r="BM70" s="398"/>
      <c r="BN70" s="398"/>
      <c r="BX70" s="398"/>
      <c r="BY70" s="398"/>
      <c r="BZ70" s="398"/>
      <c r="CJ70" s="398"/>
      <c r="CK70" s="398"/>
      <c r="CL70" s="398"/>
      <c r="CV70" s="398"/>
      <c r="CW70" s="398"/>
      <c r="CX70" s="398"/>
    </row>
    <row r="71" spans="2:107" ht="13.5" x14ac:dyDescent="0.15">
      <c r="B71" s="391"/>
      <c r="G71" s="401"/>
      <c r="I71" s="404"/>
      <c r="J71" s="403"/>
      <c r="K71" s="403"/>
      <c r="L71" s="402"/>
      <c r="M71" s="403"/>
      <c r="N71" s="402"/>
      <c r="AM71" s="401"/>
      <c r="AN71" s="390" t="s">
        <v>612</v>
      </c>
    </row>
    <row r="72" spans="2:107" ht="13.5" x14ac:dyDescent="0.15">
      <c r="B72" s="391"/>
      <c r="G72" s="1328"/>
      <c r="H72" s="1328"/>
      <c r="I72" s="1328"/>
      <c r="J72" s="1328"/>
      <c r="K72" s="400"/>
      <c r="L72" s="400"/>
      <c r="M72" s="399"/>
      <c r="N72" s="399"/>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ht="13.5" x14ac:dyDescent="0.15">
      <c r="B73" s="391"/>
      <c r="G73" s="1318"/>
      <c r="H73" s="1318"/>
      <c r="I73" s="1318"/>
      <c r="J73" s="1318"/>
      <c r="K73" s="1336"/>
      <c r="L73" s="1336"/>
      <c r="M73" s="1336"/>
      <c r="N73" s="1336"/>
      <c r="AM73" s="398"/>
      <c r="AN73" s="1332" t="s">
        <v>611</v>
      </c>
      <c r="AO73" s="1332"/>
      <c r="AP73" s="1332"/>
      <c r="AQ73" s="1332"/>
      <c r="AR73" s="1332"/>
      <c r="AS73" s="1332"/>
      <c r="AT73" s="1332"/>
      <c r="AU73" s="1332"/>
      <c r="AV73" s="1332"/>
      <c r="AW73" s="1332"/>
      <c r="AX73" s="1332"/>
      <c r="AY73" s="1332"/>
      <c r="AZ73" s="1332"/>
      <c r="BA73" s="1332"/>
      <c r="BB73" s="1332" t="s">
        <v>609</v>
      </c>
      <c r="BC73" s="1332"/>
      <c r="BD73" s="1332"/>
      <c r="BE73" s="1332"/>
      <c r="BF73" s="1332"/>
      <c r="BG73" s="1332"/>
      <c r="BH73" s="1332"/>
      <c r="BI73" s="1332"/>
      <c r="BJ73" s="1332"/>
      <c r="BK73" s="1332"/>
      <c r="BL73" s="1332"/>
      <c r="BM73" s="1332"/>
      <c r="BN73" s="1332"/>
      <c r="BO73" s="1332"/>
      <c r="BP73" s="1317">
        <v>82.3</v>
      </c>
      <c r="BQ73" s="1317"/>
      <c r="BR73" s="1317"/>
      <c r="BS73" s="1317"/>
      <c r="BT73" s="1317"/>
      <c r="BU73" s="1317"/>
      <c r="BV73" s="1317"/>
      <c r="BW73" s="1317"/>
      <c r="BX73" s="1317">
        <v>90.9</v>
      </c>
      <c r="BY73" s="1317"/>
      <c r="BZ73" s="1317"/>
      <c r="CA73" s="1317"/>
      <c r="CB73" s="1317"/>
      <c r="CC73" s="1317"/>
      <c r="CD73" s="1317"/>
      <c r="CE73" s="1317"/>
      <c r="CF73" s="1317">
        <v>88.1</v>
      </c>
      <c r="CG73" s="1317"/>
      <c r="CH73" s="1317"/>
      <c r="CI73" s="1317"/>
      <c r="CJ73" s="1317"/>
      <c r="CK73" s="1317"/>
      <c r="CL73" s="1317"/>
      <c r="CM73" s="1317"/>
      <c r="CN73" s="1317">
        <v>89.2</v>
      </c>
      <c r="CO73" s="1317"/>
      <c r="CP73" s="1317"/>
      <c r="CQ73" s="1317"/>
      <c r="CR73" s="1317"/>
      <c r="CS73" s="1317"/>
      <c r="CT73" s="1317"/>
      <c r="CU73" s="1317"/>
      <c r="CV73" s="1317">
        <v>71.2</v>
      </c>
      <c r="CW73" s="1317"/>
      <c r="CX73" s="1317"/>
      <c r="CY73" s="1317"/>
      <c r="CZ73" s="1317"/>
      <c r="DA73" s="1317"/>
      <c r="DB73" s="1317"/>
      <c r="DC73" s="1317"/>
    </row>
    <row r="74" spans="2:107" ht="13.5" x14ac:dyDescent="0.15">
      <c r="B74" s="391"/>
      <c r="G74" s="1318"/>
      <c r="H74" s="1318"/>
      <c r="I74" s="1318"/>
      <c r="J74" s="1318"/>
      <c r="K74" s="1336"/>
      <c r="L74" s="1336"/>
      <c r="M74" s="1336"/>
      <c r="N74" s="1336"/>
      <c r="AM74" s="398"/>
      <c r="AN74" s="1332"/>
      <c r="AO74" s="1332"/>
      <c r="AP74" s="1332"/>
      <c r="AQ74" s="1332"/>
      <c r="AR74" s="1332"/>
      <c r="AS74" s="1332"/>
      <c r="AT74" s="1332"/>
      <c r="AU74" s="1332"/>
      <c r="AV74" s="1332"/>
      <c r="AW74" s="1332"/>
      <c r="AX74" s="1332"/>
      <c r="AY74" s="1332"/>
      <c r="AZ74" s="1332"/>
      <c r="BA74" s="1332"/>
      <c r="BB74" s="1332"/>
      <c r="BC74" s="1332"/>
      <c r="BD74" s="1332"/>
      <c r="BE74" s="1332"/>
      <c r="BF74" s="1332"/>
      <c r="BG74" s="1332"/>
      <c r="BH74" s="1332"/>
      <c r="BI74" s="1332"/>
      <c r="BJ74" s="1332"/>
      <c r="BK74" s="1332"/>
      <c r="BL74" s="1332"/>
      <c r="BM74" s="1332"/>
      <c r="BN74" s="1332"/>
      <c r="BO74" s="1332"/>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5" x14ac:dyDescent="0.15">
      <c r="B75" s="391"/>
      <c r="G75" s="1318"/>
      <c r="H75" s="1318"/>
      <c r="I75" s="1328"/>
      <c r="J75" s="1328"/>
      <c r="K75" s="1333"/>
      <c r="L75" s="1333"/>
      <c r="M75" s="1333"/>
      <c r="N75" s="1333"/>
      <c r="AM75" s="398"/>
      <c r="AN75" s="1332"/>
      <c r="AO75" s="1332"/>
      <c r="AP75" s="1332"/>
      <c r="AQ75" s="1332"/>
      <c r="AR75" s="1332"/>
      <c r="AS75" s="1332"/>
      <c r="AT75" s="1332"/>
      <c r="AU75" s="1332"/>
      <c r="AV75" s="1332"/>
      <c r="AW75" s="1332"/>
      <c r="AX75" s="1332"/>
      <c r="AY75" s="1332"/>
      <c r="AZ75" s="1332"/>
      <c r="BA75" s="1332"/>
      <c r="BB75" s="1332" t="s">
        <v>608</v>
      </c>
      <c r="BC75" s="1332"/>
      <c r="BD75" s="1332"/>
      <c r="BE75" s="1332"/>
      <c r="BF75" s="1332"/>
      <c r="BG75" s="1332"/>
      <c r="BH75" s="1332"/>
      <c r="BI75" s="1332"/>
      <c r="BJ75" s="1332"/>
      <c r="BK75" s="1332"/>
      <c r="BL75" s="1332"/>
      <c r="BM75" s="1332"/>
      <c r="BN75" s="1332"/>
      <c r="BO75" s="1332"/>
      <c r="BP75" s="1317">
        <v>7.9</v>
      </c>
      <c r="BQ75" s="1317"/>
      <c r="BR75" s="1317"/>
      <c r="BS75" s="1317"/>
      <c r="BT75" s="1317"/>
      <c r="BU75" s="1317"/>
      <c r="BV75" s="1317"/>
      <c r="BW75" s="1317"/>
      <c r="BX75" s="1317">
        <v>7.7</v>
      </c>
      <c r="BY75" s="1317"/>
      <c r="BZ75" s="1317"/>
      <c r="CA75" s="1317"/>
      <c r="CB75" s="1317"/>
      <c r="CC75" s="1317"/>
      <c r="CD75" s="1317"/>
      <c r="CE75" s="1317"/>
      <c r="CF75" s="1317">
        <v>7.5</v>
      </c>
      <c r="CG75" s="1317"/>
      <c r="CH75" s="1317"/>
      <c r="CI75" s="1317"/>
      <c r="CJ75" s="1317"/>
      <c r="CK75" s="1317"/>
      <c r="CL75" s="1317"/>
      <c r="CM75" s="1317"/>
      <c r="CN75" s="1317">
        <v>7.5</v>
      </c>
      <c r="CO75" s="1317"/>
      <c r="CP75" s="1317"/>
      <c r="CQ75" s="1317"/>
      <c r="CR75" s="1317"/>
      <c r="CS75" s="1317"/>
      <c r="CT75" s="1317"/>
      <c r="CU75" s="1317"/>
      <c r="CV75" s="1317">
        <v>7.4</v>
      </c>
      <c r="CW75" s="1317"/>
      <c r="CX75" s="1317"/>
      <c r="CY75" s="1317"/>
      <c r="CZ75" s="1317"/>
      <c r="DA75" s="1317"/>
      <c r="DB75" s="1317"/>
      <c r="DC75" s="1317"/>
    </row>
    <row r="76" spans="2:107" ht="13.5" x14ac:dyDescent="0.15">
      <c r="B76" s="391"/>
      <c r="G76" s="1318"/>
      <c r="H76" s="1318"/>
      <c r="I76" s="1328"/>
      <c r="J76" s="1328"/>
      <c r="K76" s="1333"/>
      <c r="L76" s="1333"/>
      <c r="M76" s="1333"/>
      <c r="N76" s="1333"/>
      <c r="AM76" s="398"/>
      <c r="AN76" s="1332"/>
      <c r="AO76" s="1332"/>
      <c r="AP76" s="1332"/>
      <c r="AQ76" s="1332"/>
      <c r="AR76" s="1332"/>
      <c r="AS76" s="1332"/>
      <c r="AT76" s="1332"/>
      <c r="AU76" s="1332"/>
      <c r="AV76" s="1332"/>
      <c r="AW76" s="1332"/>
      <c r="AX76" s="1332"/>
      <c r="AY76" s="1332"/>
      <c r="AZ76" s="1332"/>
      <c r="BA76" s="1332"/>
      <c r="BB76" s="1332"/>
      <c r="BC76" s="1332"/>
      <c r="BD76" s="1332"/>
      <c r="BE76" s="1332"/>
      <c r="BF76" s="1332"/>
      <c r="BG76" s="1332"/>
      <c r="BH76" s="1332"/>
      <c r="BI76" s="1332"/>
      <c r="BJ76" s="1332"/>
      <c r="BK76" s="1332"/>
      <c r="BL76" s="1332"/>
      <c r="BM76" s="1332"/>
      <c r="BN76" s="1332"/>
      <c r="BO76" s="1332"/>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5" x14ac:dyDescent="0.15">
      <c r="B77" s="391"/>
      <c r="G77" s="1328"/>
      <c r="H77" s="1328"/>
      <c r="I77" s="1328"/>
      <c r="J77" s="1328"/>
      <c r="K77" s="1336"/>
      <c r="L77" s="1336"/>
      <c r="M77" s="1336"/>
      <c r="N77" s="1336"/>
      <c r="AN77" s="1316" t="s">
        <v>610</v>
      </c>
      <c r="AO77" s="1316"/>
      <c r="AP77" s="1316"/>
      <c r="AQ77" s="1316"/>
      <c r="AR77" s="1316"/>
      <c r="AS77" s="1316"/>
      <c r="AT77" s="1316"/>
      <c r="AU77" s="1316"/>
      <c r="AV77" s="1316"/>
      <c r="AW77" s="1316"/>
      <c r="AX77" s="1316"/>
      <c r="AY77" s="1316"/>
      <c r="AZ77" s="1316"/>
      <c r="BA77" s="1316"/>
      <c r="BB77" s="1332" t="s">
        <v>609</v>
      </c>
      <c r="BC77" s="1332"/>
      <c r="BD77" s="1332"/>
      <c r="BE77" s="1332"/>
      <c r="BF77" s="1332"/>
      <c r="BG77" s="1332"/>
      <c r="BH77" s="1332"/>
      <c r="BI77" s="1332"/>
      <c r="BJ77" s="1332"/>
      <c r="BK77" s="1332"/>
      <c r="BL77" s="1332"/>
      <c r="BM77" s="1332"/>
      <c r="BN77" s="1332"/>
      <c r="BO77" s="1332"/>
      <c r="BP77" s="1317">
        <v>15.5</v>
      </c>
      <c r="BQ77" s="1317"/>
      <c r="BR77" s="1317"/>
      <c r="BS77" s="1317"/>
      <c r="BT77" s="1317"/>
      <c r="BU77" s="1317"/>
      <c r="BV77" s="1317"/>
      <c r="BW77" s="1317"/>
      <c r="BX77" s="1317">
        <v>14</v>
      </c>
      <c r="BY77" s="1317"/>
      <c r="BZ77" s="1317"/>
      <c r="CA77" s="1317"/>
      <c r="CB77" s="1317"/>
      <c r="CC77" s="1317"/>
      <c r="CD77" s="1317"/>
      <c r="CE77" s="1317"/>
      <c r="CF77" s="1317">
        <v>11.4</v>
      </c>
      <c r="CG77" s="1317"/>
      <c r="CH77" s="1317"/>
      <c r="CI77" s="1317"/>
      <c r="CJ77" s="1317"/>
      <c r="CK77" s="1317"/>
      <c r="CL77" s="1317"/>
      <c r="CM77" s="1317"/>
      <c r="CN77" s="1317">
        <v>10.4</v>
      </c>
      <c r="CO77" s="1317"/>
      <c r="CP77" s="1317"/>
      <c r="CQ77" s="1317"/>
      <c r="CR77" s="1317"/>
      <c r="CS77" s="1317"/>
      <c r="CT77" s="1317"/>
      <c r="CU77" s="1317"/>
      <c r="CV77" s="1317">
        <v>10.9</v>
      </c>
      <c r="CW77" s="1317"/>
      <c r="CX77" s="1317"/>
      <c r="CY77" s="1317"/>
      <c r="CZ77" s="1317"/>
      <c r="DA77" s="1317"/>
      <c r="DB77" s="1317"/>
      <c r="DC77" s="1317"/>
    </row>
    <row r="78" spans="2:107" ht="13.5" x14ac:dyDescent="0.15">
      <c r="B78" s="391"/>
      <c r="G78" s="1328"/>
      <c r="H78" s="1328"/>
      <c r="I78" s="1328"/>
      <c r="J78" s="1328"/>
      <c r="K78" s="1336"/>
      <c r="L78" s="1336"/>
      <c r="M78" s="1336"/>
      <c r="N78" s="1336"/>
      <c r="AN78" s="1316"/>
      <c r="AO78" s="1316"/>
      <c r="AP78" s="1316"/>
      <c r="AQ78" s="1316"/>
      <c r="AR78" s="1316"/>
      <c r="AS78" s="1316"/>
      <c r="AT78" s="1316"/>
      <c r="AU78" s="1316"/>
      <c r="AV78" s="1316"/>
      <c r="AW78" s="1316"/>
      <c r="AX78" s="1316"/>
      <c r="AY78" s="1316"/>
      <c r="AZ78" s="1316"/>
      <c r="BA78" s="1316"/>
      <c r="BB78" s="1332"/>
      <c r="BC78" s="1332"/>
      <c r="BD78" s="1332"/>
      <c r="BE78" s="1332"/>
      <c r="BF78" s="1332"/>
      <c r="BG78" s="1332"/>
      <c r="BH78" s="1332"/>
      <c r="BI78" s="1332"/>
      <c r="BJ78" s="1332"/>
      <c r="BK78" s="1332"/>
      <c r="BL78" s="1332"/>
      <c r="BM78" s="1332"/>
      <c r="BN78" s="1332"/>
      <c r="BO78" s="1332"/>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5" x14ac:dyDescent="0.15">
      <c r="B79" s="391"/>
      <c r="G79" s="1328"/>
      <c r="H79" s="1328"/>
      <c r="I79" s="1334"/>
      <c r="J79" s="1334"/>
      <c r="K79" s="1337"/>
      <c r="L79" s="1337"/>
      <c r="M79" s="1337"/>
      <c r="N79" s="1337"/>
      <c r="AN79" s="1316"/>
      <c r="AO79" s="1316"/>
      <c r="AP79" s="1316"/>
      <c r="AQ79" s="1316"/>
      <c r="AR79" s="1316"/>
      <c r="AS79" s="1316"/>
      <c r="AT79" s="1316"/>
      <c r="AU79" s="1316"/>
      <c r="AV79" s="1316"/>
      <c r="AW79" s="1316"/>
      <c r="AX79" s="1316"/>
      <c r="AY79" s="1316"/>
      <c r="AZ79" s="1316"/>
      <c r="BA79" s="1316"/>
      <c r="BB79" s="1332" t="s">
        <v>608</v>
      </c>
      <c r="BC79" s="1332"/>
      <c r="BD79" s="1332"/>
      <c r="BE79" s="1332"/>
      <c r="BF79" s="1332"/>
      <c r="BG79" s="1332"/>
      <c r="BH79" s="1332"/>
      <c r="BI79" s="1332"/>
      <c r="BJ79" s="1332"/>
      <c r="BK79" s="1332"/>
      <c r="BL79" s="1332"/>
      <c r="BM79" s="1332"/>
      <c r="BN79" s="1332"/>
      <c r="BO79" s="1332"/>
      <c r="BP79" s="1317">
        <v>6.6</v>
      </c>
      <c r="BQ79" s="1317"/>
      <c r="BR79" s="1317"/>
      <c r="BS79" s="1317"/>
      <c r="BT79" s="1317"/>
      <c r="BU79" s="1317"/>
      <c r="BV79" s="1317"/>
      <c r="BW79" s="1317"/>
      <c r="BX79" s="1317">
        <v>6.5</v>
      </c>
      <c r="BY79" s="1317"/>
      <c r="BZ79" s="1317"/>
      <c r="CA79" s="1317"/>
      <c r="CB79" s="1317"/>
      <c r="CC79" s="1317"/>
      <c r="CD79" s="1317"/>
      <c r="CE79" s="1317"/>
      <c r="CF79" s="1317">
        <v>6.7</v>
      </c>
      <c r="CG79" s="1317"/>
      <c r="CH79" s="1317"/>
      <c r="CI79" s="1317"/>
      <c r="CJ79" s="1317"/>
      <c r="CK79" s="1317"/>
      <c r="CL79" s="1317"/>
      <c r="CM79" s="1317"/>
      <c r="CN79" s="1317">
        <v>6.6</v>
      </c>
      <c r="CO79" s="1317"/>
      <c r="CP79" s="1317"/>
      <c r="CQ79" s="1317"/>
      <c r="CR79" s="1317"/>
      <c r="CS79" s="1317"/>
      <c r="CT79" s="1317"/>
      <c r="CU79" s="1317"/>
      <c r="CV79" s="1317">
        <v>5.9</v>
      </c>
      <c r="CW79" s="1317"/>
      <c r="CX79" s="1317"/>
      <c r="CY79" s="1317"/>
      <c r="CZ79" s="1317"/>
      <c r="DA79" s="1317"/>
      <c r="DB79" s="1317"/>
      <c r="DC79" s="1317"/>
    </row>
    <row r="80" spans="2:107" ht="13.5" x14ac:dyDescent="0.15">
      <c r="B80" s="391"/>
      <c r="G80" s="1328"/>
      <c r="H80" s="1328"/>
      <c r="I80" s="1334"/>
      <c r="J80" s="1334"/>
      <c r="K80" s="1337"/>
      <c r="L80" s="1337"/>
      <c r="M80" s="1337"/>
      <c r="N80" s="1337"/>
      <c r="AN80" s="1316"/>
      <c r="AO80" s="1316"/>
      <c r="AP80" s="1316"/>
      <c r="AQ80" s="1316"/>
      <c r="AR80" s="1316"/>
      <c r="AS80" s="1316"/>
      <c r="AT80" s="1316"/>
      <c r="AU80" s="1316"/>
      <c r="AV80" s="1316"/>
      <c r="AW80" s="1316"/>
      <c r="AX80" s="1316"/>
      <c r="AY80" s="1316"/>
      <c r="AZ80" s="1316"/>
      <c r="BA80" s="1316"/>
      <c r="BB80" s="1332"/>
      <c r="BC80" s="1332"/>
      <c r="BD80" s="1332"/>
      <c r="BE80" s="1332"/>
      <c r="BF80" s="1332"/>
      <c r="BG80" s="1332"/>
      <c r="BH80" s="1332"/>
      <c r="BI80" s="1332"/>
      <c r="BJ80" s="1332"/>
      <c r="BK80" s="1332"/>
      <c r="BL80" s="1332"/>
      <c r="BM80" s="1332"/>
      <c r="BN80" s="1332"/>
      <c r="BO80" s="1332"/>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5" x14ac:dyDescent="0.15">
      <c r="B81" s="391"/>
    </row>
    <row r="82" spans="2:109" ht="17.25" x14ac:dyDescent="0.15">
      <c r="B82" s="391"/>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5" x14ac:dyDescent="0.15">
      <c r="B83" s="396"/>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4"/>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393"/>
      <c r="AQ87" s="393"/>
      <c r="BC87" s="393"/>
      <c r="BO87" s="393"/>
      <c r="CA87" s="393"/>
      <c r="CM87" s="393"/>
      <c r="CY87" s="393"/>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rnw+BIVwDpSqTIw1f6Dc57SocV1NLHchQo3FYOhFWu0EY/f1WD4drw5lM0Lm94nRqsNs8G6/bM777lptUIrZw==" saltValue="GsEbGJrnHTQFX9H2eyApG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xsBqQkPwnSAQvpEBJWWfmw4mN+JS+2wpb6I3Q1AQBvXpfGBSc/aIlEtX3ufGir6cb9enZ44uzqh0LPDhTYfFTw==" saltValue="DybC9ySnCgZ+S1GdeV4Xr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PTjQsIc2i12isGIrXH/9ZwbZ/1F+Vq7IErfQyDezXAeHbY33NVT0PHxWk9slRTCGeexAbVtSz9GaE1mPbDnQQ==" saltValue="Xeql2YMEYDTSuBsXslfsn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46682</v>
      </c>
      <c r="E3" s="162"/>
      <c r="F3" s="163">
        <v>57122</v>
      </c>
      <c r="G3" s="164"/>
      <c r="H3" s="165"/>
    </row>
    <row r="4" spans="1:8" x14ac:dyDescent="0.15">
      <c r="A4" s="166"/>
      <c r="B4" s="167"/>
      <c r="C4" s="168"/>
      <c r="D4" s="169">
        <v>34039</v>
      </c>
      <c r="E4" s="170"/>
      <c r="F4" s="171">
        <v>36191</v>
      </c>
      <c r="G4" s="172"/>
      <c r="H4" s="173"/>
    </row>
    <row r="5" spans="1:8" x14ac:dyDescent="0.15">
      <c r="A5" s="154" t="s">
        <v>557</v>
      </c>
      <c r="B5" s="159"/>
      <c r="C5" s="160"/>
      <c r="D5" s="161">
        <v>41027</v>
      </c>
      <c r="E5" s="162"/>
      <c r="F5" s="163">
        <v>53655</v>
      </c>
      <c r="G5" s="164"/>
      <c r="H5" s="165"/>
    </row>
    <row r="6" spans="1:8" x14ac:dyDescent="0.15">
      <c r="A6" s="166"/>
      <c r="B6" s="167"/>
      <c r="C6" s="168"/>
      <c r="D6" s="169">
        <v>29246</v>
      </c>
      <c r="E6" s="170"/>
      <c r="F6" s="171">
        <v>32719</v>
      </c>
      <c r="G6" s="172"/>
      <c r="H6" s="173"/>
    </row>
    <row r="7" spans="1:8" x14ac:dyDescent="0.15">
      <c r="A7" s="154" t="s">
        <v>558</v>
      </c>
      <c r="B7" s="159"/>
      <c r="C7" s="160"/>
      <c r="D7" s="161">
        <v>45850</v>
      </c>
      <c r="E7" s="162"/>
      <c r="F7" s="163">
        <v>53869</v>
      </c>
      <c r="G7" s="164"/>
      <c r="H7" s="165"/>
    </row>
    <row r="8" spans="1:8" x14ac:dyDescent="0.15">
      <c r="A8" s="166"/>
      <c r="B8" s="167"/>
      <c r="C8" s="168"/>
      <c r="D8" s="169">
        <v>29348</v>
      </c>
      <c r="E8" s="170"/>
      <c r="F8" s="171">
        <v>35046</v>
      </c>
      <c r="G8" s="172"/>
      <c r="H8" s="173"/>
    </row>
    <row r="9" spans="1:8" x14ac:dyDescent="0.15">
      <c r="A9" s="154" t="s">
        <v>559</v>
      </c>
      <c r="B9" s="159"/>
      <c r="C9" s="160"/>
      <c r="D9" s="161">
        <v>69628</v>
      </c>
      <c r="E9" s="162"/>
      <c r="F9" s="163">
        <v>59119</v>
      </c>
      <c r="G9" s="164"/>
      <c r="H9" s="165"/>
    </row>
    <row r="10" spans="1:8" x14ac:dyDescent="0.15">
      <c r="A10" s="166"/>
      <c r="B10" s="167"/>
      <c r="C10" s="168"/>
      <c r="D10" s="169">
        <v>30193</v>
      </c>
      <c r="E10" s="170"/>
      <c r="F10" s="171">
        <v>29900</v>
      </c>
      <c r="G10" s="172"/>
      <c r="H10" s="173"/>
    </row>
    <row r="11" spans="1:8" x14ac:dyDescent="0.15">
      <c r="A11" s="154" t="s">
        <v>560</v>
      </c>
      <c r="B11" s="159"/>
      <c r="C11" s="160"/>
      <c r="D11" s="161">
        <v>88639</v>
      </c>
      <c r="E11" s="162"/>
      <c r="F11" s="163">
        <v>53895</v>
      </c>
      <c r="G11" s="164"/>
      <c r="H11" s="165"/>
    </row>
    <row r="12" spans="1:8" x14ac:dyDescent="0.15">
      <c r="A12" s="166"/>
      <c r="B12" s="167"/>
      <c r="C12" s="174"/>
      <c r="D12" s="169">
        <v>27605</v>
      </c>
      <c r="E12" s="170"/>
      <c r="F12" s="171">
        <v>31224</v>
      </c>
      <c r="G12" s="172"/>
      <c r="H12" s="173"/>
    </row>
    <row r="13" spans="1:8" x14ac:dyDescent="0.15">
      <c r="A13" s="154"/>
      <c r="B13" s="159"/>
      <c r="C13" s="175"/>
      <c r="D13" s="176">
        <v>58365</v>
      </c>
      <c r="E13" s="177"/>
      <c r="F13" s="178">
        <v>55532</v>
      </c>
      <c r="G13" s="179"/>
      <c r="H13" s="165"/>
    </row>
    <row r="14" spans="1:8" x14ac:dyDescent="0.15">
      <c r="A14" s="166"/>
      <c r="B14" s="167"/>
      <c r="C14" s="168"/>
      <c r="D14" s="169">
        <v>30086</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4.1100000000000003</v>
      </c>
      <c r="C19" s="180">
        <f>ROUND(VALUE(SUBSTITUTE(実質収支比率等に係る経年分析!G$48,"▲","-")),2)</f>
        <v>5.0999999999999996</v>
      </c>
      <c r="D19" s="180">
        <f>ROUND(VALUE(SUBSTITUTE(実質収支比率等に係る経年分析!H$48,"▲","-")),2)</f>
        <v>4.8600000000000003</v>
      </c>
      <c r="E19" s="180">
        <f>ROUND(VALUE(SUBSTITUTE(実質収支比率等に係る経年分析!I$48,"▲","-")),2)</f>
        <v>5.93</v>
      </c>
      <c r="F19" s="180">
        <f>ROUND(VALUE(SUBSTITUTE(実質収支比率等に係る経年分析!J$48,"▲","-")),2)</f>
        <v>10.43</v>
      </c>
    </row>
    <row r="20" spans="1:11" x14ac:dyDescent="0.15">
      <c r="A20" s="180" t="s">
        <v>54</v>
      </c>
      <c r="B20" s="180">
        <f>ROUND(VALUE(SUBSTITUTE(実質収支比率等に係る経年分析!F$47,"▲","-")),2)</f>
        <v>17.98</v>
      </c>
      <c r="C20" s="180">
        <f>ROUND(VALUE(SUBSTITUTE(実質収支比率等に係る経年分析!G$47,"▲","-")),2)</f>
        <v>14.43</v>
      </c>
      <c r="D20" s="180">
        <f>ROUND(VALUE(SUBSTITUTE(実質収支比率等に係る経年分析!H$47,"▲","-")),2)</f>
        <v>14.4</v>
      </c>
      <c r="E20" s="180">
        <f>ROUND(VALUE(SUBSTITUTE(実質収支比率等に係る経年分析!I$47,"▲","-")),2)</f>
        <v>14.44</v>
      </c>
      <c r="F20" s="180">
        <f>ROUND(VALUE(SUBSTITUTE(実質収支比率等に係る経年分析!J$47,"▲","-")),2)</f>
        <v>13.84</v>
      </c>
    </row>
    <row r="21" spans="1:11" x14ac:dyDescent="0.15">
      <c r="A21" s="180" t="s">
        <v>55</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-2.62</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4.75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食肉事業センター特別会計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住宅新築資金等貸付特別会計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2.79</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8.6999999999999993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741</v>
      </c>
      <c r="E42" s="182"/>
      <c r="F42" s="182"/>
      <c r="G42" s="182">
        <f>'実質公債費比率（分子）の構造'!L$52</f>
        <v>752</v>
      </c>
      <c r="H42" s="182"/>
      <c r="I42" s="182"/>
      <c r="J42" s="182">
        <f>'実質公債費比率（分子）の構造'!M$52</f>
        <v>751</v>
      </c>
      <c r="K42" s="182"/>
      <c r="L42" s="182"/>
      <c r="M42" s="182">
        <f>'実質公債費比率（分子）の構造'!N$52</f>
        <v>740</v>
      </c>
      <c r="N42" s="182"/>
      <c r="O42" s="182"/>
      <c r="P42" s="182">
        <f>'実質公債費比率（分子）の構造'!O$52</f>
        <v>734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26</v>
      </c>
      <c r="C44" s="182"/>
      <c r="D44" s="182"/>
      <c r="E44" s="182">
        <f>'実質公債費比率（分子）の構造'!L$50</f>
        <v>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137</v>
      </c>
      <c r="C45" s="182"/>
      <c r="D45" s="182"/>
      <c r="E45" s="182">
        <f>'実質公債費比率（分子）の構造'!L$49</f>
        <v>140</v>
      </c>
      <c r="F45" s="182"/>
      <c r="G45" s="182"/>
      <c r="H45" s="182">
        <f>'実質公債費比率（分子）の構造'!M$49</f>
        <v>144</v>
      </c>
      <c r="I45" s="182"/>
      <c r="J45" s="182"/>
      <c r="K45" s="182">
        <f>'実質公債費比率（分子）の構造'!N$49</f>
        <v>146</v>
      </c>
      <c r="L45" s="182"/>
      <c r="M45" s="182"/>
      <c r="N45" s="182">
        <f>'実質公債費比率（分子）の構造'!O$49</f>
        <v>147</v>
      </c>
      <c r="O45" s="182"/>
      <c r="P45" s="182"/>
    </row>
    <row r="46" spans="1:16" x14ac:dyDescent="0.15">
      <c r="A46" s="182" t="s">
        <v>66</v>
      </c>
      <c r="B46" s="182">
        <f>'実質公債費比率（分子）の構造'!K$48</f>
        <v>231</v>
      </c>
      <c r="C46" s="182"/>
      <c r="D46" s="182"/>
      <c r="E46" s="182">
        <f>'実質公債費比率（分子）の構造'!L$48</f>
        <v>232</v>
      </c>
      <c r="F46" s="182"/>
      <c r="G46" s="182"/>
      <c r="H46" s="182">
        <f>'実質公債費比率（分子）の構造'!M$48</f>
        <v>238</v>
      </c>
      <c r="I46" s="182"/>
      <c r="J46" s="182"/>
      <c r="K46" s="182">
        <f>'実質公債費比率（分子）の構造'!N$48</f>
        <v>234</v>
      </c>
      <c r="L46" s="182"/>
      <c r="M46" s="182"/>
      <c r="N46" s="182">
        <f>'実質公債費比率（分子）の構造'!O$48</f>
        <v>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805</v>
      </c>
      <c r="C49" s="182"/>
      <c r="D49" s="182"/>
      <c r="E49" s="182">
        <f>'実質公債費比率（分子）の構造'!L$45</f>
        <v>826</v>
      </c>
      <c r="F49" s="182"/>
      <c r="G49" s="182"/>
      <c r="H49" s="182">
        <f>'実質公債費比率（分子）の構造'!M$45</f>
        <v>811</v>
      </c>
      <c r="I49" s="182"/>
      <c r="J49" s="182"/>
      <c r="K49" s="182">
        <f>'実質公債費比率（分子）の構造'!N$45</f>
        <v>820</v>
      </c>
      <c r="L49" s="182"/>
      <c r="M49" s="182"/>
      <c r="N49" s="182">
        <f>'実質公債費比率（分子）の構造'!O$45</f>
        <v>854</v>
      </c>
      <c r="O49" s="182"/>
      <c r="P49" s="182"/>
    </row>
    <row r="50" spans="1:16" x14ac:dyDescent="0.15">
      <c r="A50" s="182" t="s">
        <v>70</v>
      </c>
      <c r="B50" s="182" t="e">
        <f>NA()</f>
        <v>#N/A</v>
      </c>
      <c r="C50" s="182">
        <f>IF(ISNUMBER('実質公債費比率（分子）の構造'!K$53),'実質公債費比率（分子）の構造'!K$53,NA())</f>
        <v>458</v>
      </c>
      <c r="D50" s="182" t="e">
        <f>NA()</f>
        <v>#N/A</v>
      </c>
      <c r="E50" s="182" t="e">
        <f>NA()</f>
        <v>#N/A</v>
      </c>
      <c r="F50" s="182">
        <f>IF(ISNUMBER('実質公債費比率（分子）の構造'!L$53),'実質公債費比率（分子）の構造'!L$53,NA())</f>
        <v>453</v>
      </c>
      <c r="G50" s="182" t="e">
        <f>NA()</f>
        <v>#N/A</v>
      </c>
      <c r="H50" s="182" t="e">
        <f>NA()</f>
        <v>#N/A</v>
      </c>
      <c r="I50" s="182">
        <f>IF(ISNUMBER('実質公債費比率（分子）の構造'!M$53),'実質公債費比率（分子）の構造'!M$53,NA())</f>
        <v>442</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453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8549</v>
      </c>
      <c r="E56" s="181"/>
      <c r="F56" s="181"/>
      <c r="G56" s="181">
        <f>'将来負担比率（分子）の構造'!J$52</f>
        <v>8385</v>
      </c>
      <c r="H56" s="181"/>
      <c r="I56" s="181"/>
      <c r="J56" s="181">
        <f>'将来負担比率（分子）の構造'!K$52</f>
        <v>8329</v>
      </c>
      <c r="K56" s="181"/>
      <c r="L56" s="181"/>
      <c r="M56" s="181">
        <f>'将来負担比率（分子）の構造'!L$52</f>
        <v>8098</v>
      </c>
      <c r="N56" s="181"/>
      <c r="O56" s="181"/>
      <c r="P56" s="181">
        <f>'将来負担比率（分子）の構造'!M$52</f>
        <v>8214</v>
      </c>
    </row>
    <row r="57" spans="1:16" x14ac:dyDescent="0.15">
      <c r="A57" s="181" t="s">
        <v>41</v>
      </c>
      <c r="B57" s="181"/>
      <c r="C57" s="181"/>
      <c r="D57" s="181">
        <f>'将来負担比率（分子）の構造'!I$51</f>
        <v>143</v>
      </c>
      <c r="E57" s="181"/>
      <c r="F57" s="181"/>
      <c r="G57" s="181">
        <f>'将来負担比率（分子）の構造'!J$51</f>
        <v>139</v>
      </c>
      <c r="H57" s="181"/>
      <c r="I57" s="181"/>
      <c r="J57" s="181">
        <f>'将来負担比率（分子）の構造'!K$51</f>
        <v>115</v>
      </c>
      <c r="K57" s="181"/>
      <c r="L57" s="181"/>
      <c r="M57" s="181">
        <f>'将来負担比率（分子）の構造'!L$51</f>
        <v>98</v>
      </c>
      <c r="N57" s="181"/>
      <c r="O57" s="181"/>
      <c r="P57" s="181">
        <f>'将来負担比率（分子）の構造'!M$51</f>
        <v>81</v>
      </c>
    </row>
    <row r="58" spans="1:16" x14ac:dyDescent="0.15">
      <c r="A58" s="181" t="s">
        <v>40</v>
      </c>
      <c r="B58" s="181"/>
      <c r="C58" s="181"/>
      <c r="D58" s="181">
        <f>'将来負担比率（分子）の構造'!I$50</f>
        <v>2054</v>
      </c>
      <c r="E58" s="181"/>
      <c r="F58" s="181"/>
      <c r="G58" s="181">
        <f>'将来負担比率（分子）の構造'!J$50</f>
        <v>1734</v>
      </c>
      <c r="H58" s="181"/>
      <c r="I58" s="181"/>
      <c r="J58" s="181">
        <f>'将来負担比率（分子）の構造'!K$50</f>
        <v>2060</v>
      </c>
      <c r="K58" s="181"/>
      <c r="L58" s="181"/>
      <c r="M58" s="181">
        <f>'将来負担比率（分子）の構造'!L$50</f>
        <v>2426</v>
      </c>
      <c r="N58" s="181"/>
      <c r="O58" s="181"/>
      <c r="P58" s="181">
        <f>'将来負担比率（分子）の構造'!M$50</f>
        <v>3102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2171</v>
      </c>
      <c r="C62" s="181"/>
      <c r="D62" s="181"/>
      <c r="E62" s="181">
        <f>'将来負担比率（分子）の構造'!J$45</f>
        <v>2218</v>
      </c>
      <c r="F62" s="181"/>
      <c r="G62" s="181"/>
      <c r="H62" s="181">
        <f>'将来負担比率（分子）の構造'!K$45</f>
        <v>2136</v>
      </c>
      <c r="I62" s="181"/>
      <c r="J62" s="181"/>
      <c r="K62" s="181">
        <f>'将来負担比率（分子）の構造'!L$45</f>
        <v>2177</v>
      </c>
      <c r="L62" s="181"/>
      <c r="M62" s="181"/>
      <c r="N62" s="181">
        <f>'将来負担比率（分子）の構造'!M$45</f>
        <v>2219</v>
      </c>
      <c r="O62" s="181"/>
      <c r="P62" s="181"/>
    </row>
    <row r="63" spans="1:16" x14ac:dyDescent="0.15">
      <c r="A63" s="181" t="s">
        <v>33</v>
      </c>
      <c r="B63" s="181">
        <f>'将来負担比率（分子）の構造'!I$44</f>
        <v>957</v>
      </c>
      <c r="C63" s="181"/>
      <c r="D63" s="181"/>
      <c r="E63" s="181">
        <f>'将来負担比率（分子）の構造'!J$44</f>
        <v>840</v>
      </c>
      <c r="F63" s="181"/>
      <c r="G63" s="181"/>
      <c r="H63" s="181">
        <f>'将来負担比率（分子）の構造'!K$44</f>
        <v>705</v>
      </c>
      <c r="I63" s="181"/>
      <c r="J63" s="181"/>
      <c r="K63" s="181">
        <f>'将来負担比率（分子）の構造'!L$44</f>
        <v>535</v>
      </c>
      <c r="L63" s="181"/>
      <c r="M63" s="181"/>
      <c r="N63" s="181">
        <f>'将来負担比率（分子）の構造'!M$44</f>
        <v>510</v>
      </c>
      <c r="O63" s="181"/>
      <c r="P63" s="181"/>
    </row>
    <row r="64" spans="1:16" x14ac:dyDescent="0.15">
      <c r="A64" s="181" t="s">
        <v>32</v>
      </c>
      <c r="B64" s="181">
        <f>'将来負担比率（分子）の構造'!I$43</f>
        <v>2666</v>
      </c>
      <c r="C64" s="181"/>
      <c r="D64" s="181"/>
      <c r="E64" s="181">
        <f>'将来負担比率（分子）の構造'!J$43</f>
        <v>2498</v>
      </c>
      <c r="F64" s="181"/>
      <c r="G64" s="181"/>
      <c r="H64" s="181">
        <f>'将来負担比率（分子）の構造'!K$43</f>
        <v>2370</v>
      </c>
      <c r="I64" s="181"/>
      <c r="J64" s="181"/>
      <c r="K64" s="181">
        <f>'将来負担比率（分子）の構造'!L$43</f>
        <v>2205</v>
      </c>
      <c r="L64" s="181"/>
      <c r="M64" s="181"/>
      <c r="N64" s="181">
        <f>'将来負担比率（分子）の構造'!M$43</f>
        <v>1904</v>
      </c>
      <c r="O64" s="181"/>
      <c r="P64" s="181"/>
    </row>
    <row r="65" spans="1:16" x14ac:dyDescent="0.15">
      <c r="A65" s="181" t="s">
        <v>31</v>
      </c>
      <c r="B65" s="181">
        <f>'将来負担比率（分子）の構造'!I$42</f>
        <v>2</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9883</v>
      </c>
      <c r="C66" s="181"/>
      <c r="D66" s="181"/>
      <c r="E66" s="181">
        <f>'将来負担比率（分子）の構造'!J$41</f>
        <v>10110</v>
      </c>
      <c r="F66" s="181"/>
      <c r="G66" s="181"/>
      <c r="H66" s="181">
        <f>'将来負担比率（分子）の構造'!K$41</f>
        <v>10544</v>
      </c>
      <c r="I66" s="181"/>
      <c r="J66" s="181"/>
      <c r="K66" s="181">
        <f>'将来負担比率（分子）の構造'!L$41</f>
        <v>11005</v>
      </c>
      <c r="L66" s="181"/>
      <c r="M66" s="181"/>
      <c r="N66" s="181">
        <f>'将来負担比率（分子）の構造'!M$41</f>
        <v>11195</v>
      </c>
      <c r="O66" s="181"/>
      <c r="P66" s="181"/>
    </row>
    <row r="67" spans="1:16" x14ac:dyDescent="0.15">
      <c r="A67" s="181" t="s">
        <v>74</v>
      </c>
      <c r="B67" s="181" t="e">
        <f>NA()</f>
        <v>#N/A</v>
      </c>
      <c r="C67" s="181">
        <f>IF(ISNUMBER('将来負担比率（分子）の構造'!I$53), IF('将来負担比率（分子）の構造'!I$53 &lt; 0, 0, '将来負担比率（分子）の構造'!I$53), NA())</f>
        <v>4932</v>
      </c>
      <c r="D67" s="181" t="e">
        <f>NA()</f>
        <v>#N/A</v>
      </c>
      <c r="E67" s="181" t="e">
        <f>NA()</f>
        <v>#N/A</v>
      </c>
      <c r="F67" s="181">
        <f>IF(ISNUMBER('将来負担比率（分子）の構造'!J$53), IF('将来負担比率（分子）の構造'!J$53 &lt; 0, 0, '将来負担比率（分子）の構造'!J$53), NA())</f>
        <v>5410</v>
      </c>
      <c r="G67" s="181" t="e">
        <f>NA()</f>
        <v>#N/A</v>
      </c>
      <c r="H67" s="181" t="e">
        <f>NA()</f>
        <v>#N/A</v>
      </c>
      <c r="I67" s="181">
        <f>IF(ISNUMBER('将来負担比率（分子）の構造'!K$53), IF('将来負担比率（分子）の構造'!K$53 &lt; 0, 0, '将来負担比率（分子）の構造'!K$53), NA())</f>
        <v>5251</v>
      </c>
      <c r="J67" s="181" t="e">
        <f>NA()</f>
        <v>#N/A</v>
      </c>
      <c r="K67" s="181" t="e">
        <f>NA()</f>
        <v>#N/A</v>
      </c>
      <c r="L67" s="181">
        <f>IF(ISNUMBER('将来負担比率（分子）の構造'!L$53), IF('将来負担比率（分子）の構造'!L$53 &lt; 0, 0, '将来負担比率（分子）の構造'!L$53), NA())</f>
        <v>5301</v>
      </c>
      <c r="M67" s="181" t="e">
        <f>NA()</f>
        <v>#N/A</v>
      </c>
      <c r="N67" s="181" t="e">
        <f>NA()</f>
        <v>#N/A</v>
      </c>
      <c r="O67" s="181">
        <f>IF(ISNUMBER('将来負担比率（分子）の構造'!M$53), IF('将来負担比率（分子）の構造'!M$53 &lt; 0, 0, '将来負担比率（分子）の構造'!M$53), NA())</f>
        <v>4431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962</v>
      </c>
      <c r="C72" s="185">
        <f>基金残高に係る経年分析!G55</f>
        <v>962</v>
      </c>
      <c r="D72" s="185">
        <f>基金残高に係る経年分析!H55</f>
        <v>962</v>
      </c>
    </row>
    <row r="73" spans="1:16" x14ac:dyDescent="0.15">
      <c r="A73" s="184" t="s">
        <v>77</v>
      </c>
      <c r="B73" s="185">
        <f>基金残高に係る経年分析!F56</f>
        <v>59</v>
      </c>
      <c r="C73" s="185">
        <f>基金残高に係る経年分析!G56</f>
        <v>59</v>
      </c>
      <c r="D73" s="185">
        <f>基金残高に係る経年分析!H56</f>
        <v>59</v>
      </c>
    </row>
    <row r="74" spans="1:16" x14ac:dyDescent="0.15">
      <c r="A74" s="184" t="s">
        <v>78</v>
      </c>
      <c r="B74" s="185">
        <f>基金残高に係る経年分析!F57</f>
        <v>644</v>
      </c>
      <c r="C74" s="185">
        <f>基金残高に係る経年分析!G57</f>
        <v>868</v>
      </c>
      <c r="D74" s="185">
        <f>基金残高に係る経年分析!H57</f>
        <v>1382</v>
      </c>
    </row>
  </sheetData>
  <sheetProtection algorithmName="SHA-512" hashValue="Ry1AxnEzjKo38FSjCsX9aXofGt12f9stBGg/o1m8IERMdSRQrdnDKiyVCukwP0htt5csG3L6m5lL9pWBtASPPw==" saltValue="flUwTXbxwIGERcuOYnl7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60" zoomScaleNormal="6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3" t="s">
        <v>214</v>
      </c>
      <c r="DI1" s="664"/>
      <c r="DJ1" s="664"/>
      <c r="DK1" s="664"/>
      <c r="DL1" s="664"/>
      <c r="DM1" s="664"/>
      <c r="DN1" s="665"/>
      <c r="DO1" s="226"/>
      <c r="DP1" s="663" t="s">
        <v>215</v>
      </c>
      <c r="DQ1" s="664"/>
      <c r="DR1" s="664"/>
      <c r="DS1" s="664"/>
      <c r="DT1" s="664"/>
      <c r="DU1" s="664"/>
      <c r="DV1" s="664"/>
      <c r="DW1" s="664"/>
      <c r="DX1" s="664"/>
      <c r="DY1" s="664"/>
      <c r="DZ1" s="664"/>
      <c r="EA1" s="664"/>
      <c r="EB1" s="664"/>
      <c r="EC1" s="66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219</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672" t="s">
        <v>223</v>
      </c>
      <c r="AQ4" s="672"/>
      <c r="AR4" s="672"/>
      <c r="AS4" s="672"/>
      <c r="AT4" s="672"/>
      <c r="AU4" s="672"/>
      <c r="AV4" s="672"/>
      <c r="AW4" s="672"/>
      <c r="AX4" s="672"/>
      <c r="AY4" s="672"/>
      <c r="AZ4" s="672"/>
      <c r="BA4" s="672"/>
      <c r="BB4" s="672"/>
      <c r="BC4" s="672"/>
      <c r="BD4" s="672"/>
      <c r="BE4" s="672"/>
      <c r="BF4" s="672"/>
      <c r="BG4" s="672" t="s">
        <v>224</v>
      </c>
      <c r="BH4" s="672"/>
      <c r="BI4" s="672"/>
      <c r="BJ4" s="672"/>
      <c r="BK4" s="672"/>
      <c r="BL4" s="672"/>
      <c r="BM4" s="672"/>
      <c r="BN4" s="672"/>
      <c r="BO4" s="672" t="s">
        <v>221</v>
      </c>
      <c r="BP4" s="672"/>
      <c r="BQ4" s="672"/>
      <c r="BR4" s="672"/>
      <c r="BS4" s="672" t="s">
        <v>225</v>
      </c>
      <c r="BT4" s="672"/>
      <c r="BU4" s="672"/>
      <c r="BV4" s="672"/>
      <c r="BW4" s="672"/>
      <c r="BX4" s="672"/>
      <c r="BY4" s="672"/>
      <c r="BZ4" s="672"/>
      <c r="CA4" s="672"/>
      <c r="CB4" s="672"/>
      <c r="CD4" s="669" t="s">
        <v>226</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30" customFormat="1" ht="11.25" customHeight="1" x14ac:dyDescent="0.15">
      <c r="B5" s="673" t="s">
        <v>227</v>
      </c>
      <c r="C5" s="674"/>
      <c r="D5" s="674"/>
      <c r="E5" s="674"/>
      <c r="F5" s="674"/>
      <c r="G5" s="674"/>
      <c r="H5" s="674"/>
      <c r="I5" s="674"/>
      <c r="J5" s="674"/>
      <c r="K5" s="674"/>
      <c r="L5" s="674"/>
      <c r="M5" s="674"/>
      <c r="N5" s="674"/>
      <c r="O5" s="674"/>
      <c r="P5" s="674"/>
      <c r="Q5" s="675"/>
      <c r="R5" s="676">
        <v>3481396</v>
      </c>
      <c r="S5" s="677"/>
      <c r="T5" s="677"/>
      <c r="U5" s="677"/>
      <c r="V5" s="677"/>
      <c r="W5" s="677"/>
      <c r="X5" s="677"/>
      <c r="Y5" s="678"/>
      <c r="Z5" s="679">
        <v>21</v>
      </c>
      <c r="AA5" s="679"/>
      <c r="AB5" s="679"/>
      <c r="AC5" s="679"/>
      <c r="AD5" s="680">
        <v>3481396</v>
      </c>
      <c r="AE5" s="680"/>
      <c r="AF5" s="680"/>
      <c r="AG5" s="680"/>
      <c r="AH5" s="680"/>
      <c r="AI5" s="680"/>
      <c r="AJ5" s="680"/>
      <c r="AK5" s="680"/>
      <c r="AL5" s="681">
        <v>53</v>
      </c>
      <c r="AM5" s="682"/>
      <c r="AN5" s="682"/>
      <c r="AO5" s="683"/>
      <c r="AP5" s="673" t="s">
        <v>228</v>
      </c>
      <c r="AQ5" s="674"/>
      <c r="AR5" s="674"/>
      <c r="AS5" s="674"/>
      <c r="AT5" s="674"/>
      <c r="AU5" s="674"/>
      <c r="AV5" s="674"/>
      <c r="AW5" s="674"/>
      <c r="AX5" s="674"/>
      <c r="AY5" s="674"/>
      <c r="AZ5" s="674"/>
      <c r="BA5" s="674"/>
      <c r="BB5" s="674"/>
      <c r="BC5" s="674"/>
      <c r="BD5" s="674"/>
      <c r="BE5" s="674"/>
      <c r="BF5" s="675"/>
      <c r="BG5" s="687">
        <v>3479626</v>
      </c>
      <c r="BH5" s="688"/>
      <c r="BI5" s="688"/>
      <c r="BJ5" s="688"/>
      <c r="BK5" s="688"/>
      <c r="BL5" s="688"/>
      <c r="BM5" s="688"/>
      <c r="BN5" s="689"/>
      <c r="BO5" s="690">
        <v>99.9</v>
      </c>
      <c r="BP5" s="690"/>
      <c r="BQ5" s="690"/>
      <c r="BR5" s="690"/>
      <c r="BS5" s="691" t="s">
        <v>179</v>
      </c>
      <c r="BT5" s="691"/>
      <c r="BU5" s="691"/>
      <c r="BV5" s="691"/>
      <c r="BW5" s="691"/>
      <c r="BX5" s="691"/>
      <c r="BY5" s="691"/>
      <c r="BZ5" s="691"/>
      <c r="CA5" s="691"/>
      <c r="CB5" s="695"/>
      <c r="CD5" s="669" t="s">
        <v>223</v>
      </c>
      <c r="CE5" s="670"/>
      <c r="CF5" s="670"/>
      <c r="CG5" s="670"/>
      <c r="CH5" s="670"/>
      <c r="CI5" s="670"/>
      <c r="CJ5" s="670"/>
      <c r="CK5" s="670"/>
      <c r="CL5" s="670"/>
      <c r="CM5" s="670"/>
      <c r="CN5" s="670"/>
      <c r="CO5" s="670"/>
      <c r="CP5" s="670"/>
      <c r="CQ5" s="671"/>
      <c r="CR5" s="669" t="s">
        <v>229</v>
      </c>
      <c r="CS5" s="670"/>
      <c r="CT5" s="670"/>
      <c r="CU5" s="670"/>
      <c r="CV5" s="670"/>
      <c r="CW5" s="670"/>
      <c r="CX5" s="670"/>
      <c r="CY5" s="671"/>
      <c r="CZ5" s="669" t="s">
        <v>221</v>
      </c>
      <c r="DA5" s="670"/>
      <c r="DB5" s="670"/>
      <c r="DC5" s="671"/>
      <c r="DD5" s="669" t="s">
        <v>230</v>
      </c>
      <c r="DE5" s="670"/>
      <c r="DF5" s="670"/>
      <c r="DG5" s="670"/>
      <c r="DH5" s="670"/>
      <c r="DI5" s="670"/>
      <c r="DJ5" s="670"/>
      <c r="DK5" s="670"/>
      <c r="DL5" s="670"/>
      <c r="DM5" s="670"/>
      <c r="DN5" s="670"/>
      <c r="DO5" s="670"/>
      <c r="DP5" s="671"/>
      <c r="DQ5" s="669" t="s">
        <v>231</v>
      </c>
      <c r="DR5" s="670"/>
      <c r="DS5" s="670"/>
      <c r="DT5" s="670"/>
      <c r="DU5" s="670"/>
      <c r="DV5" s="670"/>
      <c r="DW5" s="670"/>
      <c r="DX5" s="670"/>
      <c r="DY5" s="670"/>
      <c r="DZ5" s="670"/>
      <c r="EA5" s="670"/>
      <c r="EB5" s="670"/>
      <c r="EC5" s="671"/>
    </row>
    <row r="6" spans="2:143" ht="11.25" customHeight="1" x14ac:dyDescent="0.15">
      <c r="B6" s="684" t="s">
        <v>232</v>
      </c>
      <c r="C6" s="685"/>
      <c r="D6" s="685"/>
      <c r="E6" s="685"/>
      <c r="F6" s="685"/>
      <c r="G6" s="685"/>
      <c r="H6" s="685"/>
      <c r="I6" s="685"/>
      <c r="J6" s="685"/>
      <c r="K6" s="685"/>
      <c r="L6" s="685"/>
      <c r="M6" s="685"/>
      <c r="N6" s="685"/>
      <c r="O6" s="685"/>
      <c r="P6" s="685"/>
      <c r="Q6" s="686"/>
      <c r="R6" s="687">
        <v>179621</v>
      </c>
      <c r="S6" s="688"/>
      <c r="T6" s="688"/>
      <c r="U6" s="688"/>
      <c r="V6" s="688"/>
      <c r="W6" s="688"/>
      <c r="X6" s="688"/>
      <c r="Y6" s="689"/>
      <c r="Z6" s="690">
        <v>1.1000000000000001</v>
      </c>
      <c r="AA6" s="690"/>
      <c r="AB6" s="690"/>
      <c r="AC6" s="690"/>
      <c r="AD6" s="691">
        <v>179621</v>
      </c>
      <c r="AE6" s="691"/>
      <c r="AF6" s="691"/>
      <c r="AG6" s="691"/>
      <c r="AH6" s="691"/>
      <c r="AI6" s="691"/>
      <c r="AJ6" s="691"/>
      <c r="AK6" s="691"/>
      <c r="AL6" s="692">
        <v>2.7</v>
      </c>
      <c r="AM6" s="693"/>
      <c r="AN6" s="693"/>
      <c r="AO6" s="694"/>
      <c r="AP6" s="684" t="s">
        <v>233</v>
      </c>
      <c r="AQ6" s="685"/>
      <c r="AR6" s="685"/>
      <c r="AS6" s="685"/>
      <c r="AT6" s="685"/>
      <c r="AU6" s="685"/>
      <c r="AV6" s="685"/>
      <c r="AW6" s="685"/>
      <c r="AX6" s="685"/>
      <c r="AY6" s="685"/>
      <c r="AZ6" s="685"/>
      <c r="BA6" s="685"/>
      <c r="BB6" s="685"/>
      <c r="BC6" s="685"/>
      <c r="BD6" s="685"/>
      <c r="BE6" s="685"/>
      <c r="BF6" s="686"/>
      <c r="BG6" s="687">
        <v>3479626</v>
      </c>
      <c r="BH6" s="688"/>
      <c r="BI6" s="688"/>
      <c r="BJ6" s="688"/>
      <c r="BK6" s="688"/>
      <c r="BL6" s="688"/>
      <c r="BM6" s="688"/>
      <c r="BN6" s="689"/>
      <c r="BO6" s="690">
        <v>99.9</v>
      </c>
      <c r="BP6" s="690"/>
      <c r="BQ6" s="690"/>
      <c r="BR6" s="690"/>
      <c r="BS6" s="691" t="s">
        <v>126</v>
      </c>
      <c r="BT6" s="691"/>
      <c r="BU6" s="691"/>
      <c r="BV6" s="691"/>
      <c r="BW6" s="691"/>
      <c r="BX6" s="691"/>
      <c r="BY6" s="691"/>
      <c r="BZ6" s="691"/>
      <c r="CA6" s="691"/>
      <c r="CB6" s="695"/>
      <c r="CD6" s="698" t="s">
        <v>234</v>
      </c>
      <c r="CE6" s="699"/>
      <c r="CF6" s="699"/>
      <c r="CG6" s="699"/>
      <c r="CH6" s="699"/>
      <c r="CI6" s="699"/>
      <c r="CJ6" s="699"/>
      <c r="CK6" s="699"/>
      <c r="CL6" s="699"/>
      <c r="CM6" s="699"/>
      <c r="CN6" s="699"/>
      <c r="CO6" s="699"/>
      <c r="CP6" s="699"/>
      <c r="CQ6" s="700"/>
      <c r="CR6" s="687">
        <v>107450</v>
      </c>
      <c r="CS6" s="688"/>
      <c r="CT6" s="688"/>
      <c r="CU6" s="688"/>
      <c r="CV6" s="688"/>
      <c r="CW6" s="688"/>
      <c r="CX6" s="688"/>
      <c r="CY6" s="689"/>
      <c r="CZ6" s="681">
        <v>0.7</v>
      </c>
      <c r="DA6" s="682"/>
      <c r="DB6" s="682"/>
      <c r="DC6" s="701"/>
      <c r="DD6" s="696" t="s">
        <v>126</v>
      </c>
      <c r="DE6" s="688"/>
      <c r="DF6" s="688"/>
      <c r="DG6" s="688"/>
      <c r="DH6" s="688"/>
      <c r="DI6" s="688"/>
      <c r="DJ6" s="688"/>
      <c r="DK6" s="688"/>
      <c r="DL6" s="688"/>
      <c r="DM6" s="688"/>
      <c r="DN6" s="688"/>
      <c r="DO6" s="688"/>
      <c r="DP6" s="689"/>
      <c r="DQ6" s="696">
        <v>107373</v>
      </c>
      <c r="DR6" s="688"/>
      <c r="DS6" s="688"/>
      <c r="DT6" s="688"/>
      <c r="DU6" s="688"/>
      <c r="DV6" s="688"/>
      <c r="DW6" s="688"/>
      <c r="DX6" s="688"/>
      <c r="DY6" s="688"/>
      <c r="DZ6" s="688"/>
      <c r="EA6" s="688"/>
      <c r="EB6" s="688"/>
      <c r="EC6" s="697"/>
    </row>
    <row r="7" spans="2:143" ht="11.25" customHeight="1" x14ac:dyDescent="0.15">
      <c r="B7" s="684" t="s">
        <v>235</v>
      </c>
      <c r="C7" s="685"/>
      <c r="D7" s="685"/>
      <c r="E7" s="685"/>
      <c r="F7" s="685"/>
      <c r="G7" s="685"/>
      <c r="H7" s="685"/>
      <c r="I7" s="685"/>
      <c r="J7" s="685"/>
      <c r="K7" s="685"/>
      <c r="L7" s="685"/>
      <c r="M7" s="685"/>
      <c r="N7" s="685"/>
      <c r="O7" s="685"/>
      <c r="P7" s="685"/>
      <c r="Q7" s="686"/>
      <c r="R7" s="687">
        <v>3795</v>
      </c>
      <c r="S7" s="688"/>
      <c r="T7" s="688"/>
      <c r="U7" s="688"/>
      <c r="V7" s="688"/>
      <c r="W7" s="688"/>
      <c r="X7" s="688"/>
      <c r="Y7" s="689"/>
      <c r="Z7" s="690">
        <v>0</v>
      </c>
      <c r="AA7" s="690"/>
      <c r="AB7" s="690"/>
      <c r="AC7" s="690"/>
      <c r="AD7" s="691">
        <v>3795</v>
      </c>
      <c r="AE7" s="691"/>
      <c r="AF7" s="691"/>
      <c r="AG7" s="691"/>
      <c r="AH7" s="691"/>
      <c r="AI7" s="691"/>
      <c r="AJ7" s="691"/>
      <c r="AK7" s="691"/>
      <c r="AL7" s="692">
        <v>0.1</v>
      </c>
      <c r="AM7" s="693"/>
      <c r="AN7" s="693"/>
      <c r="AO7" s="694"/>
      <c r="AP7" s="684" t="s">
        <v>236</v>
      </c>
      <c r="AQ7" s="685"/>
      <c r="AR7" s="685"/>
      <c r="AS7" s="685"/>
      <c r="AT7" s="685"/>
      <c r="AU7" s="685"/>
      <c r="AV7" s="685"/>
      <c r="AW7" s="685"/>
      <c r="AX7" s="685"/>
      <c r="AY7" s="685"/>
      <c r="AZ7" s="685"/>
      <c r="BA7" s="685"/>
      <c r="BB7" s="685"/>
      <c r="BC7" s="685"/>
      <c r="BD7" s="685"/>
      <c r="BE7" s="685"/>
      <c r="BF7" s="686"/>
      <c r="BG7" s="687">
        <v>1467659</v>
      </c>
      <c r="BH7" s="688"/>
      <c r="BI7" s="688"/>
      <c r="BJ7" s="688"/>
      <c r="BK7" s="688"/>
      <c r="BL7" s="688"/>
      <c r="BM7" s="688"/>
      <c r="BN7" s="689"/>
      <c r="BO7" s="690">
        <v>42.2</v>
      </c>
      <c r="BP7" s="690"/>
      <c r="BQ7" s="690"/>
      <c r="BR7" s="690"/>
      <c r="BS7" s="691" t="s">
        <v>126</v>
      </c>
      <c r="BT7" s="691"/>
      <c r="BU7" s="691"/>
      <c r="BV7" s="691"/>
      <c r="BW7" s="691"/>
      <c r="BX7" s="691"/>
      <c r="BY7" s="691"/>
      <c r="BZ7" s="691"/>
      <c r="CA7" s="691"/>
      <c r="CB7" s="695"/>
      <c r="CD7" s="702" t="s">
        <v>237</v>
      </c>
      <c r="CE7" s="703"/>
      <c r="CF7" s="703"/>
      <c r="CG7" s="703"/>
      <c r="CH7" s="703"/>
      <c r="CI7" s="703"/>
      <c r="CJ7" s="703"/>
      <c r="CK7" s="703"/>
      <c r="CL7" s="703"/>
      <c r="CM7" s="703"/>
      <c r="CN7" s="703"/>
      <c r="CO7" s="703"/>
      <c r="CP7" s="703"/>
      <c r="CQ7" s="704"/>
      <c r="CR7" s="687">
        <v>5218122</v>
      </c>
      <c r="CS7" s="688"/>
      <c r="CT7" s="688"/>
      <c r="CU7" s="688"/>
      <c r="CV7" s="688"/>
      <c r="CW7" s="688"/>
      <c r="CX7" s="688"/>
      <c r="CY7" s="689"/>
      <c r="CZ7" s="690">
        <v>32.9</v>
      </c>
      <c r="DA7" s="690"/>
      <c r="DB7" s="690"/>
      <c r="DC7" s="690"/>
      <c r="DD7" s="696">
        <v>57933</v>
      </c>
      <c r="DE7" s="688"/>
      <c r="DF7" s="688"/>
      <c r="DG7" s="688"/>
      <c r="DH7" s="688"/>
      <c r="DI7" s="688"/>
      <c r="DJ7" s="688"/>
      <c r="DK7" s="688"/>
      <c r="DL7" s="688"/>
      <c r="DM7" s="688"/>
      <c r="DN7" s="688"/>
      <c r="DO7" s="688"/>
      <c r="DP7" s="689"/>
      <c r="DQ7" s="696">
        <v>1297635</v>
      </c>
      <c r="DR7" s="688"/>
      <c r="DS7" s="688"/>
      <c r="DT7" s="688"/>
      <c r="DU7" s="688"/>
      <c r="DV7" s="688"/>
      <c r="DW7" s="688"/>
      <c r="DX7" s="688"/>
      <c r="DY7" s="688"/>
      <c r="DZ7" s="688"/>
      <c r="EA7" s="688"/>
      <c r="EB7" s="688"/>
      <c r="EC7" s="697"/>
    </row>
    <row r="8" spans="2:143" ht="11.25" customHeight="1" x14ac:dyDescent="0.15">
      <c r="B8" s="684" t="s">
        <v>238</v>
      </c>
      <c r="C8" s="685"/>
      <c r="D8" s="685"/>
      <c r="E8" s="685"/>
      <c r="F8" s="685"/>
      <c r="G8" s="685"/>
      <c r="H8" s="685"/>
      <c r="I8" s="685"/>
      <c r="J8" s="685"/>
      <c r="K8" s="685"/>
      <c r="L8" s="685"/>
      <c r="M8" s="685"/>
      <c r="N8" s="685"/>
      <c r="O8" s="685"/>
      <c r="P8" s="685"/>
      <c r="Q8" s="686"/>
      <c r="R8" s="687">
        <v>14292</v>
      </c>
      <c r="S8" s="688"/>
      <c r="T8" s="688"/>
      <c r="U8" s="688"/>
      <c r="V8" s="688"/>
      <c r="W8" s="688"/>
      <c r="X8" s="688"/>
      <c r="Y8" s="689"/>
      <c r="Z8" s="690">
        <v>0.1</v>
      </c>
      <c r="AA8" s="690"/>
      <c r="AB8" s="690"/>
      <c r="AC8" s="690"/>
      <c r="AD8" s="691">
        <v>14292</v>
      </c>
      <c r="AE8" s="691"/>
      <c r="AF8" s="691"/>
      <c r="AG8" s="691"/>
      <c r="AH8" s="691"/>
      <c r="AI8" s="691"/>
      <c r="AJ8" s="691"/>
      <c r="AK8" s="691"/>
      <c r="AL8" s="692">
        <v>0.2</v>
      </c>
      <c r="AM8" s="693"/>
      <c r="AN8" s="693"/>
      <c r="AO8" s="694"/>
      <c r="AP8" s="684" t="s">
        <v>239</v>
      </c>
      <c r="AQ8" s="685"/>
      <c r="AR8" s="685"/>
      <c r="AS8" s="685"/>
      <c r="AT8" s="685"/>
      <c r="AU8" s="685"/>
      <c r="AV8" s="685"/>
      <c r="AW8" s="685"/>
      <c r="AX8" s="685"/>
      <c r="AY8" s="685"/>
      <c r="AZ8" s="685"/>
      <c r="BA8" s="685"/>
      <c r="BB8" s="685"/>
      <c r="BC8" s="685"/>
      <c r="BD8" s="685"/>
      <c r="BE8" s="685"/>
      <c r="BF8" s="686"/>
      <c r="BG8" s="687">
        <v>51320</v>
      </c>
      <c r="BH8" s="688"/>
      <c r="BI8" s="688"/>
      <c r="BJ8" s="688"/>
      <c r="BK8" s="688"/>
      <c r="BL8" s="688"/>
      <c r="BM8" s="688"/>
      <c r="BN8" s="689"/>
      <c r="BO8" s="690">
        <v>1.5</v>
      </c>
      <c r="BP8" s="690"/>
      <c r="BQ8" s="690"/>
      <c r="BR8" s="690"/>
      <c r="BS8" s="696" t="s">
        <v>126</v>
      </c>
      <c r="BT8" s="688"/>
      <c r="BU8" s="688"/>
      <c r="BV8" s="688"/>
      <c r="BW8" s="688"/>
      <c r="BX8" s="688"/>
      <c r="BY8" s="688"/>
      <c r="BZ8" s="688"/>
      <c r="CA8" s="688"/>
      <c r="CB8" s="697"/>
      <c r="CD8" s="702" t="s">
        <v>240</v>
      </c>
      <c r="CE8" s="703"/>
      <c r="CF8" s="703"/>
      <c r="CG8" s="703"/>
      <c r="CH8" s="703"/>
      <c r="CI8" s="703"/>
      <c r="CJ8" s="703"/>
      <c r="CK8" s="703"/>
      <c r="CL8" s="703"/>
      <c r="CM8" s="703"/>
      <c r="CN8" s="703"/>
      <c r="CO8" s="703"/>
      <c r="CP8" s="703"/>
      <c r="CQ8" s="704"/>
      <c r="CR8" s="687">
        <v>3591582</v>
      </c>
      <c r="CS8" s="688"/>
      <c r="CT8" s="688"/>
      <c r="CU8" s="688"/>
      <c r="CV8" s="688"/>
      <c r="CW8" s="688"/>
      <c r="CX8" s="688"/>
      <c r="CY8" s="689"/>
      <c r="CZ8" s="690">
        <v>22.7</v>
      </c>
      <c r="DA8" s="690"/>
      <c r="DB8" s="690"/>
      <c r="DC8" s="690"/>
      <c r="DD8" s="696">
        <v>72709</v>
      </c>
      <c r="DE8" s="688"/>
      <c r="DF8" s="688"/>
      <c r="DG8" s="688"/>
      <c r="DH8" s="688"/>
      <c r="DI8" s="688"/>
      <c r="DJ8" s="688"/>
      <c r="DK8" s="688"/>
      <c r="DL8" s="688"/>
      <c r="DM8" s="688"/>
      <c r="DN8" s="688"/>
      <c r="DO8" s="688"/>
      <c r="DP8" s="689"/>
      <c r="DQ8" s="696">
        <v>1979790</v>
      </c>
      <c r="DR8" s="688"/>
      <c r="DS8" s="688"/>
      <c r="DT8" s="688"/>
      <c r="DU8" s="688"/>
      <c r="DV8" s="688"/>
      <c r="DW8" s="688"/>
      <c r="DX8" s="688"/>
      <c r="DY8" s="688"/>
      <c r="DZ8" s="688"/>
      <c r="EA8" s="688"/>
      <c r="EB8" s="688"/>
      <c r="EC8" s="697"/>
    </row>
    <row r="9" spans="2:143" ht="11.25" customHeight="1" x14ac:dyDescent="0.15">
      <c r="B9" s="684" t="s">
        <v>241</v>
      </c>
      <c r="C9" s="685"/>
      <c r="D9" s="685"/>
      <c r="E9" s="685"/>
      <c r="F9" s="685"/>
      <c r="G9" s="685"/>
      <c r="H9" s="685"/>
      <c r="I9" s="685"/>
      <c r="J9" s="685"/>
      <c r="K9" s="685"/>
      <c r="L9" s="685"/>
      <c r="M9" s="685"/>
      <c r="N9" s="685"/>
      <c r="O9" s="685"/>
      <c r="P9" s="685"/>
      <c r="Q9" s="686"/>
      <c r="R9" s="687">
        <v>16640</v>
      </c>
      <c r="S9" s="688"/>
      <c r="T9" s="688"/>
      <c r="U9" s="688"/>
      <c r="V9" s="688"/>
      <c r="W9" s="688"/>
      <c r="X9" s="688"/>
      <c r="Y9" s="689"/>
      <c r="Z9" s="690">
        <v>0.1</v>
      </c>
      <c r="AA9" s="690"/>
      <c r="AB9" s="690"/>
      <c r="AC9" s="690"/>
      <c r="AD9" s="691">
        <v>16640</v>
      </c>
      <c r="AE9" s="691"/>
      <c r="AF9" s="691"/>
      <c r="AG9" s="691"/>
      <c r="AH9" s="691"/>
      <c r="AI9" s="691"/>
      <c r="AJ9" s="691"/>
      <c r="AK9" s="691"/>
      <c r="AL9" s="692">
        <v>0.3</v>
      </c>
      <c r="AM9" s="693"/>
      <c r="AN9" s="693"/>
      <c r="AO9" s="694"/>
      <c r="AP9" s="684" t="s">
        <v>242</v>
      </c>
      <c r="AQ9" s="685"/>
      <c r="AR9" s="685"/>
      <c r="AS9" s="685"/>
      <c r="AT9" s="685"/>
      <c r="AU9" s="685"/>
      <c r="AV9" s="685"/>
      <c r="AW9" s="685"/>
      <c r="AX9" s="685"/>
      <c r="AY9" s="685"/>
      <c r="AZ9" s="685"/>
      <c r="BA9" s="685"/>
      <c r="BB9" s="685"/>
      <c r="BC9" s="685"/>
      <c r="BD9" s="685"/>
      <c r="BE9" s="685"/>
      <c r="BF9" s="686"/>
      <c r="BG9" s="687">
        <v>1261918</v>
      </c>
      <c r="BH9" s="688"/>
      <c r="BI9" s="688"/>
      <c r="BJ9" s="688"/>
      <c r="BK9" s="688"/>
      <c r="BL9" s="688"/>
      <c r="BM9" s="688"/>
      <c r="BN9" s="689"/>
      <c r="BO9" s="690">
        <v>36.200000000000003</v>
      </c>
      <c r="BP9" s="690"/>
      <c r="BQ9" s="690"/>
      <c r="BR9" s="690"/>
      <c r="BS9" s="696" t="s">
        <v>243</v>
      </c>
      <c r="BT9" s="688"/>
      <c r="BU9" s="688"/>
      <c r="BV9" s="688"/>
      <c r="BW9" s="688"/>
      <c r="BX9" s="688"/>
      <c r="BY9" s="688"/>
      <c r="BZ9" s="688"/>
      <c r="CA9" s="688"/>
      <c r="CB9" s="697"/>
      <c r="CD9" s="702" t="s">
        <v>244</v>
      </c>
      <c r="CE9" s="703"/>
      <c r="CF9" s="703"/>
      <c r="CG9" s="703"/>
      <c r="CH9" s="703"/>
      <c r="CI9" s="703"/>
      <c r="CJ9" s="703"/>
      <c r="CK9" s="703"/>
      <c r="CL9" s="703"/>
      <c r="CM9" s="703"/>
      <c r="CN9" s="703"/>
      <c r="CO9" s="703"/>
      <c r="CP9" s="703"/>
      <c r="CQ9" s="704"/>
      <c r="CR9" s="687">
        <v>1154068</v>
      </c>
      <c r="CS9" s="688"/>
      <c r="CT9" s="688"/>
      <c r="CU9" s="688"/>
      <c r="CV9" s="688"/>
      <c r="CW9" s="688"/>
      <c r="CX9" s="688"/>
      <c r="CY9" s="689"/>
      <c r="CZ9" s="690">
        <v>7.3</v>
      </c>
      <c r="DA9" s="690"/>
      <c r="DB9" s="690"/>
      <c r="DC9" s="690"/>
      <c r="DD9" s="696">
        <v>63709</v>
      </c>
      <c r="DE9" s="688"/>
      <c r="DF9" s="688"/>
      <c r="DG9" s="688"/>
      <c r="DH9" s="688"/>
      <c r="DI9" s="688"/>
      <c r="DJ9" s="688"/>
      <c r="DK9" s="688"/>
      <c r="DL9" s="688"/>
      <c r="DM9" s="688"/>
      <c r="DN9" s="688"/>
      <c r="DO9" s="688"/>
      <c r="DP9" s="689"/>
      <c r="DQ9" s="696">
        <v>997777</v>
      </c>
      <c r="DR9" s="688"/>
      <c r="DS9" s="688"/>
      <c r="DT9" s="688"/>
      <c r="DU9" s="688"/>
      <c r="DV9" s="688"/>
      <c r="DW9" s="688"/>
      <c r="DX9" s="688"/>
      <c r="DY9" s="688"/>
      <c r="DZ9" s="688"/>
      <c r="EA9" s="688"/>
      <c r="EB9" s="688"/>
      <c r="EC9" s="697"/>
    </row>
    <row r="10" spans="2:143" ht="11.25" customHeight="1" x14ac:dyDescent="0.15">
      <c r="B10" s="684" t="s">
        <v>245</v>
      </c>
      <c r="C10" s="685"/>
      <c r="D10" s="685"/>
      <c r="E10" s="685"/>
      <c r="F10" s="685"/>
      <c r="G10" s="685"/>
      <c r="H10" s="685"/>
      <c r="I10" s="685"/>
      <c r="J10" s="685"/>
      <c r="K10" s="685"/>
      <c r="L10" s="685"/>
      <c r="M10" s="685"/>
      <c r="N10" s="685"/>
      <c r="O10" s="685"/>
      <c r="P10" s="685"/>
      <c r="Q10" s="686"/>
      <c r="R10" s="687" t="s">
        <v>243</v>
      </c>
      <c r="S10" s="688"/>
      <c r="T10" s="688"/>
      <c r="U10" s="688"/>
      <c r="V10" s="688"/>
      <c r="W10" s="688"/>
      <c r="X10" s="688"/>
      <c r="Y10" s="689"/>
      <c r="Z10" s="690" t="s">
        <v>126</v>
      </c>
      <c r="AA10" s="690"/>
      <c r="AB10" s="690"/>
      <c r="AC10" s="690"/>
      <c r="AD10" s="691" t="s">
        <v>126</v>
      </c>
      <c r="AE10" s="691"/>
      <c r="AF10" s="691"/>
      <c r="AG10" s="691"/>
      <c r="AH10" s="691"/>
      <c r="AI10" s="691"/>
      <c r="AJ10" s="691"/>
      <c r="AK10" s="691"/>
      <c r="AL10" s="692" t="s">
        <v>179</v>
      </c>
      <c r="AM10" s="693"/>
      <c r="AN10" s="693"/>
      <c r="AO10" s="694"/>
      <c r="AP10" s="684" t="s">
        <v>246</v>
      </c>
      <c r="AQ10" s="685"/>
      <c r="AR10" s="685"/>
      <c r="AS10" s="685"/>
      <c r="AT10" s="685"/>
      <c r="AU10" s="685"/>
      <c r="AV10" s="685"/>
      <c r="AW10" s="685"/>
      <c r="AX10" s="685"/>
      <c r="AY10" s="685"/>
      <c r="AZ10" s="685"/>
      <c r="BA10" s="685"/>
      <c r="BB10" s="685"/>
      <c r="BC10" s="685"/>
      <c r="BD10" s="685"/>
      <c r="BE10" s="685"/>
      <c r="BF10" s="686"/>
      <c r="BG10" s="687">
        <v>63171</v>
      </c>
      <c r="BH10" s="688"/>
      <c r="BI10" s="688"/>
      <c r="BJ10" s="688"/>
      <c r="BK10" s="688"/>
      <c r="BL10" s="688"/>
      <c r="BM10" s="688"/>
      <c r="BN10" s="689"/>
      <c r="BO10" s="690">
        <v>1.8</v>
      </c>
      <c r="BP10" s="690"/>
      <c r="BQ10" s="690"/>
      <c r="BR10" s="690"/>
      <c r="BS10" s="696" t="s">
        <v>243</v>
      </c>
      <c r="BT10" s="688"/>
      <c r="BU10" s="688"/>
      <c r="BV10" s="688"/>
      <c r="BW10" s="688"/>
      <c r="BX10" s="688"/>
      <c r="BY10" s="688"/>
      <c r="BZ10" s="688"/>
      <c r="CA10" s="688"/>
      <c r="CB10" s="697"/>
      <c r="CD10" s="702" t="s">
        <v>247</v>
      </c>
      <c r="CE10" s="703"/>
      <c r="CF10" s="703"/>
      <c r="CG10" s="703"/>
      <c r="CH10" s="703"/>
      <c r="CI10" s="703"/>
      <c r="CJ10" s="703"/>
      <c r="CK10" s="703"/>
      <c r="CL10" s="703"/>
      <c r="CM10" s="703"/>
      <c r="CN10" s="703"/>
      <c r="CO10" s="703"/>
      <c r="CP10" s="703"/>
      <c r="CQ10" s="704"/>
      <c r="CR10" s="687">
        <v>236</v>
      </c>
      <c r="CS10" s="688"/>
      <c r="CT10" s="688"/>
      <c r="CU10" s="688"/>
      <c r="CV10" s="688"/>
      <c r="CW10" s="688"/>
      <c r="CX10" s="688"/>
      <c r="CY10" s="689"/>
      <c r="CZ10" s="690">
        <v>0</v>
      </c>
      <c r="DA10" s="690"/>
      <c r="DB10" s="690"/>
      <c r="DC10" s="690"/>
      <c r="DD10" s="696" t="s">
        <v>179</v>
      </c>
      <c r="DE10" s="688"/>
      <c r="DF10" s="688"/>
      <c r="DG10" s="688"/>
      <c r="DH10" s="688"/>
      <c r="DI10" s="688"/>
      <c r="DJ10" s="688"/>
      <c r="DK10" s="688"/>
      <c r="DL10" s="688"/>
      <c r="DM10" s="688"/>
      <c r="DN10" s="688"/>
      <c r="DO10" s="688"/>
      <c r="DP10" s="689"/>
      <c r="DQ10" s="696">
        <v>236</v>
      </c>
      <c r="DR10" s="688"/>
      <c r="DS10" s="688"/>
      <c r="DT10" s="688"/>
      <c r="DU10" s="688"/>
      <c r="DV10" s="688"/>
      <c r="DW10" s="688"/>
      <c r="DX10" s="688"/>
      <c r="DY10" s="688"/>
      <c r="DZ10" s="688"/>
      <c r="EA10" s="688"/>
      <c r="EB10" s="688"/>
      <c r="EC10" s="697"/>
    </row>
    <row r="11" spans="2:143" ht="11.25" customHeight="1" x14ac:dyDescent="0.15">
      <c r="B11" s="684" t="s">
        <v>248</v>
      </c>
      <c r="C11" s="685"/>
      <c r="D11" s="685"/>
      <c r="E11" s="685"/>
      <c r="F11" s="685"/>
      <c r="G11" s="685"/>
      <c r="H11" s="685"/>
      <c r="I11" s="685"/>
      <c r="J11" s="685"/>
      <c r="K11" s="685"/>
      <c r="L11" s="685"/>
      <c r="M11" s="685"/>
      <c r="N11" s="685"/>
      <c r="O11" s="685"/>
      <c r="P11" s="685"/>
      <c r="Q11" s="686"/>
      <c r="R11" s="687">
        <v>617087</v>
      </c>
      <c r="S11" s="688"/>
      <c r="T11" s="688"/>
      <c r="U11" s="688"/>
      <c r="V11" s="688"/>
      <c r="W11" s="688"/>
      <c r="X11" s="688"/>
      <c r="Y11" s="689"/>
      <c r="Z11" s="692">
        <v>3.7</v>
      </c>
      <c r="AA11" s="693"/>
      <c r="AB11" s="693"/>
      <c r="AC11" s="705"/>
      <c r="AD11" s="696">
        <v>617087</v>
      </c>
      <c r="AE11" s="688"/>
      <c r="AF11" s="688"/>
      <c r="AG11" s="688"/>
      <c r="AH11" s="688"/>
      <c r="AI11" s="688"/>
      <c r="AJ11" s="688"/>
      <c r="AK11" s="689"/>
      <c r="AL11" s="692">
        <v>9.4</v>
      </c>
      <c r="AM11" s="693"/>
      <c r="AN11" s="693"/>
      <c r="AO11" s="694"/>
      <c r="AP11" s="684" t="s">
        <v>249</v>
      </c>
      <c r="AQ11" s="685"/>
      <c r="AR11" s="685"/>
      <c r="AS11" s="685"/>
      <c r="AT11" s="685"/>
      <c r="AU11" s="685"/>
      <c r="AV11" s="685"/>
      <c r="AW11" s="685"/>
      <c r="AX11" s="685"/>
      <c r="AY11" s="685"/>
      <c r="AZ11" s="685"/>
      <c r="BA11" s="685"/>
      <c r="BB11" s="685"/>
      <c r="BC11" s="685"/>
      <c r="BD11" s="685"/>
      <c r="BE11" s="685"/>
      <c r="BF11" s="686"/>
      <c r="BG11" s="687">
        <v>91250</v>
      </c>
      <c r="BH11" s="688"/>
      <c r="BI11" s="688"/>
      <c r="BJ11" s="688"/>
      <c r="BK11" s="688"/>
      <c r="BL11" s="688"/>
      <c r="BM11" s="688"/>
      <c r="BN11" s="689"/>
      <c r="BO11" s="690">
        <v>2.6</v>
      </c>
      <c r="BP11" s="690"/>
      <c r="BQ11" s="690"/>
      <c r="BR11" s="690"/>
      <c r="BS11" s="696" t="s">
        <v>126</v>
      </c>
      <c r="BT11" s="688"/>
      <c r="BU11" s="688"/>
      <c r="BV11" s="688"/>
      <c r="BW11" s="688"/>
      <c r="BX11" s="688"/>
      <c r="BY11" s="688"/>
      <c r="BZ11" s="688"/>
      <c r="CA11" s="688"/>
      <c r="CB11" s="697"/>
      <c r="CD11" s="702" t="s">
        <v>250</v>
      </c>
      <c r="CE11" s="703"/>
      <c r="CF11" s="703"/>
      <c r="CG11" s="703"/>
      <c r="CH11" s="703"/>
      <c r="CI11" s="703"/>
      <c r="CJ11" s="703"/>
      <c r="CK11" s="703"/>
      <c r="CL11" s="703"/>
      <c r="CM11" s="703"/>
      <c r="CN11" s="703"/>
      <c r="CO11" s="703"/>
      <c r="CP11" s="703"/>
      <c r="CQ11" s="704"/>
      <c r="CR11" s="687">
        <v>1805898</v>
      </c>
      <c r="CS11" s="688"/>
      <c r="CT11" s="688"/>
      <c r="CU11" s="688"/>
      <c r="CV11" s="688"/>
      <c r="CW11" s="688"/>
      <c r="CX11" s="688"/>
      <c r="CY11" s="689"/>
      <c r="CZ11" s="690">
        <v>11.4</v>
      </c>
      <c r="DA11" s="690"/>
      <c r="DB11" s="690"/>
      <c r="DC11" s="690"/>
      <c r="DD11" s="696">
        <v>1453085</v>
      </c>
      <c r="DE11" s="688"/>
      <c r="DF11" s="688"/>
      <c r="DG11" s="688"/>
      <c r="DH11" s="688"/>
      <c r="DI11" s="688"/>
      <c r="DJ11" s="688"/>
      <c r="DK11" s="688"/>
      <c r="DL11" s="688"/>
      <c r="DM11" s="688"/>
      <c r="DN11" s="688"/>
      <c r="DO11" s="688"/>
      <c r="DP11" s="689"/>
      <c r="DQ11" s="696">
        <v>217303</v>
      </c>
      <c r="DR11" s="688"/>
      <c r="DS11" s="688"/>
      <c r="DT11" s="688"/>
      <c r="DU11" s="688"/>
      <c r="DV11" s="688"/>
      <c r="DW11" s="688"/>
      <c r="DX11" s="688"/>
      <c r="DY11" s="688"/>
      <c r="DZ11" s="688"/>
      <c r="EA11" s="688"/>
      <c r="EB11" s="688"/>
      <c r="EC11" s="697"/>
    </row>
    <row r="12" spans="2:143" ht="11.25" customHeight="1" x14ac:dyDescent="0.15">
      <c r="B12" s="684" t="s">
        <v>251</v>
      </c>
      <c r="C12" s="685"/>
      <c r="D12" s="685"/>
      <c r="E12" s="685"/>
      <c r="F12" s="685"/>
      <c r="G12" s="685"/>
      <c r="H12" s="685"/>
      <c r="I12" s="685"/>
      <c r="J12" s="685"/>
      <c r="K12" s="685"/>
      <c r="L12" s="685"/>
      <c r="M12" s="685"/>
      <c r="N12" s="685"/>
      <c r="O12" s="685"/>
      <c r="P12" s="685"/>
      <c r="Q12" s="686"/>
      <c r="R12" s="687" t="s">
        <v>126</v>
      </c>
      <c r="S12" s="688"/>
      <c r="T12" s="688"/>
      <c r="U12" s="688"/>
      <c r="V12" s="688"/>
      <c r="W12" s="688"/>
      <c r="X12" s="688"/>
      <c r="Y12" s="689"/>
      <c r="Z12" s="690" t="s">
        <v>179</v>
      </c>
      <c r="AA12" s="690"/>
      <c r="AB12" s="690"/>
      <c r="AC12" s="690"/>
      <c r="AD12" s="691" t="s">
        <v>126</v>
      </c>
      <c r="AE12" s="691"/>
      <c r="AF12" s="691"/>
      <c r="AG12" s="691"/>
      <c r="AH12" s="691"/>
      <c r="AI12" s="691"/>
      <c r="AJ12" s="691"/>
      <c r="AK12" s="691"/>
      <c r="AL12" s="692" t="s">
        <v>126</v>
      </c>
      <c r="AM12" s="693"/>
      <c r="AN12" s="693"/>
      <c r="AO12" s="694"/>
      <c r="AP12" s="684" t="s">
        <v>252</v>
      </c>
      <c r="AQ12" s="685"/>
      <c r="AR12" s="685"/>
      <c r="AS12" s="685"/>
      <c r="AT12" s="685"/>
      <c r="AU12" s="685"/>
      <c r="AV12" s="685"/>
      <c r="AW12" s="685"/>
      <c r="AX12" s="685"/>
      <c r="AY12" s="685"/>
      <c r="AZ12" s="685"/>
      <c r="BA12" s="685"/>
      <c r="BB12" s="685"/>
      <c r="BC12" s="685"/>
      <c r="BD12" s="685"/>
      <c r="BE12" s="685"/>
      <c r="BF12" s="686"/>
      <c r="BG12" s="687">
        <v>1733571</v>
      </c>
      <c r="BH12" s="688"/>
      <c r="BI12" s="688"/>
      <c r="BJ12" s="688"/>
      <c r="BK12" s="688"/>
      <c r="BL12" s="688"/>
      <c r="BM12" s="688"/>
      <c r="BN12" s="689"/>
      <c r="BO12" s="690">
        <v>49.8</v>
      </c>
      <c r="BP12" s="690"/>
      <c r="BQ12" s="690"/>
      <c r="BR12" s="690"/>
      <c r="BS12" s="696" t="s">
        <v>179</v>
      </c>
      <c r="BT12" s="688"/>
      <c r="BU12" s="688"/>
      <c r="BV12" s="688"/>
      <c r="BW12" s="688"/>
      <c r="BX12" s="688"/>
      <c r="BY12" s="688"/>
      <c r="BZ12" s="688"/>
      <c r="CA12" s="688"/>
      <c r="CB12" s="697"/>
      <c r="CD12" s="702" t="s">
        <v>253</v>
      </c>
      <c r="CE12" s="703"/>
      <c r="CF12" s="703"/>
      <c r="CG12" s="703"/>
      <c r="CH12" s="703"/>
      <c r="CI12" s="703"/>
      <c r="CJ12" s="703"/>
      <c r="CK12" s="703"/>
      <c r="CL12" s="703"/>
      <c r="CM12" s="703"/>
      <c r="CN12" s="703"/>
      <c r="CO12" s="703"/>
      <c r="CP12" s="703"/>
      <c r="CQ12" s="704"/>
      <c r="CR12" s="687">
        <v>191337</v>
      </c>
      <c r="CS12" s="688"/>
      <c r="CT12" s="688"/>
      <c r="CU12" s="688"/>
      <c r="CV12" s="688"/>
      <c r="CW12" s="688"/>
      <c r="CX12" s="688"/>
      <c r="CY12" s="689"/>
      <c r="CZ12" s="690">
        <v>1.2</v>
      </c>
      <c r="DA12" s="690"/>
      <c r="DB12" s="690"/>
      <c r="DC12" s="690"/>
      <c r="DD12" s="696" t="s">
        <v>126</v>
      </c>
      <c r="DE12" s="688"/>
      <c r="DF12" s="688"/>
      <c r="DG12" s="688"/>
      <c r="DH12" s="688"/>
      <c r="DI12" s="688"/>
      <c r="DJ12" s="688"/>
      <c r="DK12" s="688"/>
      <c r="DL12" s="688"/>
      <c r="DM12" s="688"/>
      <c r="DN12" s="688"/>
      <c r="DO12" s="688"/>
      <c r="DP12" s="689"/>
      <c r="DQ12" s="696">
        <v>141725</v>
      </c>
      <c r="DR12" s="688"/>
      <c r="DS12" s="688"/>
      <c r="DT12" s="688"/>
      <c r="DU12" s="688"/>
      <c r="DV12" s="688"/>
      <c r="DW12" s="688"/>
      <c r="DX12" s="688"/>
      <c r="DY12" s="688"/>
      <c r="DZ12" s="688"/>
      <c r="EA12" s="688"/>
      <c r="EB12" s="688"/>
      <c r="EC12" s="697"/>
    </row>
    <row r="13" spans="2:143" ht="11.25" customHeight="1" x14ac:dyDescent="0.15">
      <c r="B13" s="684" t="s">
        <v>254</v>
      </c>
      <c r="C13" s="685"/>
      <c r="D13" s="685"/>
      <c r="E13" s="685"/>
      <c r="F13" s="685"/>
      <c r="G13" s="685"/>
      <c r="H13" s="685"/>
      <c r="I13" s="685"/>
      <c r="J13" s="685"/>
      <c r="K13" s="685"/>
      <c r="L13" s="685"/>
      <c r="M13" s="685"/>
      <c r="N13" s="685"/>
      <c r="O13" s="685"/>
      <c r="P13" s="685"/>
      <c r="Q13" s="686"/>
      <c r="R13" s="687" t="s">
        <v>179</v>
      </c>
      <c r="S13" s="688"/>
      <c r="T13" s="688"/>
      <c r="U13" s="688"/>
      <c r="V13" s="688"/>
      <c r="W13" s="688"/>
      <c r="X13" s="688"/>
      <c r="Y13" s="689"/>
      <c r="Z13" s="690" t="s">
        <v>126</v>
      </c>
      <c r="AA13" s="690"/>
      <c r="AB13" s="690"/>
      <c r="AC13" s="690"/>
      <c r="AD13" s="691" t="s">
        <v>126</v>
      </c>
      <c r="AE13" s="691"/>
      <c r="AF13" s="691"/>
      <c r="AG13" s="691"/>
      <c r="AH13" s="691"/>
      <c r="AI13" s="691"/>
      <c r="AJ13" s="691"/>
      <c r="AK13" s="691"/>
      <c r="AL13" s="692" t="s">
        <v>243</v>
      </c>
      <c r="AM13" s="693"/>
      <c r="AN13" s="693"/>
      <c r="AO13" s="694"/>
      <c r="AP13" s="684" t="s">
        <v>255</v>
      </c>
      <c r="AQ13" s="685"/>
      <c r="AR13" s="685"/>
      <c r="AS13" s="685"/>
      <c r="AT13" s="685"/>
      <c r="AU13" s="685"/>
      <c r="AV13" s="685"/>
      <c r="AW13" s="685"/>
      <c r="AX13" s="685"/>
      <c r="AY13" s="685"/>
      <c r="AZ13" s="685"/>
      <c r="BA13" s="685"/>
      <c r="BB13" s="685"/>
      <c r="BC13" s="685"/>
      <c r="BD13" s="685"/>
      <c r="BE13" s="685"/>
      <c r="BF13" s="686"/>
      <c r="BG13" s="687">
        <v>1733422</v>
      </c>
      <c r="BH13" s="688"/>
      <c r="BI13" s="688"/>
      <c r="BJ13" s="688"/>
      <c r="BK13" s="688"/>
      <c r="BL13" s="688"/>
      <c r="BM13" s="688"/>
      <c r="BN13" s="689"/>
      <c r="BO13" s="690">
        <v>49.8</v>
      </c>
      <c r="BP13" s="690"/>
      <c r="BQ13" s="690"/>
      <c r="BR13" s="690"/>
      <c r="BS13" s="696" t="s">
        <v>126</v>
      </c>
      <c r="BT13" s="688"/>
      <c r="BU13" s="688"/>
      <c r="BV13" s="688"/>
      <c r="BW13" s="688"/>
      <c r="BX13" s="688"/>
      <c r="BY13" s="688"/>
      <c r="BZ13" s="688"/>
      <c r="CA13" s="688"/>
      <c r="CB13" s="697"/>
      <c r="CD13" s="702" t="s">
        <v>256</v>
      </c>
      <c r="CE13" s="703"/>
      <c r="CF13" s="703"/>
      <c r="CG13" s="703"/>
      <c r="CH13" s="703"/>
      <c r="CI13" s="703"/>
      <c r="CJ13" s="703"/>
      <c r="CK13" s="703"/>
      <c r="CL13" s="703"/>
      <c r="CM13" s="703"/>
      <c r="CN13" s="703"/>
      <c r="CO13" s="703"/>
      <c r="CP13" s="703"/>
      <c r="CQ13" s="704"/>
      <c r="CR13" s="687">
        <v>744754</v>
      </c>
      <c r="CS13" s="688"/>
      <c r="CT13" s="688"/>
      <c r="CU13" s="688"/>
      <c r="CV13" s="688"/>
      <c r="CW13" s="688"/>
      <c r="CX13" s="688"/>
      <c r="CY13" s="689"/>
      <c r="CZ13" s="690">
        <v>4.7</v>
      </c>
      <c r="DA13" s="690"/>
      <c r="DB13" s="690"/>
      <c r="DC13" s="690"/>
      <c r="DD13" s="696">
        <v>292243</v>
      </c>
      <c r="DE13" s="688"/>
      <c r="DF13" s="688"/>
      <c r="DG13" s="688"/>
      <c r="DH13" s="688"/>
      <c r="DI13" s="688"/>
      <c r="DJ13" s="688"/>
      <c r="DK13" s="688"/>
      <c r="DL13" s="688"/>
      <c r="DM13" s="688"/>
      <c r="DN13" s="688"/>
      <c r="DO13" s="688"/>
      <c r="DP13" s="689"/>
      <c r="DQ13" s="696">
        <v>443545</v>
      </c>
      <c r="DR13" s="688"/>
      <c r="DS13" s="688"/>
      <c r="DT13" s="688"/>
      <c r="DU13" s="688"/>
      <c r="DV13" s="688"/>
      <c r="DW13" s="688"/>
      <c r="DX13" s="688"/>
      <c r="DY13" s="688"/>
      <c r="DZ13" s="688"/>
      <c r="EA13" s="688"/>
      <c r="EB13" s="688"/>
      <c r="EC13" s="697"/>
    </row>
    <row r="14" spans="2:143" ht="11.25" customHeight="1" x14ac:dyDescent="0.15">
      <c r="B14" s="684" t="s">
        <v>257</v>
      </c>
      <c r="C14" s="685"/>
      <c r="D14" s="685"/>
      <c r="E14" s="685"/>
      <c r="F14" s="685"/>
      <c r="G14" s="685"/>
      <c r="H14" s="685"/>
      <c r="I14" s="685"/>
      <c r="J14" s="685"/>
      <c r="K14" s="685"/>
      <c r="L14" s="685"/>
      <c r="M14" s="685"/>
      <c r="N14" s="685"/>
      <c r="O14" s="685"/>
      <c r="P14" s="685"/>
      <c r="Q14" s="686"/>
      <c r="R14" s="687" t="s">
        <v>126</v>
      </c>
      <c r="S14" s="688"/>
      <c r="T14" s="688"/>
      <c r="U14" s="688"/>
      <c r="V14" s="688"/>
      <c r="W14" s="688"/>
      <c r="X14" s="688"/>
      <c r="Y14" s="689"/>
      <c r="Z14" s="690" t="s">
        <v>179</v>
      </c>
      <c r="AA14" s="690"/>
      <c r="AB14" s="690"/>
      <c r="AC14" s="690"/>
      <c r="AD14" s="691" t="s">
        <v>126</v>
      </c>
      <c r="AE14" s="691"/>
      <c r="AF14" s="691"/>
      <c r="AG14" s="691"/>
      <c r="AH14" s="691"/>
      <c r="AI14" s="691"/>
      <c r="AJ14" s="691"/>
      <c r="AK14" s="691"/>
      <c r="AL14" s="692" t="s">
        <v>179</v>
      </c>
      <c r="AM14" s="693"/>
      <c r="AN14" s="693"/>
      <c r="AO14" s="694"/>
      <c r="AP14" s="684" t="s">
        <v>258</v>
      </c>
      <c r="AQ14" s="685"/>
      <c r="AR14" s="685"/>
      <c r="AS14" s="685"/>
      <c r="AT14" s="685"/>
      <c r="AU14" s="685"/>
      <c r="AV14" s="685"/>
      <c r="AW14" s="685"/>
      <c r="AX14" s="685"/>
      <c r="AY14" s="685"/>
      <c r="AZ14" s="685"/>
      <c r="BA14" s="685"/>
      <c r="BB14" s="685"/>
      <c r="BC14" s="685"/>
      <c r="BD14" s="685"/>
      <c r="BE14" s="685"/>
      <c r="BF14" s="686"/>
      <c r="BG14" s="687">
        <v>99004</v>
      </c>
      <c r="BH14" s="688"/>
      <c r="BI14" s="688"/>
      <c r="BJ14" s="688"/>
      <c r="BK14" s="688"/>
      <c r="BL14" s="688"/>
      <c r="BM14" s="688"/>
      <c r="BN14" s="689"/>
      <c r="BO14" s="690">
        <v>2.8</v>
      </c>
      <c r="BP14" s="690"/>
      <c r="BQ14" s="690"/>
      <c r="BR14" s="690"/>
      <c r="BS14" s="696" t="s">
        <v>126</v>
      </c>
      <c r="BT14" s="688"/>
      <c r="BU14" s="688"/>
      <c r="BV14" s="688"/>
      <c r="BW14" s="688"/>
      <c r="BX14" s="688"/>
      <c r="BY14" s="688"/>
      <c r="BZ14" s="688"/>
      <c r="CA14" s="688"/>
      <c r="CB14" s="697"/>
      <c r="CD14" s="702" t="s">
        <v>259</v>
      </c>
      <c r="CE14" s="703"/>
      <c r="CF14" s="703"/>
      <c r="CG14" s="703"/>
      <c r="CH14" s="703"/>
      <c r="CI14" s="703"/>
      <c r="CJ14" s="703"/>
      <c r="CK14" s="703"/>
      <c r="CL14" s="703"/>
      <c r="CM14" s="703"/>
      <c r="CN14" s="703"/>
      <c r="CO14" s="703"/>
      <c r="CP14" s="703"/>
      <c r="CQ14" s="704"/>
      <c r="CR14" s="687">
        <v>977275</v>
      </c>
      <c r="CS14" s="688"/>
      <c r="CT14" s="688"/>
      <c r="CU14" s="688"/>
      <c r="CV14" s="688"/>
      <c r="CW14" s="688"/>
      <c r="CX14" s="688"/>
      <c r="CY14" s="689"/>
      <c r="CZ14" s="690">
        <v>6.2</v>
      </c>
      <c r="DA14" s="690"/>
      <c r="DB14" s="690"/>
      <c r="DC14" s="690"/>
      <c r="DD14" s="696">
        <v>392503</v>
      </c>
      <c r="DE14" s="688"/>
      <c r="DF14" s="688"/>
      <c r="DG14" s="688"/>
      <c r="DH14" s="688"/>
      <c r="DI14" s="688"/>
      <c r="DJ14" s="688"/>
      <c r="DK14" s="688"/>
      <c r="DL14" s="688"/>
      <c r="DM14" s="688"/>
      <c r="DN14" s="688"/>
      <c r="DO14" s="688"/>
      <c r="DP14" s="689"/>
      <c r="DQ14" s="696">
        <v>410017</v>
      </c>
      <c r="DR14" s="688"/>
      <c r="DS14" s="688"/>
      <c r="DT14" s="688"/>
      <c r="DU14" s="688"/>
      <c r="DV14" s="688"/>
      <c r="DW14" s="688"/>
      <c r="DX14" s="688"/>
      <c r="DY14" s="688"/>
      <c r="DZ14" s="688"/>
      <c r="EA14" s="688"/>
      <c r="EB14" s="688"/>
      <c r="EC14" s="697"/>
    </row>
    <row r="15" spans="2:143" ht="11.25" customHeight="1" x14ac:dyDescent="0.15">
      <c r="B15" s="684" t="s">
        <v>260</v>
      </c>
      <c r="C15" s="685"/>
      <c r="D15" s="685"/>
      <c r="E15" s="685"/>
      <c r="F15" s="685"/>
      <c r="G15" s="685"/>
      <c r="H15" s="685"/>
      <c r="I15" s="685"/>
      <c r="J15" s="685"/>
      <c r="K15" s="685"/>
      <c r="L15" s="685"/>
      <c r="M15" s="685"/>
      <c r="N15" s="685"/>
      <c r="O15" s="685"/>
      <c r="P15" s="685"/>
      <c r="Q15" s="686"/>
      <c r="R15" s="687" t="s">
        <v>126</v>
      </c>
      <c r="S15" s="688"/>
      <c r="T15" s="688"/>
      <c r="U15" s="688"/>
      <c r="V15" s="688"/>
      <c r="W15" s="688"/>
      <c r="X15" s="688"/>
      <c r="Y15" s="689"/>
      <c r="Z15" s="690" t="s">
        <v>126</v>
      </c>
      <c r="AA15" s="690"/>
      <c r="AB15" s="690"/>
      <c r="AC15" s="690"/>
      <c r="AD15" s="691" t="s">
        <v>126</v>
      </c>
      <c r="AE15" s="691"/>
      <c r="AF15" s="691"/>
      <c r="AG15" s="691"/>
      <c r="AH15" s="691"/>
      <c r="AI15" s="691"/>
      <c r="AJ15" s="691"/>
      <c r="AK15" s="691"/>
      <c r="AL15" s="692" t="s">
        <v>126</v>
      </c>
      <c r="AM15" s="693"/>
      <c r="AN15" s="693"/>
      <c r="AO15" s="694"/>
      <c r="AP15" s="684" t="s">
        <v>261</v>
      </c>
      <c r="AQ15" s="685"/>
      <c r="AR15" s="685"/>
      <c r="AS15" s="685"/>
      <c r="AT15" s="685"/>
      <c r="AU15" s="685"/>
      <c r="AV15" s="685"/>
      <c r="AW15" s="685"/>
      <c r="AX15" s="685"/>
      <c r="AY15" s="685"/>
      <c r="AZ15" s="685"/>
      <c r="BA15" s="685"/>
      <c r="BB15" s="685"/>
      <c r="BC15" s="685"/>
      <c r="BD15" s="685"/>
      <c r="BE15" s="685"/>
      <c r="BF15" s="686"/>
      <c r="BG15" s="687">
        <v>179392</v>
      </c>
      <c r="BH15" s="688"/>
      <c r="BI15" s="688"/>
      <c r="BJ15" s="688"/>
      <c r="BK15" s="688"/>
      <c r="BL15" s="688"/>
      <c r="BM15" s="688"/>
      <c r="BN15" s="689"/>
      <c r="BO15" s="690">
        <v>5.2</v>
      </c>
      <c r="BP15" s="690"/>
      <c r="BQ15" s="690"/>
      <c r="BR15" s="690"/>
      <c r="BS15" s="696" t="s">
        <v>179</v>
      </c>
      <c r="BT15" s="688"/>
      <c r="BU15" s="688"/>
      <c r="BV15" s="688"/>
      <c r="BW15" s="688"/>
      <c r="BX15" s="688"/>
      <c r="BY15" s="688"/>
      <c r="BZ15" s="688"/>
      <c r="CA15" s="688"/>
      <c r="CB15" s="697"/>
      <c r="CD15" s="702" t="s">
        <v>262</v>
      </c>
      <c r="CE15" s="703"/>
      <c r="CF15" s="703"/>
      <c r="CG15" s="703"/>
      <c r="CH15" s="703"/>
      <c r="CI15" s="703"/>
      <c r="CJ15" s="703"/>
      <c r="CK15" s="703"/>
      <c r="CL15" s="703"/>
      <c r="CM15" s="703"/>
      <c r="CN15" s="703"/>
      <c r="CO15" s="703"/>
      <c r="CP15" s="703"/>
      <c r="CQ15" s="704"/>
      <c r="CR15" s="687">
        <v>1212148</v>
      </c>
      <c r="CS15" s="688"/>
      <c r="CT15" s="688"/>
      <c r="CU15" s="688"/>
      <c r="CV15" s="688"/>
      <c r="CW15" s="688"/>
      <c r="CX15" s="688"/>
      <c r="CY15" s="689"/>
      <c r="CZ15" s="690">
        <v>7.6</v>
      </c>
      <c r="DA15" s="690"/>
      <c r="DB15" s="690"/>
      <c r="DC15" s="690"/>
      <c r="DD15" s="696">
        <v>151566</v>
      </c>
      <c r="DE15" s="688"/>
      <c r="DF15" s="688"/>
      <c r="DG15" s="688"/>
      <c r="DH15" s="688"/>
      <c r="DI15" s="688"/>
      <c r="DJ15" s="688"/>
      <c r="DK15" s="688"/>
      <c r="DL15" s="688"/>
      <c r="DM15" s="688"/>
      <c r="DN15" s="688"/>
      <c r="DO15" s="688"/>
      <c r="DP15" s="689"/>
      <c r="DQ15" s="696">
        <v>980281</v>
      </c>
      <c r="DR15" s="688"/>
      <c r="DS15" s="688"/>
      <c r="DT15" s="688"/>
      <c r="DU15" s="688"/>
      <c r="DV15" s="688"/>
      <c r="DW15" s="688"/>
      <c r="DX15" s="688"/>
      <c r="DY15" s="688"/>
      <c r="DZ15" s="688"/>
      <c r="EA15" s="688"/>
      <c r="EB15" s="688"/>
      <c r="EC15" s="697"/>
    </row>
    <row r="16" spans="2:143" ht="11.25" customHeight="1" x14ac:dyDescent="0.15">
      <c r="B16" s="684" t="s">
        <v>263</v>
      </c>
      <c r="C16" s="685"/>
      <c r="D16" s="685"/>
      <c r="E16" s="685"/>
      <c r="F16" s="685"/>
      <c r="G16" s="685"/>
      <c r="H16" s="685"/>
      <c r="I16" s="685"/>
      <c r="J16" s="685"/>
      <c r="K16" s="685"/>
      <c r="L16" s="685"/>
      <c r="M16" s="685"/>
      <c r="N16" s="685"/>
      <c r="O16" s="685"/>
      <c r="P16" s="685"/>
      <c r="Q16" s="686"/>
      <c r="R16" s="687">
        <v>16129</v>
      </c>
      <c r="S16" s="688"/>
      <c r="T16" s="688"/>
      <c r="U16" s="688"/>
      <c r="V16" s="688"/>
      <c r="W16" s="688"/>
      <c r="X16" s="688"/>
      <c r="Y16" s="689"/>
      <c r="Z16" s="690">
        <v>0.1</v>
      </c>
      <c r="AA16" s="690"/>
      <c r="AB16" s="690"/>
      <c r="AC16" s="690"/>
      <c r="AD16" s="691">
        <v>16129</v>
      </c>
      <c r="AE16" s="691"/>
      <c r="AF16" s="691"/>
      <c r="AG16" s="691"/>
      <c r="AH16" s="691"/>
      <c r="AI16" s="691"/>
      <c r="AJ16" s="691"/>
      <c r="AK16" s="691"/>
      <c r="AL16" s="692">
        <v>0.2</v>
      </c>
      <c r="AM16" s="693"/>
      <c r="AN16" s="693"/>
      <c r="AO16" s="694"/>
      <c r="AP16" s="684" t="s">
        <v>264</v>
      </c>
      <c r="AQ16" s="685"/>
      <c r="AR16" s="685"/>
      <c r="AS16" s="685"/>
      <c r="AT16" s="685"/>
      <c r="AU16" s="685"/>
      <c r="AV16" s="685"/>
      <c r="AW16" s="685"/>
      <c r="AX16" s="685"/>
      <c r="AY16" s="685"/>
      <c r="AZ16" s="685"/>
      <c r="BA16" s="685"/>
      <c r="BB16" s="685"/>
      <c r="BC16" s="685"/>
      <c r="BD16" s="685"/>
      <c r="BE16" s="685"/>
      <c r="BF16" s="686"/>
      <c r="BG16" s="687" t="s">
        <v>126</v>
      </c>
      <c r="BH16" s="688"/>
      <c r="BI16" s="688"/>
      <c r="BJ16" s="688"/>
      <c r="BK16" s="688"/>
      <c r="BL16" s="688"/>
      <c r="BM16" s="688"/>
      <c r="BN16" s="689"/>
      <c r="BO16" s="690" t="s">
        <v>179</v>
      </c>
      <c r="BP16" s="690"/>
      <c r="BQ16" s="690"/>
      <c r="BR16" s="690"/>
      <c r="BS16" s="696" t="s">
        <v>243</v>
      </c>
      <c r="BT16" s="688"/>
      <c r="BU16" s="688"/>
      <c r="BV16" s="688"/>
      <c r="BW16" s="688"/>
      <c r="BX16" s="688"/>
      <c r="BY16" s="688"/>
      <c r="BZ16" s="688"/>
      <c r="CA16" s="688"/>
      <c r="CB16" s="697"/>
      <c r="CD16" s="702" t="s">
        <v>265</v>
      </c>
      <c r="CE16" s="703"/>
      <c r="CF16" s="703"/>
      <c r="CG16" s="703"/>
      <c r="CH16" s="703"/>
      <c r="CI16" s="703"/>
      <c r="CJ16" s="703"/>
      <c r="CK16" s="703"/>
      <c r="CL16" s="703"/>
      <c r="CM16" s="703"/>
      <c r="CN16" s="703"/>
      <c r="CO16" s="703"/>
      <c r="CP16" s="703"/>
      <c r="CQ16" s="704"/>
      <c r="CR16" s="687" t="s">
        <v>126</v>
      </c>
      <c r="CS16" s="688"/>
      <c r="CT16" s="688"/>
      <c r="CU16" s="688"/>
      <c r="CV16" s="688"/>
      <c r="CW16" s="688"/>
      <c r="CX16" s="688"/>
      <c r="CY16" s="689"/>
      <c r="CZ16" s="690" t="s">
        <v>243</v>
      </c>
      <c r="DA16" s="690"/>
      <c r="DB16" s="690"/>
      <c r="DC16" s="690"/>
      <c r="DD16" s="696" t="s">
        <v>179</v>
      </c>
      <c r="DE16" s="688"/>
      <c r="DF16" s="688"/>
      <c r="DG16" s="688"/>
      <c r="DH16" s="688"/>
      <c r="DI16" s="688"/>
      <c r="DJ16" s="688"/>
      <c r="DK16" s="688"/>
      <c r="DL16" s="688"/>
      <c r="DM16" s="688"/>
      <c r="DN16" s="688"/>
      <c r="DO16" s="688"/>
      <c r="DP16" s="689"/>
      <c r="DQ16" s="696" t="s">
        <v>179</v>
      </c>
      <c r="DR16" s="688"/>
      <c r="DS16" s="688"/>
      <c r="DT16" s="688"/>
      <c r="DU16" s="688"/>
      <c r="DV16" s="688"/>
      <c r="DW16" s="688"/>
      <c r="DX16" s="688"/>
      <c r="DY16" s="688"/>
      <c r="DZ16" s="688"/>
      <c r="EA16" s="688"/>
      <c r="EB16" s="688"/>
      <c r="EC16" s="697"/>
    </row>
    <row r="17" spans="2:133" ht="11.25" customHeight="1" x14ac:dyDescent="0.15">
      <c r="B17" s="684" t="s">
        <v>266</v>
      </c>
      <c r="C17" s="685"/>
      <c r="D17" s="685"/>
      <c r="E17" s="685"/>
      <c r="F17" s="685"/>
      <c r="G17" s="685"/>
      <c r="H17" s="685"/>
      <c r="I17" s="685"/>
      <c r="J17" s="685"/>
      <c r="K17" s="685"/>
      <c r="L17" s="685"/>
      <c r="M17" s="685"/>
      <c r="N17" s="685"/>
      <c r="O17" s="685"/>
      <c r="P17" s="685"/>
      <c r="Q17" s="686"/>
      <c r="R17" s="687">
        <v>16341</v>
      </c>
      <c r="S17" s="688"/>
      <c r="T17" s="688"/>
      <c r="U17" s="688"/>
      <c r="V17" s="688"/>
      <c r="W17" s="688"/>
      <c r="X17" s="688"/>
      <c r="Y17" s="689"/>
      <c r="Z17" s="690">
        <v>0.1</v>
      </c>
      <c r="AA17" s="690"/>
      <c r="AB17" s="690"/>
      <c r="AC17" s="690"/>
      <c r="AD17" s="691">
        <v>16341</v>
      </c>
      <c r="AE17" s="691"/>
      <c r="AF17" s="691"/>
      <c r="AG17" s="691"/>
      <c r="AH17" s="691"/>
      <c r="AI17" s="691"/>
      <c r="AJ17" s="691"/>
      <c r="AK17" s="691"/>
      <c r="AL17" s="692">
        <v>0.2</v>
      </c>
      <c r="AM17" s="693"/>
      <c r="AN17" s="693"/>
      <c r="AO17" s="694"/>
      <c r="AP17" s="684" t="s">
        <v>267</v>
      </c>
      <c r="AQ17" s="685"/>
      <c r="AR17" s="685"/>
      <c r="AS17" s="685"/>
      <c r="AT17" s="685"/>
      <c r="AU17" s="685"/>
      <c r="AV17" s="685"/>
      <c r="AW17" s="685"/>
      <c r="AX17" s="685"/>
      <c r="AY17" s="685"/>
      <c r="AZ17" s="685"/>
      <c r="BA17" s="685"/>
      <c r="BB17" s="685"/>
      <c r="BC17" s="685"/>
      <c r="BD17" s="685"/>
      <c r="BE17" s="685"/>
      <c r="BF17" s="686"/>
      <c r="BG17" s="687" t="s">
        <v>126</v>
      </c>
      <c r="BH17" s="688"/>
      <c r="BI17" s="688"/>
      <c r="BJ17" s="688"/>
      <c r="BK17" s="688"/>
      <c r="BL17" s="688"/>
      <c r="BM17" s="688"/>
      <c r="BN17" s="689"/>
      <c r="BO17" s="690" t="s">
        <v>126</v>
      </c>
      <c r="BP17" s="690"/>
      <c r="BQ17" s="690"/>
      <c r="BR17" s="690"/>
      <c r="BS17" s="696" t="s">
        <v>179</v>
      </c>
      <c r="BT17" s="688"/>
      <c r="BU17" s="688"/>
      <c r="BV17" s="688"/>
      <c r="BW17" s="688"/>
      <c r="BX17" s="688"/>
      <c r="BY17" s="688"/>
      <c r="BZ17" s="688"/>
      <c r="CA17" s="688"/>
      <c r="CB17" s="697"/>
      <c r="CD17" s="702" t="s">
        <v>268</v>
      </c>
      <c r="CE17" s="703"/>
      <c r="CF17" s="703"/>
      <c r="CG17" s="703"/>
      <c r="CH17" s="703"/>
      <c r="CI17" s="703"/>
      <c r="CJ17" s="703"/>
      <c r="CK17" s="703"/>
      <c r="CL17" s="703"/>
      <c r="CM17" s="703"/>
      <c r="CN17" s="703"/>
      <c r="CO17" s="703"/>
      <c r="CP17" s="703"/>
      <c r="CQ17" s="704"/>
      <c r="CR17" s="687">
        <v>853916</v>
      </c>
      <c r="CS17" s="688"/>
      <c r="CT17" s="688"/>
      <c r="CU17" s="688"/>
      <c r="CV17" s="688"/>
      <c r="CW17" s="688"/>
      <c r="CX17" s="688"/>
      <c r="CY17" s="689"/>
      <c r="CZ17" s="690">
        <v>5.4</v>
      </c>
      <c r="DA17" s="690"/>
      <c r="DB17" s="690"/>
      <c r="DC17" s="690"/>
      <c r="DD17" s="696" t="s">
        <v>126</v>
      </c>
      <c r="DE17" s="688"/>
      <c r="DF17" s="688"/>
      <c r="DG17" s="688"/>
      <c r="DH17" s="688"/>
      <c r="DI17" s="688"/>
      <c r="DJ17" s="688"/>
      <c r="DK17" s="688"/>
      <c r="DL17" s="688"/>
      <c r="DM17" s="688"/>
      <c r="DN17" s="688"/>
      <c r="DO17" s="688"/>
      <c r="DP17" s="689"/>
      <c r="DQ17" s="696">
        <v>851431</v>
      </c>
      <c r="DR17" s="688"/>
      <c r="DS17" s="688"/>
      <c r="DT17" s="688"/>
      <c r="DU17" s="688"/>
      <c r="DV17" s="688"/>
      <c r="DW17" s="688"/>
      <c r="DX17" s="688"/>
      <c r="DY17" s="688"/>
      <c r="DZ17" s="688"/>
      <c r="EA17" s="688"/>
      <c r="EB17" s="688"/>
      <c r="EC17" s="697"/>
    </row>
    <row r="18" spans="2:133" ht="11.25" customHeight="1" x14ac:dyDescent="0.15">
      <c r="B18" s="684" t="s">
        <v>269</v>
      </c>
      <c r="C18" s="685"/>
      <c r="D18" s="685"/>
      <c r="E18" s="685"/>
      <c r="F18" s="685"/>
      <c r="G18" s="685"/>
      <c r="H18" s="685"/>
      <c r="I18" s="685"/>
      <c r="J18" s="685"/>
      <c r="K18" s="685"/>
      <c r="L18" s="685"/>
      <c r="M18" s="685"/>
      <c r="N18" s="685"/>
      <c r="O18" s="685"/>
      <c r="P18" s="685"/>
      <c r="Q18" s="686"/>
      <c r="R18" s="687">
        <v>26964</v>
      </c>
      <c r="S18" s="688"/>
      <c r="T18" s="688"/>
      <c r="U18" s="688"/>
      <c r="V18" s="688"/>
      <c r="W18" s="688"/>
      <c r="X18" s="688"/>
      <c r="Y18" s="689"/>
      <c r="Z18" s="690">
        <v>0.2</v>
      </c>
      <c r="AA18" s="690"/>
      <c r="AB18" s="690"/>
      <c r="AC18" s="690"/>
      <c r="AD18" s="691">
        <v>26964</v>
      </c>
      <c r="AE18" s="691"/>
      <c r="AF18" s="691"/>
      <c r="AG18" s="691"/>
      <c r="AH18" s="691"/>
      <c r="AI18" s="691"/>
      <c r="AJ18" s="691"/>
      <c r="AK18" s="691"/>
      <c r="AL18" s="692">
        <v>0.4</v>
      </c>
      <c r="AM18" s="693"/>
      <c r="AN18" s="693"/>
      <c r="AO18" s="694"/>
      <c r="AP18" s="684" t="s">
        <v>270</v>
      </c>
      <c r="AQ18" s="685"/>
      <c r="AR18" s="685"/>
      <c r="AS18" s="685"/>
      <c r="AT18" s="685"/>
      <c r="AU18" s="685"/>
      <c r="AV18" s="685"/>
      <c r="AW18" s="685"/>
      <c r="AX18" s="685"/>
      <c r="AY18" s="685"/>
      <c r="AZ18" s="685"/>
      <c r="BA18" s="685"/>
      <c r="BB18" s="685"/>
      <c r="BC18" s="685"/>
      <c r="BD18" s="685"/>
      <c r="BE18" s="685"/>
      <c r="BF18" s="686"/>
      <c r="BG18" s="687" t="s">
        <v>179</v>
      </c>
      <c r="BH18" s="688"/>
      <c r="BI18" s="688"/>
      <c r="BJ18" s="688"/>
      <c r="BK18" s="688"/>
      <c r="BL18" s="688"/>
      <c r="BM18" s="688"/>
      <c r="BN18" s="689"/>
      <c r="BO18" s="690" t="s">
        <v>243</v>
      </c>
      <c r="BP18" s="690"/>
      <c r="BQ18" s="690"/>
      <c r="BR18" s="690"/>
      <c r="BS18" s="696" t="s">
        <v>179</v>
      </c>
      <c r="BT18" s="688"/>
      <c r="BU18" s="688"/>
      <c r="BV18" s="688"/>
      <c r="BW18" s="688"/>
      <c r="BX18" s="688"/>
      <c r="BY18" s="688"/>
      <c r="BZ18" s="688"/>
      <c r="CA18" s="688"/>
      <c r="CB18" s="697"/>
      <c r="CD18" s="702" t="s">
        <v>271</v>
      </c>
      <c r="CE18" s="703"/>
      <c r="CF18" s="703"/>
      <c r="CG18" s="703"/>
      <c r="CH18" s="703"/>
      <c r="CI18" s="703"/>
      <c r="CJ18" s="703"/>
      <c r="CK18" s="703"/>
      <c r="CL18" s="703"/>
      <c r="CM18" s="703"/>
      <c r="CN18" s="703"/>
      <c r="CO18" s="703"/>
      <c r="CP18" s="703"/>
      <c r="CQ18" s="704"/>
      <c r="CR18" s="687" t="s">
        <v>243</v>
      </c>
      <c r="CS18" s="688"/>
      <c r="CT18" s="688"/>
      <c r="CU18" s="688"/>
      <c r="CV18" s="688"/>
      <c r="CW18" s="688"/>
      <c r="CX18" s="688"/>
      <c r="CY18" s="689"/>
      <c r="CZ18" s="690" t="s">
        <v>179</v>
      </c>
      <c r="DA18" s="690"/>
      <c r="DB18" s="690"/>
      <c r="DC18" s="690"/>
      <c r="DD18" s="696" t="s">
        <v>126</v>
      </c>
      <c r="DE18" s="688"/>
      <c r="DF18" s="688"/>
      <c r="DG18" s="688"/>
      <c r="DH18" s="688"/>
      <c r="DI18" s="688"/>
      <c r="DJ18" s="688"/>
      <c r="DK18" s="688"/>
      <c r="DL18" s="688"/>
      <c r="DM18" s="688"/>
      <c r="DN18" s="688"/>
      <c r="DO18" s="688"/>
      <c r="DP18" s="689"/>
      <c r="DQ18" s="696" t="s">
        <v>179</v>
      </c>
      <c r="DR18" s="688"/>
      <c r="DS18" s="688"/>
      <c r="DT18" s="688"/>
      <c r="DU18" s="688"/>
      <c r="DV18" s="688"/>
      <c r="DW18" s="688"/>
      <c r="DX18" s="688"/>
      <c r="DY18" s="688"/>
      <c r="DZ18" s="688"/>
      <c r="EA18" s="688"/>
      <c r="EB18" s="688"/>
      <c r="EC18" s="697"/>
    </row>
    <row r="19" spans="2:133" ht="11.25" customHeight="1" x14ac:dyDescent="0.15">
      <c r="B19" s="684" t="s">
        <v>272</v>
      </c>
      <c r="C19" s="685"/>
      <c r="D19" s="685"/>
      <c r="E19" s="685"/>
      <c r="F19" s="685"/>
      <c r="G19" s="685"/>
      <c r="H19" s="685"/>
      <c r="I19" s="685"/>
      <c r="J19" s="685"/>
      <c r="K19" s="685"/>
      <c r="L19" s="685"/>
      <c r="M19" s="685"/>
      <c r="N19" s="685"/>
      <c r="O19" s="685"/>
      <c r="P19" s="685"/>
      <c r="Q19" s="686"/>
      <c r="R19" s="687">
        <v>15344</v>
      </c>
      <c r="S19" s="688"/>
      <c r="T19" s="688"/>
      <c r="U19" s="688"/>
      <c r="V19" s="688"/>
      <c r="W19" s="688"/>
      <c r="X19" s="688"/>
      <c r="Y19" s="689"/>
      <c r="Z19" s="690">
        <v>0.1</v>
      </c>
      <c r="AA19" s="690"/>
      <c r="AB19" s="690"/>
      <c r="AC19" s="690"/>
      <c r="AD19" s="691">
        <v>15344</v>
      </c>
      <c r="AE19" s="691"/>
      <c r="AF19" s="691"/>
      <c r="AG19" s="691"/>
      <c r="AH19" s="691"/>
      <c r="AI19" s="691"/>
      <c r="AJ19" s="691"/>
      <c r="AK19" s="691"/>
      <c r="AL19" s="692">
        <v>0.2</v>
      </c>
      <c r="AM19" s="693"/>
      <c r="AN19" s="693"/>
      <c r="AO19" s="694"/>
      <c r="AP19" s="684" t="s">
        <v>273</v>
      </c>
      <c r="AQ19" s="685"/>
      <c r="AR19" s="685"/>
      <c r="AS19" s="685"/>
      <c r="AT19" s="685"/>
      <c r="AU19" s="685"/>
      <c r="AV19" s="685"/>
      <c r="AW19" s="685"/>
      <c r="AX19" s="685"/>
      <c r="AY19" s="685"/>
      <c r="AZ19" s="685"/>
      <c r="BA19" s="685"/>
      <c r="BB19" s="685"/>
      <c r="BC19" s="685"/>
      <c r="BD19" s="685"/>
      <c r="BE19" s="685"/>
      <c r="BF19" s="686"/>
      <c r="BG19" s="687">
        <v>1770</v>
      </c>
      <c r="BH19" s="688"/>
      <c r="BI19" s="688"/>
      <c r="BJ19" s="688"/>
      <c r="BK19" s="688"/>
      <c r="BL19" s="688"/>
      <c r="BM19" s="688"/>
      <c r="BN19" s="689"/>
      <c r="BO19" s="690">
        <v>0.1</v>
      </c>
      <c r="BP19" s="690"/>
      <c r="BQ19" s="690"/>
      <c r="BR19" s="690"/>
      <c r="BS19" s="696" t="s">
        <v>243</v>
      </c>
      <c r="BT19" s="688"/>
      <c r="BU19" s="688"/>
      <c r="BV19" s="688"/>
      <c r="BW19" s="688"/>
      <c r="BX19" s="688"/>
      <c r="BY19" s="688"/>
      <c r="BZ19" s="688"/>
      <c r="CA19" s="688"/>
      <c r="CB19" s="697"/>
      <c r="CD19" s="702" t="s">
        <v>274</v>
      </c>
      <c r="CE19" s="703"/>
      <c r="CF19" s="703"/>
      <c r="CG19" s="703"/>
      <c r="CH19" s="703"/>
      <c r="CI19" s="703"/>
      <c r="CJ19" s="703"/>
      <c r="CK19" s="703"/>
      <c r="CL19" s="703"/>
      <c r="CM19" s="703"/>
      <c r="CN19" s="703"/>
      <c r="CO19" s="703"/>
      <c r="CP19" s="703"/>
      <c r="CQ19" s="704"/>
      <c r="CR19" s="687" t="s">
        <v>126</v>
      </c>
      <c r="CS19" s="688"/>
      <c r="CT19" s="688"/>
      <c r="CU19" s="688"/>
      <c r="CV19" s="688"/>
      <c r="CW19" s="688"/>
      <c r="CX19" s="688"/>
      <c r="CY19" s="689"/>
      <c r="CZ19" s="690" t="s">
        <v>243</v>
      </c>
      <c r="DA19" s="690"/>
      <c r="DB19" s="690"/>
      <c r="DC19" s="690"/>
      <c r="DD19" s="696" t="s">
        <v>243</v>
      </c>
      <c r="DE19" s="688"/>
      <c r="DF19" s="688"/>
      <c r="DG19" s="688"/>
      <c r="DH19" s="688"/>
      <c r="DI19" s="688"/>
      <c r="DJ19" s="688"/>
      <c r="DK19" s="688"/>
      <c r="DL19" s="688"/>
      <c r="DM19" s="688"/>
      <c r="DN19" s="688"/>
      <c r="DO19" s="688"/>
      <c r="DP19" s="689"/>
      <c r="DQ19" s="696" t="s">
        <v>126</v>
      </c>
      <c r="DR19" s="688"/>
      <c r="DS19" s="688"/>
      <c r="DT19" s="688"/>
      <c r="DU19" s="688"/>
      <c r="DV19" s="688"/>
      <c r="DW19" s="688"/>
      <c r="DX19" s="688"/>
      <c r="DY19" s="688"/>
      <c r="DZ19" s="688"/>
      <c r="EA19" s="688"/>
      <c r="EB19" s="688"/>
      <c r="EC19" s="697"/>
    </row>
    <row r="20" spans="2:133" ht="11.25" customHeight="1" x14ac:dyDescent="0.15">
      <c r="B20" s="684" t="s">
        <v>275</v>
      </c>
      <c r="C20" s="685"/>
      <c r="D20" s="685"/>
      <c r="E20" s="685"/>
      <c r="F20" s="685"/>
      <c r="G20" s="685"/>
      <c r="H20" s="685"/>
      <c r="I20" s="685"/>
      <c r="J20" s="685"/>
      <c r="K20" s="685"/>
      <c r="L20" s="685"/>
      <c r="M20" s="685"/>
      <c r="N20" s="685"/>
      <c r="O20" s="685"/>
      <c r="P20" s="685"/>
      <c r="Q20" s="686"/>
      <c r="R20" s="687">
        <v>8316</v>
      </c>
      <c r="S20" s="688"/>
      <c r="T20" s="688"/>
      <c r="U20" s="688"/>
      <c r="V20" s="688"/>
      <c r="W20" s="688"/>
      <c r="X20" s="688"/>
      <c r="Y20" s="689"/>
      <c r="Z20" s="690">
        <v>0.1</v>
      </c>
      <c r="AA20" s="690"/>
      <c r="AB20" s="690"/>
      <c r="AC20" s="690"/>
      <c r="AD20" s="691">
        <v>8316</v>
      </c>
      <c r="AE20" s="691"/>
      <c r="AF20" s="691"/>
      <c r="AG20" s="691"/>
      <c r="AH20" s="691"/>
      <c r="AI20" s="691"/>
      <c r="AJ20" s="691"/>
      <c r="AK20" s="691"/>
      <c r="AL20" s="692">
        <v>0.1</v>
      </c>
      <c r="AM20" s="693"/>
      <c r="AN20" s="693"/>
      <c r="AO20" s="694"/>
      <c r="AP20" s="684" t="s">
        <v>276</v>
      </c>
      <c r="AQ20" s="685"/>
      <c r="AR20" s="685"/>
      <c r="AS20" s="685"/>
      <c r="AT20" s="685"/>
      <c r="AU20" s="685"/>
      <c r="AV20" s="685"/>
      <c r="AW20" s="685"/>
      <c r="AX20" s="685"/>
      <c r="AY20" s="685"/>
      <c r="AZ20" s="685"/>
      <c r="BA20" s="685"/>
      <c r="BB20" s="685"/>
      <c r="BC20" s="685"/>
      <c r="BD20" s="685"/>
      <c r="BE20" s="685"/>
      <c r="BF20" s="686"/>
      <c r="BG20" s="687">
        <v>1770</v>
      </c>
      <c r="BH20" s="688"/>
      <c r="BI20" s="688"/>
      <c r="BJ20" s="688"/>
      <c r="BK20" s="688"/>
      <c r="BL20" s="688"/>
      <c r="BM20" s="688"/>
      <c r="BN20" s="689"/>
      <c r="BO20" s="690">
        <v>0.1</v>
      </c>
      <c r="BP20" s="690"/>
      <c r="BQ20" s="690"/>
      <c r="BR20" s="690"/>
      <c r="BS20" s="696" t="s">
        <v>126</v>
      </c>
      <c r="BT20" s="688"/>
      <c r="BU20" s="688"/>
      <c r="BV20" s="688"/>
      <c r="BW20" s="688"/>
      <c r="BX20" s="688"/>
      <c r="BY20" s="688"/>
      <c r="BZ20" s="688"/>
      <c r="CA20" s="688"/>
      <c r="CB20" s="697"/>
      <c r="CD20" s="702" t="s">
        <v>277</v>
      </c>
      <c r="CE20" s="703"/>
      <c r="CF20" s="703"/>
      <c r="CG20" s="703"/>
      <c r="CH20" s="703"/>
      <c r="CI20" s="703"/>
      <c r="CJ20" s="703"/>
      <c r="CK20" s="703"/>
      <c r="CL20" s="703"/>
      <c r="CM20" s="703"/>
      <c r="CN20" s="703"/>
      <c r="CO20" s="703"/>
      <c r="CP20" s="703"/>
      <c r="CQ20" s="704"/>
      <c r="CR20" s="687">
        <v>15856786</v>
      </c>
      <c r="CS20" s="688"/>
      <c r="CT20" s="688"/>
      <c r="CU20" s="688"/>
      <c r="CV20" s="688"/>
      <c r="CW20" s="688"/>
      <c r="CX20" s="688"/>
      <c r="CY20" s="689"/>
      <c r="CZ20" s="690">
        <v>100</v>
      </c>
      <c r="DA20" s="690"/>
      <c r="DB20" s="690"/>
      <c r="DC20" s="690"/>
      <c r="DD20" s="696">
        <v>2483748</v>
      </c>
      <c r="DE20" s="688"/>
      <c r="DF20" s="688"/>
      <c r="DG20" s="688"/>
      <c r="DH20" s="688"/>
      <c r="DI20" s="688"/>
      <c r="DJ20" s="688"/>
      <c r="DK20" s="688"/>
      <c r="DL20" s="688"/>
      <c r="DM20" s="688"/>
      <c r="DN20" s="688"/>
      <c r="DO20" s="688"/>
      <c r="DP20" s="689"/>
      <c r="DQ20" s="696">
        <v>7427113</v>
      </c>
      <c r="DR20" s="688"/>
      <c r="DS20" s="688"/>
      <c r="DT20" s="688"/>
      <c r="DU20" s="688"/>
      <c r="DV20" s="688"/>
      <c r="DW20" s="688"/>
      <c r="DX20" s="688"/>
      <c r="DY20" s="688"/>
      <c r="DZ20" s="688"/>
      <c r="EA20" s="688"/>
      <c r="EB20" s="688"/>
      <c r="EC20" s="697"/>
    </row>
    <row r="21" spans="2:133" ht="11.25" customHeight="1" x14ac:dyDescent="0.15">
      <c r="B21" s="684" t="s">
        <v>278</v>
      </c>
      <c r="C21" s="685"/>
      <c r="D21" s="685"/>
      <c r="E21" s="685"/>
      <c r="F21" s="685"/>
      <c r="G21" s="685"/>
      <c r="H21" s="685"/>
      <c r="I21" s="685"/>
      <c r="J21" s="685"/>
      <c r="K21" s="685"/>
      <c r="L21" s="685"/>
      <c r="M21" s="685"/>
      <c r="N21" s="685"/>
      <c r="O21" s="685"/>
      <c r="P21" s="685"/>
      <c r="Q21" s="686"/>
      <c r="R21" s="687">
        <v>3304</v>
      </c>
      <c r="S21" s="688"/>
      <c r="T21" s="688"/>
      <c r="U21" s="688"/>
      <c r="V21" s="688"/>
      <c r="W21" s="688"/>
      <c r="X21" s="688"/>
      <c r="Y21" s="689"/>
      <c r="Z21" s="690">
        <v>0</v>
      </c>
      <c r="AA21" s="690"/>
      <c r="AB21" s="690"/>
      <c r="AC21" s="690"/>
      <c r="AD21" s="691">
        <v>3304</v>
      </c>
      <c r="AE21" s="691"/>
      <c r="AF21" s="691"/>
      <c r="AG21" s="691"/>
      <c r="AH21" s="691"/>
      <c r="AI21" s="691"/>
      <c r="AJ21" s="691"/>
      <c r="AK21" s="691"/>
      <c r="AL21" s="692">
        <v>0.1</v>
      </c>
      <c r="AM21" s="693"/>
      <c r="AN21" s="693"/>
      <c r="AO21" s="694"/>
      <c r="AP21" s="706" t="s">
        <v>279</v>
      </c>
      <c r="AQ21" s="707"/>
      <c r="AR21" s="707"/>
      <c r="AS21" s="707"/>
      <c r="AT21" s="707"/>
      <c r="AU21" s="707"/>
      <c r="AV21" s="707"/>
      <c r="AW21" s="707"/>
      <c r="AX21" s="707"/>
      <c r="AY21" s="707"/>
      <c r="AZ21" s="707"/>
      <c r="BA21" s="707"/>
      <c r="BB21" s="707"/>
      <c r="BC21" s="707"/>
      <c r="BD21" s="707"/>
      <c r="BE21" s="707"/>
      <c r="BF21" s="708"/>
      <c r="BG21" s="687">
        <v>1770</v>
      </c>
      <c r="BH21" s="688"/>
      <c r="BI21" s="688"/>
      <c r="BJ21" s="688"/>
      <c r="BK21" s="688"/>
      <c r="BL21" s="688"/>
      <c r="BM21" s="688"/>
      <c r="BN21" s="689"/>
      <c r="BO21" s="690">
        <v>0.1</v>
      </c>
      <c r="BP21" s="690"/>
      <c r="BQ21" s="690"/>
      <c r="BR21" s="690"/>
      <c r="BS21" s="696" t="s">
        <v>126</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280</v>
      </c>
      <c r="C22" s="685"/>
      <c r="D22" s="685"/>
      <c r="E22" s="685"/>
      <c r="F22" s="685"/>
      <c r="G22" s="685"/>
      <c r="H22" s="685"/>
      <c r="I22" s="685"/>
      <c r="J22" s="685"/>
      <c r="K22" s="685"/>
      <c r="L22" s="685"/>
      <c r="M22" s="685"/>
      <c r="N22" s="685"/>
      <c r="O22" s="685"/>
      <c r="P22" s="685"/>
      <c r="Q22" s="686"/>
      <c r="R22" s="687">
        <v>2342623</v>
      </c>
      <c r="S22" s="688"/>
      <c r="T22" s="688"/>
      <c r="U22" s="688"/>
      <c r="V22" s="688"/>
      <c r="W22" s="688"/>
      <c r="X22" s="688"/>
      <c r="Y22" s="689"/>
      <c r="Z22" s="690">
        <v>14.1</v>
      </c>
      <c r="AA22" s="690"/>
      <c r="AB22" s="690"/>
      <c r="AC22" s="690"/>
      <c r="AD22" s="691">
        <v>2165395</v>
      </c>
      <c r="AE22" s="691"/>
      <c r="AF22" s="691"/>
      <c r="AG22" s="691"/>
      <c r="AH22" s="691"/>
      <c r="AI22" s="691"/>
      <c r="AJ22" s="691"/>
      <c r="AK22" s="691"/>
      <c r="AL22" s="692">
        <v>33</v>
      </c>
      <c r="AM22" s="693"/>
      <c r="AN22" s="693"/>
      <c r="AO22" s="694"/>
      <c r="AP22" s="706" t="s">
        <v>281</v>
      </c>
      <c r="AQ22" s="707"/>
      <c r="AR22" s="707"/>
      <c r="AS22" s="707"/>
      <c r="AT22" s="707"/>
      <c r="AU22" s="707"/>
      <c r="AV22" s="707"/>
      <c r="AW22" s="707"/>
      <c r="AX22" s="707"/>
      <c r="AY22" s="707"/>
      <c r="AZ22" s="707"/>
      <c r="BA22" s="707"/>
      <c r="BB22" s="707"/>
      <c r="BC22" s="707"/>
      <c r="BD22" s="707"/>
      <c r="BE22" s="707"/>
      <c r="BF22" s="708"/>
      <c r="BG22" s="687" t="s">
        <v>126</v>
      </c>
      <c r="BH22" s="688"/>
      <c r="BI22" s="688"/>
      <c r="BJ22" s="688"/>
      <c r="BK22" s="688"/>
      <c r="BL22" s="688"/>
      <c r="BM22" s="688"/>
      <c r="BN22" s="689"/>
      <c r="BO22" s="690" t="s">
        <v>179</v>
      </c>
      <c r="BP22" s="690"/>
      <c r="BQ22" s="690"/>
      <c r="BR22" s="690"/>
      <c r="BS22" s="696" t="s">
        <v>126</v>
      </c>
      <c r="BT22" s="688"/>
      <c r="BU22" s="688"/>
      <c r="BV22" s="688"/>
      <c r="BW22" s="688"/>
      <c r="BX22" s="688"/>
      <c r="BY22" s="688"/>
      <c r="BZ22" s="688"/>
      <c r="CA22" s="688"/>
      <c r="CB22" s="697"/>
      <c r="CD22" s="669" t="s">
        <v>282</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283</v>
      </c>
      <c r="C23" s="685"/>
      <c r="D23" s="685"/>
      <c r="E23" s="685"/>
      <c r="F23" s="685"/>
      <c r="G23" s="685"/>
      <c r="H23" s="685"/>
      <c r="I23" s="685"/>
      <c r="J23" s="685"/>
      <c r="K23" s="685"/>
      <c r="L23" s="685"/>
      <c r="M23" s="685"/>
      <c r="N23" s="685"/>
      <c r="O23" s="685"/>
      <c r="P23" s="685"/>
      <c r="Q23" s="686"/>
      <c r="R23" s="687">
        <v>2165395</v>
      </c>
      <c r="S23" s="688"/>
      <c r="T23" s="688"/>
      <c r="U23" s="688"/>
      <c r="V23" s="688"/>
      <c r="W23" s="688"/>
      <c r="X23" s="688"/>
      <c r="Y23" s="689"/>
      <c r="Z23" s="690">
        <v>13</v>
      </c>
      <c r="AA23" s="690"/>
      <c r="AB23" s="690"/>
      <c r="AC23" s="690"/>
      <c r="AD23" s="691">
        <v>2165395</v>
      </c>
      <c r="AE23" s="691"/>
      <c r="AF23" s="691"/>
      <c r="AG23" s="691"/>
      <c r="AH23" s="691"/>
      <c r="AI23" s="691"/>
      <c r="AJ23" s="691"/>
      <c r="AK23" s="691"/>
      <c r="AL23" s="692">
        <v>33</v>
      </c>
      <c r="AM23" s="693"/>
      <c r="AN23" s="693"/>
      <c r="AO23" s="694"/>
      <c r="AP23" s="706" t="s">
        <v>284</v>
      </c>
      <c r="AQ23" s="707"/>
      <c r="AR23" s="707"/>
      <c r="AS23" s="707"/>
      <c r="AT23" s="707"/>
      <c r="AU23" s="707"/>
      <c r="AV23" s="707"/>
      <c r="AW23" s="707"/>
      <c r="AX23" s="707"/>
      <c r="AY23" s="707"/>
      <c r="AZ23" s="707"/>
      <c r="BA23" s="707"/>
      <c r="BB23" s="707"/>
      <c r="BC23" s="707"/>
      <c r="BD23" s="707"/>
      <c r="BE23" s="707"/>
      <c r="BF23" s="708"/>
      <c r="BG23" s="687" t="s">
        <v>126</v>
      </c>
      <c r="BH23" s="688"/>
      <c r="BI23" s="688"/>
      <c r="BJ23" s="688"/>
      <c r="BK23" s="688"/>
      <c r="BL23" s="688"/>
      <c r="BM23" s="688"/>
      <c r="BN23" s="689"/>
      <c r="BO23" s="690" t="s">
        <v>179</v>
      </c>
      <c r="BP23" s="690"/>
      <c r="BQ23" s="690"/>
      <c r="BR23" s="690"/>
      <c r="BS23" s="696" t="s">
        <v>126</v>
      </c>
      <c r="BT23" s="688"/>
      <c r="BU23" s="688"/>
      <c r="BV23" s="688"/>
      <c r="BW23" s="688"/>
      <c r="BX23" s="688"/>
      <c r="BY23" s="688"/>
      <c r="BZ23" s="688"/>
      <c r="CA23" s="688"/>
      <c r="CB23" s="697"/>
      <c r="CD23" s="669" t="s">
        <v>223</v>
      </c>
      <c r="CE23" s="670"/>
      <c r="CF23" s="670"/>
      <c r="CG23" s="670"/>
      <c r="CH23" s="670"/>
      <c r="CI23" s="670"/>
      <c r="CJ23" s="670"/>
      <c r="CK23" s="670"/>
      <c r="CL23" s="670"/>
      <c r="CM23" s="670"/>
      <c r="CN23" s="670"/>
      <c r="CO23" s="670"/>
      <c r="CP23" s="670"/>
      <c r="CQ23" s="671"/>
      <c r="CR23" s="669" t="s">
        <v>285</v>
      </c>
      <c r="CS23" s="670"/>
      <c r="CT23" s="670"/>
      <c r="CU23" s="670"/>
      <c r="CV23" s="670"/>
      <c r="CW23" s="670"/>
      <c r="CX23" s="670"/>
      <c r="CY23" s="671"/>
      <c r="CZ23" s="669" t="s">
        <v>286</v>
      </c>
      <c r="DA23" s="670"/>
      <c r="DB23" s="670"/>
      <c r="DC23" s="671"/>
      <c r="DD23" s="669" t="s">
        <v>287</v>
      </c>
      <c r="DE23" s="670"/>
      <c r="DF23" s="670"/>
      <c r="DG23" s="670"/>
      <c r="DH23" s="670"/>
      <c r="DI23" s="670"/>
      <c r="DJ23" s="670"/>
      <c r="DK23" s="671"/>
      <c r="DL23" s="718" t="s">
        <v>288</v>
      </c>
      <c r="DM23" s="719"/>
      <c r="DN23" s="719"/>
      <c r="DO23" s="719"/>
      <c r="DP23" s="719"/>
      <c r="DQ23" s="719"/>
      <c r="DR23" s="719"/>
      <c r="DS23" s="719"/>
      <c r="DT23" s="719"/>
      <c r="DU23" s="719"/>
      <c r="DV23" s="720"/>
      <c r="DW23" s="669" t="s">
        <v>289</v>
      </c>
      <c r="DX23" s="670"/>
      <c r="DY23" s="670"/>
      <c r="DZ23" s="670"/>
      <c r="EA23" s="670"/>
      <c r="EB23" s="670"/>
      <c r="EC23" s="671"/>
    </row>
    <row r="24" spans="2:133" ht="11.25" customHeight="1" x14ac:dyDescent="0.15">
      <c r="B24" s="684" t="s">
        <v>290</v>
      </c>
      <c r="C24" s="685"/>
      <c r="D24" s="685"/>
      <c r="E24" s="685"/>
      <c r="F24" s="685"/>
      <c r="G24" s="685"/>
      <c r="H24" s="685"/>
      <c r="I24" s="685"/>
      <c r="J24" s="685"/>
      <c r="K24" s="685"/>
      <c r="L24" s="685"/>
      <c r="M24" s="685"/>
      <c r="N24" s="685"/>
      <c r="O24" s="685"/>
      <c r="P24" s="685"/>
      <c r="Q24" s="686"/>
      <c r="R24" s="687">
        <v>177228</v>
      </c>
      <c r="S24" s="688"/>
      <c r="T24" s="688"/>
      <c r="U24" s="688"/>
      <c r="V24" s="688"/>
      <c r="W24" s="688"/>
      <c r="X24" s="688"/>
      <c r="Y24" s="689"/>
      <c r="Z24" s="690">
        <v>1.1000000000000001</v>
      </c>
      <c r="AA24" s="690"/>
      <c r="AB24" s="690"/>
      <c r="AC24" s="690"/>
      <c r="AD24" s="691" t="s">
        <v>126</v>
      </c>
      <c r="AE24" s="691"/>
      <c r="AF24" s="691"/>
      <c r="AG24" s="691"/>
      <c r="AH24" s="691"/>
      <c r="AI24" s="691"/>
      <c r="AJ24" s="691"/>
      <c r="AK24" s="691"/>
      <c r="AL24" s="692" t="s">
        <v>179</v>
      </c>
      <c r="AM24" s="693"/>
      <c r="AN24" s="693"/>
      <c r="AO24" s="694"/>
      <c r="AP24" s="706" t="s">
        <v>291</v>
      </c>
      <c r="AQ24" s="707"/>
      <c r="AR24" s="707"/>
      <c r="AS24" s="707"/>
      <c r="AT24" s="707"/>
      <c r="AU24" s="707"/>
      <c r="AV24" s="707"/>
      <c r="AW24" s="707"/>
      <c r="AX24" s="707"/>
      <c r="AY24" s="707"/>
      <c r="AZ24" s="707"/>
      <c r="BA24" s="707"/>
      <c r="BB24" s="707"/>
      <c r="BC24" s="707"/>
      <c r="BD24" s="707"/>
      <c r="BE24" s="707"/>
      <c r="BF24" s="708"/>
      <c r="BG24" s="687" t="s">
        <v>126</v>
      </c>
      <c r="BH24" s="688"/>
      <c r="BI24" s="688"/>
      <c r="BJ24" s="688"/>
      <c r="BK24" s="688"/>
      <c r="BL24" s="688"/>
      <c r="BM24" s="688"/>
      <c r="BN24" s="689"/>
      <c r="BO24" s="690" t="s">
        <v>243</v>
      </c>
      <c r="BP24" s="690"/>
      <c r="BQ24" s="690"/>
      <c r="BR24" s="690"/>
      <c r="BS24" s="696" t="s">
        <v>126</v>
      </c>
      <c r="BT24" s="688"/>
      <c r="BU24" s="688"/>
      <c r="BV24" s="688"/>
      <c r="BW24" s="688"/>
      <c r="BX24" s="688"/>
      <c r="BY24" s="688"/>
      <c r="BZ24" s="688"/>
      <c r="CA24" s="688"/>
      <c r="CB24" s="697"/>
      <c r="CD24" s="698" t="s">
        <v>292</v>
      </c>
      <c r="CE24" s="699"/>
      <c r="CF24" s="699"/>
      <c r="CG24" s="699"/>
      <c r="CH24" s="699"/>
      <c r="CI24" s="699"/>
      <c r="CJ24" s="699"/>
      <c r="CK24" s="699"/>
      <c r="CL24" s="699"/>
      <c r="CM24" s="699"/>
      <c r="CN24" s="699"/>
      <c r="CO24" s="699"/>
      <c r="CP24" s="699"/>
      <c r="CQ24" s="700"/>
      <c r="CR24" s="676">
        <v>4719117</v>
      </c>
      <c r="CS24" s="677"/>
      <c r="CT24" s="677"/>
      <c r="CU24" s="677"/>
      <c r="CV24" s="677"/>
      <c r="CW24" s="677"/>
      <c r="CX24" s="677"/>
      <c r="CY24" s="678"/>
      <c r="CZ24" s="681">
        <v>29.8</v>
      </c>
      <c r="DA24" s="682"/>
      <c r="DB24" s="682"/>
      <c r="DC24" s="701"/>
      <c r="DD24" s="726">
        <v>3218992</v>
      </c>
      <c r="DE24" s="677"/>
      <c r="DF24" s="677"/>
      <c r="DG24" s="677"/>
      <c r="DH24" s="677"/>
      <c r="DI24" s="677"/>
      <c r="DJ24" s="677"/>
      <c r="DK24" s="678"/>
      <c r="DL24" s="726">
        <v>3205197</v>
      </c>
      <c r="DM24" s="677"/>
      <c r="DN24" s="677"/>
      <c r="DO24" s="677"/>
      <c r="DP24" s="677"/>
      <c r="DQ24" s="677"/>
      <c r="DR24" s="677"/>
      <c r="DS24" s="677"/>
      <c r="DT24" s="677"/>
      <c r="DU24" s="677"/>
      <c r="DV24" s="678"/>
      <c r="DW24" s="681">
        <v>46.2</v>
      </c>
      <c r="DX24" s="682"/>
      <c r="DY24" s="682"/>
      <c r="DZ24" s="682"/>
      <c r="EA24" s="682"/>
      <c r="EB24" s="682"/>
      <c r="EC24" s="683"/>
    </row>
    <row r="25" spans="2:133" ht="11.25" customHeight="1" x14ac:dyDescent="0.15">
      <c r="B25" s="684" t="s">
        <v>293</v>
      </c>
      <c r="C25" s="685"/>
      <c r="D25" s="685"/>
      <c r="E25" s="685"/>
      <c r="F25" s="685"/>
      <c r="G25" s="685"/>
      <c r="H25" s="685"/>
      <c r="I25" s="685"/>
      <c r="J25" s="685"/>
      <c r="K25" s="685"/>
      <c r="L25" s="685"/>
      <c r="M25" s="685"/>
      <c r="N25" s="685"/>
      <c r="O25" s="685"/>
      <c r="P25" s="685"/>
      <c r="Q25" s="686"/>
      <c r="R25" s="687" t="s">
        <v>243</v>
      </c>
      <c r="S25" s="688"/>
      <c r="T25" s="688"/>
      <c r="U25" s="688"/>
      <c r="V25" s="688"/>
      <c r="W25" s="688"/>
      <c r="X25" s="688"/>
      <c r="Y25" s="689"/>
      <c r="Z25" s="690" t="s">
        <v>179</v>
      </c>
      <c r="AA25" s="690"/>
      <c r="AB25" s="690"/>
      <c r="AC25" s="690"/>
      <c r="AD25" s="691" t="s">
        <v>179</v>
      </c>
      <c r="AE25" s="691"/>
      <c r="AF25" s="691"/>
      <c r="AG25" s="691"/>
      <c r="AH25" s="691"/>
      <c r="AI25" s="691"/>
      <c r="AJ25" s="691"/>
      <c r="AK25" s="691"/>
      <c r="AL25" s="692" t="s">
        <v>179</v>
      </c>
      <c r="AM25" s="693"/>
      <c r="AN25" s="693"/>
      <c r="AO25" s="694"/>
      <c r="AP25" s="706" t="s">
        <v>294</v>
      </c>
      <c r="AQ25" s="707"/>
      <c r="AR25" s="707"/>
      <c r="AS25" s="707"/>
      <c r="AT25" s="707"/>
      <c r="AU25" s="707"/>
      <c r="AV25" s="707"/>
      <c r="AW25" s="707"/>
      <c r="AX25" s="707"/>
      <c r="AY25" s="707"/>
      <c r="AZ25" s="707"/>
      <c r="BA25" s="707"/>
      <c r="BB25" s="707"/>
      <c r="BC25" s="707"/>
      <c r="BD25" s="707"/>
      <c r="BE25" s="707"/>
      <c r="BF25" s="708"/>
      <c r="BG25" s="687" t="s">
        <v>126</v>
      </c>
      <c r="BH25" s="688"/>
      <c r="BI25" s="688"/>
      <c r="BJ25" s="688"/>
      <c r="BK25" s="688"/>
      <c r="BL25" s="688"/>
      <c r="BM25" s="688"/>
      <c r="BN25" s="689"/>
      <c r="BO25" s="690" t="s">
        <v>126</v>
      </c>
      <c r="BP25" s="690"/>
      <c r="BQ25" s="690"/>
      <c r="BR25" s="690"/>
      <c r="BS25" s="696" t="s">
        <v>126</v>
      </c>
      <c r="BT25" s="688"/>
      <c r="BU25" s="688"/>
      <c r="BV25" s="688"/>
      <c r="BW25" s="688"/>
      <c r="BX25" s="688"/>
      <c r="BY25" s="688"/>
      <c r="BZ25" s="688"/>
      <c r="CA25" s="688"/>
      <c r="CB25" s="697"/>
      <c r="CD25" s="702" t="s">
        <v>295</v>
      </c>
      <c r="CE25" s="703"/>
      <c r="CF25" s="703"/>
      <c r="CG25" s="703"/>
      <c r="CH25" s="703"/>
      <c r="CI25" s="703"/>
      <c r="CJ25" s="703"/>
      <c r="CK25" s="703"/>
      <c r="CL25" s="703"/>
      <c r="CM25" s="703"/>
      <c r="CN25" s="703"/>
      <c r="CO25" s="703"/>
      <c r="CP25" s="703"/>
      <c r="CQ25" s="704"/>
      <c r="CR25" s="687">
        <v>2195866</v>
      </c>
      <c r="CS25" s="723"/>
      <c r="CT25" s="723"/>
      <c r="CU25" s="723"/>
      <c r="CV25" s="723"/>
      <c r="CW25" s="723"/>
      <c r="CX25" s="723"/>
      <c r="CY25" s="724"/>
      <c r="CZ25" s="692">
        <v>13.8</v>
      </c>
      <c r="DA25" s="721"/>
      <c r="DB25" s="721"/>
      <c r="DC25" s="725"/>
      <c r="DD25" s="696">
        <v>1906199</v>
      </c>
      <c r="DE25" s="723"/>
      <c r="DF25" s="723"/>
      <c r="DG25" s="723"/>
      <c r="DH25" s="723"/>
      <c r="DI25" s="723"/>
      <c r="DJ25" s="723"/>
      <c r="DK25" s="724"/>
      <c r="DL25" s="696">
        <v>1892654</v>
      </c>
      <c r="DM25" s="723"/>
      <c r="DN25" s="723"/>
      <c r="DO25" s="723"/>
      <c r="DP25" s="723"/>
      <c r="DQ25" s="723"/>
      <c r="DR25" s="723"/>
      <c r="DS25" s="723"/>
      <c r="DT25" s="723"/>
      <c r="DU25" s="723"/>
      <c r="DV25" s="724"/>
      <c r="DW25" s="692">
        <v>27.3</v>
      </c>
      <c r="DX25" s="721"/>
      <c r="DY25" s="721"/>
      <c r="DZ25" s="721"/>
      <c r="EA25" s="721"/>
      <c r="EB25" s="721"/>
      <c r="EC25" s="722"/>
    </row>
    <row r="26" spans="2:133" ht="11.25" customHeight="1" x14ac:dyDescent="0.15">
      <c r="B26" s="684" t="s">
        <v>296</v>
      </c>
      <c r="C26" s="685"/>
      <c r="D26" s="685"/>
      <c r="E26" s="685"/>
      <c r="F26" s="685"/>
      <c r="G26" s="685"/>
      <c r="H26" s="685"/>
      <c r="I26" s="685"/>
      <c r="J26" s="685"/>
      <c r="K26" s="685"/>
      <c r="L26" s="685"/>
      <c r="M26" s="685"/>
      <c r="N26" s="685"/>
      <c r="O26" s="685"/>
      <c r="P26" s="685"/>
      <c r="Q26" s="686"/>
      <c r="R26" s="687">
        <v>6714888</v>
      </c>
      <c r="S26" s="688"/>
      <c r="T26" s="688"/>
      <c r="U26" s="688"/>
      <c r="V26" s="688"/>
      <c r="W26" s="688"/>
      <c r="X26" s="688"/>
      <c r="Y26" s="689"/>
      <c r="Z26" s="690">
        <v>40.5</v>
      </c>
      <c r="AA26" s="690"/>
      <c r="AB26" s="690"/>
      <c r="AC26" s="690"/>
      <c r="AD26" s="691">
        <v>6537660</v>
      </c>
      <c r="AE26" s="691"/>
      <c r="AF26" s="691"/>
      <c r="AG26" s="691"/>
      <c r="AH26" s="691"/>
      <c r="AI26" s="691"/>
      <c r="AJ26" s="691"/>
      <c r="AK26" s="691"/>
      <c r="AL26" s="692">
        <v>99.6</v>
      </c>
      <c r="AM26" s="693"/>
      <c r="AN26" s="693"/>
      <c r="AO26" s="694"/>
      <c r="AP26" s="706" t="s">
        <v>297</v>
      </c>
      <c r="AQ26" s="736"/>
      <c r="AR26" s="736"/>
      <c r="AS26" s="736"/>
      <c r="AT26" s="736"/>
      <c r="AU26" s="736"/>
      <c r="AV26" s="736"/>
      <c r="AW26" s="736"/>
      <c r="AX26" s="736"/>
      <c r="AY26" s="736"/>
      <c r="AZ26" s="736"/>
      <c r="BA26" s="736"/>
      <c r="BB26" s="736"/>
      <c r="BC26" s="736"/>
      <c r="BD26" s="736"/>
      <c r="BE26" s="736"/>
      <c r="BF26" s="708"/>
      <c r="BG26" s="687" t="s">
        <v>126</v>
      </c>
      <c r="BH26" s="688"/>
      <c r="BI26" s="688"/>
      <c r="BJ26" s="688"/>
      <c r="BK26" s="688"/>
      <c r="BL26" s="688"/>
      <c r="BM26" s="688"/>
      <c r="BN26" s="689"/>
      <c r="BO26" s="690" t="s">
        <v>126</v>
      </c>
      <c r="BP26" s="690"/>
      <c r="BQ26" s="690"/>
      <c r="BR26" s="690"/>
      <c r="BS26" s="696" t="s">
        <v>126</v>
      </c>
      <c r="BT26" s="688"/>
      <c r="BU26" s="688"/>
      <c r="BV26" s="688"/>
      <c r="BW26" s="688"/>
      <c r="BX26" s="688"/>
      <c r="BY26" s="688"/>
      <c r="BZ26" s="688"/>
      <c r="CA26" s="688"/>
      <c r="CB26" s="697"/>
      <c r="CD26" s="702" t="s">
        <v>298</v>
      </c>
      <c r="CE26" s="703"/>
      <c r="CF26" s="703"/>
      <c r="CG26" s="703"/>
      <c r="CH26" s="703"/>
      <c r="CI26" s="703"/>
      <c r="CJ26" s="703"/>
      <c r="CK26" s="703"/>
      <c r="CL26" s="703"/>
      <c r="CM26" s="703"/>
      <c r="CN26" s="703"/>
      <c r="CO26" s="703"/>
      <c r="CP26" s="703"/>
      <c r="CQ26" s="704"/>
      <c r="CR26" s="687">
        <v>1273567</v>
      </c>
      <c r="CS26" s="688"/>
      <c r="CT26" s="688"/>
      <c r="CU26" s="688"/>
      <c r="CV26" s="688"/>
      <c r="CW26" s="688"/>
      <c r="CX26" s="688"/>
      <c r="CY26" s="689"/>
      <c r="CZ26" s="692">
        <v>8</v>
      </c>
      <c r="DA26" s="721"/>
      <c r="DB26" s="721"/>
      <c r="DC26" s="725"/>
      <c r="DD26" s="696">
        <v>983900</v>
      </c>
      <c r="DE26" s="688"/>
      <c r="DF26" s="688"/>
      <c r="DG26" s="688"/>
      <c r="DH26" s="688"/>
      <c r="DI26" s="688"/>
      <c r="DJ26" s="688"/>
      <c r="DK26" s="689"/>
      <c r="DL26" s="696" t="s">
        <v>179</v>
      </c>
      <c r="DM26" s="688"/>
      <c r="DN26" s="688"/>
      <c r="DO26" s="688"/>
      <c r="DP26" s="688"/>
      <c r="DQ26" s="688"/>
      <c r="DR26" s="688"/>
      <c r="DS26" s="688"/>
      <c r="DT26" s="688"/>
      <c r="DU26" s="688"/>
      <c r="DV26" s="689"/>
      <c r="DW26" s="692" t="s">
        <v>179</v>
      </c>
      <c r="DX26" s="721"/>
      <c r="DY26" s="721"/>
      <c r="DZ26" s="721"/>
      <c r="EA26" s="721"/>
      <c r="EB26" s="721"/>
      <c r="EC26" s="722"/>
    </row>
    <row r="27" spans="2:133" ht="11.25" customHeight="1" x14ac:dyDescent="0.15">
      <c r="B27" s="684" t="s">
        <v>299</v>
      </c>
      <c r="C27" s="685"/>
      <c r="D27" s="685"/>
      <c r="E27" s="685"/>
      <c r="F27" s="685"/>
      <c r="G27" s="685"/>
      <c r="H27" s="685"/>
      <c r="I27" s="685"/>
      <c r="J27" s="685"/>
      <c r="K27" s="685"/>
      <c r="L27" s="685"/>
      <c r="M27" s="685"/>
      <c r="N27" s="685"/>
      <c r="O27" s="685"/>
      <c r="P27" s="685"/>
      <c r="Q27" s="686"/>
      <c r="R27" s="687">
        <v>2291</v>
      </c>
      <c r="S27" s="688"/>
      <c r="T27" s="688"/>
      <c r="U27" s="688"/>
      <c r="V27" s="688"/>
      <c r="W27" s="688"/>
      <c r="X27" s="688"/>
      <c r="Y27" s="689"/>
      <c r="Z27" s="690">
        <v>0</v>
      </c>
      <c r="AA27" s="690"/>
      <c r="AB27" s="690"/>
      <c r="AC27" s="690"/>
      <c r="AD27" s="691">
        <v>2291</v>
      </c>
      <c r="AE27" s="691"/>
      <c r="AF27" s="691"/>
      <c r="AG27" s="691"/>
      <c r="AH27" s="691"/>
      <c r="AI27" s="691"/>
      <c r="AJ27" s="691"/>
      <c r="AK27" s="691"/>
      <c r="AL27" s="692">
        <v>0</v>
      </c>
      <c r="AM27" s="693"/>
      <c r="AN27" s="693"/>
      <c r="AO27" s="694"/>
      <c r="AP27" s="684" t="s">
        <v>300</v>
      </c>
      <c r="AQ27" s="685"/>
      <c r="AR27" s="685"/>
      <c r="AS27" s="685"/>
      <c r="AT27" s="685"/>
      <c r="AU27" s="685"/>
      <c r="AV27" s="685"/>
      <c r="AW27" s="685"/>
      <c r="AX27" s="685"/>
      <c r="AY27" s="685"/>
      <c r="AZ27" s="685"/>
      <c r="BA27" s="685"/>
      <c r="BB27" s="685"/>
      <c r="BC27" s="685"/>
      <c r="BD27" s="685"/>
      <c r="BE27" s="685"/>
      <c r="BF27" s="686"/>
      <c r="BG27" s="687">
        <v>3481396</v>
      </c>
      <c r="BH27" s="688"/>
      <c r="BI27" s="688"/>
      <c r="BJ27" s="688"/>
      <c r="BK27" s="688"/>
      <c r="BL27" s="688"/>
      <c r="BM27" s="688"/>
      <c r="BN27" s="689"/>
      <c r="BO27" s="690">
        <v>100</v>
      </c>
      <c r="BP27" s="690"/>
      <c r="BQ27" s="690"/>
      <c r="BR27" s="690"/>
      <c r="BS27" s="696" t="s">
        <v>126</v>
      </c>
      <c r="BT27" s="688"/>
      <c r="BU27" s="688"/>
      <c r="BV27" s="688"/>
      <c r="BW27" s="688"/>
      <c r="BX27" s="688"/>
      <c r="BY27" s="688"/>
      <c r="BZ27" s="688"/>
      <c r="CA27" s="688"/>
      <c r="CB27" s="697"/>
      <c r="CD27" s="702" t="s">
        <v>301</v>
      </c>
      <c r="CE27" s="703"/>
      <c r="CF27" s="703"/>
      <c r="CG27" s="703"/>
      <c r="CH27" s="703"/>
      <c r="CI27" s="703"/>
      <c r="CJ27" s="703"/>
      <c r="CK27" s="703"/>
      <c r="CL27" s="703"/>
      <c r="CM27" s="703"/>
      <c r="CN27" s="703"/>
      <c r="CO27" s="703"/>
      <c r="CP27" s="703"/>
      <c r="CQ27" s="704"/>
      <c r="CR27" s="687">
        <v>1669335</v>
      </c>
      <c r="CS27" s="723"/>
      <c r="CT27" s="723"/>
      <c r="CU27" s="723"/>
      <c r="CV27" s="723"/>
      <c r="CW27" s="723"/>
      <c r="CX27" s="723"/>
      <c r="CY27" s="724"/>
      <c r="CZ27" s="692">
        <v>10.5</v>
      </c>
      <c r="DA27" s="721"/>
      <c r="DB27" s="721"/>
      <c r="DC27" s="725"/>
      <c r="DD27" s="696">
        <v>461362</v>
      </c>
      <c r="DE27" s="723"/>
      <c r="DF27" s="723"/>
      <c r="DG27" s="723"/>
      <c r="DH27" s="723"/>
      <c r="DI27" s="723"/>
      <c r="DJ27" s="723"/>
      <c r="DK27" s="724"/>
      <c r="DL27" s="696">
        <v>461112</v>
      </c>
      <c r="DM27" s="723"/>
      <c r="DN27" s="723"/>
      <c r="DO27" s="723"/>
      <c r="DP27" s="723"/>
      <c r="DQ27" s="723"/>
      <c r="DR27" s="723"/>
      <c r="DS27" s="723"/>
      <c r="DT27" s="723"/>
      <c r="DU27" s="723"/>
      <c r="DV27" s="724"/>
      <c r="DW27" s="692">
        <v>6.6</v>
      </c>
      <c r="DX27" s="721"/>
      <c r="DY27" s="721"/>
      <c r="DZ27" s="721"/>
      <c r="EA27" s="721"/>
      <c r="EB27" s="721"/>
      <c r="EC27" s="722"/>
    </row>
    <row r="28" spans="2:133" ht="11.25" customHeight="1" x14ac:dyDescent="0.15">
      <c r="B28" s="684" t="s">
        <v>302</v>
      </c>
      <c r="C28" s="685"/>
      <c r="D28" s="685"/>
      <c r="E28" s="685"/>
      <c r="F28" s="685"/>
      <c r="G28" s="685"/>
      <c r="H28" s="685"/>
      <c r="I28" s="685"/>
      <c r="J28" s="685"/>
      <c r="K28" s="685"/>
      <c r="L28" s="685"/>
      <c r="M28" s="685"/>
      <c r="N28" s="685"/>
      <c r="O28" s="685"/>
      <c r="P28" s="685"/>
      <c r="Q28" s="686"/>
      <c r="R28" s="687">
        <v>200823</v>
      </c>
      <c r="S28" s="688"/>
      <c r="T28" s="688"/>
      <c r="U28" s="688"/>
      <c r="V28" s="688"/>
      <c r="W28" s="688"/>
      <c r="X28" s="688"/>
      <c r="Y28" s="689"/>
      <c r="Z28" s="690">
        <v>1.2</v>
      </c>
      <c r="AA28" s="690"/>
      <c r="AB28" s="690"/>
      <c r="AC28" s="690"/>
      <c r="AD28" s="691" t="s">
        <v>126</v>
      </c>
      <c r="AE28" s="691"/>
      <c r="AF28" s="691"/>
      <c r="AG28" s="691"/>
      <c r="AH28" s="691"/>
      <c r="AI28" s="691"/>
      <c r="AJ28" s="691"/>
      <c r="AK28" s="691"/>
      <c r="AL28" s="692" t="s">
        <v>126</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303</v>
      </c>
      <c r="CE28" s="703"/>
      <c r="CF28" s="703"/>
      <c r="CG28" s="703"/>
      <c r="CH28" s="703"/>
      <c r="CI28" s="703"/>
      <c r="CJ28" s="703"/>
      <c r="CK28" s="703"/>
      <c r="CL28" s="703"/>
      <c r="CM28" s="703"/>
      <c r="CN28" s="703"/>
      <c r="CO28" s="703"/>
      <c r="CP28" s="703"/>
      <c r="CQ28" s="704"/>
      <c r="CR28" s="687">
        <v>853916</v>
      </c>
      <c r="CS28" s="688"/>
      <c r="CT28" s="688"/>
      <c r="CU28" s="688"/>
      <c r="CV28" s="688"/>
      <c r="CW28" s="688"/>
      <c r="CX28" s="688"/>
      <c r="CY28" s="689"/>
      <c r="CZ28" s="692">
        <v>5.4</v>
      </c>
      <c r="DA28" s="721"/>
      <c r="DB28" s="721"/>
      <c r="DC28" s="725"/>
      <c r="DD28" s="696">
        <v>851431</v>
      </c>
      <c r="DE28" s="688"/>
      <c r="DF28" s="688"/>
      <c r="DG28" s="688"/>
      <c r="DH28" s="688"/>
      <c r="DI28" s="688"/>
      <c r="DJ28" s="688"/>
      <c r="DK28" s="689"/>
      <c r="DL28" s="696">
        <v>851431</v>
      </c>
      <c r="DM28" s="688"/>
      <c r="DN28" s="688"/>
      <c r="DO28" s="688"/>
      <c r="DP28" s="688"/>
      <c r="DQ28" s="688"/>
      <c r="DR28" s="688"/>
      <c r="DS28" s="688"/>
      <c r="DT28" s="688"/>
      <c r="DU28" s="688"/>
      <c r="DV28" s="689"/>
      <c r="DW28" s="692">
        <v>12.3</v>
      </c>
      <c r="DX28" s="721"/>
      <c r="DY28" s="721"/>
      <c r="DZ28" s="721"/>
      <c r="EA28" s="721"/>
      <c r="EB28" s="721"/>
      <c r="EC28" s="722"/>
    </row>
    <row r="29" spans="2:133" ht="11.25" customHeight="1" x14ac:dyDescent="0.15">
      <c r="B29" s="684" t="s">
        <v>304</v>
      </c>
      <c r="C29" s="685"/>
      <c r="D29" s="685"/>
      <c r="E29" s="685"/>
      <c r="F29" s="685"/>
      <c r="G29" s="685"/>
      <c r="H29" s="685"/>
      <c r="I29" s="685"/>
      <c r="J29" s="685"/>
      <c r="K29" s="685"/>
      <c r="L29" s="685"/>
      <c r="M29" s="685"/>
      <c r="N29" s="685"/>
      <c r="O29" s="685"/>
      <c r="P29" s="685"/>
      <c r="Q29" s="686"/>
      <c r="R29" s="687">
        <v>182685</v>
      </c>
      <c r="S29" s="688"/>
      <c r="T29" s="688"/>
      <c r="U29" s="688"/>
      <c r="V29" s="688"/>
      <c r="W29" s="688"/>
      <c r="X29" s="688"/>
      <c r="Y29" s="689"/>
      <c r="Z29" s="690">
        <v>1.1000000000000001</v>
      </c>
      <c r="AA29" s="690"/>
      <c r="AB29" s="690"/>
      <c r="AC29" s="690"/>
      <c r="AD29" s="691">
        <v>22883</v>
      </c>
      <c r="AE29" s="691"/>
      <c r="AF29" s="691"/>
      <c r="AG29" s="691"/>
      <c r="AH29" s="691"/>
      <c r="AI29" s="691"/>
      <c r="AJ29" s="691"/>
      <c r="AK29" s="691"/>
      <c r="AL29" s="692">
        <v>0.3</v>
      </c>
      <c r="AM29" s="693"/>
      <c r="AN29" s="693"/>
      <c r="AO29" s="694"/>
      <c r="AP29" s="737"/>
      <c r="AQ29" s="738"/>
      <c r="AR29" s="738"/>
      <c r="AS29" s="738"/>
      <c r="AT29" s="738"/>
      <c r="AU29" s="738"/>
      <c r="AV29" s="738"/>
      <c r="AW29" s="738"/>
      <c r="AX29" s="738"/>
      <c r="AY29" s="738"/>
      <c r="AZ29" s="738"/>
      <c r="BA29" s="738"/>
      <c r="BB29" s="738"/>
      <c r="BC29" s="738"/>
      <c r="BD29" s="738"/>
      <c r="BE29" s="738"/>
      <c r="BF29" s="739"/>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27" t="s">
        <v>305</v>
      </c>
      <c r="CE29" s="728"/>
      <c r="CF29" s="702" t="s">
        <v>69</v>
      </c>
      <c r="CG29" s="703"/>
      <c r="CH29" s="703"/>
      <c r="CI29" s="703"/>
      <c r="CJ29" s="703"/>
      <c r="CK29" s="703"/>
      <c r="CL29" s="703"/>
      <c r="CM29" s="703"/>
      <c r="CN29" s="703"/>
      <c r="CO29" s="703"/>
      <c r="CP29" s="703"/>
      <c r="CQ29" s="704"/>
      <c r="CR29" s="687">
        <v>853916</v>
      </c>
      <c r="CS29" s="723"/>
      <c r="CT29" s="723"/>
      <c r="CU29" s="723"/>
      <c r="CV29" s="723"/>
      <c r="CW29" s="723"/>
      <c r="CX29" s="723"/>
      <c r="CY29" s="724"/>
      <c r="CZ29" s="692">
        <v>5.4</v>
      </c>
      <c r="DA29" s="721"/>
      <c r="DB29" s="721"/>
      <c r="DC29" s="725"/>
      <c r="DD29" s="696">
        <v>851431</v>
      </c>
      <c r="DE29" s="723"/>
      <c r="DF29" s="723"/>
      <c r="DG29" s="723"/>
      <c r="DH29" s="723"/>
      <c r="DI29" s="723"/>
      <c r="DJ29" s="723"/>
      <c r="DK29" s="724"/>
      <c r="DL29" s="696">
        <v>851431</v>
      </c>
      <c r="DM29" s="723"/>
      <c r="DN29" s="723"/>
      <c r="DO29" s="723"/>
      <c r="DP29" s="723"/>
      <c r="DQ29" s="723"/>
      <c r="DR29" s="723"/>
      <c r="DS29" s="723"/>
      <c r="DT29" s="723"/>
      <c r="DU29" s="723"/>
      <c r="DV29" s="724"/>
      <c r="DW29" s="692">
        <v>12.3</v>
      </c>
      <c r="DX29" s="721"/>
      <c r="DY29" s="721"/>
      <c r="DZ29" s="721"/>
      <c r="EA29" s="721"/>
      <c r="EB29" s="721"/>
      <c r="EC29" s="722"/>
    </row>
    <row r="30" spans="2:133" ht="11.25" customHeight="1" x14ac:dyDescent="0.15">
      <c r="B30" s="684" t="s">
        <v>306</v>
      </c>
      <c r="C30" s="685"/>
      <c r="D30" s="685"/>
      <c r="E30" s="685"/>
      <c r="F30" s="685"/>
      <c r="G30" s="685"/>
      <c r="H30" s="685"/>
      <c r="I30" s="685"/>
      <c r="J30" s="685"/>
      <c r="K30" s="685"/>
      <c r="L30" s="685"/>
      <c r="M30" s="685"/>
      <c r="N30" s="685"/>
      <c r="O30" s="685"/>
      <c r="P30" s="685"/>
      <c r="Q30" s="686"/>
      <c r="R30" s="687">
        <v>49457</v>
      </c>
      <c r="S30" s="688"/>
      <c r="T30" s="688"/>
      <c r="U30" s="688"/>
      <c r="V30" s="688"/>
      <c r="W30" s="688"/>
      <c r="X30" s="688"/>
      <c r="Y30" s="689"/>
      <c r="Z30" s="690">
        <v>0.3</v>
      </c>
      <c r="AA30" s="690"/>
      <c r="AB30" s="690"/>
      <c r="AC30" s="690"/>
      <c r="AD30" s="691" t="s">
        <v>126</v>
      </c>
      <c r="AE30" s="691"/>
      <c r="AF30" s="691"/>
      <c r="AG30" s="691"/>
      <c r="AH30" s="691"/>
      <c r="AI30" s="691"/>
      <c r="AJ30" s="691"/>
      <c r="AK30" s="691"/>
      <c r="AL30" s="692" t="s">
        <v>179</v>
      </c>
      <c r="AM30" s="693"/>
      <c r="AN30" s="693"/>
      <c r="AO30" s="694"/>
      <c r="AP30" s="666" t="s">
        <v>223</v>
      </c>
      <c r="AQ30" s="667"/>
      <c r="AR30" s="667"/>
      <c r="AS30" s="667"/>
      <c r="AT30" s="667"/>
      <c r="AU30" s="667"/>
      <c r="AV30" s="667"/>
      <c r="AW30" s="667"/>
      <c r="AX30" s="667"/>
      <c r="AY30" s="667"/>
      <c r="AZ30" s="667"/>
      <c r="BA30" s="667"/>
      <c r="BB30" s="667"/>
      <c r="BC30" s="667"/>
      <c r="BD30" s="667"/>
      <c r="BE30" s="667"/>
      <c r="BF30" s="668"/>
      <c r="BG30" s="666" t="s">
        <v>307</v>
      </c>
      <c r="BH30" s="740"/>
      <c r="BI30" s="740"/>
      <c r="BJ30" s="740"/>
      <c r="BK30" s="740"/>
      <c r="BL30" s="740"/>
      <c r="BM30" s="740"/>
      <c r="BN30" s="740"/>
      <c r="BO30" s="740"/>
      <c r="BP30" s="740"/>
      <c r="BQ30" s="741"/>
      <c r="BR30" s="666" t="s">
        <v>308</v>
      </c>
      <c r="BS30" s="740"/>
      <c r="BT30" s="740"/>
      <c r="BU30" s="740"/>
      <c r="BV30" s="740"/>
      <c r="BW30" s="740"/>
      <c r="BX30" s="740"/>
      <c r="BY30" s="740"/>
      <c r="BZ30" s="740"/>
      <c r="CA30" s="740"/>
      <c r="CB30" s="741"/>
      <c r="CD30" s="729"/>
      <c r="CE30" s="730"/>
      <c r="CF30" s="702" t="s">
        <v>309</v>
      </c>
      <c r="CG30" s="703"/>
      <c r="CH30" s="703"/>
      <c r="CI30" s="703"/>
      <c r="CJ30" s="703"/>
      <c r="CK30" s="703"/>
      <c r="CL30" s="703"/>
      <c r="CM30" s="703"/>
      <c r="CN30" s="703"/>
      <c r="CO30" s="703"/>
      <c r="CP30" s="703"/>
      <c r="CQ30" s="704"/>
      <c r="CR30" s="687">
        <v>804338</v>
      </c>
      <c r="CS30" s="688"/>
      <c r="CT30" s="688"/>
      <c r="CU30" s="688"/>
      <c r="CV30" s="688"/>
      <c r="CW30" s="688"/>
      <c r="CX30" s="688"/>
      <c r="CY30" s="689"/>
      <c r="CZ30" s="692">
        <v>5.0999999999999996</v>
      </c>
      <c r="DA30" s="721"/>
      <c r="DB30" s="721"/>
      <c r="DC30" s="725"/>
      <c r="DD30" s="696">
        <v>801948</v>
      </c>
      <c r="DE30" s="688"/>
      <c r="DF30" s="688"/>
      <c r="DG30" s="688"/>
      <c r="DH30" s="688"/>
      <c r="DI30" s="688"/>
      <c r="DJ30" s="688"/>
      <c r="DK30" s="689"/>
      <c r="DL30" s="696">
        <v>801948</v>
      </c>
      <c r="DM30" s="688"/>
      <c r="DN30" s="688"/>
      <c r="DO30" s="688"/>
      <c r="DP30" s="688"/>
      <c r="DQ30" s="688"/>
      <c r="DR30" s="688"/>
      <c r="DS30" s="688"/>
      <c r="DT30" s="688"/>
      <c r="DU30" s="688"/>
      <c r="DV30" s="689"/>
      <c r="DW30" s="692">
        <v>11.6</v>
      </c>
      <c r="DX30" s="721"/>
      <c r="DY30" s="721"/>
      <c r="DZ30" s="721"/>
      <c r="EA30" s="721"/>
      <c r="EB30" s="721"/>
      <c r="EC30" s="722"/>
    </row>
    <row r="31" spans="2:133" ht="11.25" customHeight="1" x14ac:dyDescent="0.15">
      <c r="B31" s="684" t="s">
        <v>310</v>
      </c>
      <c r="C31" s="685"/>
      <c r="D31" s="685"/>
      <c r="E31" s="685"/>
      <c r="F31" s="685"/>
      <c r="G31" s="685"/>
      <c r="H31" s="685"/>
      <c r="I31" s="685"/>
      <c r="J31" s="685"/>
      <c r="K31" s="685"/>
      <c r="L31" s="685"/>
      <c r="M31" s="685"/>
      <c r="N31" s="685"/>
      <c r="O31" s="685"/>
      <c r="P31" s="685"/>
      <c r="Q31" s="686"/>
      <c r="R31" s="687">
        <v>4237202</v>
      </c>
      <c r="S31" s="688"/>
      <c r="T31" s="688"/>
      <c r="U31" s="688"/>
      <c r="V31" s="688"/>
      <c r="W31" s="688"/>
      <c r="X31" s="688"/>
      <c r="Y31" s="689"/>
      <c r="Z31" s="690">
        <v>25.5</v>
      </c>
      <c r="AA31" s="690"/>
      <c r="AB31" s="690"/>
      <c r="AC31" s="690"/>
      <c r="AD31" s="691" t="s">
        <v>179</v>
      </c>
      <c r="AE31" s="691"/>
      <c r="AF31" s="691"/>
      <c r="AG31" s="691"/>
      <c r="AH31" s="691"/>
      <c r="AI31" s="691"/>
      <c r="AJ31" s="691"/>
      <c r="AK31" s="691"/>
      <c r="AL31" s="692" t="s">
        <v>243</v>
      </c>
      <c r="AM31" s="693"/>
      <c r="AN31" s="693"/>
      <c r="AO31" s="694"/>
      <c r="AP31" s="744" t="s">
        <v>311</v>
      </c>
      <c r="AQ31" s="745"/>
      <c r="AR31" s="745"/>
      <c r="AS31" s="745"/>
      <c r="AT31" s="750" t="s">
        <v>312</v>
      </c>
      <c r="AU31" s="231"/>
      <c r="AV31" s="231"/>
      <c r="AW31" s="231"/>
      <c r="AX31" s="673" t="s">
        <v>187</v>
      </c>
      <c r="AY31" s="674"/>
      <c r="AZ31" s="674"/>
      <c r="BA31" s="674"/>
      <c r="BB31" s="674"/>
      <c r="BC31" s="674"/>
      <c r="BD31" s="674"/>
      <c r="BE31" s="674"/>
      <c r="BF31" s="675"/>
      <c r="BG31" s="755">
        <v>98.7</v>
      </c>
      <c r="BH31" s="742"/>
      <c r="BI31" s="742"/>
      <c r="BJ31" s="742"/>
      <c r="BK31" s="742"/>
      <c r="BL31" s="742"/>
      <c r="BM31" s="682">
        <v>93.5</v>
      </c>
      <c r="BN31" s="742"/>
      <c r="BO31" s="742"/>
      <c r="BP31" s="742"/>
      <c r="BQ31" s="743"/>
      <c r="BR31" s="755">
        <v>98.9</v>
      </c>
      <c r="BS31" s="742"/>
      <c r="BT31" s="742"/>
      <c r="BU31" s="742"/>
      <c r="BV31" s="742"/>
      <c r="BW31" s="742"/>
      <c r="BX31" s="682">
        <v>92.9</v>
      </c>
      <c r="BY31" s="742"/>
      <c r="BZ31" s="742"/>
      <c r="CA31" s="742"/>
      <c r="CB31" s="743"/>
      <c r="CD31" s="729"/>
      <c r="CE31" s="730"/>
      <c r="CF31" s="702" t="s">
        <v>313</v>
      </c>
      <c r="CG31" s="703"/>
      <c r="CH31" s="703"/>
      <c r="CI31" s="703"/>
      <c r="CJ31" s="703"/>
      <c r="CK31" s="703"/>
      <c r="CL31" s="703"/>
      <c r="CM31" s="703"/>
      <c r="CN31" s="703"/>
      <c r="CO31" s="703"/>
      <c r="CP31" s="703"/>
      <c r="CQ31" s="704"/>
      <c r="CR31" s="687">
        <v>49578</v>
      </c>
      <c r="CS31" s="723"/>
      <c r="CT31" s="723"/>
      <c r="CU31" s="723"/>
      <c r="CV31" s="723"/>
      <c r="CW31" s="723"/>
      <c r="CX31" s="723"/>
      <c r="CY31" s="724"/>
      <c r="CZ31" s="692">
        <v>0.3</v>
      </c>
      <c r="DA31" s="721"/>
      <c r="DB31" s="721"/>
      <c r="DC31" s="725"/>
      <c r="DD31" s="696">
        <v>49483</v>
      </c>
      <c r="DE31" s="723"/>
      <c r="DF31" s="723"/>
      <c r="DG31" s="723"/>
      <c r="DH31" s="723"/>
      <c r="DI31" s="723"/>
      <c r="DJ31" s="723"/>
      <c r="DK31" s="724"/>
      <c r="DL31" s="696">
        <v>49483</v>
      </c>
      <c r="DM31" s="723"/>
      <c r="DN31" s="723"/>
      <c r="DO31" s="723"/>
      <c r="DP31" s="723"/>
      <c r="DQ31" s="723"/>
      <c r="DR31" s="723"/>
      <c r="DS31" s="723"/>
      <c r="DT31" s="723"/>
      <c r="DU31" s="723"/>
      <c r="DV31" s="724"/>
      <c r="DW31" s="692">
        <v>0.7</v>
      </c>
      <c r="DX31" s="721"/>
      <c r="DY31" s="721"/>
      <c r="DZ31" s="721"/>
      <c r="EA31" s="721"/>
      <c r="EB31" s="721"/>
      <c r="EC31" s="722"/>
    </row>
    <row r="32" spans="2:133" ht="11.25" customHeight="1" x14ac:dyDescent="0.15">
      <c r="B32" s="733" t="s">
        <v>314</v>
      </c>
      <c r="C32" s="734"/>
      <c r="D32" s="734"/>
      <c r="E32" s="734"/>
      <c r="F32" s="734"/>
      <c r="G32" s="734"/>
      <c r="H32" s="734"/>
      <c r="I32" s="734"/>
      <c r="J32" s="734"/>
      <c r="K32" s="734"/>
      <c r="L32" s="734"/>
      <c r="M32" s="734"/>
      <c r="N32" s="734"/>
      <c r="O32" s="734"/>
      <c r="P32" s="734"/>
      <c r="Q32" s="735"/>
      <c r="R32" s="687" t="s">
        <v>243</v>
      </c>
      <c r="S32" s="688"/>
      <c r="T32" s="688"/>
      <c r="U32" s="688"/>
      <c r="V32" s="688"/>
      <c r="W32" s="688"/>
      <c r="X32" s="688"/>
      <c r="Y32" s="689"/>
      <c r="Z32" s="690" t="s">
        <v>126</v>
      </c>
      <c r="AA32" s="690"/>
      <c r="AB32" s="690"/>
      <c r="AC32" s="690"/>
      <c r="AD32" s="691" t="s">
        <v>126</v>
      </c>
      <c r="AE32" s="691"/>
      <c r="AF32" s="691"/>
      <c r="AG32" s="691"/>
      <c r="AH32" s="691"/>
      <c r="AI32" s="691"/>
      <c r="AJ32" s="691"/>
      <c r="AK32" s="691"/>
      <c r="AL32" s="692" t="s">
        <v>243</v>
      </c>
      <c r="AM32" s="693"/>
      <c r="AN32" s="693"/>
      <c r="AO32" s="694"/>
      <c r="AP32" s="746"/>
      <c r="AQ32" s="747"/>
      <c r="AR32" s="747"/>
      <c r="AS32" s="747"/>
      <c r="AT32" s="751"/>
      <c r="AU32" s="230" t="s">
        <v>315</v>
      </c>
      <c r="AV32" s="230"/>
      <c r="AW32" s="230"/>
      <c r="AX32" s="684" t="s">
        <v>316</v>
      </c>
      <c r="AY32" s="685"/>
      <c r="AZ32" s="685"/>
      <c r="BA32" s="685"/>
      <c r="BB32" s="685"/>
      <c r="BC32" s="685"/>
      <c r="BD32" s="685"/>
      <c r="BE32" s="685"/>
      <c r="BF32" s="686"/>
      <c r="BG32" s="756">
        <v>98.8</v>
      </c>
      <c r="BH32" s="723"/>
      <c r="BI32" s="723"/>
      <c r="BJ32" s="723"/>
      <c r="BK32" s="723"/>
      <c r="BL32" s="723"/>
      <c r="BM32" s="693">
        <v>95.6</v>
      </c>
      <c r="BN32" s="753"/>
      <c r="BO32" s="753"/>
      <c r="BP32" s="753"/>
      <c r="BQ32" s="754"/>
      <c r="BR32" s="756">
        <v>99.1</v>
      </c>
      <c r="BS32" s="723"/>
      <c r="BT32" s="723"/>
      <c r="BU32" s="723"/>
      <c r="BV32" s="723"/>
      <c r="BW32" s="723"/>
      <c r="BX32" s="693">
        <v>95.7</v>
      </c>
      <c r="BY32" s="753"/>
      <c r="BZ32" s="753"/>
      <c r="CA32" s="753"/>
      <c r="CB32" s="754"/>
      <c r="CD32" s="731"/>
      <c r="CE32" s="732"/>
      <c r="CF32" s="702" t="s">
        <v>317</v>
      </c>
      <c r="CG32" s="703"/>
      <c r="CH32" s="703"/>
      <c r="CI32" s="703"/>
      <c r="CJ32" s="703"/>
      <c r="CK32" s="703"/>
      <c r="CL32" s="703"/>
      <c r="CM32" s="703"/>
      <c r="CN32" s="703"/>
      <c r="CO32" s="703"/>
      <c r="CP32" s="703"/>
      <c r="CQ32" s="704"/>
      <c r="CR32" s="687" t="s">
        <v>179</v>
      </c>
      <c r="CS32" s="688"/>
      <c r="CT32" s="688"/>
      <c r="CU32" s="688"/>
      <c r="CV32" s="688"/>
      <c r="CW32" s="688"/>
      <c r="CX32" s="688"/>
      <c r="CY32" s="689"/>
      <c r="CZ32" s="692" t="s">
        <v>179</v>
      </c>
      <c r="DA32" s="721"/>
      <c r="DB32" s="721"/>
      <c r="DC32" s="725"/>
      <c r="DD32" s="696" t="s">
        <v>179</v>
      </c>
      <c r="DE32" s="688"/>
      <c r="DF32" s="688"/>
      <c r="DG32" s="688"/>
      <c r="DH32" s="688"/>
      <c r="DI32" s="688"/>
      <c r="DJ32" s="688"/>
      <c r="DK32" s="689"/>
      <c r="DL32" s="696" t="s">
        <v>126</v>
      </c>
      <c r="DM32" s="688"/>
      <c r="DN32" s="688"/>
      <c r="DO32" s="688"/>
      <c r="DP32" s="688"/>
      <c r="DQ32" s="688"/>
      <c r="DR32" s="688"/>
      <c r="DS32" s="688"/>
      <c r="DT32" s="688"/>
      <c r="DU32" s="688"/>
      <c r="DV32" s="689"/>
      <c r="DW32" s="692" t="s">
        <v>243</v>
      </c>
      <c r="DX32" s="721"/>
      <c r="DY32" s="721"/>
      <c r="DZ32" s="721"/>
      <c r="EA32" s="721"/>
      <c r="EB32" s="721"/>
      <c r="EC32" s="722"/>
    </row>
    <row r="33" spans="2:133" ht="11.25" customHeight="1" x14ac:dyDescent="0.15">
      <c r="B33" s="684" t="s">
        <v>318</v>
      </c>
      <c r="C33" s="685"/>
      <c r="D33" s="685"/>
      <c r="E33" s="685"/>
      <c r="F33" s="685"/>
      <c r="G33" s="685"/>
      <c r="H33" s="685"/>
      <c r="I33" s="685"/>
      <c r="J33" s="685"/>
      <c r="K33" s="685"/>
      <c r="L33" s="685"/>
      <c r="M33" s="685"/>
      <c r="N33" s="685"/>
      <c r="O33" s="685"/>
      <c r="P33" s="685"/>
      <c r="Q33" s="686"/>
      <c r="R33" s="687">
        <v>2302219</v>
      </c>
      <c r="S33" s="688"/>
      <c r="T33" s="688"/>
      <c r="U33" s="688"/>
      <c r="V33" s="688"/>
      <c r="W33" s="688"/>
      <c r="X33" s="688"/>
      <c r="Y33" s="689"/>
      <c r="Z33" s="690">
        <v>13.9</v>
      </c>
      <c r="AA33" s="690"/>
      <c r="AB33" s="690"/>
      <c r="AC33" s="690"/>
      <c r="AD33" s="691" t="s">
        <v>179</v>
      </c>
      <c r="AE33" s="691"/>
      <c r="AF33" s="691"/>
      <c r="AG33" s="691"/>
      <c r="AH33" s="691"/>
      <c r="AI33" s="691"/>
      <c r="AJ33" s="691"/>
      <c r="AK33" s="691"/>
      <c r="AL33" s="692" t="s">
        <v>126</v>
      </c>
      <c r="AM33" s="693"/>
      <c r="AN33" s="693"/>
      <c r="AO33" s="694"/>
      <c r="AP33" s="748"/>
      <c r="AQ33" s="749"/>
      <c r="AR33" s="749"/>
      <c r="AS33" s="749"/>
      <c r="AT33" s="752"/>
      <c r="AU33" s="232"/>
      <c r="AV33" s="232"/>
      <c r="AW33" s="232"/>
      <c r="AX33" s="737" t="s">
        <v>319</v>
      </c>
      <c r="AY33" s="738"/>
      <c r="AZ33" s="738"/>
      <c r="BA33" s="738"/>
      <c r="BB33" s="738"/>
      <c r="BC33" s="738"/>
      <c r="BD33" s="738"/>
      <c r="BE33" s="738"/>
      <c r="BF33" s="739"/>
      <c r="BG33" s="757">
        <v>98.5</v>
      </c>
      <c r="BH33" s="758"/>
      <c r="BI33" s="758"/>
      <c r="BJ33" s="758"/>
      <c r="BK33" s="758"/>
      <c r="BL33" s="758"/>
      <c r="BM33" s="759">
        <v>91.2</v>
      </c>
      <c r="BN33" s="758"/>
      <c r="BO33" s="758"/>
      <c r="BP33" s="758"/>
      <c r="BQ33" s="760"/>
      <c r="BR33" s="757">
        <v>98.6</v>
      </c>
      <c r="BS33" s="758"/>
      <c r="BT33" s="758"/>
      <c r="BU33" s="758"/>
      <c r="BV33" s="758"/>
      <c r="BW33" s="758"/>
      <c r="BX33" s="759">
        <v>89.9</v>
      </c>
      <c r="BY33" s="758"/>
      <c r="BZ33" s="758"/>
      <c r="CA33" s="758"/>
      <c r="CB33" s="760"/>
      <c r="CD33" s="702" t="s">
        <v>320</v>
      </c>
      <c r="CE33" s="703"/>
      <c r="CF33" s="703"/>
      <c r="CG33" s="703"/>
      <c r="CH33" s="703"/>
      <c r="CI33" s="703"/>
      <c r="CJ33" s="703"/>
      <c r="CK33" s="703"/>
      <c r="CL33" s="703"/>
      <c r="CM33" s="703"/>
      <c r="CN33" s="703"/>
      <c r="CO33" s="703"/>
      <c r="CP33" s="703"/>
      <c r="CQ33" s="704"/>
      <c r="CR33" s="687">
        <v>8653921</v>
      </c>
      <c r="CS33" s="723"/>
      <c r="CT33" s="723"/>
      <c r="CU33" s="723"/>
      <c r="CV33" s="723"/>
      <c r="CW33" s="723"/>
      <c r="CX33" s="723"/>
      <c r="CY33" s="724"/>
      <c r="CZ33" s="692">
        <v>54.6</v>
      </c>
      <c r="DA33" s="721"/>
      <c r="DB33" s="721"/>
      <c r="DC33" s="725"/>
      <c r="DD33" s="696">
        <v>3932528</v>
      </c>
      <c r="DE33" s="723"/>
      <c r="DF33" s="723"/>
      <c r="DG33" s="723"/>
      <c r="DH33" s="723"/>
      <c r="DI33" s="723"/>
      <c r="DJ33" s="723"/>
      <c r="DK33" s="724"/>
      <c r="DL33" s="696">
        <v>2805600</v>
      </c>
      <c r="DM33" s="723"/>
      <c r="DN33" s="723"/>
      <c r="DO33" s="723"/>
      <c r="DP33" s="723"/>
      <c r="DQ33" s="723"/>
      <c r="DR33" s="723"/>
      <c r="DS33" s="723"/>
      <c r="DT33" s="723"/>
      <c r="DU33" s="723"/>
      <c r="DV33" s="724"/>
      <c r="DW33" s="692">
        <v>40.4</v>
      </c>
      <c r="DX33" s="721"/>
      <c r="DY33" s="721"/>
      <c r="DZ33" s="721"/>
      <c r="EA33" s="721"/>
      <c r="EB33" s="721"/>
      <c r="EC33" s="722"/>
    </row>
    <row r="34" spans="2:133" ht="11.25" customHeight="1" x14ac:dyDescent="0.15">
      <c r="B34" s="684" t="s">
        <v>321</v>
      </c>
      <c r="C34" s="685"/>
      <c r="D34" s="685"/>
      <c r="E34" s="685"/>
      <c r="F34" s="685"/>
      <c r="G34" s="685"/>
      <c r="H34" s="685"/>
      <c r="I34" s="685"/>
      <c r="J34" s="685"/>
      <c r="K34" s="685"/>
      <c r="L34" s="685"/>
      <c r="M34" s="685"/>
      <c r="N34" s="685"/>
      <c r="O34" s="685"/>
      <c r="P34" s="685"/>
      <c r="Q34" s="686"/>
      <c r="R34" s="687">
        <v>20676</v>
      </c>
      <c r="S34" s="688"/>
      <c r="T34" s="688"/>
      <c r="U34" s="688"/>
      <c r="V34" s="688"/>
      <c r="W34" s="688"/>
      <c r="X34" s="688"/>
      <c r="Y34" s="689"/>
      <c r="Z34" s="690">
        <v>0.1</v>
      </c>
      <c r="AA34" s="690"/>
      <c r="AB34" s="690"/>
      <c r="AC34" s="690"/>
      <c r="AD34" s="691" t="s">
        <v>243</v>
      </c>
      <c r="AE34" s="691"/>
      <c r="AF34" s="691"/>
      <c r="AG34" s="691"/>
      <c r="AH34" s="691"/>
      <c r="AI34" s="691"/>
      <c r="AJ34" s="691"/>
      <c r="AK34" s="691"/>
      <c r="AL34" s="692" t="s">
        <v>179</v>
      </c>
      <c r="AM34" s="693"/>
      <c r="AN34" s="693"/>
      <c r="AO34" s="69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2" t="s">
        <v>322</v>
      </c>
      <c r="CE34" s="703"/>
      <c r="CF34" s="703"/>
      <c r="CG34" s="703"/>
      <c r="CH34" s="703"/>
      <c r="CI34" s="703"/>
      <c r="CJ34" s="703"/>
      <c r="CK34" s="703"/>
      <c r="CL34" s="703"/>
      <c r="CM34" s="703"/>
      <c r="CN34" s="703"/>
      <c r="CO34" s="703"/>
      <c r="CP34" s="703"/>
      <c r="CQ34" s="704"/>
      <c r="CR34" s="687">
        <v>2173469</v>
      </c>
      <c r="CS34" s="688"/>
      <c r="CT34" s="688"/>
      <c r="CU34" s="688"/>
      <c r="CV34" s="688"/>
      <c r="CW34" s="688"/>
      <c r="CX34" s="688"/>
      <c r="CY34" s="689"/>
      <c r="CZ34" s="692">
        <v>13.7</v>
      </c>
      <c r="DA34" s="721"/>
      <c r="DB34" s="721"/>
      <c r="DC34" s="725"/>
      <c r="DD34" s="696">
        <v>1638504</v>
      </c>
      <c r="DE34" s="688"/>
      <c r="DF34" s="688"/>
      <c r="DG34" s="688"/>
      <c r="DH34" s="688"/>
      <c r="DI34" s="688"/>
      <c r="DJ34" s="688"/>
      <c r="DK34" s="689"/>
      <c r="DL34" s="696">
        <v>966477</v>
      </c>
      <c r="DM34" s="688"/>
      <c r="DN34" s="688"/>
      <c r="DO34" s="688"/>
      <c r="DP34" s="688"/>
      <c r="DQ34" s="688"/>
      <c r="DR34" s="688"/>
      <c r="DS34" s="688"/>
      <c r="DT34" s="688"/>
      <c r="DU34" s="688"/>
      <c r="DV34" s="689"/>
      <c r="DW34" s="692">
        <v>13.9</v>
      </c>
      <c r="DX34" s="721"/>
      <c r="DY34" s="721"/>
      <c r="DZ34" s="721"/>
      <c r="EA34" s="721"/>
      <c r="EB34" s="721"/>
      <c r="EC34" s="722"/>
    </row>
    <row r="35" spans="2:133" ht="11.25" customHeight="1" x14ac:dyDescent="0.15">
      <c r="B35" s="684" t="s">
        <v>323</v>
      </c>
      <c r="C35" s="685"/>
      <c r="D35" s="685"/>
      <c r="E35" s="685"/>
      <c r="F35" s="685"/>
      <c r="G35" s="685"/>
      <c r="H35" s="685"/>
      <c r="I35" s="685"/>
      <c r="J35" s="685"/>
      <c r="K35" s="685"/>
      <c r="L35" s="685"/>
      <c r="M35" s="685"/>
      <c r="N35" s="685"/>
      <c r="O35" s="685"/>
      <c r="P35" s="685"/>
      <c r="Q35" s="686"/>
      <c r="R35" s="687">
        <v>994622</v>
      </c>
      <c r="S35" s="688"/>
      <c r="T35" s="688"/>
      <c r="U35" s="688"/>
      <c r="V35" s="688"/>
      <c r="W35" s="688"/>
      <c r="X35" s="688"/>
      <c r="Y35" s="689"/>
      <c r="Z35" s="690">
        <v>6</v>
      </c>
      <c r="AA35" s="690"/>
      <c r="AB35" s="690"/>
      <c r="AC35" s="690"/>
      <c r="AD35" s="691" t="s">
        <v>243</v>
      </c>
      <c r="AE35" s="691"/>
      <c r="AF35" s="691"/>
      <c r="AG35" s="691"/>
      <c r="AH35" s="691"/>
      <c r="AI35" s="691"/>
      <c r="AJ35" s="691"/>
      <c r="AK35" s="691"/>
      <c r="AL35" s="692" t="s">
        <v>126</v>
      </c>
      <c r="AM35" s="693"/>
      <c r="AN35" s="693"/>
      <c r="AO35" s="694"/>
      <c r="AP35" s="235"/>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326</v>
      </c>
      <c r="CE35" s="703"/>
      <c r="CF35" s="703"/>
      <c r="CG35" s="703"/>
      <c r="CH35" s="703"/>
      <c r="CI35" s="703"/>
      <c r="CJ35" s="703"/>
      <c r="CK35" s="703"/>
      <c r="CL35" s="703"/>
      <c r="CM35" s="703"/>
      <c r="CN35" s="703"/>
      <c r="CO35" s="703"/>
      <c r="CP35" s="703"/>
      <c r="CQ35" s="704"/>
      <c r="CR35" s="687">
        <v>47861</v>
      </c>
      <c r="CS35" s="723"/>
      <c r="CT35" s="723"/>
      <c r="CU35" s="723"/>
      <c r="CV35" s="723"/>
      <c r="CW35" s="723"/>
      <c r="CX35" s="723"/>
      <c r="CY35" s="724"/>
      <c r="CZ35" s="692">
        <v>0.3</v>
      </c>
      <c r="DA35" s="721"/>
      <c r="DB35" s="721"/>
      <c r="DC35" s="725"/>
      <c r="DD35" s="696">
        <v>28566</v>
      </c>
      <c r="DE35" s="723"/>
      <c r="DF35" s="723"/>
      <c r="DG35" s="723"/>
      <c r="DH35" s="723"/>
      <c r="DI35" s="723"/>
      <c r="DJ35" s="723"/>
      <c r="DK35" s="724"/>
      <c r="DL35" s="696">
        <v>28566</v>
      </c>
      <c r="DM35" s="723"/>
      <c r="DN35" s="723"/>
      <c r="DO35" s="723"/>
      <c r="DP35" s="723"/>
      <c r="DQ35" s="723"/>
      <c r="DR35" s="723"/>
      <c r="DS35" s="723"/>
      <c r="DT35" s="723"/>
      <c r="DU35" s="723"/>
      <c r="DV35" s="724"/>
      <c r="DW35" s="692">
        <v>0.4</v>
      </c>
      <c r="DX35" s="721"/>
      <c r="DY35" s="721"/>
      <c r="DZ35" s="721"/>
      <c r="EA35" s="721"/>
      <c r="EB35" s="721"/>
      <c r="EC35" s="722"/>
    </row>
    <row r="36" spans="2:133" ht="11.25" customHeight="1" x14ac:dyDescent="0.15">
      <c r="B36" s="684" t="s">
        <v>327</v>
      </c>
      <c r="C36" s="685"/>
      <c r="D36" s="685"/>
      <c r="E36" s="685"/>
      <c r="F36" s="685"/>
      <c r="G36" s="685"/>
      <c r="H36" s="685"/>
      <c r="I36" s="685"/>
      <c r="J36" s="685"/>
      <c r="K36" s="685"/>
      <c r="L36" s="685"/>
      <c r="M36" s="685"/>
      <c r="N36" s="685"/>
      <c r="O36" s="685"/>
      <c r="P36" s="685"/>
      <c r="Q36" s="686"/>
      <c r="R36" s="687">
        <v>338319</v>
      </c>
      <c r="S36" s="688"/>
      <c r="T36" s="688"/>
      <c r="U36" s="688"/>
      <c r="V36" s="688"/>
      <c r="W36" s="688"/>
      <c r="X36" s="688"/>
      <c r="Y36" s="689"/>
      <c r="Z36" s="690">
        <v>2</v>
      </c>
      <c r="AA36" s="690"/>
      <c r="AB36" s="690"/>
      <c r="AC36" s="690"/>
      <c r="AD36" s="691" t="s">
        <v>179</v>
      </c>
      <c r="AE36" s="691"/>
      <c r="AF36" s="691"/>
      <c r="AG36" s="691"/>
      <c r="AH36" s="691"/>
      <c r="AI36" s="691"/>
      <c r="AJ36" s="691"/>
      <c r="AK36" s="691"/>
      <c r="AL36" s="692" t="s">
        <v>243</v>
      </c>
      <c r="AM36" s="693"/>
      <c r="AN36" s="693"/>
      <c r="AO36" s="694"/>
      <c r="AP36" s="235"/>
      <c r="AQ36" s="761" t="s">
        <v>328</v>
      </c>
      <c r="AR36" s="762"/>
      <c r="AS36" s="762"/>
      <c r="AT36" s="762"/>
      <c r="AU36" s="762"/>
      <c r="AV36" s="762"/>
      <c r="AW36" s="762"/>
      <c r="AX36" s="762"/>
      <c r="AY36" s="763"/>
      <c r="AZ36" s="676">
        <v>1369099</v>
      </c>
      <c r="BA36" s="677"/>
      <c r="BB36" s="677"/>
      <c r="BC36" s="677"/>
      <c r="BD36" s="677"/>
      <c r="BE36" s="677"/>
      <c r="BF36" s="764"/>
      <c r="BG36" s="698" t="s">
        <v>329</v>
      </c>
      <c r="BH36" s="699"/>
      <c r="BI36" s="699"/>
      <c r="BJ36" s="699"/>
      <c r="BK36" s="699"/>
      <c r="BL36" s="699"/>
      <c r="BM36" s="699"/>
      <c r="BN36" s="699"/>
      <c r="BO36" s="699"/>
      <c r="BP36" s="699"/>
      <c r="BQ36" s="699"/>
      <c r="BR36" s="699"/>
      <c r="BS36" s="699"/>
      <c r="BT36" s="699"/>
      <c r="BU36" s="700"/>
      <c r="BV36" s="676">
        <v>605210</v>
      </c>
      <c r="BW36" s="677"/>
      <c r="BX36" s="677"/>
      <c r="BY36" s="677"/>
      <c r="BZ36" s="677"/>
      <c r="CA36" s="677"/>
      <c r="CB36" s="764"/>
      <c r="CD36" s="702" t="s">
        <v>330</v>
      </c>
      <c r="CE36" s="703"/>
      <c r="CF36" s="703"/>
      <c r="CG36" s="703"/>
      <c r="CH36" s="703"/>
      <c r="CI36" s="703"/>
      <c r="CJ36" s="703"/>
      <c r="CK36" s="703"/>
      <c r="CL36" s="703"/>
      <c r="CM36" s="703"/>
      <c r="CN36" s="703"/>
      <c r="CO36" s="703"/>
      <c r="CP36" s="703"/>
      <c r="CQ36" s="704"/>
      <c r="CR36" s="687">
        <v>4488724</v>
      </c>
      <c r="CS36" s="688"/>
      <c r="CT36" s="688"/>
      <c r="CU36" s="688"/>
      <c r="CV36" s="688"/>
      <c r="CW36" s="688"/>
      <c r="CX36" s="688"/>
      <c r="CY36" s="689"/>
      <c r="CZ36" s="692">
        <v>28.3</v>
      </c>
      <c r="DA36" s="721"/>
      <c r="DB36" s="721"/>
      <c r="DC36" s="725"/>
      <c r="DD36" s="696">
        <v>1338550</v>
      </c>
      <c r="DE36" s="688"/>
      <c r="DF36" s="688"/>
      <c r="DG36" s="688"/>
      <c r="DH36" s="688"/>
      <c r="DI36" s="688"/>
      <c r="DJ36" s="688"/>
      <c r="DK36" s="689"/>
      <c r="DL36" s="696">
        <v>967669</v>
      </c>
      <c r="DM36" s="688"/>
      <c r="DN36" s="688"/>
      <c r="DO36" s="688"/>
      <c r="DP36" s="688"/>
      <c r="DQ36" s="688"/>
      <c r="DR36" s="688"/>
      <c r="DS36" s="688"/>
      <c r="DT36" s="688"/>
      <c r="DU36" s="688"/>
      <c r="DV36" s="689"/>
      <c r="DW36" s="692">
        <v>13.9</v>
      </c>
      <c r="DX36" s="721"/>
      <c r="DY36" s="721"/>
      <c r="DZ36" s="721"/>
      <c r="EA36" s="721"/>
      <c r="EB36" s="721"/>
      <c r="EC36" s="722"/>
    </row>
    <row r="37" spans="2:133" ht="11.25" customHeight="1" x14ac:dyDescent="0.15">
      <c r="B37" s="684" t="s">
        <v>331</v>
      </c>
      <c r="C37" s="685"/>
      <c r="D37" s="685"/>
      <c r="E37" s="685"/>
      <c r="F37" s="685"/>
      <c r="G37" s="685"/>
      <c r="H37" s="685"/>
      <c r="I37" s="685"/>
      <c r="J37" s="685"/>
      <c r="K37" s="685"/>
      <c r="L37" s="685"/>
      <c r="M37" s="685"/>
      <c r="N37" s="685"/>
      <c r="O37" s="685"/>
      <c r="P37" s="685"/>
      <c r="Q37" s="686"/>
      <c r="R37" s="687">
        <v>397020</v>
      </c>
      <c r="S37" s="688"/>
      <c r="T37" s="688"/>
      <c r="U37" s="688"/>
      <c r="V37" s="688"/>
      <c r="W37" s="688"/>
      <c r="X37" s="688"/>
      <c r="Y37" s="689"/>
      <c r="Z37" s="690">
        <v>2.4</v>
      </c>
      <c r="AA37" s="690"/>
      <c r="AB37" s="690"/>
      <c r="AC37" s="690"/>
      <c r="AD37" s="691" t="s">
        <v>126</v>
      </c>
      <c r="AE37" s="691"/>
      <c r="AF37" s="691"/>
      <c r="AG37" s="691"/>
      <c r="AH37" s="691"/>
      <c r="AI37" s="691"/>
      <c r="AJ37" s="691"/>
      <c r="AK37" s="691"/>
      <c r="AL37" s="692" t="s">
        <v>126</v>
      </c>
      <c r="AM37" s="693"/>
      <c r="AN37" s="693"/>
      <c r="AO37" s="694"/>
      <c r="AQ37" s="765" t="s">
        <v>332</v>
      </c>
      <c r="AR37" s="766"/>
      <c r="AS37" s="766"/>
      <c r="AT37" s="766"/>
      <c r="AU37" s="766"/>
      <c r="AV37" s="766"/>
      <c r="AW37" s="766"/>
      <c r="AX37" s="766"/>
      <c r="AY37" s="767"/>
      <c r="AZ37" s="687">
        <v>255084</v>
      </c>
      <c r="BA37" s="688"/>
      <c r="BB37" s="688"/>
      <c r="BC37" s="688"/>
      <c r="BD37" s="723"/>
      <c r="BE37" s="723"/>
      <c r="BF37" s="754"/>
      <c r="BG37" s="702" t="s">
        <v>333</v>
      </c>
      <c r="BH37" s="703"/>
      <c r="BI37" s="703"/>
      <c r="BJ37" s="703"/>
      <c r="BK37" s="703"/>
      <c r="BL37" s="703"/>
      <c r="BM37" s="703"/>
      <c r="BN37" s="703"/>
      <c r="BO37" s="703"/>
      <c r="BP37" s="703"/>
      <c r="BQ37" s="703"/>
      <c r="BR37" s="703"/>
      <c r="BS37" s="703"/>
      <c r="BT37" s="703"/>
      <c r="BU37" s="704"/>
      <c r="BV37" s="687">
        <v>582431</v>
      </c>
      <c r="BW37" s="688"/>
      <c r="BX37" s="688"/>
      <c r="BY37" s="688"/>
      <c r="BZ37" s="688"/>
      <c r="CA37" s="688"/>
      <c r="CB37" s="697"/>
      <c r="CD37" s="702" t="s">
        <v>334</v>
      </c>
      <c r="CE37" s="703"/>
      <c r="CF37" s="703"/>
      <c r="CG37" s="703"/>
      <c r="CH37" s="703"/>
      <c r="CI37" s="703"/>
      <c r="CJ37" s="703"/>
      <c r="CK37" s="703"/>
      <c r="CL37" s="703"/>
      <c r="CM37" s="703"/>
      <c r="CN37" s="703"/>
      <c r="CO37" s="703"/>
      <c r="CP37" s="703"/>
      <c r="CQ37" s="704"/>
      <c r="CR37" s="687">
        <v>571123</v>
      </c>
      <c r="CS37" s="723"/>
      <c r="CT37" s="723"/>
      <c r="CU37" s="723"/>
      <c r="CV37" s="723"/>
      <c r="CW37" s="723"/>
      <c r="CX37" s="723"/>
      <c r="CY37" s="724"/>
      <c r="CZ37" s="692">
        <v>3.6</v>
      </c>
      <c r="DA37" s="721"/>
      <c r="DB37" s="721"/>
      <c r="DC37" s="725"/>
      <c r="DD37" s="696">
        <v>570026</v>
      </c>
      <c r="DE37" s="723"/>
      <c r="DF37" s="723"/>
      <c r="DG37" s="723"/>
      <c r="DH37" s="723"/>
      <c r="DI37" s="723"/>
      <c r="DJ37" s="723"/>
      <c r="DK37" s="724"/>
      <c r="DL37" s="696">
        <v>570026</v>
      </c>
      <c r="DM37" s="723"/>
      <c r="DN37" s="723"/>
      <c r="DO37" s="723"/>
      <c r="DP37" s="723"/>
      <c r="DQ37" s="723"/>
      <c r="DR37" s="723"/>
      <c r="DS37" s="723"/>
      <c r="DT37" s="723"/>
      <c r="DU37" s="723"/>
      <c r="DV37" s="724"/>
      <c r="DW37" s="692">
        <v>8.1999999999999993</v>
      </c>
      <c r="DX37" s="721"/>
      <c r="DY37" s="721"/>
      <c r="DZ37" s="721"/>
      <c r="EA37" s="721"/>
      <c r="EB37" s="721"/>
      <c r="EC37" s="722"/>
    </row>
    <row r="38" spans="2:133" ht="11.25" customHeight="1" x14ac:dyDescent="0.15">
      <c r="B38" s="684" t="s">
        <v>335</v>
      </c>
      <c r="C38" s="685"/>
      <c r="D38" s="685"/>
      <c r="E38" s="685"/>
      <c r="F38" s="685"/>
      <c r="G38" s="685"/>
      <c r="H38" s="685"/>
      <c r="I38" s="685"/>
      <c r="J38" s="685"/>
      <c r="K38" s="685"/>
      <c r="L38" s="685"/>
      <c r="M38" s="685"/>
      <c r="N38" s="685"/>
      <c r="O38" s="685"/>
      <c r="P38" s="685"/>
      <c r="Q38" s="686"/>
      <c r="R38" s="687">
        <v>162813</v>
      </c>
      <c r="S38" s="688"/>
      <c r="T38" s="688"/>
      <c r="U38" s="688"/>
      <c r="V38" s="688"/>
      <c r="W38" s="688"/>
      <c r="X38" s="688"/>
      <c r="Y38" s="689"/>
      <c r="Z38" s="690">
        <v>1</v>
      </c>
      <c r="AA38" s="690"/>
      <c r="AB38" s="690"/>
      <c r="AC38" s="690"/>
      <c r="AD38" s="691">
        <v>18</v>
      </c>
      <c r="AE38" s="691"/>
      <c r="AF38" s="691"/>
      <c r="AG38" s="691"/>
      <c r="AH38" s="691"/>
      <c r="AI38" s="691"/>
      <c r="AJ38" s="691"/>
      <c r="AK38" s="691"/>
      <c r="AL38" s="692">
        <v>0</v>
      </c>
      <c r="AM38" s="693"/>
      <c r="AN38" s="693"/>
      <c r="AO38" s="694"/>
      <c r="AQ38" s="765" t="s">
        <v>336</v>
      </c>
      <c r="AR38" s="766"/>
      <c r="AS38" s="766"/>
      <c r="AT38" s="766"/>
      <c r="AU38" s="766"/>
      <c r="AV38" s="766"/>
      <c r="AW38" s="766"/>
      <c r="AX38" s="766"/>
      <c r="AY38" s="767"/>
      <c r="AZ38" s="687">
        <v>61709</v>
      </c>
      <c r="BA38" s="688"/>
      <c r="BB38" s="688"/>
      <c r="BC38" s="688"/>
      <c r="BD38" s="723"/>
      <c r="BE38" s="723"/>
      <c r="BF38" s="754"/>
      <c r="BG38" s="702" t="s">
        <v>337</v>
      </c>
      <c r="BH38" s="703"/>
      <c r="BI38" s="703"/>
      <c r="BJ38" s="703"/>
      <c r="BK38" s="703"/>
      <c r="BL38" s="703"/>
      <c r="BM38" s="703"/>
      <c r="BN38" s="703"/>
      <c r="BO38" s="703"/>
      <c r="BP38" s="703"/>
      <c r="BQ38" s="703"/>
      <c r="BR38" s="703"/>
      <c r="BS38" s="703"/>
      <c r="BT38" s="703"/>
      <c r="BU38" s="704"/>
      <c r="BV38" s="687">
        <v>3816</v>
      </c>
      <c r="BW38" s="688"/>
      <c r="BX38" s="688"/>
      <c r="BY38" s="688"/>
      <c r="BZ38" s="688"/>
      <c r="CA38" s="688"/>
      <c r="CB38" s="697"/>
      <c r="CD38" s="702" t="s">
        <v>338</v>
      </c>
      <c r="CE38" s="703"/>
      <c r="CF38" s="703"/>
      <c r="CG38" s="703"/>
      <c r="CH38" s="703"/>
      <c r="CI38" s="703"/>
      <c r="CJ38" s="703"/>
      <c r="CK38" s="703"/>
      <c r="CL38" s="703"/>
      <c r="CM38" s="703"/>
      <c r="CN38" s="703"/>
      <c r="CO38" s="703"/>
      <c r="CP38" s="703"/>
      <c r="CQ38" s="704"/>
      <c r="CR38" s="687">
        <v>1126619</v>
      </c>
      <c r="CS38" s="688"/>
      <c r="CT38" s="688"/>
      <c r="CU38" s="688"/>
      <c r="CV38" s="688"/>
      <c r="CW38" s="688"/>
      <c r="CX38" s="688"/>
      <c r="CY38" s="689"/>
      <c r="CZ38" s="692">
        <v>7.1</v>
      </c>
      <c r="DA38" s="721"/>
      <c r="DB38" s="721"/>
      <c r="DC38" s="725"/>
      <c r="DD38" s="696">
        <v>924633</v>
      </c>
      <c r="DE38" s="688"/>
      <c r="DF38" s="688"/>
      <c r="DG38" s="688"/>
      <c r="DH38" s="688"/>
      <c r="DI38" s="688"/>
      <c r="DJ38" s="688"/>
      <c r="DK38" s="689"/>
      <c r="DL38" s="696">
        <v>842888</v>
      </c>
      <c r="DM38" s="688"/>
      <c r="DN38" s="688"/>
      <c r="DO38" s="688"/>
      <c r="DP38" s="688"/>
      <c r="DQ38" s="688"/>
      <c r="DR38" s="688"/>
      <c r="DS38" s="688"/>
      <c r="DT38" s="688"/>
      <c r="DU38" s="688"/>
      <c r="DV38" s="689"/>
      <c r="DW38" s="692">
        <v>12.1</v>
      </c>
      <c r="DX38" s="721"/>
      <c r="DY38" s="721"/>
      <c r="DZ38" s="721"/>
      <c r="EA38" s="721"/>
      <c r="EB38" s="721"/>
      <c r="EC38" s="722"/>
    </row>
    <row r="39" spans="2:133" ht="11.25" customHeight="1" x14ac:dyDescent="0.15">
      <c r="B39" s="684" t="s">
        <v>339</v>
      </c>
      <c r="C39" s="685"/>
      <c r="D39" s="685"/>
      <c r="E39" s="685"/>
      <c r="F39" s="685"/>
      <c r="G39" s="685"/>
      <c r="H39" s="685"/>
      <c r="I39" s="685"/>
      <c r="J39" s="685"/>
      <c r="K39" s="685"/>
      <c r="L39" s="685"/>
      <c r="M39" s="685"/>
      <c r="N39" s="685"/>
      <c r="O39" s="685"/>
      <c r="P39" s="685"/>
      <c r="Q39" s="686"/>
      <c r="R39" s="687">
        <v>994595</v>
      </c>
      <c r="S39" s="688"/>
      <c r="T39" s="688"/>
      <c r="U39" s="688"/>
      <c r="V39" s="688"/>
      <c r="W39" s="688"/>
      <c r="X39" s="688"/>
      <c r="Y39" s="689"/>
      <c r="Z39" s="690">
        <v>6</v>
      </c>
      <c r="AA39" s="690"/>
      <c r="AB39" s="690"/>
      <c r="AC39" s="690"/>
      <c r="AD39" s="691" t="s">
        <v>126</v>
      </c>
      <c r="AE39" s="691"/>
      <c r="AF39" s="691"/>
      <c r="AG39" s="691"/>
      <c r="AH39" s="691"/>
      <c r="AI39" s="691"/>
      <c r="AJ39" s="691"/>
      <c r="AK39" s="691"/>
      <c r="AL39" s="692" t="s">
        <v>126</v>
      </c>
      <c r="AM39" s="693"/>
      <c r="AN39" s="693"/>
      <c r="AO39" s="694"/>
      <c r="AQ39" s="765" t="s">
        <v>340</v>
      </c>
      <c r="AR39" s="766"/>
      <c r="AS39" s="766"/>
      <c r="AT39" s="766"/>
      <c r="AU39" s="766"/>
      <c r="AV39" s="766"/>
      <c r="AW39" s="766"/>
      <c r="AX39" s="766"/>
      <c r="AY39" s="767"/>
      <c r="AZ39" s="687">
        <v>7396</v>
      </c>
      <c r="BA39" s="688"/>
      <c r="BB39" s="688"/>
      <c r="BC39" s="688"/>
      <c r="BD39" s="723"/>
      <c r="BE39" s="723"/>
      <c r="BF39" s="754"/>
      <c r="BG39" s="702" t="s">
        <v>341</v>
      </c>
      <c r="BH39" s="703"/>
      <c r="BI39" s="703"/>
      <c r="BJ39" s="703"/>
      <c r="BK39" s="703"/>
      <c r="BL39" s="703"/>
      <c r="BM39" s="703"/>
      <c r="BN39" s="703"/>
      <c r="BO39" s="703"/>
      <c r="BP39" s="703"/>
      <c r="BQ39" s="703"/>
      <c r="BR39" s="703"/>
      <c r="BS39" s="703"/>
      <c r="BT39" s="703"/>
      <c r="BU39" s="704"/>
      <c r="BV39" s="687">
        <v>6291</v>
      </c>
      <c r="BW39" s="688"/>
      <c r="BX39" s="688"/>
      <c r="BY39" s="688"/>
      <c r="BZ39" s="688"/>
      <c r="CA39" s="688"/>
      <c r="CB39" s="697"/>
      <c r="CD39" s="702" t="s">
        <v>342</v>
      </c>
      <c r="CE39" s="703"/>
      <c r="CF39" s="703"/>
      <c r="CG39" s="703"/>
      <c r="CH39" s="703"/>
      <c r="CI39" s="703"/>
      <c r="CJ39" s="703"/>
      <c r="CK39" s="703"/>
      <c r="CL39" s="703"/>
      <c r="CM39" s="703"/>
      <c r="CN39" s="703"/>
      <c r="CO39" s="703"/>
      <c r="CP39" s="703"/>
      <c r="CQ39" s="704"/>
      <c r="CR39" s="687">
        <v>817248</v>
      </c>
      <c r="CS39" s="723"/>
      <c r="CT39" s="723"/>
      <c r="CU39" s="723"/>
      <c r="CV39" s="723"/>
      <c r="CW39" s="723"/>
      <c r="CX39" s="723"/>
      <c r="CY39" s="724"/>
      <c r="CZ39" s="692">
        <v>5.2</v>
      </c>
      <c r="DA39" s="721"/>
      <c r="DB39" s="721"/>
      <c r="DC39" s="725"/>
      <c r="DD39" s="696">
        <v>2275</v>
      </c>
      <c r="DE39" s="723"/>
      <c r="DF39" s="723"/>
      <c r="DG39" s="723"/>
      <c r="DH39" s="723"/>
      <c r="DI39" s="723"/>
      <c r="DJ39" s="723"/>
      <c r="DK39" s="724"/>
      <c r="DL39" s="696" t="s">
        <v>243</v>
      </c>
      <c r="DM39" s="723"/>
      <c r="DN39" s="723"/>
      <c r="DO39" s="723"/>
      <c r="DP39" s="723"/>
      <c r="DQ39" s="723"/>
      <c r="DR39" s="723"/>
      <c r="DS39" s="723"/>
      <c r="DT39" s="723"/>
      <c r="DU39" s="723"/>
      <c r="DV39" s="724"/>
      <c r="DW39" s="692" t="s">
        <v>243</v>
      </c>
      <c r="DX39" s="721"/>
      <c r="DY39" s="721"/>
      <c r="DZ39" s="721"/>
      <c r="EA39" s="721"/>
      <c r="EB39" s="721"/>
      <c r="EC39" s="722"/>
    </row>
    <row r="40" spans="2:133" ht="11.25" customHeight="1" x14ac:dyDescent="0.15">
      <c r="B40" s="684" t="s">
        <v>343</v>
      </c>
      <c r="C40" s="685"/>
      <c r="D40" s="685"/>
      <c r="E40" s="685"/>
      <c r="F40" s="685"/>
      <c r="G40" s="685"/>
      <c r="H40" s="685"/>
      <c r="I40" s="685"/>
      <c r="J40" s="685"/>
      <c r="K40" s="685"/>
      <c r="L40" s="685"/>
      <c r="M40" s="685"/>
      <c r="N40" s="685"/>
      <c r="O40" s="685"/>
      <c r="P40" s="685"/>
      <c r="Q40" s="686"/>
      <c r="R40" s="687" t="s">
        <v>243</v>
      </c>
      <c r="S40" s="688"/>
      <c r="T40" s="688"/>
      <c r="U40" s="688"/>
      <c r="V40" s="688"/>
      <c r="W40" s="688"/>
      <c r="X40" s="688"/>
      <c r="Y40" s="689"/>
      <c r="Z40" s="690" t="s">
        <v>126</v>
      </c>
      <c r="AA40" s="690"/>
      <c r="AB40" s="690"/>
      <c r="AC40" s="690"/>
      <c r="AD40" s="691" t="s">
        <v>243</v>
      </c>
      <c r="AE40" s="691"/>
      <c r="AF40" s="691"/>
      <c r="AG40" s="691"/>
      <c r="AH40" s="691"/>
      <c r="AI40" s="691"/>
      <c r="AJ40" s="691"/>
      <c r="AK40" s="691"/>
      <c r="AL40" s="692" t="s">
        <v>243</v>
      </c>
      <c r="AM40" s="693"/>
      <c r="AN40" s="693"/>
      <c r="AO40" s="694"/>
      <c r="AQ40" s="765" t="s">
        <v>344</v>
      </c>
      <c r="AR40" s="766"/>
      <c r="AS40" s="766"/>
      <c r="AT40" s="766"/>
      <c r="AU40" s="766"/>
      <c r="AV40" s="766"/>
      <c r="AW40" s="766"/>
      <c r="AX40" s="766"/>
      <c r="AY40" s="767"/>
      <c r="AZ40" s="687" t="s">
        <v>126</v>
      </c>
      <c r="BA40" s="688"/>
      <c r="BB40" s="688"/>
      <c r="BC40" s="688"/>
      <c r="BD40" s="723"/>
      <c r="BE40" s="723"/>
      <c r="BF40" s="754"/>
      <c r="BG40" s="774" t="s">
        <v>345</v>
      </c>
      <c r="BH40" s="775"/>
      <c r="BI40" s="775"/>
      <c r="BJ40" s="775"/>
      <c r="BK40" s="775"/>
      <c r="BL40" s="236"/>
      <c r="BM40" s="703" t="s">
        <v>346</v>
      </c>
      <c r="BN40" s="703"/>
      <c r="BO40" s="703"/>
      <c r="BP40" s="703"/>
      <c r="BQ40" s="703"/>
      <c r="BR40" s="703"/>
      <c r="BS40" s="703"/>
      <c r="BT40" s="703"/>
      <c r="BU40" s="704"/>
      <c r="BV40" s="687">
        <v>117</v>
      </c>
      <c r="BW40" s="688"/>
      <c r="BX40" s="688"/>
      <c r="BY40" s="688"/>
      <c r="BZ40" s="688"/>
      <c r="CA40" s="688"/>
      <c r="CB40" s="697"/>
      <c r="CD40" s="702" t="s">
        <v>347</v>
      </c>
      <c r="CE40" s="703"/>
      <c r="CF40" s="703"/>
      <c r="CG40" s="703"/>
      <c r="CH40" s="703"/>
      <c r="CI40" s="703"/>
      <c r="CJ40" s="703"/>
      <c r="CK40" s="703"/>
      <c r="CL40" s="703"/>
      <c r="CM40" s="703"/>
      <c r="CN40" s="703"/>
      <c r="CO40" s="703"/>
      <c r="CP40" s="703"/>
      <c r="CQ40" s="704"/>
      <c r="CR40" s="687" t="s">
        <v>126</v>
      </c>
      <c r="CS40" s="688"/>
      <c r="CT40" s="688"/>
      <c r="CU40" s="688"/>
      <c r="CV40" s="688"/>
      <c r="CW40" s="688"/>
      <c r="CX40" s="688"/>
      <c r="CY40" s="689"/>
      <c r="CZ40" s="692" t="s">
        <v>126</v>
      </c>
      <c r="DA40" s="721"/>
      <c r="DB40" s="721"/>
      <c r="DC40" s="725"/>
      <c r="DD40" s="696" t="s">
        <v>126</v>
      </c>
      <c r="DE40" s="688"/>
      <c r="DF40" s="688"/>
      <c r="DG40" s="688"/>
      <c r="DH40" s="688"/>
      <c r="DI40" s="688"/>
      <c r="DJ40" s="688"/>
      <c r="DK40" s="689"/>
      <c r="DL40" s="696" t="s">
        <v>126</v>
      </c>
      <c r="DM40" s="688"/>
      <c r="DN40" s="688"/>
      <c r="DO40" s="688"/>
      <c r="DP40" s="688"/>
      <c r="DQ40" s="688"/>
      <c r="DR40" s="688"/>
      <c r="DS40" s="688"/>
      <c r="DT40" s="688"/>
      <c r="DU40" s="688"/>
      <c r="DV40" s="689"/>
      <c r="DW40" s="692" t="s">
        <v>179</v>
      </c>
      <c r="DX40" s="721"/>
      <c r="DY40" s="721"/>
      <c r="DZ40" s="721"/>
      <c r="EA40" s="721"/>
      <c r="EB40" s="721"/>
      <c r="EC40" s="722"/>
    </row>
    <row r="41" spans="2:133" ht="11.25" customHeight="1" x14ac:dyDescent="0.15">
      <c r="B41" s="684" t="s">
        <v>348</v>
      </c>
      <c r="C41" s="685"/>
      <c r="D41" s="685"/>
      <c r="E41" s="685"/>
      <c r="F41" s="685"/>
      <c r="G41" s="685"/>
      <c r="H41" s="685"/>
      <c r="I41" s="685"/>
      <c r="J41" s="685"/>
      <c r="K41" s="685"/>
      <c r="L41" s="685"/>
      <c r="M41" s="685"/>
      <c r="N41" s="685"/>
      <c r="O41" s="685"/>
      <c r="P41" s="685"/>
      <c r="Q41" s="686"/>
      <c r="R41" s="687" t="s">
        <v>126</v>
      </c>
      <c r="S41" s="688"/>
      <c r="T41" s="688"/>
      <c r="U41" s="688"/>
      <c r="V41" s="688"/>
      <c r="W41" s="688"/>
      <c r="X41" s="688"/>
      <c r="Y41" s="689"/>
      <c r="Z41" s="690" t="s">
        <v>126</v>
      </c>
      <c r="AA41" s="690"/>
      <c r="AB41" s="690"/>
      <c r="AC41" s="690"/>
      <c r="AD41" s="691" t="s">
        <v>126</v>
      </c>
      <c r="AE41" s="691"/>
      <c r="AF41" s="691"/>
      <c r="AG41" s="691"/>
      <c r="AH41" s="691"/>
      <c r="AI41" s="691"/>
      <c r="AJ41" s="691"/>
      <c r="AK41" s="691"/>
      <c r="AL41" s="692" t="s">
        <v>126</v>
      </c>
      <c r="AM41" s="693"/>
      <c r="AN41" s="693"/>
      <c r="AO41" s="694"/>
      <c r="AQ41" s="765" t="s">
        <v>349</v>
      </c>
      <c r="AR41" s="766"/>
      <c r="AS41" s="766"/>
      <c r="AT41" s="766"/>
      <c r="AU41" s="766"/>
      <c r="AV41" s="766"/>
      <c r="AW41" s="766"/>
      <c r="AX41" s="766"/>
      <c r="AY41" s="767"/>
      <c r="AZ41" s="687">
        <v>235802</v>
      </c>
      <c r="BA41" s="688"/>
      <c r="BB41" s="688"/>
      <c r="BC41" s="688"/>
      <c r="BD41" s="723"/>
      <c r="BE41" s="723"/>
      <c r="BF41" s="754"/>
      <c r="BG41" s="774"/>
      <c r="BH41" s="775"/>
      <c r="BI41" s="775"/>
      <c r="BJ41" s="775"/>
      <c r="BK41" s="775"/>
      <c r="BL41" s="236"/>
      <c r="BM41" s="703" t="s">
        <v>350</v>
      </c>
      <c r="BN41" s="703"/>
      <c r="BO41" s="703"/>
      <c r="BP41" s="703"/>
      <c r="BQ41" s="703"/>
      <c r="BR41" s="703"/>
      <c r="BS41" s="703"/>
      <c r="BT41" s="703"/>
      <c r="BU41" s="704"/>
      <c r="BV41" s="687" t="s">
        <v>126</v>
      </c>
      <c r="BW41" s="688"/>
      <c r="BX41" s="688"/>
      <c r="BY41" s="688"/>
      <c r="BZ41" s="688"/>
      <c r="CA41" s="688"/>
      <c r="CB41" s="697"/>
      <c r="CD41" s="702" t="s">
        <v>351</v>
      </c>
      <c r="CE41" s="703"/>
      <c r="CF41" s="703"/>
      <c r="CG41" s="703"/>
      <c r="CH41" s="703"/>
      <c r="CI41" s="703"/>
      <c r="CJ41" s="703"/>
      <c r="CK41" s="703"/>
      <c r="CL41" s="703"/>
      <c r="CM41" s="703"/>
      <c r="CN41" s="703"/>
      <c r="CO41" s="703"/>
      <c r="CP41" s="703"/>
      <c r="CQ41" s="704"/>
      <c r="CR41" s="687" t="s">
        <v>179</v>
      </c>
      <c r="CS41" s="723"/>
      <c r="CT41" s="723"/>
      <c r="CU41" s="723"/>
      <c r="CV41" s="723"/>
      <c r="CW41" s="723"/>
      <c r="CX41" s="723"/>
      <c r="CY41" s="724"/>
      <c r="CZ41" s="692" t="s">
        <v>179</v>
      </c>
      <c r="DA41" s="721"/>
      <c r="DB41" s="721"/>
      <c r="DC41" s="725"/>
      <c r="DD41" s="696" t="s">
        <v>179</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352</v>
      </c>
      <c r="C42" s="685"/>
      <c r="D42" s="685"/>
      <c r="E42" s="685"/>
      <c r="F42" s="685"/>
      <c r="G42" s="685"/>
      <c r="H42" s="685"/>
      <c r="I42" s="685"/>
      <c r="J42" s="685"/>
      <c r="K42" s="685"/>
      <c r="L42" s="685"/>
      <c r="M42" s="685"/>
      <c r="N42" s="685"/>
      <c r="O42" s="685"/>
      <c r="P42" s="685"/>
      <c r="Q42" s="686"/>
      <c r="R42" s="687">
        <v>375395</v>
      </c>
      <c r="S42" s="688"/>
      <c r="T42" s="688"/>
      <c r="U42" s="688"/>
      <c r="V42" s="688"/>
      <c r="W42" s="688"/>
      <c r="X42" s="688"/>
      <c r="Y42" s="689"/>
      <c r="Z42" s="690">
        <v>2.2999999999999998</v>
      </c>
      <c r="AA42" s="690"/>
      <c r="AB42" s="690"/>
      <c r="AC42" s="690"/>
      <c r="AD42" s="691" t="s">
        <v>179</v>
      </c>
      <c r="AE42" s="691"/>
      <c r="AF42" s="691"/>
      <c r="AG42" s="691"/>
      <c r="AH42" s="691"/>
      <c r="AI42" s="691"/>
      <c r="AJ42" s="691"/>
      <c r="AK42" s="691"/>
      <c r="AL42" s="692" t="s">
        <v>126</v>
      </c>
      <c r="AM42" s="693"/>
      <c r="AN42" s="693"/>
      <c r="AO42" s="694"/>
      <c r="AQ42" s="786" t="s">
        <v>353</v>
      </c>
      <c r="AR42" s="787"/>
      <c r="AS42" s="787"/>
      <c r="AT42" s="787"/>
      <c r="AU42" s="787"/>
      <c r="AV42" s="787"/>
      <c r="AW42" s="787"/>
      <c r="AX42" s="787"/>
      <c r="AY42" s="788"/>
      <c r="AZ42" s="778">
        <v>809108</v>
      </c>
      <c r="BA42" s="779"/>
      <c r="BB42" s="779"/>
      <c r="BC42" s="779"/>
      <c r="BD42" s="758"/>
      <c r="BE42" s="758"/>
      <c r="BF42" s="760"/>
      <c r="BG42" s="776"/>
      <c r="BH42" s="777"/>
      <c r="BI42" s="777"/>
      <c r="BJ42" s="777"/>
      <c r="BK42" s="777"/>
      <c r="BL42" s="237"/>
      <c r="BM42" s="713" t="s">
        <v>354</v>
      </c>
      <c r="BN42" s="713"/>
      <c r="BO42" s="713"/>
      <c r="BP42" s="713"/>
      <c r="BQ42" s="713"/>
      <c r="BR42" s="713"/>
      <c r="BS42" s="713"/>
      <c r="BT42" s="713"/>
      <c r="BU42" s="714"/>
      <c r="BV42" s="778">
        <v>360</v>
      </c>
      <c r="BW42" s="779"/>
      <c r="BX42" s="779"/>
      <c r="BY42" s="779"/>
      <c r="BZ42" s="779"/>
      <c r="CA42" s="779"/>
      <c r="CB42" s="785"/>
      <c r="CD42" s="684" t="s">
        <v>355</v>
      </c>
      <c r="CE42" s="685"/>
      <c r="CF42" s="685"/>
      <c r="CG42" s="685"/>
      <c r="CH42" s="685"/>
      <c r="CI42" s="685"/>
      <c r="CJ42" s="685"/>
      <c r="CK42" s="685"/>
      <c r="CL42" s="685"/>
      <c r="CM42" s="685"/>
      <c r="CN42" s="685"/>
      <c r="CO42" s="685"/>
      <c r="CP42" s="685"/>
      <c r="CQ42" s="686"/>
      <c r="CR42" s="687">
        <v>2483748</v>
      </c>
      <c r="CS42" s="688"/>
      <c r="CT42" s="688"/>
      <c r="CU42" s="688"/>
      <c r="CV42" s="688"/>
      <c r="CW42" s="688"/>
      <c r="CX42" s="688"/>
      <c r="CY42" s="689"/>
      <c r="CZ42" s="692">
        <v>15.7</v>
      </c>
      <c r="DA42" s="693"/>
      <c r="DB42" s="693"/>
      <c r="DC42" s="705"/>
      <c r="DD42" s="696">
        <v>275593</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37" t="s">
        <v>356</v>
      </c>
      <c r="C43" s="738"/>
      <c r="D43" s="738"/>
      <c r="E43" s="738"/>
      <c r="F43" s="738"/>
      <c r="G43" s="738"/>
      <c r="H43" s="738"/>
      <c r="I43" s="738"/>
      <c r="J43" s="738"/>
      <c r="K43" s="738"/>
      <c r="L43" s="738"/>
      <c r="M43" s="738"/>
      <c r="N43" s="738"/>
      <c r="O43" s="738"/>
      <c r="P43" s="738"/>
      <c r="Q43" s="739"/>
      <c r="R43" s="778">
        <v>16597610</v>
      </c>
      <c r="S43" s="779"/>
      <c r="T43" s="779"/>
      <c r="U43" s="779"/>
      <c r="V43" s="779"/>
      <c r="W43" s="779"/>
      <c r="X43" s="779"/>
      <c r="Y43" s="780"/>
      <c r="Z43" s="781">
        <v>100</v>
      </c>
      <c r="AA43" s="781"/>
      <c r="AB43" s="781"/>
      <c r="AC43" s="781"/>
      <c r="AD43" s="782">
        <v>6562852</v>
      </c>
      <c r="AE43" s="782"/>
      <c r="AF43" s="782"/>
      <c r="AG43" s="782"/>
      <c r="AH43" s="782"/>
      <c r="AI43" s="782"/>
      <c r="AJ43" s="782"/>
      <c r="AK43" s="782"/>
      <c r="AL43" s="783">
        <v>100</v>
      </c>
      <c r="AM43" s="759"/>
      <c r="AN43" s="759"/>
      <c r="AO43" s="784"/>
      <c r="BV43" s="238"/>
      <c r="BW43" s="238"/>
      <c r="BX43" s="238"/>
      <c r="BY43" s="238"/>
      <c r="BZ43" s="238"/>
      <c r="CA43" s="238"/>
      <c r="CB43" s="238"/>
      <c r="CD43" s="684" t="s">
        <v>357</v>
      </c>
      <c r="CE43" s="685"/>
      <c r="CF43" s="685"/>
      <c r="CG43" s="685"/>
      <c r="CH43" s="685"/>
      <c r="CI43" s="685"/>
      <c r="CJ43" s="685"/>
      <c r="CK43" s="685"/>
      <c r="CL43" s="685"/>
      <c r="CM43" s="685"/>
      <c r="CN43" s="685"/>
      <c r="CO43" s="685"/>
      <c r="CP43" s="685"/>
      <c r="CQ43" s="686"/>
      <c r="CR43" s="687">
        <v>42200</v>
      </c>
      <c r="CS43" s="723"/>
      <c r="CT43" s="723"/>
      <c r="CU43" s="723"/>
      <c r="CV43" s="723"/>
      <c r="CW43" s="723"/>
      <c r="CX43" s="723"/>
      <c r="CY43" s="724"/>
      <c r="CZ43" s="692">
        <v>0.3</v>
      </c>
      <c r="DA43" s="721"/>
      <c r="DB43" s="721"/>
      <c r="DC43" s="725"/>
      <c r="DD43" s="696">
        <v>42200</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9" t="s">
        <v>305</v>
      </c>
      <c r="CE44" s="800"/>
      <c r="CF44" s="684" t="s">
        <v>358</v>
      </c>
      <c r="CG44" s="685"/>
      <c r="CH44" s="685"/>
      <c r="CI44" s="685"/>
      <c r="CJ44" s="685"/>
      <c r="CK44" s="685"/>
      <c r="CL44" s="685"/>
      <c r="CM44" s="685"/>
      <c r="CN44" s="685"/>
      <c r="CO44" s="685"/>
      <c r="CP44" s="685"/>
      <c r="CQ44" s="686"/>
      <c r="CR44" s="687">
        <v>2483748</v>
      </c>
      <c r="CS44" s="688"/>
      <c r="CT44" s="688"/>
      <c r="CU44" s="688"/>
      <c r="CV44" s="688"/>
      <c r="CW44" s="688"/>
      <c r="CX44" s="688"/>
      <c r="CY44" s="689"/>
      <c r="CZ44" s="692">
        <v>15.7</v>
      </c>
      <c r="DA44" s="693"/>
      <c r="DB44" s="693"/>
      <c r="DC44" s="705"/>
      <c r="DD44" s="696">
        <v>275593</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1"/>
      <c r="CE45" s="802"/>
      <c r="CF45" s="684" t="s">
        <v>360</v>
      </c>
      <c r="CG45" s="685"/>
      <c r="CH45" s="685"/>
      <c r="CI45" s="685"/>
      <c r="CJ45" s="685"/>
      <c r="CK45" s="685"/>
      <c r="CL45" s="685"/>
      <c r="CM45" s="685"/>
      <c r="CN45" s="685"/>
      <c r="CO45" s="685"/>
      <c r="CP45" s="685"/>
      <c r="CQ45" s="686"/>
      <c r="CR45" s="687">
        <v>1632701</v>
      </c>
      <c r="CS45" s="723"/>
      <c r="CT45" s="723"/>
      <c r="CU45" s="723"/>
      <c r="CV45" s="723"/>
      <c r="CW45" s="723"/>
      <c r="CX45" s="723"/>
      <c r="CY45" s="724"/>
      <c r="CZ45" s="692">
        <v>10.3</v>
      </c>
      <c r="DA45" s="721"/>
      <c r="DB45" s="721"/>
      <c r="DC45" s="725"/>
      <c r="DD45" s="696">
        <v>44174</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1"/>
      <c r="CE46" s="802"/>
      <c r="CF46" s="684" t="s">
        <v>362</v>
      </c>
      <c r="CG46" s="685"/>
      <c r="CH46" s="685"/>
      <c r="CI46" s="685"/>
      <c r="CJ46" s="685"/>
      <c r="CK46" s="685"/>
      <c r="CL46" s="685"/>
      <c r="CM46" s="685"/>
      <c r="CN46" s="685"/>
      <c r="CO46" s="685"/>
      <c r="CP46" s="685"/>
      <c r="CQ46" s="686"/>
      <c r="CR46" s="687">
        <v>773516</v>
      </c>
      <c r="CS46" s="688"/>
      <c r="CT46" s="688"/>
      <c r="CU46" s="688"/>
      <c r="CV46" s="688"/>
      <c r="CW46" s="688"/>
      <c r="CX46" s="688"/>
      <c r="CY46" s="689"/>
      <c r="CZ46" s="692">
        <v>4.9000000000000004</v>
      </c>
      <c r="DA46" s="693"/>
      <c r="DB46" s="693"/>
      <c r="DC46" s="705"/>
      <c r="DD46" s="696">
        <v>217974</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1"/>
      <c r="CE47" s="802"/>
      <c r="CF47" s="684" t="s">
        <v>364</v>
      </c>
      <c r="CG47" s="685"/>
      <c r="CH47" s="685"/>
      <c r="CI47" s="685"/>
      <c r="CJ47" s="685"/>
      <c r="CK47" s="685"/>
      <c r="CL47" s="685"/>
      <c r="CM47" s="685"/>
      <c r="CN47" s="685"/>
      <c r="CO47" s="685"/>
      <c r="CP47" s="685"/>
      <c r="CQ47" s="686"/>
      <c r="CR47" s="687" t="s">
        <v>126</v>
      </c>
      <c r="CS47" s="723"/>
      <c r="CT47" s="723"/>
      <c r="CU47" s="723"/>
      <c r="CV47" s="723"/>
      <c r="CW47" s="723"/>
      <c r="CX47" s="723"/>
      <c r="CY47" s="724"/>
      <c r="CZ47" s="692" t="s">
        <v>126</v>
      </c>
      <c r="DA47" s="721"/>
      <c r="DB47" s="721"/>
      <c r="DC47" s="725"/>
      <c r="DD47" s="696" t="s">
        <v>126</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3"/>
      <c r="CE48" s="804"/>
      <c r="CF48" s="684" t="s">
        <v>365</v>
      </c>
      <c r="CG48" s="685"/>
      <c r="CH48" s="685"/>
      <c r="CI48" s="685"/>
      <c r="CJ48" s="685"/>
      <c r="CK48" s="685"/>
      <c r="CL48" s="685"/>
      <c r="CM48" s="685"/>
      <c r="CN48" s="685"/>
      <c r="CO48" s="685"/>
      <c r="CP48" s="685"/>
      <c r="CQ48" s="686"/>
      <c r="CR48" s="687" t="s">
        <v>126</v>
      </c>
      <c r="CS48" s="688"/>
      <c r="CT48" s="688"/>
      <c r="CU48" s="688"/>
      <c r="CV48" s="688"/>
      <c r="CW48" s="688"/>
      <c r="CX48" s="688"/>
      <c r="CY48" s="689"/>
      <c r="CZ48" s="692" t="s">
        <v>126</v>
      </c>
      <c r="DA48" s="693"/>
      <c r="DB48" s="693"/>
      <c r="DC48" s="705"/>
      <c r="DD48" s="696" t="s">
        <v>126</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7" t="s">
        <v>366</v>
      </c>
      <c r="CE49" s="738"/>
      <c r="CF49" s="738"/>
      <c r="CG49" s="738"/>
      <c r="CH49" s="738"/>
      <c r="CI49" s="738"/>
      <c r="CJ49" s="738"/>
      <c r="CK49" s="738"/>
      <c r="CL49" s="738"/>
      <c r="CM49" s="738"/>
      <c r="CN49" s="738"/>
      <c r="CO49" s="738"/>
      <c r="CP49" s="738"/>
      <c r="CQ49" s="739"/>
      <c r="CR49" s="778">
        <v>15856786</v>
      </c>
      <c r="CS49" s="758"/>
      <c r="CT49" s="758"/>
      <c r="CU49" s="758"/>
      <c r="CV49" s="758"/>
      <c r="CW49" s="758"/>
      <c r="CX49" s="758"/>
      <c r="CY49" s="789"/>
      <c r="CZ49" s="783">
        <v>100</v>
      </c>
      <c r="DA49" s="790"/>
      <c r="DB49" s="790"/>
      <c r="DC49" s="791"/>
      <c r="DD49" s="792">
        <v>7427113</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gniHtEKZXHikJXpX/lm8p8IzTaFLZRPlrQCFCIftl0PfWNUzl0CCDdKaljjLltfpYaSdoeDm7aMIRyGxuIbvKg==" saltValue="zDjmGrtUAglLhX2D6/q0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368</v>
      </c>
      <c r="DK2" s="835"/>
      <c r="DL2" s="835"/>
      <c r="DM2" s="835"/>
      <c r="DN2" s="835"/>
      <c r="DO2" s="836"/>
      <c r="DP2" s="251"/>
      <c r="DQ2" s="834" t="s">
        <v>369</v>
      </c>
      <c r="DR2" s="835"/>
      <c r="DS2" s="835"/>
      <c r="DT2" s="835"/>
      <c r="DU2" s="835"/>
      <c r="DV2" s="835"/>
      <c r="DW2" s="835"/>
      <c r="DX2" s="835"/>
      <c r="DY2" s="835"/>
      <c r="DZ2" s="83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7" t="s">
        <v>370</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8" t="s">
        <v>372</v>
      </c>
      <c r="B5" s="829"/>
      <c r="C5" s="829"/>
      <c r="D5" s="829"/>
      <c r="E5" s="829"/>
      <c r="F5" s="829"/>
      <c r="G5" s="829"/>
      <c r="H5" s="829"/>
      <c r="I5" s="829"/>
      <c r="J5" s="829"/>
      <c r="K5" s="829"/>
      <c r="L5" s="829"/>
      <c r="M5" s="829"/>
      <c r="N5" s="829"/>
      <c r="O5" s="829"/>
      <c r="P5" s="830"/>
      <c r="Q5" s="805" t="s">
        <v>373</v>
      </c>
      <c r="R5" s="806"/>
      <c r="S5" s="806"/>
      <c r="T5" s="806"/>
      <c r="U5" s="807"/>
      <c r="V5" s="805" t="s">
        <v>374</v>
      </c>
      <c r="W5" s="806"/>
      <c r="X5" s="806"/>
      <c r="Y5" s="806"/>
      <c r="Z5" s="807"/>
      <c r="AA5" s="805" t="s">
        <v>375</v>
      </c>
      <c r="AB5" s="806"/>
      <c r="AC5" s="806"/>
      <c r="AD5" s="806"/>
      <c r="AE5" s="806"/>
      <c r="AF5" s="838" t="s">
        <v>376</v>
      </c>
      <c r="AG5" s="806"/>
      <c r="AH5" s="806"/>
      <c r="AI5" s="806"/>
      <c r="AJ5" s="817"/>
      <c r="AK5" s="806" t="s">
        <v>377</v>
      </c>
      <c r="AL5" s="806"/>
      <c r="AM5" s="806"/>
      <c r="AN5" s="806"/>
      <c r="AO5" s="807"/>
      <c r="AP5" s="805" t="s">
        <v>378</v>
      </c>
      <c r="AQ5" s="806"/>
      <c r="AR5" s="806"/>
      <c r="AS5" s="806"/>
      <c r="AT5" s="807"/>
      <c r="AU5" s="805" t="s">
        <v>379</v>
      </c>
      <c r="AV5" s="806"/>
      <c r="AW5" s="806"/>
      <c r="AX5" s="806"/>
      <c r="AY5" s="817"/>
      <c r="AZ5" s="258"/>
      <c r="BA5" s="258"/>
      <c r="BB5" s="258"/>
      <c r="BC5" s="258"/>
      <c r="BD5" s="258"/>
      <c r="BE5" s="259"/>
      <c r="BF5" s="259"/>
      <c r="BG5" s="259"/>
      <c r="BH5" s="259"/>
      <c r="BI5" s="259"/>
      <c r="BJ5" s="259"/>
      <c r="BK5" s="259"/>
      <c r="BL5" s="259"/>
      <c r="BM5" s="259"/>
      <c r="BN5" s="259"/>
      <c r="BO5" s="259"/>
      <c r="BP5" s="259"/>
      <c r="BQ5" s="828" t="s">
        <v>380</v>
      </c>
      <c r="BR5" s="829"/>
      <c r="BS5" s="829"/>
      <c r="BT5" s="829"/>
      <c r="BU5" s="829"/>
      <c r="BV5" s="829"/>
      <c r="BW5" s="829"/>
      <c r="BX5" s="829"/>
      <c r="BY5" s="829"/>
      <c r="BZ5" s="829"/>
      <c r="CA5" s="829"/>
      <c r="CB5" s="829"/>
      <c r="CC5" s="829"/>
      <c r="CD5" s="829"/>
      <c r="CE5" s="829"/>
      <c r="CF5" s="829"/>
      <c r="CG5" s="830"/>
      <c r="CH5" s="805" t="s">
        <v>381</v>
      </c>
      <c r="CI5" s="806"/>
      <c r="CJ5" s="806"/>
      <c r="CK5" s="806"/>
      <c r="CL5" s="807"/>
      <c r="CM5" s="805" t="s">
        <v>382</v>
      </c>
      <c r="CN5" s="806"/>
      <c r="CO5" s="806"/>
      <c r="CP5" s="806"/>
      <c r="CQ5" s="807"/>
      <c r="CR5" s="805" t="s">
        <v>383</v>
      </c>
      <c r="CS5" s="806"/>
      <c r="CT5" s="806"/>
      <c r="CU5" s="806"/>
      <c r="CV5" s="807"/>
      <c r="CW5" s="805" t="s">
        <v>384</v>
      </c>
      <c r="CX5" s="806"/>
      <c r="CY5" s="806"/>
      <c r="CZ5" s="806"/>
      <c r="DA5" s="807"/>
      <c r="DB5" s="805" t="s">
        <v>385</v>
      </c>
      <c r="DC5" s="806"/>
      <c r="DD5" s="806"/>
      <c r="DE5" s="806"/>
      <c r="DF5" s="807"/>
      <c r="DG5" s="811" t="s">
        <v>386</v>
      </c>
      <c r="DH5" s="812"/>
      <c r="DI5" s="812"/>
      <c r="DJ5" s="812"/>
      <c r="DK5" s="813"/>
      <c r="DL5" s="811" t="s">
        <v>387</v>
      </c>
      <c r="DM5" s="812"/>
      <c r="DN5" s="812"/>
      <c r="DO5" s="812"/>
      <c r="DP5" s="813"/>
      <c r="DQ5" s="805" t="s">
        <v>388</v>
      </c>
      <c r="DR5" s="806"/>
      <c r="DS5" s="806"/>
      <c r="DT5" s="806"/>
      <c r="DU5" s="807"/>
      <c r="DV5" s="805" t="s">
        <v>379</v>
      </c>
      <c r="DW5" s="806"/>
      <c r="DX5" s="806"/>
      <c r="DY5" s="806"/>
      <c r="DZ5" s="817"/>
      <c r="EA5" s="256"/>
    </row>
    <row r="6" spans="1:131" s="257"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6"/>
    </row>
    <row r="7" spans="1:131" s="257" customFormat="1" ht="26.25" customHeight="1" thickTop="1" x14ac:dyDescent="0.15">
      <c r="A7" s="260">
        <v>1</v>
      </c>
      <c r="B7" s="819" t="s">
        <v>389</v>
      </c>
      <c r="C7" s="820"/>
      <c r="D7" s="820"/>
      <c r="E7" s="820"/>
      <c r="F7" s="820"/>
      <c r="G7" s="820"/>
      <c r="H7" s="820"/>
      <c r="I7" s="820"/>
      <c r="J7" s="820"/>
      <c r="K7" s="820"/>
      <c r="L7" s="820"/>
      <c r="M7" s="820"/>
      <c r="N7" s="820"/>
      <c r="O7" s="820"/>
      <c r="P7" s="821"/>
      <c r="Q7" s="822">
        <v>16526</v>
      </c>
      <c r="R7" s="823"/>
      <c r="S7" s="823"/>
      <c r="T7" s="823"/>
      <c r="U7" s="823"/>
      <c r="V7" s="823">
        <v>15853</v>
      </c>
      <c r="W7" s="823"/>
      <c r="X7" s="823"/>
      <c r="Y7" s="823"/>
      <c r="Z7" s="823"/>
      <c r="AA7" s="823">
        <v>672</v>
      </c>
      <c r="AB7" s="823"/>
      <c r="AC7" s="823"/>
      <c r="AD7" s="823"/>
      <c r="AE7" s="824"/>
      <c r="AF7" s="825">
        <v>657</v>
      </c>
      <c r="AG7" s="826"/>
      <c r="AH7" s="826"/>
      <c r="AI7" s="826"/>
      <c r="AJ7" s="827"/>
      <c r="AK7" s="862">
        <v>302</v>
      </c>
      <c r="AL7" s="863"/>
      <c r="AM7" s="863"/>
      <c r="AN7" s="863"/>
      <c r="AO7" s="863"/>
      <c r="AP7" s="863">
        <v>11194</v>
      </c>
      <c r="AQ7" s="863"/>
      <c r="AR7" s="863"/>
      <c r="AS7" s="863"/>
      <c r="AT7" s="863"/>
      <c r="AU7" s="864" t="s">
        <v>599</v>
      </c>
      <c r="AV7" s="864"/>
      <c r="AW7" s="864"/>
      <c r="AX7" s="864"/>
      <c r="AY7" s="865"/>
      <c r="AZ7" s="254"/>
      <c r="BA7" s="254"/>
      <c r="BB7" s="254"/>
      <c r="BC7" s="254"/>
      <c r="BD7" s="254"/>
      <c r="BE7" s="255"/>
      <c r="BF7" s="255"/>
      <c r="BG7" s="255"/>
      <c r="BH7" s="255"/>
      <c r="BI7" s="255"/>
      <c r="BJ7" s="255"/>
      <c r="BK7" s="255"/>
      <c r="BL7" s="255"/>
      <c r="BM7" s="255"/>
      <c r="BN7" s="255"/>
      <c r="BO7" s="255"/>
      <c r="BP7" s="255"/>
      <c r="BQ7" s="261">
        <v>1</v>
      </c>
      <c r="BR7" s="262"/>
      <c r="BS7" s="866" t="s">
        <v>595</v>
      </c>
      <c r="BT7" s="867"/>
      <c r="BU7" s="867"/>
      <c r="BV7" s="867"/>
      <c r="BW7" s="867"/>
      <c r="BX7" s="867"/>
      <c r="BY7" s="867"/>
      <c r="BZ7" s="867"/>
      <c r="CA7" s="867"/>
      <c r="CB7" s="867"/>
      <c r="CC7" s="867"/>
      <c r="CD7" s="867"/>
      <c r="CE7" s="867"/>
      <c r="CF7" s="867"/>
      <c r="CG7" s="868"/>
      <c r="CH7" s="859">
        <v>0</v>
      </c>
      <c r="CI7" s="860"/>
      <c r="CJ7" s="860"/>
      <c r="CK7" s="860"/>
      <c r="CL7" s="861"/>
      <c r="CM7" s="859">
        <v>120</v>
      </c>
      <c r="CN7" s="860"/>
      <c r="CO7" s="860"/>
      <c r="CP7" s="860"/>
      <c r="CQ7" s="861"/>
      <c r="CR7" s="859">
        <v>119</v>
      </c>
      <c r="CS7" s="860"/>
      <c r="CT7" s="860"/>
      <c r="CU7" s="860"/>
      <c r="CV7" s="861"/>
      <c r="CW7" s="859">
        <v>3</v>
      </c>
      <c r="CX7" s="860"/>
      <c r="CY7" s="860"/>
      <c r="CZ7" s="860"/>
      <c r="DA7" s="861"/>
      <c r="DB7" s="859" t="s">
        <v>597</v>
      </c>
      <c r="DC7" s="860"/>
      <c r="DD7" s="860"/>
      <c r="DE7" s="860"/>
      <c r="DF7" s="861"/>
      <c r="DG7" s="859" t="s">
        <v>597</v>
      </c>
      <c r="DH7" s="860"/>
      <c r="DI7" s="860"/>
      <c r="DJ7" s="860"/>
      <c r="DK7" s="861"/>
      <c r="DL7" s="859" t="s">
        <v>597</v>
      </c>
      <c r="DM7" s="860"/>
      <c r="DN7" s="860"/>
      <c r="DO7" s="860"/>
      <c r="DP7" s="861"/>
      <c r="DQ7" s="859" t="s">
        <v>597</v>
      </c>
      <c r="DR7" s="860"/>
      <c r="DS7" s="860"/>
      <c r="DT7" s="860"/>
      <c r="DU7" s="861"/>
      <c r="DV7" s="840"/>
      <c r="DW7" s="841"/>
      <c r="DX7" s="841"/>
      <c r="DY7" s="841"/>
      <c r="DZ7" s="842"/>
      <c r="EA7" s="256"/>
    </row>
    <row r="8" spans="1:131" s="257" customFormat="1" ht="26.25" customHeight="1" x14ac:dyDescent="0.15">
      <c r="A8" s="263">
        <v>2</v>
      </c>
      <c r="B8" s="843" t="s">
        <v>390</v>
      </c>
      <c r="C8" s="844"/>
      <c r="D8" s="844"/>
      <c r="E8" s="844"/>
      <c r="F8" s="844"/>
      <c r="G8" s="844"/>
      <c r="H8" s="844"/>
      <c r="I8" s="844"/>
      <c r="J8" s="844"/>
      <c r="K8" s="844"/>
      <c r="L8" s="844"/>
      <c r="M8" s="844"/>
      <c r="N8" s="844"/>
      <c r="O8" s="844"/>
      <c r="P8" s="845"/>
      <c r="Q8" s="846">
        <v>71</v>
      </c>
      <c r="R8" s="847"/>
      <c r="S8" s="847"/>
      <c r="T8" s="847"/>
      <c r="U8" s="847"/>
      <c r="V8" s="847">
        <v>3</v>
      </c>
      <c r="W8" s="847"/>
      <c r="X8" s="847"/>
      <c r="Y8" s="847"/>
      <c r="Z8" s="847"/>
      <c r="AA8" s="847">
        <v>68</v>
      </c>
      <c r="AB8" s="847"/>
      <c r="AC8" s="847"/>
      <c r="AD8" s="847"/>
      <c r="AE8" s="848"/>
      <c r="AF8" s="849">
        <v>68</v>
      </c>
      <c r="AG8" s="850"/>
      <c r="AH8" s="850"/>
      <c r="AI8" s="850"/>
      <c r="AJ8" s="851"/>
      <c r="AK8" s="852" t="s">
        <v>597</v>
      </c>
      <c r="AL8" s="853"/>
      <c r="AM8" s="853"/>
      <c r="AN8" s="853"/>
      <c r="AO8" s="853"/>
      <c r="AP8" s="853">
        <v>2</v>
      </c>
      <c r="AQ8" s="853"/>
      <c r="AR8" s="853"/>
      <c r="AS8" s="853"/>
      <c r="AT8" s="853"/>
      <c r="AU8" s="854"/>
      <c r="AV8" s="854"/>
      <c r="AW8" s="854"/>
      <c r="AX8" s="854"/>
      <c r="AY8" s="855"/>
      <c r="AZ8" s="254"/>
      <c r="BA8" s="254"/>
      <c r="BB8" s="254"/>
      <c r="BC8" s="254"/>
      <c r="BD8" s="254"/>
      <c r="BE8" s="255"/>
      <c r="BF8" s="255"/>
      <c r="BG8" s="255"/>
      <c r="BH8" s="255"/>
      <c r="BI8" s="255"/>
      <c r="BJ8" s="255"/>
      <c r="BK8" s="255"/>
      <c r="BL8" s="255"/>
      <c r="BM8" s="255"/>
      <c r="BN8" s="255"/>
      <c r="BO8" s="255"/>
      <c r="BP8" s="255"/>
      <c r="BQ8" s="264">
        <v>2</v>
      </c>
      <c r="BR8" s="265" t="s">
        <v>602</v>
      </c>
      <c r="BS8" s="856" t="s">
        <v>596</v>
      </c>
      <c r="BT8" s="857"/>
      <c r="BU8" s="857"/>
      <c r="BV8" s="857"/>
      <c r="BW8" s="857"/>
      <c r="BX8" s="857"/>
      <c r="BY8" s="857"/>
      <c r="BZ8" s="857"/>
      <c r="CA8" s="857"/>
      <c r="CB8" s="857"/>
      <c r="CC8" s="857"/>
      <c r="CD8" s="857"/>
      <c r="CE8" s="857"/>
      <c r="CF8" s="857"/>
      <c r="CG8" s="858"/>
      <c r="CH8" s="869">
        <v>0</v>
      </c>
      <c r="CI8" s="870"/>
      <c r="CJ8" s="870"/>
      <c r="CK8" s="870"/>
      <c r="CL8" s="871"/>
      <c r="CM8" s="869">
        <v>79</v>
      </c>
      <c r="CN8" s="870"/>
      <c r="CO8" s="870"/>
      <c r="CP8" s="870"/>
      <c r="CQ8" s="871"/>
      <c r="CR8" s="869">
        <v>5</v>
      </c>
      <c r="CS8" s="870"/>
      <c r="CT8" s="870"/>
      <c r="CU8" s="870"/>
      <c r="CV8" s="871"/>
      <c r="CW8" s="869">
        <v>0</v>
      </c>
      <c r="CX8" s="870"/>
      <c r="CY8" s="870"/>
      <c r="CZ8" s="870"/>
      <c r="DA8" s="871"/>
      <c r="DB8" s="869" t="s">
        <v>597</v>
      </c>
      <c r="DC8" s="870"/>
      <c r="DD8" s="870"/>
      <c r="DE8" s="870"/>
      <c r="DF8" s="871"/>
      <c r="DG8" s="869" t="s">
        <v>597</v>
      </c>
      <c r="DH8" s="870"/>
      <c r="DI8" s="870"/>
      <c r="DJ8" s="870"/>
      <c r="DK8" s="871"/>
      <c r="DL8" s="869" t="s">
        <v>597</v>
      </c>
      <c r="DM8" s="870"/>
      <c r="DN8" s="870"/>
      <c r="DO8" s="870"/>
      <c r="DP8" s="871"/>
      <c r="DQ8" s="869" t="s">
        <v>597</v>
      </c>
      <c r="DR8" s="870"/>
      <c r="DS8" s="870"/>
      <c r="DT8" s="870"/>
      <c r="DU8" s="871"/>
      <c r="DV8" s="872"/>
      <c r="DW8" s="873"/>
      <c r="DX8" s="873"/>
      <c r="DY8" s="873"/>
      <c r="DZ8" s="874"/>
      <c r="EA8" s="256"/>
    </row>
    <row r="9" spans="1:131" s="257" customFormat="1" ht="26.25" customHeight="1" x14ac:dyDescent="0.15">
      <c r="A9" s="263">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4"/>
      <c r="BA9" s="254"/>
      <c r="BB9" s="254"/>
      <c r="BC9" s="254"/>
      <c r="BD9" s="254"/>
      <c r="BE9" s="255"/>
      <c r="BF9" s="255"/>
      <c r="BG9" s="255"/>
      <c r="BH9" s="255"/>
      <c r="BI9" s="255"/>
      <c r="BJ9" s="255"/>
      <c r="BK9" s="255"/>
      <c r="BL9" s="255"/>
      <c r="BM9" s="255"/>
      <c r="BN9" s="255"/>
      <c r="BO9" s="255"/>
      <c r="BP9" s="255"/>
      <c r="BQ9" s="264">
        <v>3</v>
      </c>
      <c r="BR9" s="265"/>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6"/>
    </row>
    <row r="10" spans="1:131" s="257" customFormat="1" ht="26.25" customHeight="1" x14ac:dyDescent="0.15">
      <c r="A10" s="263">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4"/>
      <c r="BA10" s="254"/>
      <c r="BB10" s="254"/>
      <c r="BC10" s="254"/>
      <c r="BD10" s="254"/>
      <c r="BE10" s="255"/>
      <c r="BF10" s="255"/>
      <c r="BG10" s="255"/>
      <c r="BH10" s="255"/>
      <c r="BI10" s="255"/>
      <c r="BJ10" s="255"/>
      <c r="BK10" s="255"/>
      <c r="BL10" s="255"/>
      <c r="BM10" s="255"/>
      <c r="BN10" s="255"/>
      <c r="BO10" s="255"/>
      <c r="BP10" s="255"/>
      <c r="BQ10" s="264">
        <v>4</v>
      </c>
      <c r="BR10" s="265"/>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6"/>
    </row>
    <row r="11" spans="1:131" s="257" customFormat="1" ht="26.25" customHeight="1" x14ac:dyDescent="0.15">
      <c r="A11" s="263">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4"/>
      <c r="BA11" s="254"/>
      <c r="BB11" s="254"/>
      <c r="BC11" s="254"/>
      <c r="BD11" s="254"/>
      <c r="BE11" s="255"/>
      <c r="BF11" s="255"/>
      <c r="BG11" s="255"/>
      <c r="BH11" s="255"/>
      <c r="BI11" s="255"/>
      <c r="BJ11" s="255"/>
      <c r="BK11" s="255"/>
      <c r="BL11" s="255"/>
      <c r="BM11" s="255"/>
      <c r="BN11" s="255"/>
      <c r="BO11" s="255"/>
      <c r="BP11" s="255"/>
      <c r="BQ11" s="264">
        <v>5</v>
      </c>
      <c r="BR11" s="265"/>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6"/>
    </row>
    <row r="12" spans="1:131" s="257" customFormat="1" ht="26.25" customHeight="1" x14ac:dyDescent="0.15">
      <c r="A12" s="263">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4"/>
      <c r="BA12" s="254"/>
      <c r="BB12" s="254"/>
      <c r="BC12" s="254"/>
      <c r="BD12" s="254"/>
      <c r="BE12" s="255"/>
      <c r="BF12" s="255"/>
      <c r="BG12" s="255"/>
      <c r="BH12" s="255"/>
      <c r="BI12" s="255"/>
      <c r="BJ12" s="255"/>
      <c r="BK12" s="255"/>
      <c r="BL12" s="255"/>
      <c r="BM12" s="255"/>
      <c r="BN12" s="255"/>
      <c r="BO12" s="255"/>
      <c r="BP12" s="255"/>
      <c r="BQ12" s="264">
        <v>6</v>
      </c>
      <c r="BR12" s="265"/>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6"/>
    </row>
    <row r="13" spans="1:131" s="257" customFormat="1" ht="26.25" customHeight="1" x14ac:dyDescent="0.15">
      <c r="A13" s="263">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4"/>
      <c r="BA13" s="254"/>
      <c r="BB13" s="254"/>
      <c r="BC13" s="254"/>
      <c r="BD13" s="254"/>
      <c r="BE13" s="255"/>
      <c r="BF13" s="255"/>
      <c r="BG13" s="255"/>
      <c r="BH13" s="255"/>
      <c r="BI13" s="255"/>
      <c r="BJ13" s="255"/>
      <c r="BK13" s="255"/>
      <c r="BL13" s="255"/>
      <c r="BM13" s="255"/>
      <c r="BN13" s="255"/>
      <c r="BO13" s="255"/>
      <c r="BP13" s="255"/>
      <c r="BQ13" s="264">
        <v>7</v>
      </c>
      <c r="BR13" s="265"/>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6"/>
    </row>
    <row r="14" spans="1:131" s="257" customFormat="1" ht="26.25" customHeight="1" x14ac:dyDescent="0.15">
      <c r="A14" s="263">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4"/>
      <c r="BA14" s="254"/>
      <c r="BB14" s="254"/>
      <c r="BC14" s="254"/>
      <c r="BD14" s="254"/>
      <c r="BE14" s="255"/>
      <c r="BF14" s="255"/>
      <c r="BG14" s="255"/>
      <c r="BH14" s="255"/>
      <c r="BI14" s="255"/>
      <c r="BJ14" s="255"/>
      <c r="BK14" s="255"/>
      <c r="BL14" s="255"/>
      <c r="BM14" s="255"/>
      <c r="BN14" s="255"/>
      <c r="BO14" s="255"/>
      <c r="BP14" s="255"/>
      <c r="BQ14" s="264">
        <v>8</v>
      </c>
      <c r="BR14" s="265"/>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6"/>
    </row>
    <row r="15" spans="1:131" s="257" customFormat="1" ht="26.25" customHeight="1" x14ac:dyDescent="0.15">
      <c r="A15" s="263">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4"/>
      <c r="BA15" s="254"/>
      <c r="BB15" s="254"/>
      <c r="BC15" s="254"/>
      <c r="BD15" s="254"/>
      <c r="BE15" s="255"/>
      <c r="BF15" s="255"/>
      <c r="BG15" s="255"/>
      <c r="BH15" s="255"/>
      <c r="BI15" s="255"/>
      <c r="BJ15" s="255"/>
      <c r="BK15" s="255"/>
      <c r="BL15" s="255"/>
      <c r="BM15" s="255"/>
      <c r="BN15" s="255"/>
      <c r="BO15" s="255"/>
      <c r="BP15" s="255"/>
      <c r="BQ15" s="264">
        <v>9</v>
      </c>
      <c r="BR15" s="265"/>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6"/>
    </row>
    <row r="16" spans="1:131" s="257" customFormat="1" ht="26.25" customHeight="1" x14ac:dyDescent="0.15">
      <c r="A16" s="263">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4"/>
      <c r="BA16" s="254"/>
      <c r="BB16" s="254"/>
      <c r="BC16" s="254"/>
      <c r="BD16" s="254"/>
      <c r="BE16" s="255"/>
      <c r="BF16" s="255"/>
      <c r="BG16" s="255"/>
      <c r="BH16" s="255"/>
      <c r="BI16" s="255"/>
      <c r="BJ16" s="255"/>
      <c r="BK16" s="255"/>
      <c r="BL16" s="255"/>
      <c r="BM16" s="255"/>
      <c r="BN16" s="255"/>
      <c r="BO16" s="255"/>
      <c r="BP16" s="255"/>
      <c r="BQ16" s="264">
        <v>10</v>
      </c>
      <c r="BR16" s="265"/>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6"/>
    </row>
    <row r="17" spans="1:131" s="257" customFormat="1" ht="26.25" customHeight="1" x14ac:dyDescent="0.15">
      <c r="A17" s="263">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4"/>
      <c r="BA17" s="254"/>
      <c r="BB17" s="254"/>
      <c r="BC17" s="254"/>
      <c r="BD17" s="254"/>
      <c r="BE17" s="255"/>
      <c r="BF17" s="255"/>
      <c r="BG17" s="255"/>
      <c r="BH17" s="255"/>
      <c r="BI17" s="255"/>
      <c r="BJ17" s="255"/>
      <c r="BK17" s="255"/>
      <c r="BL17" s="255"/>
      <c r="BM17" s="255"/>
      <c r="BN17" s="255"/>
      <c r="BO17" s="255"/>
      <c r="BP17" s="255"/>
      <c r="BQ17" s="264">
        <v>11</v>
      </c>
      <c r="BR17" s="265"/>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6"/>
    </row>
    <row r="18" spans="1:131" s="257" customFormat="1" ht="26.25" customHeight="1" x14ac:dyDescent="0.15">
      <c r="A18" s="263">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4"/>
      <c r="BA18" s="254"/>
      <c r="BB18" s="254"/>
      <c r="BC18" s="254"/>
      <c r="BD18" s="254"/>
      <c r="BE18" s="255"/>
      <c r="BF18" s="255"/>
      <c r="BG18" s="255"/>
      <c r="BH18" s="255"/>
      <c r="BI18" s="255"/>
      <c r="BJ18" s="255"/>
      <c r="BK18" s="255"/>
      <c r="BL18" s="255"/>
      <c r="BM18" s="255"/>
      <c r="BN18" s="255"/>
      <c r="BO18" s="255"/>
      <c r="BP18" s="255"/>
      <c r="BQ18" s="264">
        <v>12</v>
      </c>
      <c r="BR18" s="265"/>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6"/>
    </row>
    <row r="19" spans="1:131" s="257" customFormat="1" ht="26.25" customHeight="1" x14ac:dyDescent="0.15">
      <c r="A19" s="263">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4"/>
      <c r="BA19" s="254"/>
      <c r="BB19" s="254"/>
      <c r="BC19" s="254"/>
      <c r="BD19" s="254"/>
      <c r="BE19" s="255"/>
      <c r="BF19" s="255"/>
      <c r="BG19" s="255"/>
      <c r="BH19" s="255"/>
      <c r="BI19" s="255"/>
      <c r="BJ19" s="255"/>
      <c r="BK19" s="255"/>
      <c r="BL19" s="255"/>
      <c r="BM19" s="255"/>
      <c r="BN19" s="255"/>
      <c r="BO19" s="255"/>
      <c r="BP19" s="255"/>
      <c r="BQ19" s="264">
        <v>13</v>
      </c>
      <c r="BR19" s="265"/>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6"/>
    </row>
    <row r="20" spans="1:131" s="257" customFormat="1" ht="26.25" customHeight="1" x14ac:dyDescent="0.15">
      <c r="A20" s="263">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4"/>
      <c r="BA20" s="254"/>
      <c r="BB20" s="254"/>
      <c r="BC20" s="254"/>
      <c r="BD20" s="254"/>
      <c r="BE20" s="255"/>
      <c r="BF20" s="255"/>
      <c r="BG20" s="255"/>
      <c r="BH20" s="255"/>
      <c r="BI20" s="255"/>
      <c r="BJ20" s="255"/>
      <c r="BK20" s="255"/>
      <c r="BL20" s="255"/>
      <c r="BM20" s="255"/>
      <c r="BN20" s="255"/>
      <c r="BO20" s="255"/>
      <c r="BP20" s="255"/>
      <c r="BQ20" s="264">
        <v>14</v>
      </c>
      <c r="BR20" s="265"/>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6"/>
    </row>
    <row r="21" spans="1:131" s="257" customFormat="1" ht="26.25" customHeight="1" thickBot="1" x14ac:dyDescent="0.2">
      <c r="A21" s="263">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4"/>
      <c r="BA21" s="254"/>
      <c r="BB21" s="254"/>
      <c r="BC21" s="254"/>
      <c r="BD21" s="254"/>
      <c r="BE21" s="255"/>
      <c r="BF21" s="255"/>
      <c r="BG21" s="255"/>
      <c r="BH21" s="255"/>
      <c r="BI21" s="255"/>
      <c r="BJ21" s="255"/>
      <c r="BK21" s="255"/>
      <c r="BL21" s="255"/>
      <c r="BM21" s="255"/>
      <c r="BN21" s="255"/>
      <c r="BO21" s="255"/>
      <c r="BP21" s="255"/>
      <c r="BQ21" s="264">
        <v>15</v>
      </c>
      <c r="BR21" s="265"/>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6"/>
    </row>
    <row r="22" spans="1:131" s="257" customFormat="1" ht="26.25" customHeight="1" x14ac:dyDescent="0.15">
      <c r="A22" s="263">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391</v>
      </c>
      <c r="BA22" s="894"/>
      <c r="BB22" s="894"/>
      <c r="BC22" s="894"/>
      <c r="BD22" s="895"/>
      <c r="BE22" s="255"/>
      <c r="BF22" s="255"/>
      <c r="BG22" s="255"/>
      <c r="BH22" s="255"/>
      <c r="BI22" s="255"/>
      <c r="BJ22" s="255"/>
      <c r="BK22" s="255"/>
      <c r="BL22" s="255"/>
      <c r="BM22" s="255"/>
      <c r="BN22" s="255"/>
      <c r="BO22" s="255"/>
      <c r="BP22" s="255"/>
      <c r="BQ22" s="264">
        <v>16</v>
      </c>
      <c r="BR22" s="265"/>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6"/>
    </row>
    <row r="23" spans="1:131" s="257" customFormat="1" ht="26.25" customHeight="1" thickBot="1" x14ac:dyDescent="0.2">
      <c r="A23" s="266" t="s">
        <v>392</v>
      </c>
      <c r="B23" s="878" t="s">
        <v>393</v>
      </c>
      <c r="C23" s="879"/>
      <c r="D23" s="879"/>
      <c r="E23" s="879"/>
      <c r="F23" s="879"/>
      <c r="G23" s="879"/>
      <c r="H23" s="879"/>
      <c r="I23" s="879"/>
      <c r="J23" s="879"/>
      <c r="K23" s="879"/>
      <c r="L23" s="879"/>
      <c r="M23" s="879"/>
      <c r="N23" s="879"/>
      <c r="O23" s="879"/>
      <c r="P23" s="880"/>
      <c r="Q23" s="881">
        <v>16597</v>
      </c>
      <c r="R23" s="882"/>
      <c r="S23" s="882"/>
      <c r="T23" s="882"/>
      <c r="U23" s="882"/>
      <c r="V23" s="882">
        <v>15856</v>
      </c>
      <c r="W23" s="882"/>
      <c r="X23" s="882"/>
      <c r="Y23" s="882"/>
      <c r="Z23" s="882"/>
      <c r="AA23" s="882">
        <v>740</v>
      </c>
      <c r="AB23" s="882"/>
      <c r="AC23" s="882"/>
      <c r="AD23" s="882"/>
      <c r="AE23" s="883"/>
      <c r="AF23" s="884">
        <v>725</v>
      </c>
      <c r="AG23" s="882"/>
      <c r="AH23" s="882"/>
      <c r="AI23" s="882"/>
      <c r="AJ23" s="885"/>
      <c r="AK23" s="886"/>
      <c r="AL23" s="887"/>
      <c r="AM23" s="887"/>
      <c r="AN23" s="887"/>
      <c r="AO23" s="887"/>
      <c r="AP23" s="882">
        <v>11196</v>
      </c>
      <c r="AQ23" s="882"/>
      <c r="AR23" s="882"/>
      <c r="AS23" s="882"/>
      <c r="AT23" s="882"/>
      <c r="AU23" s="888"/>
      <c r="AV23" s="888"/>
      <c r="AW23" s="888"/>
      <c r="AX23" s="888"/>
      <c r="AY23" s="889"/>
      <c r="AZ23" s="897" t="s">
        <v>126</v>
      </c>
      <c r="BA23" s="898"/>
      <c r="BB23" s="898"/>
      <c r="BC23" s="898"/>
      <c r="BD23" s="899"/>
      <c r="BE23" s="255"/>
      <c r="BF23" s="255"/>
      <c r="BG23" s="255"/>
      <c r="BH23" s="255"/>
      <c r="BI23" s="255"/>
      <c r="BJ23" s="255"/>
      <c r="BK23" s="255"/>
      <c r="BL23" s="255"/>
      <c r="BM23" s="255"/>
      <c r="BN23" s="255"/>
      <c r="BO23" s="255"/>
      <c r="BP23" s="255"/>
      <c r="BQ23" s="264">
        <v>17</v>
      </c>
      <c r="BR23" s="265"/>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6"/>
    </row>
    <row r="24" spans="1:131" s="257" customFormat="1" ht="26.25" customHeight="1" x14ac:dyDescent="0.15">
      <c r="A24" s="896" t="s">
        <v>394</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6"/>
    </row>
    <row r="25" spans="1:131" s="249" customFormat="1" ht="26.25" customHeight="1" thickBot="1" x14ac:dyDescent="0.2">
      <c r="A25" s="837" t="s">
        <v>395</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8"/>
    </row>
    <row r="26" spans="1:131" s="249" customFormat="1" ht="26.25" customHeight="1" x14ac:dyDescent="0.15">
      <c r="A26" s="828" t="s">
        <v>372</v>
      </c>
      <c r="B26" s="829"/>
      <c r="C26" s="829"/>
      <c r="D26" s="829"/>
      <c r="E26" s="829"/>
      <c r="F26" s="829"/>
      <c r="G26" s="829"/>
      <c r="H26" s="829"/>
      <c r="I26" s="829"/>
      <c r="J26" s="829"/>
      <c r="K26" s="829"/>
      <c r="L26" s="829"/>
      <c r="M26" s="829"/>
      <c r="N26" s="829"/>
      <c r="O26" s="829"/>
      <c r="P26" s="830"/>
      <c r="Q26" s="805" t="s">
        <v>396</v>
      </c>
      <c r="R26" s="806"/>
      <c r="S26" s="806"/>
      <c r="T26" s="806"/>
      <c r="U26" s="807"/>
      <c r="V26" s="805" t="s">
        <v>397</v>
      </c>
      <c r="W26" s="806"/>
      <c r="X26" s="806"/>
      <c r="Y26" s="806"/>
      <c r="Z26" s="807"/>
      <c r="AA26" s="805" t="s">
        <v>398</v>
      </c>
      <c r="AB26" s="806"/>
      <c r="AC26" s="806"/>
      <c r="AD26" s="806"/>
      <c r="AE26" s="806"/>
      <c r="AF26" s="900" t="s">
        <v>399</v>
      </c>
      <c r="AG26" s="901"/>
      <c r="AH26" s="901"/>
      <c r="AI26" s="901"/>
      <c r="AJ26" s="902"/>
      <c r="AK26" s="806" t="s">
        <v>400</v>
      </c>
      <c r="AL26" s="806"/>
      <c r="AM26" s="806"/>
      <c r="AN26" s="806"/>
      <c r="AO26" s="807"/>
      <c r="AP26" s="805" t="s">
        <v>401</v>
      </c>
      <c r="AQ26" s="806"/>
      <c r="AR26" s="806"/>
      <c r="AS26" s="806"/>
      <c r="AT26" s="807"/>
      <c r="AU26" s="805" t="s">
        <v>402</v>
      </c>
      <c r="AV26" s="806"/>
      <c r="AW26" s="806"/>
      <c r="AX26" s="806"/>
      <c r="AY26" s="807"/>
      <c r="AZ26" s="805" t="s">
        <v>403</v>
      </c>
      <c r="BA26" s="806"/>
      <c r="BB26" s="806"/>
      <c r="BC26" s="806"/>
      <c r="BD26" s="807"/>
      <c r="BE26" s="805" t="s">
        <v>379</v>
      </c>
      <c r="BF26" s="806"/>
      <c r="BG26" s="806"/>
      <c r="BH26" s="806"/>
      <c r="BI26" s="817"/>
      <c r="BJ26" s="254"/>
      <c r="BK26" s="254"/>
      <c r="BL26" s="254"/>
      <c r="BM26" s="254"/>
      <c r="BN26" s="254"/>
      <c r="BO26" s="267"/>
      <c r="BP26" s="267"/>
      <c r="BQ26" s="264">
        <v>20</v>
      </c>
      <c r="BR26" s="265"/>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8"/>
    </row>
    <row r="27" spans="1:131" s="249"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4"/>
      <c r="BK27" s="254"/>
      <c r="BL27" s="254"/>
      <c r="BM27" s="254"/>
      <c r="BN27" s="254"/>
      <c r="BO27" s="267"/>
      <c r="BP27" s="267"/>
      <c r="BQ27" s="264">
        <v>21</v>
      </c>
      <c r="BR27" s="265"/>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8"/>
    </row>
    <row r="28" spans="1:131" s="249" customFormat="1" ht="26.25" customHeight="1" thickTop="1" x14ac:dyDescent="0.15">
      <c r="A28" s="268">
        <v>1</v>
      </c>
      <c r="B28" s="819" t="s">
        <v>404</v>
      </c>
      <c r="C28" s="820"/>
      <c r="D28" s="820"/>
      <c r="E28" s="820"/>
      <c r="F28" s="820"/>
      <c r="G28" s="820"/>
      <c r="H28" s="820"/>
      <c r="I28" s="820"/>
      <c r="J28" s="820"/>
      <c r="K28" s="820"/>
      <c r="L28" s="820"/>
      <c r="M28" s="820"/>
      <c r="N28" s="820"/>
      <c r="O28" s="820"/>
      <c r="P28" s="821"/>
      <c r="Q28" s="910">
        <v>3809</v>
      </c>
      <c r="R28" s="911"/>
      <c r="S28" s="911"/>
      <c r="T28" s="911"/>
      <c r="U28" s="911"/>
      <c r="V28" s="911">
        <v>3204</v>
      </c>
      <c r="W28" s="911"/>
      <c r="X28" s="911"/>
      <c r="Y28" s="911"/>
      <c r="Z28" s="911"/>
      <c r="AA28" s="911">
        <v>605</v>
      </c>
      <c r="AB28" s="911"/>
      <c r="AC28" s="911"/>
      <c r="AD28" s="911"/>
      <c r="AE28" s="912"/>
      <c r="AF28" s="913">
        <v>605</v>
      </c>
      <c r="AG28" s="911"/>
      <c r="AH28" s="911"/>
      <c r="AI28" s="911"/>
      <c r="AJ28" s="914"/>
      <c r="AK28" s="915">
        <v>236</v>
      </c>
      <c r="AL28" s="906"/>
      <c r="AM28" s="906"/>
      <c r="AN28" s="906"/>
      <c r="AO28" s="906"/>
      <c r="AP28" s="906" t="s">
        <v>597</v>
      </c>
      <c r="AQ28" s="906"/>
      <c r="AR28" s="906"/>
      <c r="AS28" s="906"/>
      <c r="AT28" s="906"/>
      <c r="AU28" s="906" t="s">
        <v>597</v>
      </c>
      <c r="AV28" s="906"/>
      <c r="AW28" s="906"/>
      <c r="AX28" s="906"/>
      <c r="AY28" s="906"/>
      <c r="AZ28" s="907" t="s">
        <v>597</v>
      </c>
      <c r="BA28" s="907"/>
      <c r="BB28" s="907"/>
      <c r="BC28" s="907"/>
      <c r="BD28" s="907"/>
      <c r="BE28" s="908"/>
      <c r="BF28" s="908"/>
      <c r="BG28" s="908"/>
      <c r="BH28" s="908"/>
      <c r="BI28" s="909"/>
      <c r="BJ28" s="254"/>
      <c r="BK28" s="254"/>
      <c r="BL28" s="254"/>
      <c r="BM28" s="254"/>
      <c r="BN28" s="254"/>
      <c r="BO28" s="267"/>
      <c r="BP28" s="267"/>
      <c r="BQ28" s="264">
        <v>22</v>
      </c>
      <c r="BR28" s="265"/>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8"/>
    </row>
    <row r="29" spans="1:131" s="249" customFormat="1" ht="26.25" customHeight="1" x14ac:dyDescent="0.15">
      <c r="A29" s="268">
        <v>2</v>
      </c>
      <c r="B29" s="843" t="s">
        <v>405</v>
      </c>
      <c r="C29" s="844"/>
      <c r="D29" s="844"/>
      <c r="E29" s="844"/>
      <c r="F29" s="844"/>
      <c r="G29" s="844"/>
      <c r="H29" s="844"/>
      <c r="I29" s="844"/>
      <c r="J29" s="844"/>
      <c r="K29" s="844"/>
      <c r="L29" s="844"/>
      <c r="M29" s="844"/>
      <c r="N29" s="844"/>
      <c r="O29" s="844"/>
      <c r="P29" s="845"/>
      <c r="Q29" s="846">
        <v>2971</v>
      </c>
      <c r="R29" s="847"/>
      <c r="S29" s="847"/>
      <c r="T29" s="847"/>
      <c r="U29" s="847"/>
      <c r="V29" s="847">
        <v>2777</v>
      </c>
      <c r="W29" s="847"/>
      <c r="X29" s="847"/>
      <c r="Y29" s="847"/>
      <c r="Z29" s="847"/>
      <c r="AA29" s="847">
        <v>194</v>
      </c>
      <c r="AB29" s="847"/>
      <c r="AC29" s="847"/>
      <c r="AD29" s="847"/>
      <c r="AE29" s="848"/>
      <c r="AF29" s="849">
        <v>194</v>
      </c>
      <c r="AG29" s="850"/>
      <c r="AH29" s="850"/>
      <c r="AI29" s="850"/>
      <c r="AJ29" s="851"/>
      <c r="AK29" s="918">
        <v>407</v>
      </c>
      <c r="AL29" s="919"/>
      <c r="AM29" s="919"/>
      <c r="AN29" s="919"/>
      <c r="AO29" s="919"/>
      <c r="AP29" s="919" t="s">
        <v>597</v>
      </c>
      <c r="AQ29" s="919"/>
      <c r="AR29" s="919"/>
      <c r="AS29" s="919"/>
      <c r="AT29" s="919"/>
      <c r="AU29" s="919" t="s">
        <v>597</v>
      </c>
      <c r="AV29" s="919"/>
      <c r="AW29" s="919"/>
      <c r="AX29" s="919"/>
      <c r="AY29" s="919"/>
      <c r="AZ29" s="920" t="s">
        <v>597</v>
      </c>
      <c r="BA29" s="920"/>
      <c r="BB29" s="920"/>
      <c r="BC29" s="920"/>
      <c r="BD29" s="920"/>
      <c r="BE29" s="916"/>
      <c r="BF29" s="916"/>
      <c r="BG29" s="916"/>
      <c r="BH29" s="916"/>
      <c r="BI29" s="917"/>
      <c r="BJ29" s="254"/>
      <c r="BK29" s="254"/>
      <c r="BL29" s="254"/>
      <c r="BM29" s="254"/>
      <c r="BN29" s="254"/>
      <c r="BO29" s="267"/>
      <c r="BP29" s="267"/>
      <c r="BQ29" s="264">
        <v>23</v>
      </c>
      <c r="BR29" s="265"/>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8"/>
    </row>
    <row r="30" spans="1:131" s="249" customFormat="1" ht="26.25" customHeight="1" x14ac:dyDescent="0.15">
      <c r="A30" s="268">
        <v>3</v>
      </c>
      <c r="B30" s="843" t="s">
        <v>406</v>
      </c>
      <c r="C30" s="844"/>
      <c r="D30" s="844"/>
      <c r="E30" s="844"/>
      <c r="F30" s="844"/>
      <c r="G30" s="844"/>
      <c r="H30" s="844"/>
      <c r="I30" s="844"/>
      <c r="J30" s="844"/>
      <c r="K30" s="844"/>
      <c r="L30" s="844"/>
      <c r="M30" s="844"/>
      <c r="N30" s="844"/>
      <c r="O30" s="844"/>
      <c r="P30" s="845"/>
      <c r="Q30" s="846">
        <v>17</v>
      </c>
      <c r="R30" s="847"/>
      <c r="S30" s="847"/>
      <c r="T30" s="847"/>
      <c r="U30" s="847"/>
      <c r="V30" s="847">
        <v>16</v>
      </c>
      <c r="W30" s="847"/>
      <c r="X30" s="847"/>
      <c r="Y30" s="847"/>
      <c r="Z30" s="847"/>
      <c r="AA30" s="847">
        <v>1</v>
      </c>
      <c r="AB30" s="847"/>
      <c r="AC30" s="847"/>
      <c r="AD30" s="847"/>
      <c r="AE30" s="848"/>
      <c r="AF30" s="849">
        <v>1</v>
      </c>
      <c r="AG30" s="850"/>
      <c r="AH30" s="850"/>
      <c r="AI30" s="850"/>
      <c r="AJ30" s="851"/>
      <c r="AK30" s="918">
        <v>1</v>
      </c>
      <c r="AL30" s="919"/>
      <c r="AM30" s="919"/>
      <c r="AN30" s="919"/>
      <c r="AO30" s="919"/>
      <c r="AP30" s="919" t="s">
        <v>597</v>
      </c>
      <c r="AQ30" s="919"/>
      <c r="AR30" s="919"/>
      <c r="AS30" s="919"/>
      <c r="AT30" s="919"/>
      <c r="AU30" s="919" t="s">
        <v>597</v>
      </c>
      <c r="AV30" s="919"/>
      <c r="AW30" s="919"/>
      <c r="AX30" s="919"/>
      <c r="AY30" s="919"/>
      <c r="AZ30" s="920" t="s">
        <v>597</v>
      </c>
      <c r="BA30" s="920"/>
      <c r="BB30" s="920"/>
      <c r="BC30" s="920"/>
      <c r="BD30" s="920"/>
      <c r="BE30" s="916"/>
      <c r="BF30" s="916"/>
      <c r="BG30" s="916"/>
      <c r="BH30" s="916"/>
      <c r="BI30" s="917"/>
      <c r="BJ30" s="254"/>
      <c r="BK30" s="254"/>
      <c r="BL30" s="254"/>
      <c r="BM30" s="254"/>
      <c r="BN30" s="254"/>
      <c r="BO30" s="267"/>
      <c r="BP30" s="267"/>
      <c r="BQ30" s="264">
        <v>24</v>
      </c>
      <c r="BR30" s="265"/>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8"/>
    </row>
    <row r="31" spans="1:131" s="249" customFormat="1" ht="26.25" customHeight="1" x14ac:dyDescent="0.15">
      <c r="A31" s="268">
        <v>4</v>
      </c>
      <c r="B31" s="843" t="s">
        <v>407</v>
      </c>
      <c r="C31" s="844"/>
      <c r="D31" s="844"/>
      <c r="E31" s="844"/>
      <c r="F31" s="844"/>
      <c r="G31" s="844"/>
      <c r="H31" s="844"/>
      <c r="I31" s="844"/>
      <c r="J31" s="844"/>
      <c r="K31" s="844"/>
      <c r="L31" s="844"/>
      <c r="M31" s="844"/>
      <c r="N31" s="844"/>
      <c r="O31" s="844"/>
      <c r="P31" s="845"/>
      <c r="Q31" s="846">
        <v>361</v>
      </c>
      <c r="R31" s="847"/>
      <c r="S31" s="847"/>
      <c r="T31" s="847"/>
      <c r="U31" s="847"/>
      <c r="V31" s="847">
        <v>359</v>
      </c>
      <c r="W31" s="847"/>
      <c r="X31" s="847"/>
      <c r="Y31" s="847"/>
      <c r="Z31" s="847"/>
      <c r="AA31" s="847">
        <v>2</v>
      </c>
      <c r="AB31" s="847"/>
      <c r="AC31" s="847"/>
      <c r="AD31" s="847"/>
      <c r="AE31" s="848"/>
      <c r="AF31" s="849">
        <v>2</v>
      </c>
      <c r="AG31" s="850"/>
      <c r="AH31" s="850"/>
      <c r="AI31" s="850"/>
      <c r="AJ31" s="851"/>
      <c r="AK31" s="918">
        <v>94</v>
      </c>
      <c r="AL31" s="919"/>
      <c r="AM31" s="919"/>
      <c r="AN31" s="919"/>
      <c r="AO31" s="919"/>
      <c r="AP31" s="919" t="s">
        <v>597</v>
      </c>
      <c r="AQ31" s="919"/>
      <c r="AR31" s="919"/>
      <c r="AS31" s="919"/>
      <c r="AT31" s="919"/>
      <c r="AU31" s="919" t="s">
        <v>597</v>
      </c>
      <c r="AV31" s="919"/>
      <c r="AW31" s="919"/>
      <c r="AX31" s="919"/>
      <c r="AY31" s="919"/>
      <c r="AZ31" s="920" t="s">
        <v>597</v>
      </c>
      <c r="BA31" s="920"/>
      <c r="BB31" s="920"/>
      <c r="BC31" s="920"/>
      <c r="BD31" s="920"/>
      <c r="BE31" s="916"/>
      <c r="BF31" s="916"/>
      <c r="BG31" s="916"/>
      <c r="BH31" s="916"/>
      <c r="BI31" s="917"/>
      <c r="BJ31" s="254"/>
      <c r="BK31" s="254"/>
      <c r="BL31" s="254"/>
      <c r="BM31" s="254"/>
      <c r="BN31" s="254"/>
      <c r="BO31" s="267"/>
      <c r="BP31" s="267"/>
      <c r="BQ31" s="264">
        <v>25</v>
      </c>
      <c r="BR31" s="265"/>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8"/>
    </row>
    <row r="32" spans="1:131" s="249" customFormat="1" ht="26.25" customHeight="1" x14ac:dyDescent="0.15">
      <c r="A32" s="268">
        <v>5</v>
      </c>
      <c r="B32" s="843" t="s">
        <v>408</v>
      </c>
      <c r="C32" s="844"/>
      <c r="D32" s="844"/>
      <c r="E32" s="844"/>
      <c r="F32" s="844"/>
      <c r="G32" s="844"/>
      <c r="H32" s="844"/>
      <c r="I32" s="844"/>
      <c r="J32" s="844"/>
      <c r="K32" s="844"/>
      <c r="L32" s="844"/>
      <c r="M32" s="844"/>
      <c r="N32" s="844"/>
      <c r="O32" s="844"/>
      <c r="P32" s="845"/>
      <c r="Q32" s="846">
        <v>482</v>
      </c>
      <c r="R32" s="847"/>
      <c r="S32" s="847"/>
      <c r="T32" s="847"/>
      <c r="U32" s="847"/>
      <c r="V32" s="847">
        <v>366</v>
      </c>
      <c r="W32" s="847"/>
      <c r="X32" s="847"/>
      <c r="Y32" s="847"/>
      <c r="Z32" s="847"/>
      <c r="AA32" s="847">
        <v>116</v>
      </c>
      <c r="AB32" s="847"/>
      <c r="AC32" s="847"/>
      <c r="AD32" s="847"/>
      <c r="AE32" s="848"/>
      <c r="AF32" s="849">
        <v>534</v>
      </c>
      <c r="AG32" s="850"/>
      <c r="AH32" s="850"/>
      <c r="AI32" s="850"/>
      <c r="AJ32" s="851"/>
      <c r="AK32" s="918">
        <v>7</v>
      </c>
      <c r="AL32" s="919"/>
      <c r="AM32" s="919"/>
      <c r="AN32" s="919"/>
      <c r="AO32" s="919"/>
      <c r="AP32" s="919">
        <v>1687</v>
      </c>
      <c r="AQ32" s="919"/>
      <c r="AR32" s="919"/>
      <c r="AS32" s="919"/>
      <c r="AT32" s="919"/>
      <c r="AU32" s="919">
        <v>44</v>
      </c>
      <c r="AV32" s="919"/>
      <c r="AW32" s="919"/>
      <c r="AX32" s="919"/>
      <c r="AY32" s="919"/>
      <c r="AZ32" s="920" t="s">
        <v>597</v>
      </c>
      <c r="BA32" s="920"/>
      <c r="BB32" s="920"/>
      <c r="BC32" s="920"/>
      <c r="BD32" s="920"/>
      <c r="BE32" s="916" t="s">
        <v>409</v>
      </c>
      <c r="BF32" s="916"/>
      <c r="BG32" s="916"/>
      <c r="BH32" s="916"/>
      <c r="BI32" s="917"/>
      <c r="BJ32" s="254"/>
      <c r="BK32" s="254"/>
      <c r="BL32" s="254"/>
      <c r="BM32" s="254"/>
      <c r="BN32" s="254"/>
      <c r="BO32" s="267"/>
      <c r="BP32" s="267"/>
      <c r="BQ32" s="264">
        <v>26</v>
      </c>
      <c r="BR32" s="265"/>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8"/>
    </row>
    <row r="33" spans="1:131" s="249" customFormat="1" ht="26.25" customHeight="1" x14ac:dyDescent="0.15">
      <c r="A33" s="268">
        <v>6</v>
      </c>
      <c r="B33" s="843" t="s">
        <v>410</v>
      </c>
      <c r="C33" s="844"/>
      <c r="D33" s="844"/>
      <c r="E33" s="844"/>
      <c r="F33" s="844"/>
      <c r="G33" s="844"/>
      <c r="H33" s="844"/>
      <c r="I33" s="844"/>
      <c r="J33" s="844"/>
      <c r="K33" s="844"/>
      <c r="L33" s="844"/>
      <c r="M33" s="844"/>
      <c r="N33" s="844"/>
      <c r="O33" s="844"/>
      <c r="P33" s="845"/>
      <c r="Q33" s="846">
        <v>341</v>
      </c>
      <c r="R33" s="847"/>
      <c r="S33" s="847"/>
      <c r="T33" s="847"/>
      <c r="U33" s="847"/>
      <c r="V33" s="847">
        <v>334</v>
      </c>
      <c r="W33" s="847"/>
      <c r="X33" s="847"/>
      <c r="Y33" s="847"/>
      <c r="Z33" s="847"/>
      <c r="AA33" s="847">
        <v>7</v>
      </c>
      <c r="AB33" s="847"/>
      <c r="AC33" s="847"/>
      <c r="AD33" s="847"/>
      <c r="AE33" s="848"/>
      <c r="AF33" s="849">
        <v>19</v>
      </c>
      <c r="AG33" s="850"/>
      <c r="AH33" s="850"/>
      <c r="AI33" s="850"/>
      <c r="AJ33" s="851"/>
      <c r="AK33" s="918">
        <v>128</v>
      </c>
      <c r="AL33" s="919"/>
      <c r="AM33" s="919"/>
      <c r="AN33" s="919"/>
      <c r="AO33" s="919"/>
      <c r="AP33" s="919">
        <v>1859</v>
      </c>
      <c r="AQ33" s="919"/>
      <c r="AR33" s="919"/>
      <c r="AS33" s="919"/>
      <c r="AT33" s="919"/>
      <c r="AU33" s="919">
        <v>1727</v>
      </c>
      <c r="AV33" s="919"/>
      <c r="AW33" s="919"/>
      <c r="AX33" s="919"/>
      <c r="AY33" s="919"/>
      <c r="AZ33" s="920" t="s">
        <v>597</v>
      </c>
      <c r="BA33" s="920"/>
      <c r="BB33" s="920"/>
      <c r="BC33" s="920"/>
      <c r="BD33" s="920"/>
      <c r="BE33" s="916" t="s">
        <v>411</v>
      </c>
      <c r="BF33" s="916"/>
      <c r="BG33" s="916"/>
      <c r="BH33" s="916"/>
      <c r="BI33" s="917"/>
      <c r="BJ33" s="254"/>
      <c r="BK33" s="254"/>
      <c r="BL33" s="254"/>
      <c r="BM33" s="254"/>
      <c r="BN33" s="254"/>
      <c r="BO33" s="267"/>
      <c r="BP33" s="267"/>
      <c r="BQ33" s="264">
        <v>27</v>
      </c>
      <c r="BR33" s="265"/>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8"/>
    </row>
    <row r="34" spans="1:131" s="249" customFormat="1" ht="26.25" customHeight="1" x14ac:dyDescent="0.15">
      <c r="A34" s="268">
        <v>7</v>
      </c>
      <c r="B34" s="843" t="s">
        <v>412</v>
      </c>
      <c r="C34" s="844"/>
      <c r="D34" s="844"/>
      <c r="E34" s="844"/>
      <c r="F34" s="844"/>
      <c r="G34" s="844"/>
      <c r="H34" s="844"/>
      <c r="I34" s="844"/>
      <c r="J34" s="844"/>
      <c r="K34" s="844"/>
      <c r="L34" s="844"/>
      <c r="M34" s="844"/>
      <c r="N34" s="844"/>
      <c r="O34" s="844"/>
      <c r="P34" s="845"/>
      <c r="Q34" s="846">
        <v>54</v>
      </c>
      <c r="R34" s="847"/>
      <c r="S34" s="847"/>
      <c r="T34" s="847"/>
      <c r="U34" s="847"/>
      <c r="V34" s="847">
        <v>24</v>
      </c>
      <c r="W34" s="847"/>
      <c r="X34" s="847"/>
      <c r="Y34" s="847"/>
      <c r="Z34" s="847"/>
      <c r="AA34" s="847">
        <v>30</v>
      </c>
      <c r="AB34" s="847"/>
      <c r="AC34" s="847"/>
      <c r="AD34" s="847"/>
      <c r="AE34" s="848"/>
      <c r="AF34" s="849">
        <v>30</v>
      </c>
      <c r="AG34" s="850"/>
      <c r="AH34" s="850"/>
      <c r="AI34" s="850"/>
      <c r="AJ34" s="851"/>
      <c r="AK34" s="918" t="s">
        <v>597</v>
      </c>
      <c r="AL34" s="919"/>
      <c r="AM34" s="919"/>
      <c r="AN34" s="919"/>
      <c r="AO34" s="919"/>
      <c r="AP34" s="919" t="s">
        <v>597</v>
      </c>
      <c r="AQ34" s="919"/>
      <c r="AR34" s="919"/>
      <c r="AS34" s="919"/>
      <c r="AT34" s="919"/>
      <c r="AU34" s="919" t="s">
        <v>597</v>
      </c>
      <c r="AV34" s="919"/>
      <c r="AW34" s="919"/>
      <c r="AX34" s="919"/>
      <c r="AY34" s="919"/>
      <c r="AZ34" s="920" t="s">
        <v>597</v>
      </c>
      <c r="BA34" s="920"/>
      <c r="BB34" s="920"/>
      <c r="BC34" s="920"/>
      <c r="BD34" s="920"/>
      <c r="BE34" s="916" t="s">
        <v>413</v>
      </c>
      <c r="BF34" s="916"/>
      <c r="BG34" s="916"/>
      <c r="BH34" s="916"/>
      <c r="BI34" s="917"/>
      <c r="BJ34" s="254"/>
      <c r="BK34" s="254"/>
      <c r="BL34" s="254"/>
      <c r="BM34" s="254"/>
      <c r="BN34" s="254"/>
      <c r="BO34" s="267"/>
      <c r="BP34" s="267"/>
      <c r="BQ34" s="264">
        <v>28</v>
      </c>
      <c r="BR34" s="265"/>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8"/>
    </row>
    <row r="35" spans="1:131" s="249" customFormat="1" ht="26.25" customHeight="1" x14ac:dyDescent="0.15">
      <c r="A35" s="268">
        <v>8</v>
      </c>
      <c r="B35" s="843" t="s">
        <v>414</v>
      </c>
      <c r="C35" s="844"/>
      <c r="D35" s="844"/>
      <c r="E35" s="844"/>
      <c r="F35" s="844"/>
      <c r="G35" s="844"/>
      <c r="H35" s="844"/>
      <c r="I35" s="844"/>
      <c r="J35" s="844"/>
      <c r="K35" s="844"/>
      <c r="L35" s="844"/>
      <c r="M35" s="844"/>
      <c r="N35" s="844"/>
      <c r="O35" s="844"/>
      <c r="P35" s="845"/>
      <c r="Q35" s="846">
        <v>137</v>
      </c>
      <c r="R35" s="847"/>
      <c r="S35" s="847"/>
      <c r="T35" s="847"/>
      <c r="U35" s="847"/>
      <c r="V35" s="847">
        <v>132</v>
      </c>
      <c r="W35" s="847"/>
      <c r="X35" s="847"/>
      <c r="Y35" s="847"/>
      <c r="Z35" s="847"/>
      <c r="AA35" s="847">
        <v>5</v>
      </c>
      <c r="AB35" s="847"/>
      <c r="AC35" s="847"/>
      <c r="AD35" s="847"/>
      <c r="AE35" s="848"/>
      <c r="AF35" s="849">
        <v>5</v>
      </c>
      <c r="AG35" s="850"/>
      <c r="AH35" s="850"/>
      <c r="AI35" s="850"/>
      <c r="AJ35" s="851"/>
      <c r="AK35" s="918">
        <v>62</v>
      </c>
      <c r="AL35" s="919"/>
      <c r="AM35" s="919"/>
      <c r="AN35" s="919"/>
      <c r="AO35" s="919"/>
      <c r="AP35" s="919">
        <v>13</v>
      </c>
      <c r="AQ35" s="919"/>
      <c r="AR35" s="919"/>
      <c r="AS35" s="919"/>
      <c r="AT35" s="919"/>
      <c r="AU35" s="919">
        <v>6</v>
      </c>
      <c r="AV35" s="919"/>
      <c r="AW35" s="919"/>
      <c r="AX35" s="919"/>
      <c r="AY35" s="919"/>
      <c r="AZ35" s="920" t="s">
        <v>597</v>
      </c>
      <c r="BA35" s="920"/>
      <c r="BB35" s="920"/>
      <c r="BC35" s="920"/>
      <c r="BD35" s="920"/>
      <c r="BE35" s="916" t="s">
        <v>413</v>
      </c>
      <c r="BF35" s="916"/>
      <c r="BG35" s="916"/>
      <c r="BH35" s="916"/>
      <c r="BI35" s="917"/>
      <c r="BJ35" s="254"/>
      <c r="BK35" s="254"/>
      <c r="BL35" s="254"/>
      <c r="BM35" s="254"/>
      <c r="BN35" s="254"/>
      <c r="BO35" s="267"/>
      <c r="BP35" s="267"/>
      <c r="BQ35" s="264">
        <v>29</v>
      </c>
      <c r="BR35" s="265"/>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8"/>
    </row>
    <row r="36" spans="1:131" s="249" customFormat="1" ht="26.25" customHeight="1" x14ac:dyDescent="0.15">
      <c r="A36" s="268">
        <v>9</v>
      </c>
      <c r="B36" s="843" t="s">
        <v>415</v>
      </c>
      <c r="C36" s="844"/>
      <c r="D36" s="844"/>
      <c r="E36" s="844"/>
      <c r="F36" s="844"/>
      <c r="G36" s="844"/>
      <c r="H36" s="844"/>
      <c r="I36" s="844"/>
      <c r="J36" s="844"/>
      <c r="K36" s="844"/>
      <c r="L36" s="844"/>
      <c r="M36" s="844"/>
      <c r="N36" s="844"/>
      <c r="O36" s="844"/>
      <c r="P36" s="845"/>
      <c r="Q36" s="846">
        <v>32</v>
      </c>
      <c r="R36" s="847"/>
      <c r="S36" s="847"/>
      <c r="T36" s="847"/>
      <c r="U36" s="847"/>
      <c r="V36" s="847">
        <v>30</v>
      </c>
      <c r="W36" s="847"/>
      <c r="X36" s="847"/>
      <c r="Y36" s="847"/>
      <c r="Z36" s="847"/>
      <c r="AA36" s="847">
        <v>2</v>
      </c>
      <c r="AB36" s="847"/>
      <c r="AC36" s="847"/>
      <c r="AD36" s="847"/>
      <c r="AE36" s="848"/>
      <c r="AF36" s="849">
        <v>2</v>
      </c>
      <c r="AG36" s="850"/>
      <c r="AH36" s="850"/>
      <c r="AI36" s="850"/>
      <c r="AJ36" s="851"/>
      <c r="AK36" s="918">
        <v>20</v>
      </c>
      <c r="AL36" s="919"/>
      <c r="AM36" s="919"/>
      <c r="AN36" s="919"/>
      <c r="AO36" s="919"/>
      <c r="AP36" s="919">
        <v>128</v>
      </c>
      <c r="AQ36" s="919"/>
      <c r="AR36" s="919"/>
      <c r="AS36" s="919"/>
      <c r="AT36" s="919"/>
      <c r="AU36" s="919">
        <v>128</v>
      </c>
      <c r="AV36" s="919"/>
      <c r="AW36" s="919"/>
      <c r="AX36" s="919"/>
      <c r="AY36" s="919"/>
      <c r="AZ36" s="920" t="s">
        <v>597</v>
      </c>
      <c r="BA36" s="920"/>
      <c r="BB36" s="920"/>
      <c r="BC36" s="920"/>
      <c r="BD36" s="920"/>
      <c r="BE36" s="916" t="s">
        <v>416</v>
      </c>
      <c r="BF36" s="916"/>
      <c r="BG36" s="916"/>
      <c r="BH36" s="916"/>
      <c r="BI36" s="917"/>
      <c r="BJ36" s="254"/>
      <c r="BK36" s="254"/>
      <c r="BL36" s="254"/>
      <c r="BM36" s="254"/>
      <c r="BN36" s="254"/>
      <c r="BO36" s="267"/>
      <c r="BP36" s="267"/>
      <c r="BQ36" s="264">
        <v>30</v>
      </c>
      <c r="BR36" s="265"/>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8"/>
    </row>
    <row r="37" spans="1:131" s="249" customFormat="1" ht="26.25" customHeight="1" x14ac:dyDescent="0.15">
      <c r="A37" s="268">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8"/>
    </row>
    <row r="38" spans="1:131" s="249" customFormat="1" ht="26.25" customHeight="1" x14ac:dyDescent="0.15">
      <c r="A38" s="268">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8"/>
    </row>
    <row r="39" spans="1:131" s="249" customFormat="1" ht="26.25" customHeight="1" x14ac:dyDescent="0.15">
      <c r="A39" s="268">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8"/>
    </row>
    <row r="40" spans="1:131" s="249" customFormat="1" ht="26.25" customHeight="1" x14ac:dyDescent="0.15">
      <c r="A40" s="263">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8"/>
    </row>
    <row r="41" spans="1:131" s="249" customFormat="1" ht="26.25" customHeight="1" x14ac:dyDescent="0.15">
      <c r="A41" s="263">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8"/>
    </row>
    <row r="42" spans="1:131" s="249" customFormat="1" ht="26.25" customHeight="1" x14ac:dyDescent="0.15">
      <c r="A42" s="263">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8"/>
    </row>
    <row r="43" spans="1:131" s="249" customFormat="1" ht="26.25" customHeight="1" x14ac:dyDescent="0.15">
      <c r="A43" s="263">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8"/>
    </row>
    <row r="44" spans="1:131" s="249" customFormat="1" ht="26.25" customHeight="1" x14ac:dyDescent="0.15">
      <c r="A44" s="263">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8"/>
    </row>
    <row r="45" spans="1:131" s="249" customFormat="1" ht="26.25" customHeight="1" x14ac:dyDescent="0.15">
      <c r="A45" s="263">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8"/>
    </row>
    <row r="46" spans="1:131" s="249" customFormat="1" ht="26.25" customHeight="1" x14ac:dyDescent="0.15">
      <c r="A46" s="263">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8"/>
    </row>
    <row r="47" spans="1:131" s="249" customFormat="1" ht="26.25" customHeight="1" x14ac:dyDescent="0.15">
      <c r="A47" s="263">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8"/>
    </row>
    <row r="48" spans="1:131" s="249" customFormat="1" ht="26.25" customHeight="1" x14ac:dyDescent="0.15">
      <c r="A48" s="263">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8"/>
    </row>
    <row r="49" spans="1:131" s="249" customFormat="1" ht="26.25" customHeight="1" x14ac:dyDescent="0.15">
      <c r="A49" s="263">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8"/>
    </row>
    <row r="50" spans="1:131" s="249" customFormat="1" ht="26.25" customHeight="1" x14ac:dyDescent="0.15">
      <c r="A50" s="263">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8"/>
    </row>
    <row r="51" spans="1:131" s="249" customFormat="1" ht="26.25" customHeight="1" x14ac:dyDescent="0.15">
      <c r="A51" s="263">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8"/>
    </row>
    <row r="52" spans="1:131" s="249" customFormat="1" ht="26.25" customHeight="1" x14ac:dyDescent="0.15">
      <c r="A52" s="263">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8"/>
    </row>
    <row r="53" spans="1:131" s="249" customFormat="1" ht="26.25" customHeight="1" x14ac:dyDescent="0.15">
      <c r="A53" s="263">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8"/>
    </row>
    <row r="54" spans="1:131" s="249" customFormat="1" ht="26.25" customHeight="1" x14ac:dyDescent="0.15">
      <c r="A54" s="263">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8"/>
    </row>
    <row r="55" spans="1:131" s="249" customFormat="1" ht="26.25" customHeight="1" x14ac:dyDescent="0.15">
      <c r="A55" s="263">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8"/>
    </row>
    <row r="56" spans="1:131" s="249" customFormat="1" ht="26.25" customHeight="1" x14ac:dyDescent="0.15">
      <c r="A56" s="263">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8"/>
    </row>
    <row r="57" spans="1:131" s="249" customFormat="1" ht="26.25" customHeight="1" x14ac:dyDescent="0.15">
      <c r="A57" s="263">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8"/>
    </row>
    <row r="58" spans="1:131" s="249" customFormat="1" ht="26.25" customHeight="1" x14ac:dyDescent="0.15">
      <c r="A58" s="263">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8"/>
    </row>
    <row r="59" spans="1:131" s="249" customFormat="1" ht="26.25" customHeight="1" x14ac:dyDescent="0.15">
      <c r="A59" s="263">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8"/>
    </row>
    <row r="60" spans="1:131" s="249" customFormat="1" ht="26.25" customHeight="1" x14ac:dyDescent="0.15">
      <c r="A60" s="263">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8"/>
    </row>
    <row r="61" spans="1:131" s="249" customFormat="1" ht="26.25" customHeight="1" thickBot="1" x14ac:dyDescent="0.2">
      <c r="A61" s="263">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8"/>
    </row>
    <row r="62" spans="1:131" s="249" customFormat="1" ht="26.25" customHeight="1" x14ac:dyDescent="0.15">
      <c r="A62" s="263">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417</v>
      </c>
      <c r="BK62" s="894"/>
      <c r="BL62" s="894"/>
      <c r="BM62" s="894"/>
      <c r="BN62" s="895"/>
      <c r="BO62" s="267"/>
      <c r="BP62" s="267"/>
      <c r="BQ62" s="264">
        <v>56</v>
      </c>
      <c r="BR62" s="265"/>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8"/>
    </row>
    <row r="63" spans="1:131" s="249" customFormat="1" ht="26.25" customHeight="1" thickBot="1" x14ac:dyDescent="0.2">
      <c r="A63" s="266" t="s">
        <v>392</v>
      </c>
      <c r="B63" s="878" t="s">
        <v>418</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1392</v>
      </c>
      <c r="AG63" s="930"/>
      <c r="AH63" s="930"/>
      <c r="AI63" s="930"/>
      <c r="AJ63" s="931"/>
      <c r="AK63" s="932"/>
      <c r="AL63" s="927"/>
      <c r="AM63" s="927"/>
      <c r="AN63" s="927"/>
      <c r="AO63" s="927"/>
      <c r="AP63" s="930">
        <v>3687</v>
      </c>
      <c r="AQ63" s="930"/>
      <c r="AR63" s="930"/>
      <c r="AS63" s="930"/>
      <c r="AT63" s="930"/>
      <c r="AU63" s="930">
        <v>1905</v>
      </c>
      <c r="AV63" s="930"/>
      <c r="AW63" s="930"/>
      <c r="AX63" s="930"/>
      <c r="AY63" s="930"/>
      <c r="AZ63" s="934"/>
      <c r="BA63" s="934"/>
      <c r="BB63" s="934"/>
      <c r="BC63" s="934"/>
      <c r="BD63" s="934"/>
      <c r="BE63" s="935"/>
      <c r="BF63" s="935"/>
      <c r="BG63" s="935"/>
      <c r="BH63" s="935"/>
      <c r="BI63" s="936"/>
      <c r="BJ63" s="937" t="s">
        <v>419</v>
      </c>
      <c r="BK63" s="938"/>
      <c r="BL63" s="938"/>
      <c r="BM63" s="938"/>
      <c r="BN63" s="939"/>
      <c r="BO63" s="267"/>
      <c r="BP63" s="267"/>
      <c r="BQ63" s="264">
        <v>57</v>
      </c>
      <c r="BR63" s="265"/>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8"/>
    </row>
    <row r="66" spans="1:131" s="249" customFormat="1" ht="26.25" customHeight="1" x14ac:dyDescent="0.15">
      <c r="A66" s="828" t="s">
        <v>421</v>
      </c>
      <c r="B66" s="829"/>
      <c r="C66" s="829"/>
      <c r="D66" s="829"/>
      <c r="E66" s="829"/>
      <c r="F66" s="829"/>
      <c r="G66" s="829"/>
      <c r="H66" s="829"/>
      <c r="I66" s="829"/>
      <c r="J66" s="829"/>
      <c r="K66" s="829"/>
      <c r="L66" s="829"/>
      <c r="M66" s="829"/>
      <c r="N66" s="829"/>
      <c r="O66" s="829"/>
      <c r="P66" s="830"/>
      <c r="Q66" s="805" t="s">
        <v>422</v>
      </c>
      <c r="R66" s="806"/>
      <c r="S66" s="806"/>
      <c r="T66" s="806"/>
      <c r="U66" s="807"/>
      <c r="V66" s="805" t="s">
        <v>423</v>
      </c>
      <c r="W66" s="806"/>
      <c r="X66" s="806"/>
      <c r="Y66" s="806"/>
      <c r="Z66" s="807"/>
      <c r="AA66" s="805" t="s">
        <v>424</v>
      </c>
      <c r="AB66" s="806"/>
      <c r="AC66" s="806"/>
      <c r="AD66" s="806"/>
      <c r="AE66" s="807"/>
      <c r="AF66" s="940" t="s">
        <v>425</v>
      </c>
      <c r="AG66" s="901"/>
      <c r="AH66" s="901"/>
      <c r="AI66" s="901"/>
      <c r="AJ66" s="941"/>
      <c r="AK66" s="805" t="s">
        <v>426</v>
      </c>
      <c r="AL66" s="829"/>
      <c r="AM66" s="829"/>
      <c r="AN66" s="829"/>
      <c r="AO66" s="830"/>
      <c r="AP66" s="805" t="s">
        <v>427</v>
      </c>
      <c r="AQ66" s="806"/>
      <c r="AR66" s="806"/>
      <c r="AS66" s="806"/>
      <c r="AT66" s="807"/>
      <c r="AU66" s="805" t="s">
        <v>428</v>
      </c>
      <c r="AV66" s="806"/>
      <c r="AW66" s="806"/>
      <c r="AX66" s="806"/>
      <c r="AY66" s="807"/>
      <c r="AZ66" s="805" t="s">
        <v>379</v>
      </c>
      <c r="BA66" s="806"/>
      <c r="BB66" s="806"/>
      <c r="BC66" s="806"/>
      <c r="BD66" s="817"/>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589</v>
      </c>
      <c r="C68" s="958"/>
      <c r="D68" s="958"/>
      <c r="E68" s="958"/>
      <c r="F68" s="958"/>
      <c r="G68" s="958"/>
      <c r="H68" s="958"/>
      <c r="I68" s="958"/>
      <c r="J68" s="958"/>
      <c r="K68" s="958"/>
      <c r="L68" s="958"/>
      <c r="M68" s="958"/>
      <c r="N68" s="958"/>
      <c r="O68" s="958"/>
      <c r="P68" s="959"/>
      <c r="Q68" s="960">
        <v>1807</v>
      </c>
      <c r="R68" s="954"/>
      <c r="S68" s="954"/>
      <c r="T68" s="954"/>
      <c r="U68" s="954"/>
      <c r="V68" s="954">
        <v>1664</v>
      </c>
      <c r="W68" s="954"/>
      <c r="X68" s="954"/>
      <c r="Y68" s="954"/>
      <c r="Z68" s="954"/>
      <c r="AA68" s="954">
        <v>143</v>
      </c>
      <c r="AB68" s="954"/>
      <c r="AC68" s="954"/>
      <c r="AD68" s="954"/>
      <c r="AE68" s="954"/>
      <c r="AF68" s="954">
        <v>143</v>
      </c>
      <c r="AG68" s="954"/>
      <c r="AH68" s="954"/>
      <c r="AI68" s="954"/>
      <c r="AJ68" s="954"/>
      <c r="AK68" s="954" t="s">
        <v>597</v>
      </c>
      <c r="AL68" s="954"/>
      <c r="AM68" s="954"/>
      <c r="AN68" s="954"/>
      <c r="AO68" s="954"/>
      <c r="AP68" s="954">
        <v>1088</v>
      </c>
      <c r="AQ68" s="954"/>
      <c r="AR68" s="954"/>
      <c r="AS68" s="954"/>
      <c r="AT68" s="954"/>
      <c r="AU68" s="954">
        <v>508</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590</v>
      </c>
      <c r="C69" s="962"/>
      <c r="D69" s="962"/>
      <c r="E69" s="962"/>
      <c r="F69" s="962"/>
      <c r="G69" s="962"/>
      <c r="H69" s="962"/>
      <c r="I69" s="962"/>
      <c r="J69" s="962"/>
      <c r="K69" s="962"/>
      <c r="L69" s="962"/>
      <c r="M69" s="962"/>
      <c r="N69" s="962"/>
      <c r="O69" s="962"/>
      <c r="P69" s="963"/>
      <c r="Q69" s="964">
        <v>547</v>
      </c>
      <c r="R69" s="919"/>
      <c r="S69" s="919"/>
      <c r="T69" s="919"/>
      <c r="U69" s="919"/>
      <c r="V69" s="919">
        <v>519</v>
      </c>
      <c r="W69" s="919"/>
      <c r="X69" s="919"/>
      <c r="Y69" s="919"/>
      <c r="Z69" s="919"/>
      <c r="AA69" s="919">
        <v>28</v>
      </c>
      <c r="AB69" s="919"/>
      <c r="AC69" s="919"/>
      <c r="AD69" s="919"/>
      <c r="AE69" s="919"/>
      <c r="AF69" s="919">
        <v>28</v>
      </c>
      <c r="AG69" s="919"/>
      <c r="AH69" s="919"/>
      <c r="AI69" s="919"/>
      <c r="AJ69" s="919"/>
      <c r="AK69" s="919" t="s">
        <v>597</v>
      </c>
      <c r="AL69" s="919"/>
      <c r="AM69" s="919"/>
      <c r="AN69" s="919"/>
      <c r="AO69" s="919"/>
      <c r="AP69" s="919">
        <v>10</v>
      </c>
      <c r="AQ69" s="919"/>
      <c r="AR69" s="919"/>
      <c r="AS69" s="919"/>
      <c r="AT69" s="919"/>
      <c r="AU69" s="919">
        <v>1</v>
      </c>
      <c r="AV69" s="919"/>
      <c r="AW69" s="919"/>
      <c r="AX69" s="919"/>
      <c r="AY69" s="919"/>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591</v>
      </c>
      <c r="C70" s="962"/>
      <c r="D70" s="962"/>
      <c r="E70" s="962"/>
      <c r="F70" s="962"/>
      <c r="G70" s="962"/>
      <c r="H70" s="962"/>
      <c r="I70" s="962"/>
      <c r="J70" s="962"/>
      <c r="K70" s="962"/>
      <c r="L70" s="962"/>
      <c r="M70" s="962"/>
      <c r="N70" s="962"/>
      <c r="O70" s="962"/>
      <c r="P70" s="963"/>
      <c r="Q70" s="964">
        <v>264</v>
      </c>
      <c r="R70" s="919"/>
      <c r="S70" s="919"/>
      <c r="T70" s="919"/>
      <c r="U70" s="919"/>
      <c r="V70" s="919">
        <v>227</v>
      </c>
      <c r="W70" s="919"/>
      <c r="X70" s="919"/>
      <c r="Y70" s="919"/>
      <c r="Z70" s="919"/>
      <c r="AA70" s="919">
        <v>36</v>
      </c>
      <c r="AB70" s="919"/>
      <c r="AC70" s="919"/>
      <c r="AD70" s="919"/>
      <c r="AE70" s="919"/>
      <c r="AF70" s="919">
        <v>36</v>
      </c>
      <c r="AG70" s="919"/>
      <c r="AH70" s="919"/>
      <c r="AI70" s="919"/>
      <c r="AJ70" s="919"/>
      <c r="AK70" s="919" t="s">
        <v>597</v>
      </c>
      <c r="AL70" s="919"/>
      <c r="AM70" s="919"/>
      <c r="AN70" s="919"/>
      <c r="AO70" s="919"/>
      <c r="AP70" s="919" t="s">
        <v>597</v>
      </c>
      <c r="AQ70" s="919"/>
      <c r="AR70" s="919"/>
      <c r="AS70" s="919"/>
      <c r="AT70" s="919"/>
      <c r="AU70" s="919" t="s">
        <v>597</v>
      </c>
      <c r="AV70" s="919"/>
      <c r="AW70" s="919"/>
      <c r="AX70" s="919"/>
      <c r="AY70" s="919"/>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592</v>
      </c>
      <c r="C71" s="962"/>
      <c r="D71" s="962"/>
      <c r="E71" s="962"/>
      <c r="F71" s="962"/>
      <c r="G71" s="962"/>
      <c r="H71" s="962"/>
      <c r="I71" s="962"/>
      <c r="J71" s="962"/>
      <c r="K71" s="962"/>
      <c r="L71" s="962"/>
      <c r="M71" s="962"/>
      <c r="N71" s="962"/>
      <c r="O71" s="962"/>
      <c r="P71" s="963"/>
      <c r="Q71" s="964">
        <v>261825</v>
      </c>
      <c r="R71" s="919"/>
      <c r="S71" s="919"/>
      <c r="T71" s="919"/>
      <c r="U71" s="919"/>
      <c r="V71" s="919">
        <v>245795</v>
      </c>
      <c r="W71" s="919"/>
      <c r="X71" s="919"/>
      <c r="Y71" s="919"/>
      <c r="Z71" s="919"/>
      <c r="AA71" s="919">
        <v>16031</v>
      </c>
      <c r="AB71" s="919"/>
      <c r="AC71" s="919"/>
      <c r="AD71" s="919"/>
      <c r="AE71" s="919"/>
      <c r="AF71" s="919">
        <v>16031</v>
      </c>
      <c r="AG71" s="919"/>
      <c r="AH71" s="919"/>
      <c r="AI71" s="919"/>
      <c r="AJ71" s="919"/>
      <c r="AK71" s="919" t="s">
        <v>597</v>
      </c>
      <c r="AL71" s="919"/>
      <c r="AM71" s="919"/>
      <c r="AN71" s="919"/>
      <c r="AO71" s="919"/>
      <c r="AP71" s="919" t="s">
        <v>597</v>
      </c>
      <c r="AQ71" s="919"/>
      <c r="AR71" s="919"/>
      <c r="AS71" s="919"/>
      <c r="AT71" s="919"/>
      <c r="AU71" s="919" t="s">
        <v>597</v>
      </c>
      <c r="AV71" s="919"/>
      <c r="AW71" s="919"/>
      <c r="AX71" s="919"/>
      <c r="AY71" s="919"/>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593</v>
      </c>
      <c r="C72" s="962"/>
      <c r="D72" s="962"/>
      <c r="E72" s="962"/>
      <c r="F72" s="962"/>
      <c r="G72" s="962"/>
      <c r="H72" s="962"/>
      <c r="I72" s="962"/>
      <c r="J72" s="962"/>
      <c r="K72" s="962"/>
      <c r="L72" s="962"/>
      <c r="M72" s="962"/>
      <c r="N72" s="962"/>
      <c r="O72" s="962"/>
      <c r="P72" s="963"/>
      <c r="Q72" s="964">
        <v>73</v>
      </c>
      <c r="R72" s="919"/>
      <c r="S72" s="919"/>
      <c r="T72" s="919"/>
      <c r="U72" s="919"/>
      <c r="V72" s="919">
        <v>69</v>
      </c>
      <c r="W72" s="919"/>
      <c r="X72" s="919"/>
      <c r="Y72" s="919"/>
      <c r="Z72" s="919"/>
      <c r="AA72" s="919">
        <v>4</v>
      </c>
      <c r="AB72" s="919"/>
      <c r="AC72" s="919"/>
      <c r="AD72" s="919"/>
      <c r="AE72" s="919"/>
      <c r="AF72" s="919">
        <v>4</v>
      </c>
      <c r="AG72" s="919"/>
      <c r="AH72" s="919"/>
      <c r="AI72" s="919"/>
      <c r="AJ72" s="919"/>
      <c r="AK72" s="919" t="s">
        <v>597</v>
      </c>
      <c r="AL72" s="919"/>
      <c r="AM72" s="919"/>
      <c r="AN72" s="919"/>
      <c r="AO72" s="919"/>
      <c r="AP72" s="919" t="s">
        <v>597</v>
      </c>
      <c r="AQ72" s="919"/>
      <c r="AR72" s="919"/>
      <c r="AS72" s="919"/>
      <c r="AT72" s="919"/>
      <c r="AU72" s="919" t="s">
        <v>597</v>
      </c>
      <c r="AV72" s="919"/>
      <c r="AW72" s="919"/>
      <c r="AX72" s="919"/>
      <c r="AY72" s="919"/>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594</v>
      </c>
      <c r="C73" s="962"/>
      <c r="D73" s="962"/>
      <c r="E73" s="962"/>
      <c r="F73" s="962"/>
      <c r="G73" s="962"/>
      <c r="H73" s="962"/>
      <c r="I73" s="962"/>
      <c r="J73" s="962"/>
      <c r="K73" s="962"/>
      <c r="L73" s="962"/>
      <c r="M73" s="962"/>
      <c r="N73" s="962"/>
      <c r="O73" s="962"/>
      <c r="P73" s="963"/>
      <c r="Q73" s="964">
        <v>7622</v>
      </c>
      <c r="R73" s="919"/>
      <c r="S73" s="919"/>
      <c r="T73" s="919"/>
      <c r="U73" s="919"/>
      <c r="V73" s="919">
        <v>7593</v>
      </c>
      <c r="W73" s="919"/>
      <c r="X73" s="919"/>
      <c r="Y73" s="919"/>
      <c r="Z73" s="919"/>
      <c r="AA73" s="919">
        <v>29</v>
      </c>
      <c r="AB73" s="919"/>
      <c r="AC73" s="919"/>
      <c r="AD73" s="919"/>
      <c r="AE73" s="919"/>
      <c r="AF73" s="919">
        <v>29</v>
      </c>
      <c r="AG73" s="919"/>
      <c r="AH73" s="919"/>
      <c r="AI73" s="919"/>
      <c r="AJ73" s="919"/>
      <c r="AK73" s="919">
        <v>790</v>
      </c>
      <c r="AL73" s="919"/>
      <c r="AM73" s="919"/>
      <c r="AN73" s="919"/>
      <c r="AO73" s="919"/>
      <c r="AP73" s="919" t="s">
        <v>597</v>
      </c>
      <c r="AQ73" s="919"/>
      <c r="AR73" s="919"/>
      <c r="AS73" s="919"/>
      <c r="AT73" s="919"/>
      <c r="AU73" s="919" t="s">
        <v>597</v>
      </c>
      <c r="AV73" s="919"/>
      <c r="AW73" s="919"/>
      <c r="AX73" s="919"/>
      <c r="AY73" s="919"/>
      <c r="AZ73" s="965" t="s">
        <v>598</v>
      </c>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600</v>
      </c>
      <c r="C74" s="962"/>
      <c r="D74" s="962"/>
      <c r="E74" s="962"/>
      <c r="F74" s="962"/>
      <c r="G74" s="962"/>
      <c r="H74" s="962"/>
      <c r="I74" s="962"/>
      <c r="J74" s="962"/>
      <c r="K74" s="962"/>
      <c r="L74" s="962"/>
      <c r="M74" s="962"/>
      <c r="N74" s="962"/>
      <c r="O74" s="962"/>
      <c r="P74" s="963"/>
      <c r="Q74" s="964">
        <v>116</v>
      </c>
      <c r="R74" s="919"/>
      <c r="S74" s="919"/>
      <c r="T74" s="919"/>
      <c r="U74" s="919"/>
      <c r="V74" s="919">
        <v>72</v>
      </c>
      <c r="W74" s="919"/>
      <c r="X74" s="919"/>
      <c r="Y74" s="919"/>
      <c r="Z74" s="919"/>
      <c r="AA74" s="919">
        <v>44</v>
      </c>
      <c r="AB74" s="919"/>
      <c r="AC74" s="919"/>
      <c r="AD74" s="919"/>
      <c r="AE74" s="919"/>
      <c r="AF74" s="919">
        <v>44</v>
      </c>
      <c r="AG74" s="919"/>
      <c r="AH74" s="919"/>
      <c r="AI74" s="919"/>
      <c r="AJ74" s="919"/>
      <c r="AK74" s="919">
        <v>23</v>
      </c>
      <c r="AL74" s="919"/>
      <c r="AM74" s="919"/>
      <c r="AN74" s="919"/>
      <c r="AO74" s="919"/>
      <c r="AP74" s="919" t="s">
        <v>597</v>
      </c>
      <c r="AQ74" s="919"/>
      <c r="AR74" s="919"/>
      <c r="AS74" s="919"/>
      <c r="AT74" s="919"/>
      <c r="AU74" s="919" t="s">
        <v>597</v>
      </c>
      <c r="AV74" s="919"/>
      <c r="AW74" s="919"/>
      <c r="AX74" s="919"/>
      <c r="AY74" s="919"/>
      <c r="AZ74" s="965" t="s">
        <v>601</v>
      </c>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c r="C75" s="962"/>
      <c r="D75" s="962"/>
      <c r="E75" s="962"/>
      <c r="F75" s="962"/>
      <c r="G75" s="962"/>
      <c r="H75" s="962"/>
      <c r="I75" s="962"/>
      <c r="J75" s="962"/>
      <c r="K75" s="962"/>
      <c r="L75" s="962"/>
      <c r="M75" s="962"/>
      <c r="N75" s="962"/>
      <c r="O75" s="962"/>
      <c r="P75" s="963"/>
      <c r="Q75" s="967"/>
      <c r="R75" s="968"/>
      <c r="S75" s="968"/>
      <c r="T75" s="968"/>
      <c r="U75" s="918"/>
      <c r="V75" s="969"/>
      <c r="W75" s="968"/>
      <c r="X75" s="968"/>
      <c r="Y75" s="968"/>
      <c r="Z75" s="918"/>
      <c r="AA75" s="969"/>
      <c r="AB75" s="968"/>
      <c r="AC75" s="968"/>
      <c r="AD75" s="968"/>
      <c r="AE75" s="918"/>
      <c r="AF75" s="969"/>
      <c r="AG75" s="968"/>
      <c r="AH75" s="968"/>
      <c r="AI75" s="968"/>
      <c r="AJ75" s="918"/>
      <c r="AK75" s="969"/>
      <c r="AL75" s="968"/>
      <c r="AM75" s="968"/>
      <c r="AN75" s="968"/>
      <c r="AO75" s="918"/>
      <c r="AP75" s="969"/>
      <c r="AQ75" s="968"/>
      <c r="AR75" s="968"/>
      <c r="AS75" s="968"/>
      <c r="AT75" s="918"/>
      <c r="AU75" s="969"/>
      <c r="AV75" s="968"/>
      <c r="AW75" s="968"/>
      <c r="AX75" s="968"/>
      <c r="AY75" s="918"/>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68"/>
      <c r="S76" s="968"/>
      <c r="T76" s="968"/>
      <c r="U76" s="918"/>
      <c r="V76" s="969"/>
      <c r="W76" s="968"/>
      <c r="X76" s="968"/>
      <c r="Y76" s="968"/>
      <c r="Z76" s="918"/>
      <c r="AA76" s="969"/>
      <c r="AB76" s="968"/>
      <c r="AC76" s="968"/>
      <c r="AD76" s="968"/>
      <c r="AE76" s="918"/>
      <c r="AF76" s="969"/>
      <c r="AG76" s="968"/>
      <c r="AH76" s="968"/>
      <c r="AI76" s="968"/>
      <c r="AJ76" s="918"/>
      <c r="AK76" s="969"/>
      <c r="AL76" s="968"/>
      <c r="AM76" s="968"/>
      <c r="AN76" s="968"/>
      <c r="AO76" s="918"/>
      <c r="AP76" s="969"/>
      <c r="AQ76" s="968"/>
      <c r="AR76" s="968"/>
      <c r="AS76" s="968"/>
      <c r="AT76" s="918"/>
      <c r="AU76" s="969"/>
      <c r="AV76" s="968"/>
      <c r="AW76" s="968"/>
      <c r="AX76" s="968"/>
      <c r="AY76" s="918"/>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392</v>
      </c>
      <c r="B88" s="878" t="s">
        <v>429</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16315</v>
      </c>
      <c r="AG88" s="930"/>
      <c r="AH88" s="930"/>
      <c r="AI88" s="930"/>
      <c r="AJ88" s="930"/>
      <c r="AK88" s="927"/>
      <c r="AL88" s="927"/>
      <c r="AM88" s="927"/>
      <c r="AN88" s="927"/>
      <c r="AO88" s="927"/>
      <c r="AP88" s="930">
        <v>1098</v>
      </c>
      <c r="AQ88" s="930"/>
      <c r="AR88" s="930"/>
      <c r="AS88" s="930"/>
      <c r="AT88" s="930"/>
      <c r="AU88" s="930">
        <v>509</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8" t="s">
        <v>430</v>
      </c>
      <c r="BS102" s="879"/>
      <c r="BT102" s="879"/>
      <c r="BU102" s="879"/>
      <c r="BV102" s="879"/>
      <c r="BW102" s="879"/>
      <c r="BX102" s="879"/>
      <c r="BY102" s="879"/>
      <c r="BZ102" s="879"/>
      <c r="CA102" s="879"/>
      <c r="CB102" s="879"/>
      <c r="CC102" s="879"/>
      <c r="CD102" s="879"/>
      <c r="CE102" s="879"/>
      <c r="CF102" s="879"/>
      <c r="CG102" s="880"/>
      <c r="CH102" s="977"/>
      <c r="CI102" s="978"/>
      <c r="CJ102" s="978"/>
      <c r="CK102" s="978"/>
      <c r="CL102" s="979"/>
      <c r="CM102" s="977"/>
      <c r="CN102" s="978"/>
      <c r="CO102" s="978"/>
      <c r="CP102" s="978"/>
      <c r="CQ102" s="979"/>
      <c r="CR102" s="980">
        <v>124</v>
      </c>
      <c r="CS102" s="938"/>
      <c r="CT102" s="938"/>
      <c r="CU102" s="938"/>
      <c r="CV102" s="981"/>
      <c r="CW102" s="980">
        <v>3</v>
      </c>
      <c r="CX102" s="938"/>
      <c r="CY102" s="938"/>
      <c r="CZ102" s="938"/>
      <c r="DA102" s="981"/>
      <c r="DB102" s="980"/>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431</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432</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435</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436</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438</v>
      </c>
      <c r="AB109" s="983"/>
      <c r="AC109" s="983"/>
      <c r="AD109" s="983"/>
      <c r="AE109" s="984"/>
      <c r="AF109" s="982" t="s">
        <v>439</v>
      </c>
      <c r="AG109" s="983"/>
      <c r="AH109" s="983"/>
      <c r="AI109" s="983"/>
      <c r="AJ109" s="984"/>
      <c r="AK109" s="982" t="s">
        <v>307</v>
      </c>
      <c r="AL109" s="983"/>
      <c r="AM109" s="983"/>
      <c r="AN109" s="983"/>
      <c r="AO109" s="984"/>
      <c r="AP109" s="982" t="s">
        <v>440</v>
      </c>
      <c r="AQ109" s="983"/>
      <c r="AR109" s="983"/>
      <c r="AS109" s="983"/>
      <c r="AT109" s="985"/>
      <c r="AU109" s="100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438</v>
      </c>
      <c r="BR109" s="983"/>
      <c r="BS109" s="983"/>
      <c r="BT109" s="983"/>
      <c r="BU109" s="984"/>
      <c r="BV109" s="982" t="s">
        <v>439</v>
      </c>
      <c r="BW109" s="983"/>
      <c r="BX109" s="983"/>
      <c r="BY109" s="983"/>
      <c r="BZ109" s="984"/>
      <c r="CA109" s="982" t="s">
        <v>307</v>
      </c>
      <c r="CB109" s="983"/>
      <c r="CC109" s="983"/>
      <c r="CD109" s="983"/>
      <c r="CE109" s="984"/>
      <c r="CF109" s="1003" t="s">
        <v>440</v>
      </c>
      <c r="CG109" s="1003"/>
      <c r="CH109" s="1003"/>
      <c r="CI109" s="1003"/>
      <c r="CJ109" s="1003"/>
      <c r="CK109" s="982"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438</v>
      </c>
      <c r="DH109" s="983"/>
      <c r="DI109" s="983"/>
      <c r="DJ109" s="983"/>
      <c r="DK109" s="984"/>
      <c r="DL109" s="982" t="s">
        <v>439</v>
      </c>
      <c r="DM109" s="983"/>
      <c r="DN109" s="983"/>
      <c r="DO109" s="983"/>
      <c r="DP109" s="984"/>
      <c r="DQ109" s="982" t="s">
        <v>307</v>
      </c>
      <c r="DR109" s="983"/>
      <c r="DS109" s="983"/>
      <c r="DT109" s="983"/>
      <c r="DU109" s="984"/>
      <c r="DV109" s="982" t="s">
        <v>440</v>
      </c>
      <c r="DW109" s="983"/>
      <c r="DX109" s="983"/>
      <c r="DY109" s="983"/>
      <c r="DZ109" s="985"/>
    </row>
    <row r="110" spans="1:131" s="248" customFormat="1" ht="26.25" customHeight="1" x14ac:dyDescent="0.15">
      <c r="A110" s="986" t="s">
        <v>442</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810573</v>
      </c>
      <c r="AB110" s="990"/>
      <c r="AC110" s="990"/>
      <c r="AD110" s="990"/>
      <c r="AE110" s="991"/>
      <c r="AF110" s="992">
        <v>819750</v>
      </c>
      <c r="AG110" s="990"/>
      <c r="AH110" s="990"/>
      <c r="AI110" s="990"/>
      <c r="AJ110" s="991"/>
      <c r="AK110" s="992">
        <v>853916</v>
      </c>
      <c r="AL110" s="990"/>
      <c r="AM110" s="990"/>
      <c r="AN110" s="990"/>
      <c r="AO110" s="991"/>
      <c r="AP110" s="993">
        <v>13.7</v>
      </c>
      <c r="AQ110" s="994"/>
      <c r="AR110" s="994"/>
      <c r="AS110" s="994"/>
      <c r="AT110" s="995"/>
      <c r="AU110" s="996" t="s">
        <v>72</v>
      </c>
      <c r="AV110" s="997"/>
      <c r="AW110" s="997"/>
      <c r="AX110" s="997"/>
      <c r="AY110" s="997"/>
      <c r="AZ110" s="1038" t="s">
        <v>443</v>
      </c>
      <c r="BA110" s="987"/>
      <c r="BB110" s="987"/>
      <c r="BC110" s="987"/>
      <c r="BD110" s="987"/>
      <c r="BE110" s="987"/>
      <c r="BF110" s="987"/>
      <c r="BG110" s="987"/>
      <c r="BH110" s="987"/>
      <c r="BI110" s="987"/>
      <c r="BJ110" s="987"/>
      <c r="BK110" s="987"/>
      <c r="BL110" s="987"/>
      <c r="BM110" s="987"/>
      <c r="BN110" s="987"/>
      <c r="BO110" s="987"/>
      <c r="BP110" s="988"/>
      <c r="BQ110" s="1024">
        <v>10544069</v>
      </c>
      <c r="BR110" s="1025"/>
      <c r="BS110" s="1025"/>
      <c r="BT110" s="1025"/>
      <c r="BU110" s="1025"/>
      <c r="BV110" s="1025">
        <v>11004931</v>
      </c>
      <c r="BW110" s="1025"/>
      <c r="BX110" s="1025"/>
      <c r="BY110" s="1025"/>
      <c r="BZ110" s="1025"/>
      <c r="CA110" s="1025">
        <v>11195188</v>
      </c>
      <c r="CB110" s="1025"/>
      <c r="CC110" s="1025"/>
      <c r="CD110" s="1025"/>
      <c r="CE110" s="1025"/>
      <c r="CF110" s="1039">
        <v>180</v>
      </c>
      <c r="CG110" s="1040"/>
      <c r="CH110" s="1040"/>
      <c r="CI110" s="1040"/>
      <c r="CJ110" s="1040"/>
      <c r="CK110" s="1041" t="s">
        <v>444</v>
      </c>
      <c r="CL110" s="1042"/>
      <c r="CM110" s="1021" t="s">
        <v>445</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446</v>
      </c>
      <c r="DH110" s="1025"/>
      <c r="DI110" s="1025"/>
      <c r="DJ110" s="1025"/>
      <c r="DK110" s="1025"/>
      <c r="DL110" s="1025" t="s">
        <v>446</v>
      </c>
      <c r="DM110" s="1025"/>
      <c r="DN110" s="1025"/>
      <c r="DO110" s="1025"/>
      <c r="DP110" s="1025"/>
      <c r="DQ110" s="1025" t="s">
        <v>447</v>
      </c>
      <c r="DR110" s="1025"/>
      <c r="DS110" s="1025"/>
      <c r="DT110" s="1025"/>
      <c r="DU110" s="1025"/>
      <c r="DV110" s="1026" t="s">
        <v>446</v>
      </c>
      <c r="DW110" s="1026"/>
      <c r="DX110" s="1026"/>
      <c r="DY110" s="1026"/>
      <c r="DZ110" s="1027"/>
    </row>
    <row r="111" spans="1:131" s="248" customFormat="1" ht="26.25" customHeight="1" x14ac:dyDescent="0.15">
      <c r="A111" s="1028" t="s">
        <v>448</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446</v>
      </c>
      <c r="AB111" s="1032"/>
      <c r="AC111" s="1032"/>
      <c r="AD111" s="1032"/>
      <c r="AE111" s="1033"/>
      <c r="AF111" s="1034" t="s">
        <v>447</v>
      </c>
      <c r="AG111" s="1032"/>
      <c r="AH111" s="1032"/>
      <c r="AI111" s="1032"/>
      <c r="AJ111" s="1033"/>
      <c r="AK111" s="1034" t="s">
        <v>446</v>
      </c>
      <c r="AL111" s="1032"/>
      <c r="AM111" s="1032"/>
      <c r="AN111" s="1032"/>
      <c r="AO111" s="1033"/>
      <c r="AP111" s="1035" t="s">
        <v>446</v>
      </c>
      <c r="AQ111" s="1036"/>
      <c r="AR111" s="1036"/>
      <c r="AS111" s="1036"/>
      <c r="AT111" s="1037"/>
      <c r="AU111" s="998"/>
      <c r="AV111" s="999"/>
      <c r="AW111" s="999"/>
      <c r="AX111" s="999"/>
      <c r="AY111" s="999"/>
      <c r="AZ111" s="1047" t="s">
        <v>449</v>
      </c>
      <c r="BA111" s="1048"/>
      <c r="BB111" s="1048"/>
      <c r="BC111" s="1048"/>
      <c r="BD111" s="1048"/>
      <c r="BE111" s="1048"/>
      <c r="BF111" s="1048"/>
      <c r="BG111" s="1048"/>
      <c r="BH111" s="1048"/>
      <c r="BI111" s="1048"/>
      <c r="BJ111" s="1048"/>
      <c r="BK111" s="1048"/>
      <c r="BL111" s="1048"/>
      <c r="BM111" s="1048"/>
      <c r="BN111" s="1048"/>
      <c r="BO111" s="1048"/>
      <c r="BP111" s="1049"/>
      <c r="BQ111" s="1017" t="s">
        <v>447</v>
      </c>
      <c r="BR111" s="1018"/>
      <c r="BS111" s="1018"/>
      <c r="BT111" s="1018"/>
      <c r="BU111" s="1018"/>
      <c r="BV111" s="1018" t="s">
        <v>446</v>
      </c>
      <c r="BW111" s="1018"/>
      <c r="BX111" s="1018"/>
      <c r="BY111" s="1018"/>
      <c r="BZ111" s="1018"/>
      <c r="CA111" s="1018" t="s">
        <v>419</v>
      </c>
      <c r="CB111" s="1018"/>
      <c r="CC111" s="1018"/>
      <c r="CD111" s="1018"/>
      <c r="CE111" s="1018"/>
      <c r="CF111" s="1012" t="s">
        <v>419</v>
      </c>
      <c r="CG111" s="1013"/>
      <c r="CH111" s="1013"/>
      <c r="CI111" s="1013"/>
      <c r="CJ111" s="1013"/>
      <c r="CK111" s="1043"/>
      <c r="CL111" s="1044"/>
      <c r="CM111" s="1014" t="s">
        <v>450</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419</v>
      </c>
      <c r="DH111" s="1018"/>
      <c r="DI111" s="1018"/>
      <c r="DJ111" s="1018"/>
      <c r="DK111" s="1018"/>
      <c r="DL111" s="1018" t="s">
        <v>446</v>
      </c>
      <c r="DM111" s="1018"/>
      <c r="DN111" s="1018"/>
      <c r="DO111" s="1018"/>
      <c r="DP111" s="1018"/>
      <c r="DQ111" s="1018" t="s">
        <v>447</v>
      </c>
      <c r="DR111" s="1018"/>
      <c r="DS111" s="1018"/>
      <c r="DT111" s="1018"/>
      <c r="DU111" s="1018"/>
      <c r="DV111" s="1019" t="s">
        <v>446</v>
      </c>
      <c r="DW111" s="1019"/>
      <c r="DX111" s="1019"/>
      <c r="DY111" s="1019"/>
      <c r="DZ111" s="1020"/>
    </row>
    <row r="112" spans="1:131" s="248" customFormat="1" ht="26.25" customHeight="1" x14ac:dyDescent="0.15">
      <c r="A112" s="1050" t="s">
        <v>451</v>
      </c>
      <c r="B112" s="1051"/>
      <c r="C112" s="1048" t="s">
        <v>452</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419</v>
      </c>
      <c r="AB112" s="1057"/>
      <c r="AC112" s="1057"/>
      <c r="AD112" s="1057"/>
      <c r="AE112" s="1058"/>
      <c r="AF112" s="1059" t="s">
        <v>419</v>
      </c>
      <c r="AG112" s="1057"/>
      <c r="AH112" s="1057"/>
      <c r="AI112" s="1057"/>
      <c r="AJ112" s="1058"/>
      <c r="AK112" s="1059" t="s">
        <v>419</v>
      </c>
      <c r="AL112" s="1057"/>
      <c r="AM112" s="1057"/>
      <c r="AN112" s="1057"/>
      <c r="AO112" s="1058"/>
      <c r="AP112" s="1060" t="s">
        <v>447</v>
      </c>
      <c r="AQ112" s="1061"/>
      <c r="AR112" s="1061"/>
      <c r="AS112" s="1061"/>
      <c r="AT112" s="1062"/>
      <c r="AU112" s="998"/>
      <c r="AV112" s="999"/>
      <c r="AW112" s="999"/>
      <c r="AX112" s="999"/>
      <c r="AY112" s="999"/>
      <c r="AZ112" s="1047" t="s">
        <v>453</v>
      </c>
      <c r="BA112" s="1048"/>
      <c r="BB112" s="1048"/>
      <c r="BC112" s="1048"/>
      <c r="BD112" s="1048"/>
      <c r="BE112" s="1048"/>
      <c r="BF112" s="1048"/>
      <c r="BG112" s="1048"/>
      <c r="BH112" s="1048"/>
      <c r="BI112" s="1048"/>
      <c r="BJ112" s="1048"/>
      <c r="BK112" s="1048"/>
      <c r="BL112" s="1048"/>
      <c r="BM112" s="1048"/>
      <c r="BN112" s="1048"/>
      <c r="BO112" s="1048"/>
      <c r="BP112" s="1049"/>
      <c r="BQ112" s="1017">
        <v>2370197</v>
      </c>
      <c r="BR112" s="1018"/>
      <c r="BS112" s="1018"/>
      <c r="BT112" s="1018"/>
      <c r="BU112" s="1018"/>
      <c r="BV112" s="1018">
        <v>2205416</v>
      </c>
      <c r="BW112" s="1018"/>
      <c r="BX112" s="1018"/>
      <c r="BY112" s="1018"/>
      <c r="BZ112" s="1018"/>
      <c r="CA112" s="1018">
        <v>1903989</v>
      </c>
      <c r="CB112" s="1018"/>
      <c r="CC112" s="1018"/>
      <c r="CD112" s="1018"/>
      <c r="CE112" s="1018"/>
      <c r="CF112" s="1012">
        <v>30.6</v>
      </c>
      <c r="CG112" s="1013"/>
      <c r="CH112" s="1013"/>
      <c r="CI112" s="1013"/>
      <c r="CJ112" s="1013"/>
      <c r="CK112" s="1043"/>
      <c r="CL112" s="1044"/>
      <c r="CM112" s="1014" t="s">
        <v>454</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447</v>
      </c>
      <c r="DH112" s="1018"/>
      <c r="DI112" s="1018"/>
      <c r="DJ112" s="1018"/>
      <c r="DK112" s="1018"/>
      <c r="DL112" s="1018" t="s">
        <v>419</v>
      </c>
      <c r="DM112" s="1018"/>
      <c r="DN112" s="1018"/>
      <c r="DO112" s="1018"/>
      <c r="DP112" s="1018"/>
      <c r="DQ112" s="1018" t="s">
        <v>447</v>
      </c>
      <c r="DR112" s="1018"/>
      <c r="DS112" s="1018"/>
      <c r="DT112" s="1018"/>
      <c r="DU112" s="1018"/>
      <c r="DV112" s="1019" t="s">
        <v>419</v>
      </c>
      <c r="DW112" s="1019"/>
      <c r="DX112" s="1019"/>
      <c r="DY112" s="1019"/>
      <c r="DZ112" s="1020"/>
    </row>
    <row r="113" spans="1:130" s="248" customFormat="1" ht="26.25" customHeight="1" x14ac:dyDescent="0.15">
      <c r="A113" s="1052"/>
      <c r="B113" s="1053"/>
      <c r="C113" s="1048" t="s">
        <v>455</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237806</v>
      </c>
      <c r="AB113" s="1032"/>
      <c r="AC113" s="1032"/>
      <c r="AD113" s="1032"/>
      <c r="AE113" s="1033"/>
      <c r="AF113" s="1034">
        <v>234026</v>
      </c>
      <c r="AG113" s="1032"/>
      <c r="AH113" s="1032"/>
      <c r="AI113" s="1032"/>
      <c r="AJ113" s="1033"/>
      <c r="AK113" s="1034">
        <v>186118</v>
      </c>
      <c r="AL113" s="1032"/>
      <c r="AM113" s="1032"/>
      <c r="AN113" s="1032"/>
      <c r="AO113" s="1033"/>
      <c r="AP113" s="1035">
        <v>3</v>
      </c>
      <c r="AQ113" s="1036"/>
      <c r="AR113" s="1036"/>
      <c r="AS113" s="1036"/>
      <c r="AT113" s="1037"/>
      <c r="AU113" s="998"/>
      <c r="AV113" s="999"/>
      <c r="AW113" s="999"/>
      <c r="AX113" s="999"/>
      <c r="AY113" s="999"/>
      <c r="AZ113" s="1047" t="s">
        <v>456</v>
      </c>
      <c r="BA113" s="1048"/>
      <c r="BB113" s="1048"/>
      <c r="BC113" s="1048"/>
      <c r="BD113" s="1048"/>
      <c r="BE113" s="1048"/>
      <c r="BF113" s="1048"/>
      <c r="BG113" s="1048"/>
      <c r="BH113" s="1048"/>
      <c r="BI113" s="1048"/>
      <c r="BJ113" s="1048"/>
      <c r="BK113" s="1048"/>
      <c r="BL113" s="1048"/>
      <c r="BM113" s="1048"/>
      <c r="BN113" s="1048"/>
      <c r="BO113" s="1048"/>
      <c r="BP113" s="1049"/>
      <c r="BQ113" s="1017">
        <v>705473</v>
      </c>
      <c r="BR113" s="1018"/>
      <c r="BS113" s="1018"/>
      <c r="BT113" s="1018"/>
      <c r="BU113" s="1018"/>
      <c r="BV113" s="1018">
        <v>535121</v>
      </c>
      <c r="BW113" s="1018"/>
      <c r="BX113" s="1018"/>
      <c r="BY113" s="1018"/>
      <c r="BZ113" s="1018"/>
      <c r="CA113" s="1018">
        <v>509798</v>
      </c>
      <c r="CB113" s="1018"/>
      <c r="CC113" s="1018"/>
      <c r="CD113" s="1018"/>
      <c r="CE113" s="1018"/>
      <c r="CF113" s="1012">
        <v>8.1999999999999993</v>
      </c>
      <c r="CG113" s="1013"/>
      <c r="CH113" s="1013"/>
      <c r="CI113" s="1013"/>
      <c r="CJ113" s="1013"/>
      <c r="CK113" s="1043"/>
      <c r="CL113" s="1044"/>
      <c r="CM113" s="1014" t="s">
        <v>457</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419</v>
      </c>
      <c r="DH113" s="1057"/>
      <c r="DI113" s="1057"/>
      <c r="DJ113" s="1057"/>
      <c r="DK113" s="1058"/>
      <c r="DL113" s="1059" t="s">
        <v>447</v>
      </c>
      <c r="DM113" s="1057"/>
      <c r="DN113" s="1057"/>
      <c r="DO113" s="1057"/>
      <c r="DP113" s="1058"/>
      <c r="DQ113" s="1059" t="s">
        <v>447</v>
      </c>
      <c r="DR113" s="1057"/>
      <c r="DS113" s="1057"/>
      <c r="DT113" s="1057"/>
      <c r="DU113" s="1058"/>
      <c r="DV113" s="1060" t="s">
        <v>419</v>
      </c>
      <c r="DW113" s="1061"/>
      <c r="DX113" s="1061"/>
      <c r="DY113" s="1061"/>
      <c r="DZ113" s="1062"/>
    </row>
    <row r="114" spans="1:130" s="248" customFormat="1" ht="26.25" customHeight="1" x14ac:dyDescent="0.15">
      <c r="A114" s="1052"/>
      <c r="B114" s="1053"/>
      <c r="C114" s="1048" t="s">
        <v>458</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144041</v>
      </c>
      <c r="AB114" s="1057"/>
      <c r="AC114" s="1057"/>
      <c r="AD114" s="1057"/>
      <c r="AE114" s="1058"/>
      <c r="AF114" s="1059">
        <v>146498</v>
      </c>
      <c r="AG114" s="1057"/>
      <c r="AH114" s="1057"/>
      <c r="AI114" s="1057"/>
      <c r="AJ114" s="1058"/>
      <c r="AK114" s="1059">
        <v>147186</v>
      </c>
      <c r="AL114" s="1057"/>
      <c r="AM114" s="1057"/>
      <c r="AN114" s="1057"/>
      <c r="AO114" s="1058"/>
      <c r="AP114" s="1060">
        <v>2.4</v>
      </c>
      <c r="AQ114" s="1061"/>
      <c r="AR114" s="1061"/>
      <c r="AS114" s="1061"/>
      <c r="AT114" s="1062"/>
      <c r="AU114" s="998"/>
      <c r="AV114" s="999"/>
      <c r="AW114" s="999"/>
      <c r="AX114" s="999"/>
      <c r="AY114" s="999"/>
      <c r="AZ114" s="1047" t="s">
        <v>459</v>
      </c>
      <c r="BA114" s="1048"/>
      <c r="BB114" s="1048"/>
      <c r="BC114" s="1048"/>
      <c r="BD114" s="1048"/>
      <c r="BE114" s="1048"/>
      <c r="BF114" s="1048"/>
      <c r="BG114" s="1048"/>
      <c r="BH114" s="1048"/>
      <c r="BI114" s="1048"/>
      <c r="BJ114" s="1048"/>
      <c r="BK114" s="1048"/>
      <c r="BL114" s="1048"/>
      <c r="BM114" s="1048"/>
      <c r="BN114" s="1048"/>
      <c r="BO114" s="1048"/>
      <c r="BP114" s="1049"/>
      <c r="BQ114" s="1017">
        <v>2135826</v>
      </c>
      <c r="BR114" s="1018"/>
      <c r="BS114" s="1018"/>
      <c r="BT114" s="1018"/>
      <c r="BU114" s="1018"/>
      <c r="BV114" s="1018">
        <v>2177000</v>
      </c>
      <c r="BW114" s="1018"/>
      <c r="BX114" s="1018"/>
      <c r="BY114" s="1018"/>
      <c r="BZ114" s="1018"/>
      <c r="CA114" s="1018">
        <v>2219076</v>
      </c>
      <c r="CB114" s="1018"/>
      <c r="CC114" s="1018"/>
      <c r="CD114" s="1018"/>
      <c r="CE114" s="1018"/>
      <c r="CF114" s="1012">
        <v>35.700000000000003</v>
      </c>
      <c r="CG114" s="1013"/>
      <c r="CH114" s="1013"/>
      <c r="CI114" s="1013"/>
      <c r="CJ114" s="1013"/>
      <c r="CK114" s="1043"/>
      <c r="CL114" s="1044"/>
      <c r="CM114" s="1014" t="s">
        <v>460</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419</v>
      </c>
      <c r="DH114" s="1057"/>
      <c r="DI114" s="1057"/>
      <c r="DJ114" s="1057"/>
      <c r="DK114" s="1058"/>
      <c r="DL114" s="1059" t="s">
        <v>419</v>
      </c>
      <c r="DM114" s="1057"/>
      <c r="DN114" s="1057"/>
      <c r="DO114" s="1057"/>
      <c r="DP114" s="1058"/>
      <c r="DQ114" s="1059" t="s">
        <v>419</v>
      </c>
      <c r="DR114" s="1057"/>
      <c r="DS114" s="1057"/>
      <c r="DT114" s="1057"/>
      <c r="DU114" s="1058"/>
      <c r="DV114" s="1060" t="s">
        <v>419</v>
      </c>
      <c r="DW114" s="1061"/>
      <c r="DX114" s="1061"/>
      <c r="DY114" s="1061"/>
      <c r="DZ114" s="1062"/>
    </row>
    <row r="115" spans="1:130" s="248" customFormat="1" ht="26.25" customHeight="1" x14ac:dyDescent="0.15">
      <c r="A115" s="1052"/>
      <c r="B115" s="1053"/>
      <c r="C115" s="1048" t="s">
        <v>461</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t="s">
        <v>419</v>
      </c>
      <c r="AB115" s="1032"/>
      <c r="AC115" s="1032"/>
      <c r="AD115" s="1032"/>
      <c r="AE115" s="1033"/>
      <c r="AF115" s="1034" t="s">
        <v>447</v>
      </c>
      <c r="AG115" s="1032"/>
      <c r="AH115" s="1032"/>
      <c r="AI115" s="1032"/>
      <c r="AJ115" s="1033"/>
      <c r="AK115" s="1034" t="s">
        <v>419</v>
      </c>
      <c r="AL115" s="1032"/>
      <c r="AM115" s="1032"/>
      <c r="AN115" s="1032"/>
      <c r="AO115" s="1033"/>
      <c r="AP115" s="1035" t="s">
        <v>419</v>
      </c>
      <c r="AQ115" s="1036"/>
      <c r="AR115" s="1036"/>
      <c r="AS115" s="1036"/>
      <c r="AT115" s="1037"/>
      <c r="AU115" s="998"/>
      <c r="AV115" s="999"/>
      <c r="AW115" s="999"/>
      <c r="AX115" s="999"/>
      <c r="AY115" s="999"/>
      <c r="AZ115" s="1047" t="s">
        <v>462</v>
      </c>
      <c r="BA115" s="1048"/>
      <c r="BB115" s="1048"/>
      <c r="BC115" s="1048"/>
      <c r="BD115" s="1048"/>
      <c r="BE115" s="1048"/>
      <c r="BF115" s="1048"/>
      <c r="BG115" s="1048"/>
      <c r="BH115" s="1048"/>
      <c r="BI115" s="1048"/>
      <c r="BJ115" s="1048"/>
      <c r="BK115" s="1048"/>
      <c r="BL115" s="1048"/>
      <c r="BM115" s="1048"/>
      <c r="BN115" s="1048"/>
      <c r="BO115" s="1048"/>
      <c r="BP115" s="1049"/>
      <c r="BQ115" s="1017" t="s">
        <v>447</v>
      </c>
      <c r="BR115" s="1018"/>
      <c r="BS115" s="1018"/>
      <c r="BT115" s="1018"/>
      <c r="BU115" s="1018"/>
      <c r="BV115" s="1018" t="s">
        <v>419</v>
      </c>
      <c r="BW115" s="1018"/>
      <c r="BX115" s="1018"/>
      <c r="BY115" s="1018"/>
      <c r="BZ115" s="1018"/>
      <c r="CA115" s="1018" t="s">
        <v>419</v>
      </c>
      <c r="CB115" s="1018"/>
      <c r="CC115" s="1018"/>
      <c r="CD115" s="1018"/>
      <c r="CE115" s="1018"/>
      <c r="CF115" s="1012" t="s">
        <v>419</v>
      </c>
      <c r="CG115" s="1013"/>
      <c r="CH115" s="1013"/>
      <c r="CI115" s="1013"/>
      <c r="CJ115" s="1013"/>
      <c r="CK115" s="1043"/>
      <c r="CL115" s="1044"/>
      <c r="CM115" s="1047" t="s">
        <v>463</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419</v>
      </c>
      <c r="DH115" s="1057"/>
      <c r="DI115" s="1057"/>
      <c r="DJ115" s="1057"/>
      <c r="DK115" s="1058"/>
      <c r="DL115" s="1059" t="s">
        <v>447</v>
      </c>
      <c r="DM115" s="1057"/>
      <c r="DN115" s="1057"/>
      <c r="DO115" s="1057"/>
      <c r="DP115" s="1058"/>
      <c r="DQ115" s="1059" t="s">
        <v>419</v>
      </c>
      <c r="DR115" s="1057"/>
      <c r="DS115" s="1057"/>
      <c r="DT115" s="1057"/>
      <c r="DU115" s="1058"/>
      <c r="DV115" s="1060" t="s">
        <v>419</v>
      </c>
      <c r="DW115" s="1061"/>
      <c r="DX115" s="1061"/>
      <c r="DY115" s="1061"/>
      <c r="DZ115" s="1062"/>
    </row>
    <row r="116" spans="1:130" s="248" customFormat="1" ht="26.25" customHeight="1" x14ac:dyDescent="0.15">
      <c r="A116" s="1054"/>
      <c r="B116" s="1055"/>
      <c r="C116" s="1063" t="s">
        <v>464</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419</v>
      </c>
      <c r="AB116" s="1057"/>
      <c r="AC116" s="1057"/>
      <c r="AD116" s="1057"/>
      <c r="AE116" s="1058"/>
      <c r="AF116" s="1059" t="s">
        <v>419</v>
      </c>
      <c r="AG116" s="1057"/>
      <c r="AH116" s="1057"/>
      <c r="AI116" s="1057"/>
      <c r="AJ116" s="1058"/>
      <c r="AK116" s="1059" t="s">
        <v>419</v>
      </c>
      <c r="AL116" s="1057"/>
      <c r="AM116" s="1057"/>
      <c r="AN116" s="1057"/>
      <c r="AO116" s="1058"/>
      <c r="AP116" s="1060" t="s">
        <v>447</v>
      </c>
      <c r="AQ116" s="1061"/>
      <c r="AR116" s="1061"/>
      <c r="AS116" s="1061"/>
      <c r="AT116" s="1062"/>
      <c r="AU116" s="998"/>
      <c r="AV116" s="999"/>
      <c r="AW116" s="999"/>
      <c r="AX116" s="999"/>
      <c r="AY116" s="999"/>
      <c r="AZ116" s="1065" t="s">
        <v>465</v>
      </c>
      <c r="BA116" s="1066"/>
      <c r="BB116" s="1066"/>
      <c r="BC116" s="1066"/>
      <c r="BD116" s="1066"/>
      <c r="BE116" s="1066"/>
      <c r="BF116" s="1066"/>
      <c r="BG116" s="1066"/>
      <c r="BH116" s="1066"/>
      <c r="BI116" s="1066"/>
      <c r="BJ116" s="1066"/>
      <c r="BK116" s="1066"/>
      <c r="BL116" s="1066"/>
      <c r="BM116" s="1066"/>
      <c r="BN116" s="1066"/>
      <c r="BO116" s="1066"/>
      <c r="BP116" s="1067"/>
      <c r="BQ116" s="1017" t="s">
        <v>419</v>
      </c>
      <c r="BR116" s="1018"/>
      <c r="BS116" s="1018"/>
      <c r="BT116" s="1018"/>
      <c r="BU116" s="1018"/>
      <c r="BV116" s="1018" t="s">
        <v>419</v>
      </c>
      <c r="BW116" s="1018"/>
      <c r="BX116" s="1018"/>
      <c r="BY116" s="1018"/>
      <c r="BZ116" s="1018"/>
      <c r="CA116" s="1018" t="s">
        <v>419</v>
      </c>
      <c r="CB116" s="1018"/>
      <c r="CC116" s="1018"/>
      <c r="CD116" s="1018"/>
      <c r="CE116" s="1018"/>
      <c r="CF116" s="1012" t="s">
        <v>419</v>
      </c>
      <c r="CG116" s="1013"/>
      <c r="CH116" s="1013"/>
      <c r="CI116" s="1013"/>
      <c r="CJ116" s="1013"/>
      <c r="CK116" s="1043"/>
      <c r="CL116" s="1044"/>
      <c r="CM116" s="1014" t="s">
        <v>466</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419</v>
      </c>
      <c r="DH116" s="1057"/>
      <c r="DI116" s="1057"/>
      <c r="DJ116" s="1057"/>
      <c r="DK116" s="1058"/>
      <c r="DL116" s="1059" t="s">
        <v>419</v>
      </c>
      <c r="DM116" s="1057"/>
      <c r="DN116" s="1057"/>
      <c r="DO116" s="1057"/>
      <c r="DP116" s="1058"/>
      <c r="DQ116" s="1059" t="s">
        <v>419</v>
      </c>
      <c r="DR116" s="1057"/>
      <c r="DS116" s="1057"/>
      <c r="DT116" s="1057"/>
      <c r="DU116" s="1058"/>
      <c r="DV116" s="1060" t="s">
        <v>419</v>
      </c>
      <c r="DW116" s="1061"/>
      <c r="DX116" s="1061"/>
      <c r="DY116" s="1061"/>
      <c r="DZ116" s="1062"/>
    </row>
    <row r="117" spans="1:130" s="248" customFormat="1" ht="26.25" customHeight="1" x14ac:dyDescent="0.15">
      <c r="A117" s="100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467</v>
      </c>
      <c r="Z117" s="984"/>
      <c r="AA117" s="1074">
        <v>1192420</v>
      </c>
      <c r="AB117" s="1075"/>
      <c r="AC117" s="1075"/>
      <c r="AD117" s="1075"/>
      <c r="AE117" s="1076"/>
      <c r="AF117" s="1077">
        <v>1200274</v>
      </c>
      <c r="AG117" s="1075"/>
      <c r="AH117" s="1075"/>
      <c r="AI117" s="1075"/>
      <c r="AJ117" s="1076"/>
      <c r="AK117" s="1077">
        <v>1187220</v>
      </c>
      <c r="AL117" s="1075"/>
      <c r="AM117" s="1075"/>
      <c r="AN117" s="1075"/>
      <c r="AO117" s="1076"/>
      <c r="AP117" s="1078"/>
      <c r="AQ117" s="1079"/>
      <c r="AR117" s="1079"/>
      <c r="AS117" s="1079"/>
      <c r="AT117" s="1080"/>
      <c r="AU117" s="998"/>
      <c r="AV117" s="999"/>
      <c r="AW117" s="999"/>
      <c r="AX117" s="999"/>
      <c r="AY117" s="999"/>
      <c r="AZ117" s="1065" t="s">
        <v>468</v>
      </c>
      <c r="BA117" s="1066"/>
      <c r="BB117" s="1066"/>
      <c r="BC117" s="1066"/>
      <c r="BD117" s="1066"/>
      <c r="BE117" s="1066"/>
      <c r="BF117" s="1066"/>
      <c r="BG117" s="1066"/>
      <c r="BH117" s="1066"/>
      <c r="BI117" s="1066"/>
      <c r="BJ117" s="1066"/>
      <c r="BK117" s="1066"/>
      <c r="BL117" s="1066"/>
      <c r="BM117" s="1066"/>
      <c r="BN117" s="1066"/>
      <c r="BO117" s="1066"/>
      <c r="BP117" s="1067"/>
      <c r="BQ117" s="1017" t="s">
        <v>419</v>
      </c>
      <c r="BR117" s="1018"/>
      <c r="BS117" s="1018"/>
      <c r="BT117" s="1018"/>
      <c r="BU117" s="1018"/>
      <c r="BV117" s="1018" t="s">
        <v>469</v>
      </c>
      <c r="BW117" s="1018"/>
      <c r="BX117" s="1018"/>
      <c r="BY117" s="1018"/>
      <c r="BZ117" s="1018"/>
      <c r="CA117" s="1018" t="s">
        <v>470</v>
      </c>
      <c r="CB117" s="1018"/>
      <c r="CC117" s="1018"/>
      <c r="CD117" s="1018"/>
      <c r="CE117" s="1018"/>
      <c r="CF117" s="1012" t="s">
        <v>471</v>
      </c>
      <c r="CG117" s="1013"/>
      <c r="CH117" s="1013"/>
      <c r="CI117" s="1013"/>
      <c r="CJ117" s="1013"/>
      <c r="CK117" s="1043"/>
      <c r="CL117" s="1044"/>
      <c r="CM117" s="1014" t="s">
        <v>472</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470</v>
      </c>
      <c r="DH117" s="1057"/>
      <c r="DI117" s="1057"/>
      <c r="DJ117" s="1057"/>
      <c r="DK117" s="1058"/>
      <c r="DL117" s="1059" t="s">
        <v>447</v>
      </c>
      <c r="DM117" s="1057"/>
      <c r="DN117" s="1057"/>
      <c r="DO117" s="1057"/>
      <c r="DP117" s="1058"/>
      <c r="DQ117" s="1059" t="s">
        <v>126</v>
      </c>
      <c r="DR117" s="1057"/>
      <c r="DS117" s="1057"/>
      <c r="DT117" s="1057"/>
      <c r="DU117" s="1058"/>
      <c r="DV117" s="1060" t="s">
        <v>471</v>
      </c>
      <c r="DW117" s="1061"/>
      <c r="DX117" s="1061"/>
      <c r="DY117" s="1061"/>
      <c r="DZ117" s="1062"/>
    </row>
    <row r="118" spans="1:130" s="248" customFormat="1" ht="26.25" customHeight="1" x14ac:dyDescent="0.15">
      <c r="A118" s="100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438</v>
      </c>
      <c r="AB118" s="983"/>
      <c r="AC118" s="983"/>
      <c r="AD118" s="983"/>
      <c r="AE118" s="984"/>
      <c r="AF118" s="982" t="s">
        <v>439</v>
      </c>
      <c r="AG118" s="983"/>
      <c r="AH118" s="983"/>
      <c r="AI118" s="983"/>
      <c r="AJ118" s="984"/>
      <c r="AK118" s="982" t="s">
        <v>307</v>
      </c>
      <c r="AL118" s="983"/>
      <c r="AM118" s="983"/>
      <c r="AN118" s="983"/>
      <c r="AO118" s="984"/>
      <c r="AP118" s="1069" t="s">
        <v>440</v>
      </c>
      <c r="AQ118" s="1070"/>
      <c r="AR118" s="1070"/>
      <c r="AS118" s="1070"/>
      <c r="AT118" s="1071"/>
      <c r="AU118" s="998"/>
      <c r="AV118" s="999"/>
      <c r="AW118" s="999"/>
      <c r="AX118" s="999"/>
      <c r="AY118" s="999"/>
      <c r="AZ118" s="1072" t="s">
        <v>473</v>
      </c>
      <c r="BA118" s="1063"/>
      <c r="BB118" s="1063"/>
      <c r="BC118" s="1063"/>
      <c r="BD118" s="1063"/>
      <c r="BE118" s="1063"/>
      <c r="BF118" s="1063"/>
      <c r="BG118" s="1063"/>
      <c r="BH118" s="1063"/>
      <c r="BI118" s="1063"/>
      <c r="BJ118" s="1063"/>
      <c r="BK118" s="1063"/>
      <c r="BL118" s="1063"/>
      <c r="BM118" s="1063"/>
      <c r="BN118" s="1063"/>
      <c r="BO118" s="1063"/>
      <c r="BP118" s="1064"/>
      <c r="BQ118" s="1095" t="s">
        <v>419</v>
      </c>
      <c r="BR118" s="1096"/>
      <c r="BS118" s="1096"/>
      <c r="BT118" s="1096"/>
      <c r="BU118" s="1096"/>
      <c r="BV118" s="1096" t="s">
        <v>471</v>
      </c>
      <c r="BW118" s="1096"/>
      <c r="BX118" s="1096"/>
      <c r="BY118" s="1096"/>
      <c r="BZ118" s="1096"/>
      <c r="CA118" s="1096" t="s">
        <v>470</v>
      </c>
      <c r="CB118" s="1096"/>
      <c r="CC118" s="1096"/>
      <c r="CD118" s="1096"/>
      <c r="CE118" s="1096"/>
      <c r="CF118" s="1012" t="s">
        <v>471</v>
      </c>
      <c r="CG118" s="1013"/>
      <c r="CH118" s="1013"/>
      <c r="CI118" s="1013"/>
      <c r="CJ118" s="1013"/>
      <c r="CK118" s="1043"/>
      <c r="CL118" s="1044"/>
      <c r="CM118" s="1014" t="s">
        <v>474</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126</v>
      </c>
      <c r="DH118" s="1057"/>
      <c r="DI118" s="1057"/>
      <c r="DJ118" s="1057"/>
      <c r="DK118" s="1058"/>
      <c r="DL118" s="1059" t="s">
        <v>126</v>
      </c>
      <c r="DM118" s="1057"/>
      <c r="DN118" s="1057"/>
      <c r="DO118" s="1057"/>
      <c r="DP118" s="1058"/>
      <c r="DQ118" s="1059" t="s">
        <v>419</v>
      </c>
      <c r="DR118" s="1057"/>
      <c r="DS118" s="1057"/>
      <c r="DT118" s="1057"/>
      <c r="DU118" s="1058"/>
      <c r="DV118" s="1060" t="s">
        <v>126</v>
      </c>
      <c r="DW118" s="1061"/>
      <c r="DX118" s="1061"/>
      <c r="DY118" s="1061"/>
      <c r="DZ118" s="1062"/>
    </row>
    <row r="119" spans="1:130" s="248" customFormat="1" ht="26.25" customHeight="1" x14ac:dyDescent="0.15">
      <c r="A119" s="1156" t="s">
        <v>444</v>
      </c>
      <c r="B119" s="1042"/>
      <c r="C119" s="1021" t="s">
        <v>445</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419</v>
      </c>
      <c r="AB119" s="990"/>
      <c r="AC119" s="990"/>
      <c r="AD119" s="990"/>
      <c r="AE119" s="991"/>
      <c r="AF119" s="992" t="s">
        <v>419</v>
      </c>
      <c r="AG119" s="990"/>
      <c r="AH119" s="990"/>
      <c r="AI119" s="990"/>
      <c r="AJ119" s="991"/>
      <c r="AK119" s="992" t="s">
        <v>126</v>
      </c>
      <c r="AL119" s="990"/>
      <c r="AM119" s="990"/>
      <c r="AN119" s="990"/>
      <c r="AO119" s="991"/>
      <c r="AP119" s="993" t="s">
        <v>470</v>
      </c>
      <c r="AQ119" s="994"/>
      <c r="AR119" s="994"/>
      <c r="AS119" s="994"/>
      <c r="AT119" s="995"/>
      <c r="AU119" s="1000"/>
      <c r="AV119" s="1001"/>
      <c r="AW119" s="1001"/>
      <c r="AX119" s="1001"/>
      <c r="AY119" s="1001"/>
      <c r="AZ119" s="279" t="s">
        <v>187</v>
      </c>
      <c r="BA119" s="279"/>
      <c r="BB119" s="279"/>
      <c r="BC119" s="279"/>
      <c r="BD119" s="279"/>
      <c r="BE119" s="279"/>
      <c r="BF119" s="279"/>
      <c r="BG119" s="279"/>
      <c r="BH119" s="279"/>
      <c r="BI119" s="279"/>
      <c r="BJ119" s="279"/>
      <c r="BK119" s="279"/>
      <c r="BL119" s="279"/>
      <c r="BM119" s="279"/>
      <c r="BN119" s="279"/>
      <c r="BO119" s="1073" t="s">
        <v>475</v>
      </c>
      <c r="BP119" s="1104"/>
      <c r="BQ119" s="1095">
        <v>15755565</v>
      </c>
      <c r="BR119" s="1096"/>
      <c r="BS119" s="1096"/>
      <c r="BT119" s="1096"/>
      <c r="BU119" s="1096"/>
      <c r="BV119" s="1096">
        <v>15922468</v>
      </c>
      <c r="BW119" s="1096"/>
      <c r="BX119" s="1096"/>
      <c r="BY119" s="1096"/>
      <c r="BZ119" s="1096"/>
      <c r="CA119" s="1096">
        <v>15828051</v>
      </c>
      <c r="CB119" s="1096"/>
      <c r="CC119" s="1096"/>
      <c r="CD119" s="1096"/>
      <c r="CE119" s="1096"/>
      <c r="CF119" s="1097"/>
      <c r="CG119" s="1098"/>
      <c r="CH119" s="1098"/>
      <c r="CI119" s="1098"/>
      <c r="CJ119" s="1099"/>
      <c r="CK119" s="1045"/>
      <c r="CL119" s="1046"/>
      <c r="CM119" s="1100" t="s">
        <v>476</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470</v>
      </c>
      <c r="DH119" s="1082"/>
      <c r="DI119" s="1082"/>
      <c r="DJ119" s="1082"/>
      <c r="DK119" s="1083"/>
      <c r="DL119" s="1081" t="s">
        <v>471</v>
      </c>
      <c r="DM119" s="1082"/>
      <c r="DN119" s="1082"/>
      <c r="DO119" s="1082"/>
      <c r="DP119" s="1083"/>
      <c r="DQ119" s="1081" t="s">
        <v>470</v>
      </c>
      <c r="DR119" s="1082"/>
      <c r="DS119" s="1082"/>
      <c r="DT119" s="1082"/>
      <c r="DU119" s="1083"/>
      <c r="DV119" s="1084" t="s">
        <v>477</v>
      </c>
      <c r="DW119" s="1085"/>
      <c r="DX119" s="1085"/>
      <c r="DY119" s="1085"/>
      <c r="DZ119" s="1086"/>
    </row>
    <row r="120" spans="1:130" s="248" customFormat="1" ht="26.25" customHeight="1" x14ac:dyDescent="0.15">
      <c r="A120" s="1157"/>
      <c r="B120" s="1044"/>
      <c r="C120" s="1014" t="s">
        <v>450</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419</v>
      </c>
      <c r="AB120" s="1057"/>
      <c r="AC120" s="1057"/>
      <c r="AD120" s="1057"/>
      <c r="AE120" s="1058"/>
      <c r="AF120" s="1059" t="s">
        <v>470</v>
      </c>
      <c r="AG120" s="1057"/>
      <c r="AH120" s="1057"/>
      <c r="AI120" s="1057"/>
      <c r="AJ120" s="1058"/>
      <c r="AK120" s="1059" t="s">
        <v>419</v>
      </c>
      <c r="AL120" s="1057"/>
      <c r="AM120" s="1057"/>
      <c r="AN120" s="1057"/>
      <c r="AO120" s="1058"/>
      <c r="AP120" s="1060" t="s">
        <v>447</v>
      </c>
      <c r="AQ120" s="1061"/>
      <c r="AR120" s="1061"/>
      <c r="AS120" s="1061"/>
      <c r="AT120" s="1062"/>
      <c r="AU120" s="1087" t="s">
        <v>478</v>
      </c>
      <c r="AV120" s="1088"/>
      <c r="AW120" s="1088"/>
      <c r="AX120" s="1088"/>
      <c r="AY120" s="1089"/>
      <c r="AZ120" s="1038" t="s">
        <v>479</v>
      </c>
      <c r="BA120" s="987"/>
      <c r="BB120" s="987"/>
      <c r="BC120" s="987"/>
      <c r="BD120" s="987"/>
      <c r="BE120" s="987"/>
      <c r="BF120" s="987"/>
      <c r="BG120" s="987"/>
      <c r="BH120" s="987"/>
      <c r="BI120" s="987"/>
      <c r="BJ120" s="987"/>
      <c r="BK120" s="987"/>
      <c r="BL120" s="987"/>
      <c r="BM120" s="987"/>
      <c r="BN120" s="987"/>
      <c r="BO120" s="987"/>
      <c r="BP120" s="988"/>
      <c r="BQ120" s="1024">
        <v>2060495</v>
      </c>
      <c r="BR120" s="1025"/>
      <c r="BS120" s="1025"/>
      <c r="BT120" s="1025"/>
      <c r="BU120" s="1025"/>
      <c r="BV120" s="1025">
        <v>2425618</v>
      </c>
      <c r="BW120" s="1025"/>
      <c r="BX120" s="1025"/>
      <c r="BY120" s="1025"/>
      <c r="BZ120" s="1025"/>
      <c r="CA120" s="1025">
        <v>3101648</v>
      </c>
      <c r="CB120" s="1025"/>
      <c r="CC120" s="1025"/>
      <c r="CD120" s="1025"/>
      <c r="CE120" s="1025"/>
      <c r="CF120" s="1039">
        <v>49.9</v>
      </c>
      <c r="CG120" s="1040"/>
      <c r="CH120" s="1040"/>
      <c r="CI120" s="1040"/>
      <c r="CJ120" s="1040"/>
      <c r="CK120" s="1105" t="s">
        <v>480</v>
      </c>
      <c r="CL120" s="1106"/>
      <c r="CM120" s="1106"/>
      <c r="CN120" s="1106"/>
      <c r="CO120" s="1107"/>
      <c r="CP120" s="1113" t="s">
        <v>410</v>
      </c>
      <c r="CQ120" s="1114"/>
      <c r="CR120" s="1114"/>
      <c r="CS120" s="1114"/>
      <c r="CT120" s="1114"/>
      <c r="CU120" s="1114"/>
      <c r="CV120" s="1114"/>
      <c r="CW120" s="1114"/>
      <c r="CX120" s="1114"/>
      <c r="CY120" s="1114"/>
      <c r="CZ120" s="1114"/>
      <c r="DA120" s="1114"/>
      <c r="DB120" s="1114"/>
      <c r="DC120" s="1114"/>
      <c r="DD120" s="1114"/>
      <c r="DE120" s="1114"/>
      <c r="DF120" s="1115"/>
      <c r="DG120" s="1024" t="s">
        <v>447</v>
      </c>
      <c r="DH120" s="1025"/>
      <c r="DI120" s="1025"/>
      <c r="DJ120" s="1025"/>
      <c r="DK120" s="1025"/>
      <c r="DL120" s="1025" t="s">
        <v>419</v>
      </c>
      <c r="DM120" s="1025"/>
      <c r="DN120" s="1025"/>
      <c r="DO120" s="1025"/>
      <c r="DP120" s="1025"/>
      <c r="DQ120" s="1025">
        <v>1726778</v>
      </c>
      <c r="DR120" s="1025"/>
      <c r="DS120" s="1025"/>
      <c r="DT120" s="1025"/>
      <c r="DU120" s="1025"/>
      <c r="DV120" s="1026">
        <v>27.8</v>
      </c>
      <c r="DW120" s="1026"/>
      <c r="DX120" s="1026"/>
      <c r="DY120" s="1026"/>
      <c r="DZ120" s="1027"/>
    </row>
    <row r="121" spans="1:130" s="248" customFormat="1" ht="26.25" customHeight="1" x14ac:dyDescent="0.15">
      <c r="A121" s="1157"/>
      <c r="B121" s="1044"/>
      <c r="C121" s="1065" t="s">
        <v>481</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470</v>
      </c>
      <c r="AB121" s="1057"/>
      <c r="AC121" s="1057"/>
      <c r="AD121" s="1057"/>
      <c r="AE121" s="1058"/>
      <c r="AF121" s="1059" t="s">
        <v>471</v>
      </c>
      <c r="AG121" s="1057"/>
      <c r="AH121" s="1057"/>
      <c r="AI121" s="1057"/>
      <c r="AJ121" s="1058"/>
      <c r="AK121" s="1059" t="s">
        <v>419</v>
      </c>
      <c r="AL121" s="1057"/>
      <c r="AM121" s="1057"/>
      <c r="AN121" s="1057"/>
      <c r="AO121" s="1058"/>
      <c r="AP121" s="1060" t="s">
        <v>471</v>
      </c>
      <c r="AQ121" s="1061"/>
      <c r="AR121" s="1061"/>
      <c r="AS121" s="1061"/>
      <c r="AT121" s="1062"/>
      <c r="AU121" s="1090"/>
      <c r="AV121" s="1091"/>
      <c r="AW121" s="1091"/>
      <c r="AX121" s="1091"/>
      <c r="AY121" s="1092"/>
      <c r="AZ121" s="1047" t="s">
        <v>482</v>
      </c>
      <c r="BA121" s="1048"/>
      <c r="BB121" s="1048"/>
      <c r="BC121" s="1048"/>
      <c r="BD121" s="1048"/>
      <c r="BE121" s="1048"/>
      <c r="BF121" s="1048"/>
      <c r="BG121" s="1048"/>
      <c r="BH121" s="1048"/>
      <c r="BI121" s="1048"/>
      <c r="BJ121" s="1048"/>
      <c r="BK121" s="1048"/>
      <c r="BL121" s="1048"/>
      <c r="BM121" s="1048"/>
      <c r="BN121" s="1048"/>
      <c r="BO121" s="1048"/>
      <c r="BP121" s="1049"/>
      <c r="BQ121" s="1017">
        <v>115131</v>
      </c>
      <c r="BR121" s="1018"/>
      <c r="BS121" s="1018"/>
      <c r="BT121" s="1018"/>
      <c r="BU121" s="1018"/>
      <c r="BV121" s="1018">
        <v>98037</v>
      </c>
      <c r="BW121" s="1018"/>
      <c r="BX121" s="1018"/>
      <c r="BY121" s="1018"/>
      <c r="BZ121" s="1018"/>
      <c r="CA121" s="1018">
        <v>80989</v>
      </c>
      <c r="CB121" s="1018"/>
      <c r="CC121" s="1018"/>
      <c r="CD121" s="1018"/>
      <c r="CE121" s="1018"/>
      <c r="CF121" s="1012">
        <v>1.3</v>
      </c>
      <c r="CG121" s="1013"/>
      <c r="CH121" s="1013"/>
      <c r="CI121" s="1013"/>
      <c r="CJ121" s="1013"/>
      <c r="CK121" s="1108"/>
      <c r="CL121" s="1109"/>
      <c r="CM121" s="1109"/>
      <c r="CN121" s="1109"/>
      <c r="CO121" s="1110"/>
      <c r="CP121" s="1118" t="s">
        <v>483</v>
      </c>
      <c r="CQ121" s="1119"/>
      <c r="CR121" s="1119"/>
      <c r="CS121" s="1119"/>
      <c r="CT121" s="1119"/>
      <c r="CU121" s="1119"/>
      <c r="CV121" s="1119"/>
      <c r="CW121" s="1119"/>
      <c r="CX121" s="1119"/>
      <c r="CY121" s="1119"/>
      <c r="CZ121" s="1119"/>
      <c r="DA121" s="1119"/>
      <c r="DB121" s="1119"/>
      <c r="DC121" s="1119"/>
      <c r="DD121" s="1119"/>
      <c r="DE121" s="1119"/>
      <c r="DF121" s="1120"/>
      <c r="DG121" s="1017">
        <v>151508</v>
      </c>
      <c r="DH121" s="1018"/>
      <c r="DI121" s="1018"/>
      <c r="DJ121" s="1018"/>
      <c r="DK121" s="1018"/>
      <c r="DL121" s="1018">
        <v>139636</v>
      </c>
      <c r="DM121" s="1018"/>
      <c r="DN121" s="1018"/>
      <c r="DO121" s="1018"/>
      <c r="DP121" s="1018"/>
      <c r="DQ121" s="1018">
        <v>127540</v>
      </c>
      <c r="DR121" s="1018"/>
      <c r="DS121" s="1018"/>
      <c r="DT121" s="1018"/>
      <c r="DU121" s="1018"/>
      <c r="DV121" s="1019">
        <v>2.1</v>
      </c>
      <c r="DW121" s="1019"/>
      <c r="DX121" s="1019"/>
      <c r="DY121" s="1019"/>
      <c r="DZ121" s="1020"/>
    </row>
    <row r="122" spans="1:130" s="248" customFormat="1" ht="26.25" customHeight="1" x14ac:dyDescent="0.15">
      <c r="A122" s="1157"/>
      <c r="B122" s="1044"/>
      <c r="C122" s="1014" t="s">
        <v>460</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419</v>
      </c>
      <c r="AB122" s="1057"/>
      <c r="AC122" s="1057"/>
      <c r="AD122" s="1057"/>
      <c r="AE122" s="1058"/>
      <c r="AF122" s="1059" t="s">
        <v>471</v>
      </c>
      <c r="AG122" s="1057"/>
      <c r="AH122" s="1057"/>
      <c r="AI122" s="1057"/>
      <c r="AJ122" s="1058"/>
      <c r="AK122" s="1059" t="s">
        <v>419</v>
      </c>
      <c r="AL122" s="1057"/>
      <c r="AM122" s="1057"/>
      <c r="AN122" s="1057"/>
      <c r="AO122" s="1058"/>
      <c r="AP122" s="1060" t="s">
        <v>470</v>
      </c>
      <c r="AQ122" s="1061"/>
      <c r="AR122" s="1061"/>
      <c r="AS122" s="1061"/>
      <c r="AT122" s="1062"/>
      <c r="AU122" s="1090"/>
      <c r="AV122" s="1091"/>
      <c r="AW122" s="1091"/>
      <c r="AX122" s="1091"/>
      <c r="AY122" s="1092"/>
      <c r="AZ122" s="1072" t="s">
        <v>484</v>
      </c>
      <c r="BA122" s="1063"/>
      <c r="BB122" s="1063"/>
      <c r="BC122" s="1063"/>
      <c r="BD122" s="1063"/>
      <c r="BE122" s="1063"/>
      <c r="BF122" s="1063"/>
      <c r="BG122" s="1063"/>
      <c r="BH122" s="1063"/>
      <c r="BI122" s="1063"/>
      <c r="BJ122" s="1063"/>
      <c r="BK122" s="1063"/>
      <c r="BL122" s="1063"/>
      <c r="BM122" s="1063"/>
      <c r="BN122" s="1063"/>
      <c r="BO122" s="1063"/>
      <c r="BP122" s="1064"/>
      <c r="BQ122" s="1095">
        <v>8329346</v>
      </c>
      <c r="BR122" s="1096"/>
      <c r="BS122" s="1096"/>
      <c r="BT122" s="1096"/>
      <c r="BU122" s="1096"/>
      <c r="BV122" s="1096">
        <v>8098197</v>
      </c>
      <c r="BW122" s="1096"/>
      <c r="BX122" s="1096"/>
      <c r="BY122" s="1096"/>
      <c r="BZ122" s="1096"/>
      <c r="CA122" s="1096">
        <v>8214473</v>
      </c>
      <c r="CB122" s="1096"/>
      <c r="CC122" s="1096"/>
      <c r="CD122" s="1096"/>
      <c r="CE122" s="1096"/>
      <c r="CF122" s="1116">
        <v>132.1</v>
      </c>
      <c r="CG122" s="1117"/>
      <c r="CH122" s="1117"/>
      <c r="CI122" s="1117"/>
      <c r="CJ122" s="1117"/>
      <c r="CK122" s="1108"/>
      <c r="CL122" s="1109"/>
      <c r="CM122" s="1109"/>
      <c r="CN122" s="1109"/>
      <c r="CO122" s="1110"/>
      <c r="CP122" s="1118" t="s">
        <v>408</v>
      </c>
      <c r="CQ122" s="1119"/>
      <c r="CR122" s="1119"/>
      <c r="CS122" s="1119"/>
      <c r="CT122" s="1119"/>
      <c r="CU122" s="1119"/>
      <c r="CV122" s="1119"/>
      <c r="CW122" s="1119"/>
      <c r="CX122" s="1119"/>
      <c r="CY122" s="1119"/>
      <c r="CZ122" s="1119"/>
      <c r="DA122" s="1119"/>
      <c r="DB122" s="1119"/>
      <c r="DC122" s="1119"/>
      <c r="DD122" s="1119"/>
      <c r="DE122" s="1119"/>
      <c r="DF122" s="1120"/>
      <c r="DG122" s="1017">
        <v>47626</v>
      </c>
      <c r="DH122" s="1018"/>
      <c r="DI122" s="1018"/>
      <c r="DJ122" s="1018"/>
      <c r="DK122" s="1018"/>
      <c r="DL122" s="1018">
        <v>47157</v>
      </c>
      <c r="DM122" s="1018"/>
      <c r="DN122" s="1018"/>
      <c r="DO122" s="1018"/>
      <c r="DP122" s="1018"/>
      <c r="DQ122" s="1018">
        <v>43862</v>
      </c>
      <c r="DR122" s="1018"/>
      <c r="DS122" s="1018"/>
      <c r="DT122" s="1018"/>
      <c r="DU122" s="1018"/>
      <c r="DV122" s="1019">
        <v>0.7</v>
      </c>
      <c r="DW122" s="1019"/>
      <c r="DX122" s="1019"/>
      <c r="DY122" s="1019"/>
      <c r="DZ122" s="1020"/>
    </row>
    <row r="123" spans="1:130" s="248" customFormat="1" ht="26.25" customHeight="1" x14ac:dyDescent="0.15">
      <c r="A123" s="1157"/>
      <c r="B123" s="1044"/>
      <c r="C123" s="1014" t="s">
        <v>466</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477</v>
      </c>
      <c r="AB123" s="1057"/>
      <c r="AC123" s="1057"/>
      <c r="AD123" s="1057"/>
      <c r="AE123" s="1058"/>
      <c r="AF123" s="1059" t="s">
        <v>419</v>
      </c>
      <c r="AG123" s="1057"/>
      <c r="AH123" s="1057"/>
      <c r="AI123" s="1057"/>
      <c r="AJ123" s="1058"/>
      <c r="AK123" s="1059" t="s">
        <v>126</v>
      </c>
      <c r="AL123" s="1057"/>
      <c r="AM123" s="1057"/>
      <c r="AN123" s="1057"/>
      <c r="AO123" s="1058"/>
      <c r="AP123" s="1060" t="s">
        <v>126</v>
      </c>
      <c r="AQ123" s="1061"/>
      <c r="AR123" s="1061"/>
      <c r="AS123" s="1061"/>
      <c r="AT123" s="1062"/>
      <c r="AU123" s="1093"/>
      <c r="AV123" s="1094"/>
      <c r="AW123" s="1094"/>
      <c r="AX123" s="1094"/>
      <c r="AY123" s="1094"/>
      <c r="AZ123" s="279" t="s">
        <v>187</v>
      </c>
      <c r="BA123" s="279"/>
      <c r="BB123" s="279"/>
      <c r="BC123" s="279"/>
      <c r="BD123" s="279"/>
      <c r="BE123" s="279"/>
      <c r="BF123" s="279"/>
      <c r="BG123" s="279"/>
      <c r="BH123" s="279"/>
      <c r="BI123" s="279"/>
      <c r="BJ123" s="279"/>
      <c r="BK123" s="279"/>
      <c r="BL123" s="279"/>
      <c r="BM123" s="279"/>
      <c r="BN123" s="279"/>
      <c r="BO123" s="1073" t="s">
        <v>485</v>
      </c>
      <c r="BP123" s="1104"/>
      <c r="BQ123" s="1163">
        <v>10504972</v>
      </c>
      <c r="BR123" s="1164"/>
      <c r="BS123" s="1164"/>
      <c r="BT123" s="1164"/>
      <c r="BU123" s="1164"/>
      <c r="BV123" s="1164">
        <v>10621852</v>
      </c>
      <c r="BW123" s="1164"/>
      <c r="BX123" s="1164"/>
      <c r="BY123" s="1164"/>
      <c r="BZ123" s="1164"/>
      <c r="CA123" s="1164">
        <v>11397110</v>
      </c>
      <c r="CB123" s="1164"/>
      <c r="CC123" s="1164"/>
      <c r="CD123" s="1164"/>
      <c r="CE123" s="1164"/>
      <c r="CF123" s="1097"/>
      <c r="CG123" s="1098"/>
      <c r="CH123" s="1098"/>
      <c r="CI123" s="1098"/>
      <c r="CJ123" s="1099"/>
      <c r="CK123" s="1108"/>
      <c r="CL123" s="1109"/>
      <c r="CM123" s="1109"/>
      <c r="CN123" s="1109"/>
      <c r="CO123" s="1110"/>
      <c r="CP123" s="1118" t="s">
        <v>486</v>
      </c>
      <c r="CQ123" s="1119"/>
      <c r="CR123" s="1119"/>
      <c r="CS123" s="1119"/>
      <c r="CT123" s="1119"/>
      <c r="CU123" s="1119"/>
      <c r="CV123" s="1119"/>
      <c r="CW123" s="1119"/>
      <c r="CX123" s="1119"/>
      <c r="CY123" s="1119"/>
      <c r="CZ123" s="1119"/>
      <c r="DA123" s="1119"/>
      <c r="DB123" s="1119"/>
      <c r="DC123" s="1119"/>
      <c r="DD123" s="1119"/>
      <c r="DE123" s="1119"/>
      <c r="DF123" s="1120"/>
      <c r="DG123" s="1056">
        <v>16102</v>
      </c>
      <c r="DH123" s="1057"/>
      <c r="DI123" s="1057"/>
      <c r="DJ123" s="1057"/>
      <c r="DK123" s="1058"/>
      <c r="DL123" s="1059">
        <v>10153</v>
      </c>
      <c r="DM123" s="1057"/>
      <c r="DN123" s="1057"/>
      <c r="DO123" s="1057"/>
      <c r="DP123" s="1058"/>
      <c r="DQ123" s="1059">
        <v>5809</v>
      </c>
      <c r="DR123" s="1057"/>
      <c r="DS123" s="1057"/>
      <c r="DT123" s="1057"/>
      <c r="DU123" s="1058"/>
      <c r="DV123" s="1060">
        <v>0.1</v>
      </c>
      <c r="DW123" s="1061"/>
      <c r="DX123" s="1061"/>
      <c r="DY123" s="1061"/>
      <c r="DZ123" s="1062"/>
    </row>
    <row r="124" spans="1:130" s="248" customFormat="1" ht="26.25" customHeight="1" thickBot="1" x14ac:dyDescent="0.2">
      <c r="A124" s="1157"/>
      <c r="B124" s="1044"/>
      <c r="C124" s="1014" t="s">
        <v>472</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419</v>
      </c>
      <c r="AB124" s="1057"/>
      <c r="AC124" s="1057"/>
      <c r="AD124" s="1057"/>
      <c r="AE124" s="1058"/>
      <c r="AF124" s="1059" t="s">
        <v>419</v>
      </c>
      <c r="AG124" s="1057"/>
      <c r="AH124" s="1057"/>
      <c r="AI124" s="1057"/>
      <c r="AJ124" s="1058"/>
      <c r="AK124" s="1059" t="s">
        <v>419</v>
      </c>
      <c r="AL124" s="1057"/>
      <c r="AM124" s="1057"/>
      <c r="AN124" s="1057"/>
      <c r="AO124" s="1058"/>
      <c r="AP124" s="1060" t="s">
        <v>126</v>
      </c>
      <c r="AQ124" s="1061"/>
      <c r="AR124" s="1061"/>
      <c r="AS124" s="1061"/>
      <c r="AT124" s="1062"/>
      <c r="AU124" s="1159" t="s">
        <v>487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88.1</v>
      </c>
      <c r="BR124" s="1126"/>
      <c r="BS124" s="1126"/>
      <c r="BT124" s="1126"/>
      <c r="BU124" s="1126"/>
      <c r="BV124" s="1126">
        <v>89.2</v>
      </c>
      <c r="BW124" s="1126"/>
      <c r="BX124" s="1126"/>
      <c r="BY124" s="1126"/>
      <c r="BZ124" s="1126"/>
      <c r="CA124" s="1126">
        <v>71.2</v>
      </c>
      <c r="CB124" s="1126"/>
      <c r="CC124" s="1126"/>
      <c r="CD124" s="1126"/>
      <c r="CE124" s="1126"/>
      <c r="CF124" s="1127"/>
      <c r="CG124" s="1128"/>
      <c r="CH124" s="1128"/>
      <c r="CI124" s="1128"/>
      <c r="CJ124" s="1129"/>
      <c r="CK124" s="1111"/>
      <c r="CL124" s="1111"/>
      <c r="CM124" s="1111"/>
      <c r="CN124" s="1111"/>
      <c r="CO124" s="1112"/>
      <c r="CP124" s="1118" t="s">
        <v>488</v>
      </c>
      <c r="CQ124" s="1119"/>
      <c r="CR124" s="1119"/>
      <c r="CS124" s="1119"/>
      <c r="CT124" s="1119"/>
      <c r="CU124" s="1119"/>
      <c r="CV124" s="1119"/>
      <c r="CW124" s="1119"/>
      <c r="CX124" s="1119"/>
      <c r="CY124" s="1119"/>
      <c r="CZ124" s="1119"/>
      <c r="DA124" s="1119"/>
      <c r="DB124" s="1119"/>
      <c r="DC124" s="1119"/>
      <c r="DD124" s="1119"/>
      <c r="DE124" s="1119"/>
      <c r="DF124" s="1120"/>
      <c r="DG124" s="1103">
        <v>2154961</v>
      </c>
      <c r="DH124" s="1082"/>
      <c r="DI124" s="1082"/>
      <c r="DJ124" s="1082"/>
      <c r="DK124" s="1083"/>
      <c r="DL124" s="1081">
        <v>2008470</v>
      </c>
      <c r="DM124" s="1082"/>
      <c r="DN124" s="1082"/>
      <c r="DO124" s="1082"/>
      <c r="DP124" s="1083"/>
      <c r="DQ124" s="1081" t="s">
        <v>126</v>
      </c>
      <c r="DR124" s="1082"/>
      <c r="DS124" s="1082"/>
      <c r="DT124" s="1082"/>
      <c r="DU124" s="1083"/>
      <c r="DV124" s="1084" t="s">
        <v>419</v>
      </c>
      <c r="DW124" s="1085"/>
      <c r="DX124" s="1085"/>
      <c r="DY124" s="1085"/>
      <c r="DZ124" s="1086"/>
    </row>
    <row r="125" spans="1:130" s="248" customFormat="1" ht="26.25" customHeight="1" x14ac:dyDescent="0.15">
      <c r="A125" s="1157"/>
      <c r="B125" s="1044"/>
      <c r="C125" s="1014" t="s">
        <v>474</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419</v>
      </c>
      <c r="AB125" s="1057"/>
      <c r="AC125" s="1057"/>
      <c r="AD125" s="1057"/>
      <c r="AE125" s="1058"/>
      <c r="AF125" s="1059" t="s">
        <v>447</v>
      </c>
      <c r="AG125" s="1057"/>
      <c r="AH125" s="1057"/>
      <c r="AI125" s="1057"/>
      <c r="AJ125" s="1058"/>
      <c r="AK125" s="1059" t="s">
        <v>469</v>
      </c>
      <c r="AL125" s="1057"/>
      <c r="AM125" s="1057"/>
      <c r="AN125" s="1057"/>
      <c r="AO125" s="1058"/>
      <c r="AP125" s="1060" t="s">
        <v>470</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489</v>
      </c>
      <c r="CL125" s="1106"/>
      <c r="CM125" s="1106"/>
      <c r="CN125" s="1106"/>
      <c r="CO125" s="1107"/>
      <c r="CP125" s="1038" t="s">
        <v>490</v>
      </c>
      <c r="CQ125" s="987"/>
      <c r="CR125" s="987"/>
      <c r="CS125" s="987"/>
      <c r="CT125" s="987"/>
      <c r="CU125" s="987"/>
      <c r="CV125" s="987"/>
      <c r="CW125" s="987"/>
      <c r="CX125" s="987"/>
      <c r="CY125" s="987"/>
      <c r="CZ125" s="987"/>
      <c r="DA125" s="987"/>
      <c r="DB125" s="987"/>
      <c r="DC125" s="987"/>
      <c r="DD125" s="987"/>
      <c r="DE125" s="987"/>
      <c r="DF125" s="988"/>
      <c r="DG125" s="1024" t="s">
        <v>126</v>
      </c>
      <c r="DH125" s="1025"/>
      <c r="DI125" s="1025"/>
      <c r="DJ125" s="1025"/>
      <c r="DK125" s="1025"/>
      <c r="DL125" s="1025" t="s">
        <v>126</v>
      </c>
      <c r="DM125" s="1025"/>
      <c r="DN125" s="1025"/>
      <c r="DO125" s="1025"/>
      <c r="DP125" s="1025"/>
      <c r="DQ125" s="1025" t="s">
        <v>447</v>
      </c>
      <c r="DR125" s="1025"/>
      <c r="DS125" s="1025"/>
      <c r="DT125" s="1025"/>
      <c r="DU125" s="1025"/>
      <c r="DV125" s="1026" t="s">
        <v>126</v>
      </c>
      <c r="DW125" s="1026"/>
      <c r="DX125" s="1026"/>
      <c r="DY125" s="1026"/>
      <c r="DZ125" s="1027"/>
    </row>
    <row r="126" spans="1:130" s="248" customFormat="1" ht="26.25" customHeight="1" thickBot="1" x14ac:dyDescent="0.2">
      <c r="A126" s="1157"/>
      <c r="B126" s="1044"/>
      <c r="C126" s="1014" t="s">
        <v>476</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419</v>
      </c>
      <c r="AB126" s="1057"/>
      <c r="AC126" s="1057"/>
      <c r="AD126" s="1057"/>
      <c r="AE126" s="1058"/>
      <c r="AF126" s="1059" t="s">
        <v>470</v>
      </c>
      <c r="AG126" s="1057"/>
      <c r="AH126" s="1057"/>
      <c r="AI126" s="1057"/>
      <c r="AJ126" s="1058"/>
      <c r="AK126" s="1059" t="s">
        <v>470</v>
      </c>
      <c r="AL126" s="1057"/>
      <c r="AM126" s="1057"/>
      <c r="AN126" s="1057"/>
      <c r="AO126" s="1058"/>
      <c r="AP126" s="1060" t="s">
        <v>469</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491</v>
      </c>
      <c r="CQ126" s="1048"/>
      <c r="CR126" s="1048"/>
      <c r="CS126" s="1048"/>
      <c r="CT126" s="1048"/>
      <c r="CU126" s="1048"/>
      <c r="CV126" s="1048"/>
      <c r="CW126" s="1048"/>
      <c r="CX126" s="1048"/>
      <c r="CY126" s="1048"/>
      <c r="CZ126" s="1048"/>
      <c r="DA126" s="1048"/>
      <c r="DB126" s="1048"/>
      <c r="DC126" s="1048"/>
      <c r="DD126" s="1048"/>
      <c r="DE126" s="1048"/>
      <c r="DF126" s="1049"/>
      <c r="DG126" s="1017" t="s">
        <v>419</v>
      </c>
      <c r="DH126" s="1018"/>
      <c r="DI126" s="1018"/>
      <c r="DJ126" s="1018"/>
      <c r="DK126" s="1018"/>
      <c r="DL126" s="1018" t="s">
        <v>419</v>
      </c>
      <c r="DM126" s="1018"/>
      <c r="DN126" s="1018"/>
      <c r="DO126" s="1018"/>
      <c r="DP126" s="1018"/>
      <c r="DQ126" s="1018" t="s">
        <v>126</v>
      </c>
      <c r="DR126" s="1018"/>
      <c r="DS126" s="1018"/>
      <c r="DT126" s="1018"/>
      <c r="DU126" s="1018"/>
      <c r="DV126" s="1019" t="s">
        <v>447</v>
      </c>
      <c r="DW126" s="1019"/>
      <c r="DX126" s="1019"/>
      <c r="DY126" s="1019"/>
      <c r="DZ126" s="1020"/>
    </row>
    <row r="127" spans="1:130" s="248" customFormat="1" ht="26.25" customHeight="1" x14ac:dyDescent="0.15">
      <c r="A127" s="1158"/>
      <c r="B127" s="1046"/>
      <c r="C127" s="1100" t="s">
        <v>492</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126</v>
      </c>
      <c r="AB127" s="1057"/>
      <c r="AC127" s="1057"/>
      <c r="AD127" s="1057"/>
      <c r="AE127" s="1058"/>
      <c r="AF127" s="1059" t="s">
        <v>447</v>
      </c>
      <c r="AG127" s="1057"/>
      <c r="AH127" s="1057"/>
      <c r="AI127" s="1057"/>
      <c r="AJ127" s="1058"/>
      <c r="AK127" s="1059" t="s">
        <v>447</v>
      </c>
      <c r="AL127" s="1057"/>
      <c r="AM127" s="1057"/>
      <c r="AN127" s="1057"/>
      <c r="AO127" s="1058"/>
      <c r="AP127" s="1060" t="s">
        <v>470</v>
      </c>
      <c r="AQ127" s="1061"/>
      <c r="AR127" s="1061"/>
      <c r="AS127" s="1061"/>
      <c r="AT127" s="1062"/>
      <c r="AU127" s="284"/>
      <c r="AV127" s="284"/>
      <c r="AW127" s="284"/>
      <c r="AX127" s="1130" t="s">
        <v>493</v>
      </c>
      <c r="AY127" s="1131"/>
      <c r="AZ127" s="1131"/>
      <c r="BA127" s="1131"/>
      <c r="BB127" s="1131"/>
      <c r="BC127" s="1131"/>
      <c r="BD127" s="1131"/>
      <c r="BE127" s="1132"/>
      <c r="BF127" s="1133" t="s">
        <v>494</v>
      </c>
      <c r="BG127" s="1131"/>
      <c r="BH127" s="1131"/>
      <c r="BI127" s="1131"/>
      <c r="BJ127" s="1131"/>
      <c r="BK127" s="1131"/>
      <c r="BL127" s="1132"/>
      <c r="BM127" s="1133" t="s">
        <v>495</v>
      </c>
      <c r="BN127" s="1131"/>
      <c r="BO127" s="1131"/>
      <c r="BP127" s="1131"/>
      <c r="BQ127" s="1131"/>
      <c r="BR127" s="1131"/>
      <c r="BS127" s="1132"/>
      <c r="BT127" s="1133" t="s">
        <v>496</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497</v>
      </c>
      <c r="CQ127" s="1048"/>
      <c r="CR127" s="1048"/>
      <c r="CS127" s="1048"/>
      <c r="CT127" s="1048"/>
      <c r="CU127" s="1048"/>
      <c r="CV127" s="1048"/>
      <c r="CW127" s="1048"/>
      <c r="CX127" s="1048"/>
      <c r="CY127" s="1048"/>
      <c r="CZ127" s="1048"/>
      <c r="DA127" s="1048"/>
      <c r="DB127" s="1048"/>
      <c r="DC127" s="1048"/>
      <c r="DD127" s="1048"/>
      <c r="DE127" s="1048"/>
      <c r="DF127" s="1049"/>
      <c r="DG127" s="1017" t="s">
        <v>447</v>
      </c>
      <c r="DH127" s="1018"/>
      <c r="DI127" s="1018"/>
      <c r="DJ127" s="1018"/>
      <c r="DK127" s="1018"/>
      <c r="DL127" s="1018" t="s">
        <v>469</v>
      </c>
      <c r="DM127" s="1018"/>
      <c r="DN127" s="1018"/>
      <c r="DO127" s="1018"/>
      <c r="DP127" s="1018"/>
      <c r="DQ127" s="1018" t="s">
        <v>447</v>
      </c>
      <c r="DR127" s="1018"/>
      <c r="DS127" s="1018"/>
      <c r="DT127" s="1018"/>
      <c r="DU127" s="1018"/>
      <c r="DV127" s="1019" t="s">
        <v>470</v>
      </c>
      <c r="DW127" s="1019"/>
      <c r="DX127" s="1019"/>
      <c r="DY127" s="1019"/>
      <c r="DZ127" s="1020"/>
    </row>
    <row r="128" spans="1:130" s="248" customFormat="1" ht="26.25" customHeight="1" thickBot="1" x14ac:dyDescent="0.2">
      <c r="A128" s="1141" t="s">
        <v>498</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499</v>
      </c>
      <c r="X128" s="1143"/>
      <c r="Y128" s="1143"/>
      <c r="Z128" s="1144"/>
      <c r="AA128" s="1145">
        <v>26943</v>
      </c>
      <c r="AB128" s="1146"/>
      <c r="AC128" s="1146"/>
      <c r="AD128" s="1146"/>
      <c r="AE128" s="1147"/>
      <c r="AF128" s="1148">
        <v>19190</v>
      </c>
      <c r="AG128" s="1146"/>
      <c r="AH128" s="1146"/>
      <c r="AI128" s="1146"/>
      <c r="AJ128" s="1147"/>
      <c r="AK128" s="1148">
        <v>2485</v>
      </c>
      <c r="AL128" s="1146"/>
      <c r="AM128" s="1146"/>
      <c r="AN128" s="1146"/>
      <c r="AO128" s="1147"/>
      <c r="AP128" s="1149"/>
      <c r="AQ128" s="1150"/>
      <c r="AR128" s="1150"/>
      <c r="AS128" s="1150"/>
      <c r="AT128" s="1151"/>
      <c r="AU128" s="284"/>
      <c r="AV128" s="284"/>
      <c r="AW128" s="284"/>
      <c r="AX128" s="986" t="s">
        <v>500</v>
      </c>
      <c r="AY128" s="987"/>
      <c r="AZ128" s="987"/>
      <c r="BA128" s="987"/>
      <c r="BB128" s="987"/>
      <c r="BC128" s="987"/>
      <c r="BD128" s="987"/>
      <c r="BE128" s="988"/>
      <c r="BF128" s="1152" t="s">
        <v>419</v>
      </c>
      <c r="BG128" s="1153"/>
      <c r="BH128" s="1153"/>
      <c r="BI128" s="1153"/>
      <c r="BJ128" s="1153"/>
      <c r="BK128" s="1153"/>
      <c r="BL128" s="1154"/>
      <c r="BM128" s="1152">
        <v>14.06</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501</v>
      </c>
      <c r="CQ128" s="1135"/>
      <c r="CR128" s="1135"/>
      <c r="CS128" s="1135"/>
      <c r="CT128" s="1135"/>
      <c r="CU128" s="1135"/>
      <c r="CV128" s="1135"/>
      <c r="CW128" s="1135"/>
      <c r="CX128" s="1135"/>
      <c r="CY128" s="1135"/>
      <c r="CZ128" s="1135"/>
      <c r="DA128" s="1135"/>
      <c r="DB128" s="1135"/>
      <c r="DC128" s="1135"/>
      <c r="DD128" s="1135"/>
      <c r="DE128" s="1135"/>
      <c r="DF128" s="1136"/>
      <c r="DG128" s="1137" t="s">
        <v>470</v>
      </c>
      <c r="DH128" s="1138"/>
      <c r="DI128" s="1138"/>
      <c r="DJ128" s="1138"/>
      <c r="DK128" s="1138"/>
      <c r="DL128" s="1138" t="s">
        <v>419</v>
      </c>
      <c r="DM128" s="1138"/>
      <c r="DN128" s="1138"/>
      <c r="DO128" s="1138"/>
      <c r="DP128" s="1138"/>
      <c r="DQ128" s="1138" t="s">
        <v>419</v>
      </c>
      <c r="DR128" s="1138"/>
      <c r="DS128" s="1138"/>
      <c r="DT128" s="1138"/>
      <c r="DU128" s="1138"/>
      <c r="DV128" s="1139" t="s">
        <v>419</v>
      </c>
      <c r="DW128" s="1139"/>
      <c r="DX128" s="1139"/>
      <c r="DY128" s="1139"/>
      <c r="DZ128" s="1140"/>
    </row>
    <row r="129" spans="1:131" s="248"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502</v>
      </c>
      <c r="X129" s="1172"/>
      <c r="Y129" s="1172"/>
      <c r="Z129" s="1173"/>
      <c r="AA129" s="1056">
        <v>6678120</v>
      </c>
      <c r="AB129" s="1057"/>
      <c r="AC129" s="1057"/>
      <c r="AD129" s="1057"/>
      <c r="AE129" s="1058"/>
      <c r="AF129" s="1059">
        <v>6660749</v>
      </c>
      <c r="AG129" s="1057"/>
      <c r="AH129" s="1057"/>
      <c r="AI129" s="1057"/>
      <c r="AJ129" s="1058"/>
      <c r="AK129" s="1059">
        <v>6953021</v>
      </c>
      <c r="AL129" s="1057"/>
      <c r="AM129" s="1057"/>
      <c r="AN129" s="1057"/>
      <c r="AO129" s="1058"/>
      <c r="AP129" s="1174"/>
      <c r="AQ129" s="1175"/>
      <c r="AR129" s="1175"/>
      <c r="AS129" s="1175"/>
      <c r="AT129" s="1176"/>
      <c r="AU129" s="286"/>
      <c r="AV129" s="286"/>
      <c r="AW129" s="286"/>
      <c r="AX129" s="1165" t="s">
        <v>503</v>
      </c>
      <c r="AY129" s="1048"/>
      <c r="AZ129" s="1048"/>
      <c r="BA129" s="1048"/>
      <c r="BB129" s="1048"/>
      <c r="BC129" s="1048"/>
      <c r="BD129" s="1048"/>
      <c r="BE129" s="1049"/>
      <c r="BF129" s="1166" t="s">
        <v>469</v>
      </c>
      <c r="BG129" s="1167"/>
      <c r="BH129" s="1167"/>
      <c r="BI129" s="1167"/>
      <c r="BJ129" s="1167"/>
      <c r="BK129" s="1167"/>
      <c r="BL129" s="1168"/>
      <c r="BM129" s="1166">
        <v>19.059999999999999</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504</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505</v>
      </c>
      <c r="X130" s="1172"/>
      <c r="Y130" s="1172"/>
      <c r="Z130" s="1173"/>
      <c r="AA130" s="1056">
        <v>723882</v>
      </c>
      <c r="AB130" s="1057"/>
      <c r="AC130" s="1057"/>
      <c r="AD130" s="1057"/>
      <c r="AE130" s="1058"/>
      <c r="AF130" s="1059">
        <v>721564</v>
      </c>
      <c r="AG130" s="1057"/>
      <c r="AH130" s="1057"/>
      <c r="AI130" s="1057"/>
      <c r="AJ130" s="1058"/>
      <c r="AK130" s="1059">
        <v>732475</v>
      </c>
      <c r="AL130" s="1057"/>
      <c r="AM130" s="1057"/>
      <c r="AN130" s="1057"/>
      <c r="AO130" s="1058"/>
      <c r="AP130" s="1174"/>
      <c r="AQ130" s="1175"/>
      <c r="AR130" s="1175"/>
      <c r="AS130" s="1175"/>
      <c r="AT130" s="1176"/>
      <c r="AU130" s="286"/>
      <c r="AV130" s="286"/>
      <c r="AW130" s="286"/>
      <c r="AX130" s="1165" t="s">
        <v>506</v>
      </c>
      <c r="AY130" s="1048"/>
      <c r="AZ130" s="1048"/>
      <c r="BA130" s="1048"/>
      <c r="BB130" s="1048"/>
      <c r="BC130" s="1048"/>
      <c r="BD130" s="1048"/>
      <c r="BE130" s="1049"/>
      <c r="BF130" s="1202">
        <v>7.4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507</v>
      </c>
      <c r="X131" s="1210"/>
      <c r="Y131" s="1210"/>
      <c r="Z131" s="1211"/>
      <c r="AA131" s="1103">
        <v>5954238</v>
      </c>
      <c r="AB131" s="1082"/>
      <c r="AC131" s="1082"/>
      <c r="AD131" s="1082"/>
      <c r="AE131" s="1083"/>
      <c r="AF131" s="1081">
        <v>5939185</v>
      </c>
      <c r="AG131" s="1082"/>
      <c r="AH131" s="1082"/>
      <c r="AI131" s="1082"/>
      <c r="AJ131" s="1083"/>
      <c r="AK131" s="1081">
        <v>6220546</v>
      </c>
      <c r="AL131" s="1082"/>
      <c r="AM131" s="1082"/>
      <c r="AN131" s="1082"/>
      <c r="AO131" s="1083"/>
      <c r="AP131" s="1212"/>
      <c r="AQ131" s="1213"/>
      <c r="AR131" s="1213"/>
      <c r="AS131" s="1213"/>
      <c r="AT131" s="1214"/>
      <c r="AU131" s="286"/>
      <c r="AV131" s="286"/>
      <c r="AW131" s="286"/>
      <c r="AX131" s="1184" t="s">
        <v>508</v>
      </c>
      <c r="AY131" s="1135"/>
      <c r="AZ131" s="1135"/>
      <c r="BA131" s="1135"/>
      <c r="BB131" s="1135"/>
      <c r="BC131" s="1135"/>
      <c r="BD131" s="1135"/>
      <c r="BE131" s="1136"/>
      <c r="BF131" s="1185">
        <v>71.2</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509</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510</v>
      </c>
      <c r="W132" s="1195"/>
      <c r="X132" s="1195"/>
      <c r="Y132" s="1195"/>
      <c r="Z132" s="1196"/>
      <c r="AA132" s="1197">
        <v>7.4164821759999997</v>
      </c>
      <c r="AB132" s="1198"/>
      <c r="AC132" s="1198"/>
      <c r="AD132" s="1198"/>
      <c r="AE132" s="1199"/>
      <c r="AF132" s="1200">
        <v>7.7370885060000001</v>
      </c>
      <c r="AG132" s="1198"/>
      <c r="AH132" s="1198"/>
      <c r="AI132" s="1198"/>
      <c r="AJ132" s="1199"/>
      <c r="AK132" s="1200">
        <v>7.2704228860000004</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511</v>
      </c>
      <c r="W133" s="1178"/>
      <c r="X133" s="1178"/>
      <c r="Y133" s="1178"/>
      <c r="Z133" s="1179"/>
      <c r="AA133" s="1180">
        <v>7.5</v>
      </c>
      <c r="AB133" s="1181"/>
      <c r="AC133" s="1181"/>
      <c r="AD133" s="1181"/>
      <c r="AE133" s="1182"/>
      <c r="AF133" s="1180">
        <v>7.5</v>
      </c>
      <c r="AG133" s="1181"/>
      <c r="AH133" s="1181"/>
      <c r="AI133" s="1181"/>
      <c r="AJ133" s="1182"/>
      <c r="AK133" s="1180">
        <v>7.4</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CjDUyTNabmAhCkyp3C4EJFs7dDWy1cm7CmxSzJAPGRo/UqL71Hj6v8DnzWJR/A2ZiiHjbhnIFUdXETidhQDJg==" saltValue="F22C2skgtcIY9HI8wpE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x3fEUtSM65QI+Gk50IQKtsJInEcxvl9dtrh6LecbKEcL8QLB1z3J//gk7xObLdwFIiE2qL7gFBGs+8a3gGFDg==" saltValue="9EWS97EVeFKNKf8hY389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2MAr0hEMmQk7mvXwdmGe4uHihCqlXYMyYjIOWbjgiDR5rPcct8HQs8QLg7OuS9q6drDPWq7IgD2hW3ZNK1XDQ==" saltValue="1Su+0D5f5SlG/JJ2w/t0C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520</v>
      </c>
      <c r="AL9" s="1218"/>
      <c r="AM9" s="1218"/>
      <c r="AN9" s="1219"/>
      <c r="AO9" s="314">
        <v>2195866</v>
      </c>
      <c r="AP9" s="314">
        <v>78365</v>
      </c>
      <c r="AQ9" s="315">
        <v>71124</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521</v>
      </c>
      <c r="AL10" s="1218"/>
      <c r="AM10" s="1218"/>
      <c r="AN10" s="1219"/>
      <c r="AO10" s="317">
        <v>58745</v>
      </c>
      <c r="AP10" s="317">
        <v>2096</v>
      </c>
      <c r="AQ10" s="318">
        <v>8282</v>
      </c>
      <c r="AR10" s="319">
        <v>-74.7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522</v>
      </c>
      <c r="AL11" s="1218"/>
      <c r="AM11" s="1218"/>
      <c r="AN11" s="1219"/>
      <c r="AO11" s="317">
        <v>22291</v>
      </c>
      <c r="AP11" s="317">
        <v>796</v>
      </c>
      <c r="AQ11" s="318">
        <v>547</v>
      </c>
      <c r="AR11" s="319">
        <v>45.5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523</v>
      </c>
      <c r="AL12" s="1218"/>
      <c r="AM12" s="1218"/>
      <c r="AN12" s="1219"/>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525</v>
      </c>
      <c r="AL13" s="1218"/>
      <c r="AM13" s="1218"/>
      <c r="AN13" s="1219"/>
      <c r="AO13" s="317">
        <v>77897</v>
      </c>
      <c r="AP13" s="317">
        <v>2780</v>
      </c>
      <c r="AQ13" s="318">
        <v>2930</v>
      </c>
      <c r="AR13" s="319">
        <v>-5.0999999999999996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526</v>
      </c>
      <c r="AL14" s="1218"/>
      <c r="AM14" s="1218"/>
      <c r="AN14" s="1219"/>
      <c r="AO14" s="317">
        <v>42200</v>
      </c>
      <c r="AP14" s="317">
        <v>1506</v>
      </c>
      <c r="AQ14" s="318">
        <v>1382</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527</v>
      </c>
      <c r="AL15" s="1224"/>
      <c r="AM15" s="1224"/>
      <c r="AN15" s="1225"/>
      <c r="AO15" s="317">
        <v>-139806</v>
      </c>
      <c r="AP15" s="317">
        <v>-4989</v>
      </c>
      <c r="AQ15" s="318">
        <v>-4924</v>
      </c>
      <c r="AR15" s="319">
        <v>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187</v>
      </c>
      <c r="AL16" s="1224"/>
      <c r="AM16" s="1224"/>
      <c r="AN16" s="1225"/>
      <c r="AO16" s="317">
        <v>2257193</v>
      </c>
      <c r="AP16" s="317">
        <v>80554</v>
      </c>
      <c r="AQ16" s="318">
        <v>79347</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532</v>
      </c>
      <c r="AL21" s="1227"/>
      <c r="AM21" s="1227"/>
      <c r="AN21" s="1228"/>
      <c r="AO21" s="330">
        <v>9.0299999999999994</v>
      </c>
      <c r="AP21" s="331">
        <v>7.49</v>
      </c>
      <c r="AQ21" s="332">
        <v>1.54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533</v>
      </c>
      <c r="AL22" s="1227"/>
      <c r="AM22" s="1227"/>
      <c r="AN22" s="1228"/>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537</v>
      </c>
      <c r="AL32" s="1221"/>
      <c r="AM32" s="1221"/>
      <c r="AN32" s="1222"/>
      <c r="AO32" s="345">
        <v>853916</v>
      </c>
      <c r="AP32" s="345">
        <v>30474</v>
      </c>
      <c r="AQ32" s="346">
        <v>30764</v>
      </c>
      <c r="AR32" s="347">
        <v>-0.9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538</v>
      </c>
      <c r="AL33" s="1221"/>
      <c r="AM33" s="1221"/>
      <c r="AN33" s="1222"/>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539</v>
      </c>
      <c r="AL34" s="1221"/>
      <c r="AM34" s="1221"/>
      <c r="AN34" s="1222"/>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540</v>
      </c>
      <c r="AL35" s="1221"/>
      <c r="AM35" s="1221"/>
      <c r="AN35" s="1222"/>
      <c r="AO35" s="345">
        <v>186118</v>
      </c>
      <c r="AP35" s="345">
        <v>6642</v>
      </c>
      <c r="AQ35" s="346">
        <v>12161</v>
      </c>
      <c r="AR35" s="347">
        <v>-45.4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541</v>
      </c>
      <c r="AL36" s="1221"/>
      <c r="AM36" s="1221"/>
      <c r="AN36" s="1222"/>
      <c r="AO36" s="345">
        <v>147186</v>
      </c>
      <c r="AP36" s="345">
        <v>5253</v>
      </c>
      <c r="AQ36" s="346">
        <v>1793</v>
      </c>
      <c r="AR36" s="347">
        <v>193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542</v>
      </c>
      <c r="AL37" s="1221"/>
      <c r="AM37" s="1221"/>
      <c r="AN37" s="1222"/>
      <c r="AO37" s="345" t="s">
        <v>524</v>
      </c>
      <c r="AP37" s="345" t="s">
        <v>524</v>
      </c>
      <c r="AQ37" s="346">
        <v>575</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543</v>
      </c>
      <c r="AL38" s="1230"/>
      <c r="AM38" s="1230"/>
      <c r="AN38" s="1231"/>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544</v>
      </c>
      <c r="AL39" s="1230"/>
      <c r="AM39" s="1230"/>
      <c r="AN39" s="1231"/>
      <c r="AO39" s="345">
        <v>-2485</v>
      </c>
      <c r="AP39" s="345">
        <v>-89</v>
      </c>
      <c r="AQ39" s="346">
        <v>-2883</v>
      </c>
      <c r="AR39" s="347">
        <v>-96.9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545</v>
      </c>
      <c r="AL40" s="1221"/>
      <c r="AM40" s="1221"/>
      <c r="AN40" s="1222"/>
      <c r="AO40" s="345">
        <v>-732475</v>
      </c>
      <c r="AP40" s="345">
        <v>-26140</v>
      </c>
      <c r="AQ40" s="346">
        <v>-29973</v>
      </c>
      <c r="AR40" s="347">
        <v>-12.8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300</v>
      </c>
      <c r="AL41" s="1233"/>
      <c r="AM41" s="1233"/>
      <c r="AN41" s="1234"/>
      <c r="AO41" s="345">
        <v>452260</v>
      </c>
      <c r="AP41" s="345">
        <v>16140</v>
      </c>
      <c r="AQ41" s="346">
        <v>12437</v>
      </c>
      <c r="AR41" s="347">
        <v>29.8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515</v>
      </c>
      <c r="AN49" s="1237" t="s">
        <v>549</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1402967</v>
      </c>
      <c r="AN51" s="367">
        <v>46682</v>
      </c>
      <c r="AO51" s="368">
        <v>-6.7</v>
      </c>
      <c r="AP51" s="369">
        <v>57122</v>
      </c>
      <c r="AQ51" s="370">
        <v>0.4</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1023005</v>
      </c>
      <c r="AN52" s="375">
        <v>34039</v>
      </c>
      <c r="AO52" s="376">
        <v>21.9</v>
      </c>
      <c r="AP52" s="377">
        <v>36191</v>
      </c>
      <c r="AQ52" s="378">
        <v>11.2</v>
      </c>
      <c r="AR52" s="379">
        <v>10.7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1210625</v>
      </c>
      <c r="AN53" s="367">
        <v>41027</v>
      </c>
      <c r="AO53" s="368">
        <v>-12.1</v>
      </c>
      <c r="AP53" s="369">
        <v>53655</v>
      </c>
      <c r="AQ53" s="370">
        <v>-6.1</v>
      </c>
      <c r="AR53" s="371">
        <v>-6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862985</v>
      </c>
      <c r="AN54" s="375">
        <v>29246</v>
      </c>
      <c r="AO54" s="376">
        <v>-14.1</v>
      </c>
      <c r="AP54" s="377">
        <v>32719</v>
      </c>
      <c r="AQ54" s="378">
        <v>-9.6</v>
      </c>
      <c r="AR54" s="379">
        <v>-4.5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1335203</v>
      </c>
      <c r="AN55" s="367">
        <v>45850</v>
      </c>
      <c r="AO55" s="368">
        <v>11.8</v>
      </c>
      <c r="AP55" s="369">
        <v>53869</v>
      </c>
      <c r="AQ55" s="370">
        <v>0.4</v>
      </c>
      <c r="AR55" s="371">
        <v>11.4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854647</v>
      </c>
      <c r="AN56" s="375">
        <v>29348</v>
      </c>
      <c r="AO56" s="376">
        <v>0.3</v>
      </c>
      <c r="AP56" s="377">
        <v>35046</v>
      </c>
      <c r="AQ56" s="378">
        <v>7.1</v>
      </c>
      <c r="AR56" s="379">
        <v>-6.8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1990455</v>
      </c>
      <c r="AN57" s="367">
        <v>69628</v>
      </c>
      <c r="AO57" s="368">
        <v>51.9</v>
      </c>
      <c r="AP57" s="369">
        <v>59119</v>
      </c>
      <c r="AQ57" s="370">
        <v>9.6999999999999993</v>
      </c>
      <c r="AR57" s="371">
        <v>42.2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863137</v>
      </c>
      <c r="AN58" s="375">
        <v>30193</v>
      </c>
      <c r="AO58" s="376">
        <v>2.9</v>
      </c>
      <c r="AP58" s="377">
        <v>29900</v>
      </c>
      <c r="AQ58" s="378">
        <v>-14.7</v>
      </c>
      <c r="AR58" s="379">
        <v>17.600000000000001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2483748</v>
      </c>
      <c r="AN59" s="367">
        <v>88639</v>
      </c>
      <c r="AO59" s="368">
        <v>27.3</v>
      </c>
      <c r="AP59" s="369">
        <v>53895</v>
      </c>
      <c r="AQ59" s="370">
        <v>-8.8000000000000007</v>
      </c>
      <c r="AR59" s="371">
        <v>36.1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773516</v>
      </c>
      <c r="AN60" s="375">
        <v>27605</v>
      </c>
      <c r="AO60" s="376">
        <v>-8.6</v>
      </c>
      <c r="AP60" s="377">
        <v>31224</v>
      </c>
      <c r="AQ60" s="378">
        <v>4.4000000000000004</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1684600</v>
      </c>
      <c r="AN61" s="382">
        <v>58365</v>
      </c>
      <c r="AO61" s="383">
        <v>14.4</v>
      </c>
      <c r="AP61" s="384">
        <v>55532</v>
      </c>
      <c r="AQ61" s="385">
        <v>-0.9</v>
      </c>
      <c r="AR61" s="371">
        <v>15.3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875458</v>
      </c>
      <c r="AN62" s="375">
        <v>30086</v>
      </c>
      <c r="AO62" s="376">
        <v>0.5</v>
      </c>
      <c r="AP62" s="377">
        <v>33016</v>
      </c>
      <c r="AQ62" s="378">
        <v>-0.3</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f3qtQxmMrDgsY1AubAAwM9om3yw0Ke6CPsxOs3GNdXHC97TAXPWAd+Mee19NUHaqm046PHNMUjtwTDOPUICRQ==" saltValue="kGuC3LoHteq2zRElNAGU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mfJEcTynXYc0tpOWjV/oxojdrkpYhsYgckd8/Y6Dwh3pf3ENP2cgLONwcenSCE6TytCNebouGMQsZkLvXaBFXA==" saltValue="Jybg6rjeuAX0Y0zXk7Vs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Hgygbl0WR4b+1KiJEGPpIvFlu44D1wyMoTfDLu6sDkrOzzeQZ+ORh9Comqqt5N0SUCOaVkO/PoZ/K4R5NyCEmA==" saltValue="5TOoIRWgHWX0DzH0FIn+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0" t="s">
        <v>3</v>
      </c>
      <c r="D47" s="1240"/>
      <c r="E47" s="1241"/>
      <c r="F47" s="11">
        <v>17.98</v>
      </c>
      <c r="G47" s="12">
        <v>14.43</v>
      </c>
      <c r="H47" s="12">
        <v>14.4</v>
      </c>
      <c r="I47" s="12">
        <v>14.44</v>
      </c>
      <c r="J47" s="13">
        <v>13.84</v>
      </c>
    </row>
    <row r="48" spans="2:10" ht="57.75" customHeight="1" x14ac:dyDescent="0.15">
      <c r="B48" s="14"/>
      <c r="C48" s="1242" t="s">
        <v>4</v>
      </c>
      <c r="D48" s="1242"/>
      <c r="E48" s="1243"/>
      <c r="F48" s="15">
        <v>4.1100000000000003</v>
      </c>
      <c r="G48" s="16">
        <v>5.0999999999999996</v>
      </c>
      <c r="H48" s="16">
        <v>4.8600000000000003</v>
      </c>
      <c r="I48" s="16">
        <v>5.93</v>
      </c>
      <c r="J48" s="17">
        <v>10.43</v>
      </c>
    </row>
    <row r="49" spans="2:10" ht="57.75" customHeight="1" thickBot="1" x14ac:dyDescent="0.2">
      <c r="B49" s="18"/>
      <c r="C49" s="1244" t="s">
        <v>5</v>
      </c>
      <c r="D49" s="1244"/>
      <c r="E49" s="1245"/>
      <c r="F49" s="19" t="s">
        <v>570</v>
      </c>
      <c r="G49" s="20" t="s">
        <v>571</v>
      </c>
      <c r="H49" s="20" t="s">
        <v>572</v>
      </c>
      <c r="I49" s="20">
        <v>1.06</v>
      </c>
      <c r="J49" s="21">
        <v>4.75</v>
      </c>
    </row>
    <row r="50" spans="2:10" ht="13.5" customHeight="1" x14ac:dyDescent="0.15"/>
  </sheetData>
  <sheetProtection algorithmName="SHA-512" hashValue="C7b2abXYvPr6LAcudIxzqsv9P9ZKYaH5IszI5iTZNwFJ8Hrri0EOtUjgdQ0X02+9yC2vBD6W77YqzMWwqk7UpA==" saltValue="yxuPsi87wzXfWQQ1T2xh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2022-03-15T00:16:31Z</cp:lastPrinted>
  <dcterms:created xsi:type="dcterms:W3CDTF">2022-02-02T05:17:38Z</dcterms:created>
  <dcterms:modified xsi:type="dcterms:W3CDTF">2022-09-28T05:47:56Z</dcterms:modified>
  <cp:category/>
</cp:coreProperties>
</file>