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9" i="10"/>
  <c r="AO38"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C39" i="10"/>
  <c r="CO38" i="10"/>
  <c r="BW38" i="10"/>
  <c r="BE38" i="10"/>
  <c r="C38" i="10"/>
  <c r="CO37" i="10"/>
  <c r="BW37" i="10"/>
  <c r="BE37" i="10"/>
  <c r="CO36" i="10"/>
  <c r="BW36" i="10"/>
  <c r="BE36" i="10"/>
  <c r="CO35" i="10"/>
  <c r="BW35" i="10"/>
  <c r="BE35" i="10"/>
  <c r="CO34" i="10"/>
  <c r="BW34" i="10"/>
  <c r="C34" i="10"/>
  <c r="C35" i="10" l="1"/>
  <c r="C36" i="10" s="1"/>
  <c r="C37" i="10" s="1"/>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AM39" i="10" s="1"/>
  <c r="BE34" i="10"/>
</calcChain>
</file>

<file path=xl/sharedStrings.xml><?xml version="1.0" encoding="utf-8"?>
<sst xmlns="http://schemas.openxmlformats.org/spreadsheetml/2006/main" count="1158" uniqueCount="636">
  <si>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</si>
  <si>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</si>
  <si>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</si>
  <si>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</si>
  <si>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</si>
  <si>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</si>
  <si>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</si>
  <si>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</si>
  <si>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</si>
  <si>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</si>
  <si>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</si>
  <si>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</si>
  <si>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</si>
  <si>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</si>
  <si>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</si>
  <si>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</si>
  <si>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</si>
  <si>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</si>
  <si>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</si>
  <si>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</si>
  <si>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</si>
  <si>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</si>
  <si>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</si>
  <si>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</si>
  <si>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</si>
  <si>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</si>
  <si>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</si>
  <si>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</si>
  <si>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</si>
  <si>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</si>
  <si>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</si>
  <si>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</si>
  <si>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</si>
  <si>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</si>
  <si>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</si>
  <si>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</si>
  <si>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</si>
  <si>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</si>
  <si>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</si>
  <si>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</si>
  <si>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</si>
  <si>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</si>
  <si>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</si>
  <si>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</si>
  <si>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</si>
  <si>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</si>
  <si>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</si>
  <si>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</si>
  <si>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</si>
  <si>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</si>
  <si>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</si>
  <si>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</si>
  <si>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</si>
  <si>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</si>
  <si>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</si>
  <si>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</si>
  <si>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</si>
  <si>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</si>
  <si>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</si>
  <si>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</si>
  <si>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</si>
  <si>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</si>
  <si>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</si>
  <si>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</si>
  <si>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</si>
  <si>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</si>
  <si>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</si>
  <si>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</si>
  <si>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</si>
  <si>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</si>
  <si>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</si>
  <si>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</si>
  <si>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</si>
  <si>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</si>
  <si>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</si>
  <si>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</si>
  <si>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</si>
  <si>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</si>
  <si>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</si>
  <si>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</si>
  <si>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</si>
  <si>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</si>
  <si>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</si>
  <si>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</si>
  <si>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</si>
  <si>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</si>
  <si>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</si>
  <si>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</si>
  <si>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</si>
  <si>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</si>
  <si>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</si>
  <si>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</si>
  <si>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</si>
  <si>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</si>
  <si>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</si>
  <si>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</si>
  <si>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</si>
  <si>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</si>
  <si>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</si>
  <si>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</si>
  <si>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</si>
  <si>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</si>
  <si>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</si>
  <si>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</si>
  <si>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</si>
  <si>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</si>
  <si>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</si>
  <si>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</si>
  <si>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</si>
  <si>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</si>
  <si>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</si>
  <si>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</si>
  <si>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</si>
  <si>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</si>
  <si>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</si>
  <si>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</si>
  <si>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</si>
  <si>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</si>
  <si>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</si>
  <si>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</si>
  <si>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</si>
  <si>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</si>
  <si>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</si>
  <si>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</si>
  <si>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</si>
  <si>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</si>
  <si>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</si>
  <si>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</si>
  <si>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</si>
  <si>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</si>
  <si>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</si>
  <si>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</si>
  <si>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</si>
  <si>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</si>
  <si>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</si>
  <si>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</si>
  <si>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</si>
  <si>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</si>
  <si>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</si>
  <si>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</si>
  <si>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</si>
  <si>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</si>
  <si>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</si>
  <si>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</si>
  <si>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</si>
  <si>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</si>
  <si>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</si>
  <si>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</si>
  <si>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</si>
  <si>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</si>
  <si>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</si>
  <si>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</si>
  <si>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</si>
  <si>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</si>
  <si>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</si>
  <si>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</si>
  <si>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</si>
  <si>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</si>
  <si>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</si>
  <si>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</si>
  <si>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</si>
  <si>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</si>
  <si>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</si>
  <si>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</si>
  <si>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</si>
  <si>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</si>
  <si>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</si>
  <si>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</si>
  <si>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</si>
  <si>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</si>
  <si>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</si>
  <si>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</si>
  <si>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</si>
  <si>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</si>
  <si>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</si>
  <si>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</si>
  <si>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</si>
  <si>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</si>
  <si>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</si>
  <si>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</si>
  <si>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</si>
  <si>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</si>
  <si>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</si>
  <si>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</si>
  <si>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</si>
  <si>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</si>
  <si>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</si>
  <si>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</si>
  <si>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</si>
  <si>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</si>
  <si>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</si>
  <si>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</si>
  <si>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</si>
  <si>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</si>
  <si>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</si>
  <si>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</si>
  <si>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</si>
  <si>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</si>
  <si>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</si>
  <si>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</si>
  <si>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</si>
  <si>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</si>
  <si>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</si>
  <si>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</si>
  <si>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</si>
  <si>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</si>
  <si>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</si>
  <si>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</si>
  <si>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</si>
  <si>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</si>
  <si>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</si>
  <si>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</si>
  <si>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</si>
  <si>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</si>
  <si>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岐阜県大垣市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</si>
  <si>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</si>
  <si>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</si>
  <si>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</si>
  <si>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</si>
  <si>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</si>
  <si>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</si>
  <si>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</si>
  <si>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</si>
  <si>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</si>
  <si>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</si>
  <si>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</si>
  <si>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</si>
  <si>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</si>
  <si>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</si>
  <si>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</si>
  <si>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</si>
  <si>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</si>
  <si>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</si>
  <si>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</si>
  <si>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</si>
  <si>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</si>
  <si>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</si>
  <si>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</si>
  <si>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</si>
  <si>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</si>
  <si>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</si>
  <si>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</si>
  <si>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</si>
  <si>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</si>
  <si>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</si>
  <si>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</si>
  <si>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</si>
  <si>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</si>
  <si>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</si>
  <si>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</si>
  <si>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</si>
  <si>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</si>
  <si>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</si>
  <si>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</si>
  <si>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</si>
  <si>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</si>
  <si>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</si>
  <si>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</si>
  <si>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</si>
  <si>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</si>
  <si>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</si>
  <si>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</si>
  <si>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</si>
  <si>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</si>
  <si>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</si>
  <si>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</si>
  <si>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</si>
  <si>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</si>
  <si>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</si>
  <si>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</si>
  <si>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</si>
  <si>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</si>
  <si>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</si>
  <si>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</si>
  <si>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</si>
  <si>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</si>
  <si>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</si>
  <si>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</si>
  <si>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</si>
  <si>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</si>
  <si>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</si>
  <si>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</si>
  <si>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</si>
  <si>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</si>
  <si>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</si>
  <si>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</si>
  <si>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</si>
  <si>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</si>
  <si>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</si>
  <si>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</si>
  <si>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</si>
  <si>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</si>
  <si>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</si>
  <si>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</si>
  <si>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</si>
  <si>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</si>
  <si>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</si>
  <si>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</si>
  <si>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</si>
  <si>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</si>
  <si>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</si>
  <si>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</si>
  <si>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</si>
  <si>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</si>
  <si>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</si>
  <si>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</si>
  <si>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</si>
  <si>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</si>
  <si>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</si>
  <si>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</si>
  <si>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</si>
  <si>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</si>
  <si>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</si>
  <si>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</si>
  <si>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</si>
  <si>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</si>
  <si>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</si>
  <si>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</si>
  <si>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</si>
  <si>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</si>
  <si>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</si>
  <si>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</si>
  <si>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</si>
  <si>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</si>
  <si>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</si>
  <si>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</si>
  <si>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</si>
  <si>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</si>
  <si>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</si>
  <si>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</si>
  <si>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</si>
  <si>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</si>
  <si>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</si>
  <si>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</si>
  <si>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</si>
  <si>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</si>
  <si>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</si>
  <si>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</si>
  <si>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</si>
  <si>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</si>
  <si>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</si>
  <si>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</si>
  <si>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</si>
  <si>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</si>
  <si>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</si>
  <si>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</si>
  <si>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</si>
  <si>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</si>
  <si>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</si>
  <si>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</si>
  <si>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</si>
  <si>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</si>
  <si>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</si>
  <si>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</si>
  <si>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</si>
  <si>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</si>
  <si>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</si>
  <si>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</si>
  <si>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</si>
  <si>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</si>
  <si>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</si>
  <si>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</si>
  <si>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</si>
  <si>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</si>
  <si>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</si>
  <si>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</si>
  <si>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</si>
  <si>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</si>
  <si>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</si>
  <si>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</si>
  <si>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</si>
  <si>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岐阜県大垣市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</si>
  <si>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</si>
  <si>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</si>
  <si>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</si>
  <si>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</si>
  <si>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</si>
  <si>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</si>
  <si>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</si>
  <si>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</si>
  <si>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</si>
  <si>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</si>
  <si>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</si>
  <si>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</si>
  <si>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</si>
  <si>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</si>
  <si>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</si>
  <si>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</si>
  <si>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</si>
  <si>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</si>
  <si>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</si>
  <si>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</si>
  <si>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物品調達会計</t>
    <phoneticPr fontId="5"/>
  </si>
  <si>
    <t>公共用地先行取得事業会計</t>
    <phoneticPr fontId="5"/>
  </si>
  <si>
    <t>市行造林事業会計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</si>
  <si>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</si>
  <si>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</si>
  <si>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</si>
  <si>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</si>
  <si>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</si>
  <si>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</si>
  <si>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</si>
  <si>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</si>
  <si>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</si>
  <si>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</si>
  <si>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</si>
  <si>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</si>
  <si>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</si>
  <si>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</si>
  <si>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国民健康保険直営診療施設事業会計</t>
    <phoneticPr fontId="5"/>
  </si>
  <si>
    <t>後期高齢者医療事業会計</t>
    <phoneticPr fontId="5"/>
  </si>
  <si>
    <t>介護保険事業会計</t>
    <phoneticPr fontId="5"/>
  </si>
  <si>
    <t>駐車場事業会計</t>
    <phoneticPr fontId="5"/>
  </si>
  <si>
    <t>競輪事業会計</t>
    <phoneticPr fontId="5"/>
  </si>
  <si>
    <t>病院事業会計</t>
    <phoneticPr fontId="5"/>
  </si>
  <si>
    <t>法適用企業</t>
    <phoneticPr fontId="5"/>
  </si>
  <si>
    <t>水道事業会計</t>
    <phoneticPr fontId="5"/>
  </si>
  <si>
    <t>簡易水道事業会計</t>
    <phoneticPr fontId="5"/>
  </si>
  <si>
    <t>法適用企業</t>
    <phoneticPr fontId="5"/>
  </si>
  <si>
    <t>公共下水道事業会計</t>
    <phoneticPr fontId="5"/>
  </si>
  <si>
    <t>特定環境保全公共下水道事業会計</t>
    <phoneticPr fontId="5"/>
  </si>
  <si>
    <t>法適用企業</t>
    <phoneticPr fontId="5"/>
  </si>
  <si>
    <t>農業集落排水事業会計</t>
    <phoneticPr fontId="5"/>
  </si>
  <si>
    <t>公設地方卸売市場事業会計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</si>
  <si>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</si>
  <si>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</si>
  <si>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</si>
  <si>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</si>
  <si>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</si>
  <si>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</si>
  <si>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</si>
  <si>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</si>
  <si>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</si>
  <si>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</si>
  <si>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</si>
  <si>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</si>
  <si>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</si>
  <si>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</si>
  <si>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</si>
  <si>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</si>
  <si>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</si>
  <si>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</si>
  <si>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</si>
  <si>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</si>
  <si>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</si>
  <si>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</si>
  <si>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</si>
  <si>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</si>
  <si>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</si>
  <si>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</si>
  <si>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</si>
  <si>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</si>
  <si>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</si>
  <si>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</si>
  <si>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</si>
  <si>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</si>
  <si>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</si>
  <si>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</si>
  <si>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</si>
  <si>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</si>
  <si>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</si>
  <si>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</si>
  <si>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</si>
  <si>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</si>
  <si>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</si>
  <si>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</si>
  <si>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</si>
  <si>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</si>
  <si>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</si>
  <si>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</si>
  <si>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</si>
  <si>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</si>
  <si>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</si>
  <si>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</si>
  <si>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</si>
  <si>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</si>
  <si>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</si>
  <si>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</si>
  <si>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</si>
  <si>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</si>
  <si>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</si>
  <si>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</si>
  <si>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</si>
  <si>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</si>
  <si>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</si>
  <si>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</si>
  <si>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</si>
  <si>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</si>
  <si>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</si>
  <si>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</si>
  <si>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</si>
  <si>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</si>
  <si>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</si>
  <si>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</si>
  <si>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</si>
  <si>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</si>
  <si>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</si>
  <si>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</si>
  <si>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</si>
  <si>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</si>
  <si>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</si>
  <si>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</si>
  <si>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</si>
  <si>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</si>
  <si>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</si>
  <si>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</si>
  <si>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</si>
  <si>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</si>
  <si>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</si>
  <si>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</si>
  <si>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</si>
  <si>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</si>
  <si>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</si>
  <si>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</si>
  <si>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</si>
  <si>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</si>
  <si>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</si>
  <si>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</si>
  <si>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</si>
  <si>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</si>
  <si>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</si>
  <si>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</si>
  <si>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</si>
  <si>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</si>
  <si>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</si>
  <si>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</si>
  <si>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</si>
  <si>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</si>
  <si>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</si>
  <si>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</si>
  <si>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</si>
  <si>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</si>
  <si>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</si>
  <si>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</si>
  <si>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</si>
  <si>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</si>
  <si>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</si>
  <si>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</si>
  <si>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</si>
  <si>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</si>
  <si>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</si>
  <si>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</si>
  <si>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</si>
  <si>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</si>
  <si>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</si>
  <si>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</si>
  <si>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</si>
  <si>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</si>
  <si>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</si>
  <si>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</si>
  <si>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</si>
  <si>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</si>
  <si>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</si>
  <si>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</si>
  <si>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</si>
  <si>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</si>
  <si>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</si>
  <si>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</si>
  <si>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</si>
  <si>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</si>
  <si>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</si>
  <si>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</si>
  <si>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</si>
  <si>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</si>
  <si>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</si>
  <si>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</si>
  <si>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</si>
  <si>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</si>
  <si>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</si>
  <si>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</si>
  <si>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</si>
  <si>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0.80</t>
  </si>
  <si>
    <t>▲ 0.84</t>
  </si>
  <si>
    <t>病院事業会計</t>
  </si>
  <si>
    <t>国民健康保険事業会計</t>
  </si>
  <si>
    <t>一般会計</t>
  </si>
  <si>
    <t>水道事業会計</t>
  </si>
  <si>
    <t>介護保険事業会計</t>
  </si>
  <si>
    <t>競輪事業会計</t>
  </si>
  <si>
    <t>公共下水道事業会計</t>
  </si>
  <si>
    <t>後期高齢者医療事業会計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</si>
  <si>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</si>
  <si>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</si>
  <si>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</si>
  <si>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</si>
  <si>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</si>
  <si>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</si>
  <si>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</si>
  <si>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</si>
  <si>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大垣消防組合</t>
    <rPh sb="0" eb="6">
      <t>オオガキショウボウクミアイ</t>
    </rPh>
    <phoneticPr fontId="2"/>
  </si>
  <si>
    <t>大垣衛生施設組合</t>
    <rPh sb="0" eb="2">
      <t>オオガキ</t>
    </rPh>
    <rPh sb="2" eb="4">
      <t>エイセイ</t>
    </rPh>
    <rPh sb="4" eb="6">
      <t>シセツ</t>
    </rPh>
    <rPh sb="6" eb="8">
      <t>クミアイ</t>
    </rPh>
    <phoneticPr fontId="2"/>
  </si>
  <si>
    <t>西南濃粗大廃棄物処理組合</t>
    <rPh sb="0" eb="3">
      <t>セイナンノウ</t>
    </rPh>
    <rPh sb="3" eb="5">
      <t>ソダイ</t>
    </rPh>
    <rPh sb="5" eb="12">
      <t>ハイキブツショリクミアイ</t>
    </rPh>
    <phoneticPr fontId="2"/>
  </si>
  <si>
    <t>西濃環境整備組合</t>
    <rPh sb="0" eb="6">
      <t>セイノウカンキョウセイビ</t>
    </rPh>
    <rPh sb="6" eb="8">
      <t>クミアイ</t>
    </rPh>
    <phoneticPr fontId="2"/>
  </si>
  <si>
    <t>西南濃老人福祉施設事務組合</t>
    <rPh sb="0" eb="3">
      <t>セイナンノウ</t>
    </rPh>
    <rPh sb="3" eb="5">
      <t>ロウジン</t>
    </rPh>
    <rPh sb="5" eb="9">
      <t>フクシシセツ</t>
    </rPh>
    <rPh sb="9" eb="13">
      <t>ジムクミアイ</t>
    </rPh>
    <phoneticPr fontId="2"/>
  </si>
  <si>
    <t>あすわ苑老人福祉施設事務組合</t>
    <rPh sb="3" eb="4">
      <t>エン</t>
    </rPh>
    <rPh sb="4" eb="6">
      <t>ロウジン</t>
    </rPh>
    <rPh sb="6" eb="10">
      <t>フクシシセツ</t>
    </rPh>
    <rPh sb="10" eb="14">
      <t>ジムクミアイ</t>
    </rPh>
    <phoneticPr fontId="2"/>
  </si>
  <si>
    <t>大垣市安八郡安八町東安中学校組合</t>
    <rPh sb="0" eb="3">
      <t>オオガキシ</t>
    </rPh>
    <rPh sb="3" eb="6">
      <t>アンパチグン</t>
    </rPh>
    <rPh sb="6" eb="9">
      <t>アンパチチョウ</t>
    </rPh>
    <rPh sb="9" eb="16">
      <t>トウアンチュウガッコウクミアイ</t>
    </rPh>
    <phoneticPr fontId="2"/>
  </si>
  <si>
    <t>岐阜県後期高齢者医療広域連合（一般会計）</t>
    <rPh sb="0" eb="3">
      <t>ギフケン</t>
    </rPh>
    <rPh sb="3" eb="8">
      <t>コウキコウレイシャ</t>
    </rPh>
    <rPh sb="8" eb="10">
      <t>イリョウ</t>
    </rPh>
    <rPh sb="10" eb="14">
      <t>コウイキレンゴウ</t>
    </rPh>
    <rPh sb="15" eb="19">
      <t>イッパンカイケイ</t>
    </rPh>
    <phoneticPr fontId="2"/>
  </si>
  <si>
    <t>岐阜県後期高齢者医療広域連合（特別会計）</t>
    <rPh sb="0" eb="3">
      <t>ギフケン</t>
    </rPh>
    <rPh sb="3" eb="8">
      <t>コウキコウレイシャ</t>
    </rPh>
    <rPh sb="8" eb="14">
      <t>イリョウコウイキレンゴウ</t>
    </rPh>
    <rPh sb="15" eb="19">
      <t>トクベツカイケイ</t>
    </rPh>
    <phoneticPr fontId="2"/>
  </si>
  <si>
    <t>西美濃さくら苑介護老人保健施設事務組合</t>
    <rPh sb="0" eb="3">
      <t>ニシミノ</t>
    </rPh>
    <rPh sb="6" eb="7">
      <t>エン</t>
    </rPh>
    <rPh sb="7" eb="9">
      <t>カイゴ</t>
    </rPh>
    <rPh sb="9" eb="11">
      <t>ロウジン</t>
    </rPh>
    <rPh sb="11" eb="13">
      <t>ホケン</t>
    </rPh>
    <rPh sb="13" eb="15">
      <t>シセツ</t>
    </rPh>
    <rPh sb="15" eb="19">
      <t>ジムクミアイ</t>
    </rPh>
    <phoneticPr fontId="2"/>
  </si>
  <si>
    <t>大垣輪中水防事務組合</t>
    <rPh sb="0" eb="2">
      <t>オオガキ</t>
    </rPh>
    <rPh sb="2" eb="4">
      <t>ワジュウ</t>
    </rPh>
    <rPh sb="4" eb="6">
      <t>スイボウ</t>
    </rPh>
    <rPh sb="6" eb="10">
      <t>ジムクミアイ</t>
    </rPh>
    <phoneticPr fontId="2"/>
  </si>
  <si>
    <t>岐阜県市町村会館組合</t>
    <rPh sb="0" eb="3">
      <t>ギフケン</t>
    </rPh>
    <rPh sb="3" eb="6">
      <t>シチョウソン</t>
    </rPh>
    <rPh sb="6" eb="10">
      <t>カイカンクミアイ</t>
    </rPh>
    <phoneticPr fontId="2"/>
  </si>
  <si>
    <t>大垣勤労者福祉サービスセンター</t>
    <rPh sb="0" eb="2">
      <t>オオガキ</t>
    </rPh>
    <rPh sb="2" eb="5">
      <t>キンロウシャ</t>
    </rPh>
    <rPh sb="5" eb="7">
      <t>フクシ</t>
    </rPh>
    <phoneticPr fontId="2"/>
  </si>
  <si>
    <t>大垣市文化事業団</t>
    <rPh sb="0" eb="3">
      <t>オオガキシ</t>
    </rPh>
    <rPh sb="3" eb="5">
      <t>ブンカ</t>
    </rPh>
    <rPh sb="5" eb="8">
      <t>ジギョウダン</t>
    </rPh>
    <phoneticPr fontId="2"/>
  </si>
  <si>
    <t>大垣市土地開発公社</t>
    <rPh sb="0" eb="3">
      <t>オオガキシ</t>
    </rPh>
    <rPh sb="3" eb="9">
      <t>トチカイハツコウシャ</t>
    </rPh>
    <phoneticPr fontId="2"/>
  </si>
  <si>
    <t>〇</t>
    <phoneticPr fontId="2"/>
  </si>
  <si>
    <t>かみいしづ緑の村公社</t>
    <rPh sb="5" eb="6">
      <t>ミドリ</t>
    </rPh>
    <rPh sb="7" eb="8">
      <t>ムラ</t>
    </rPh>
    <rPh sb="8" eb="10">
      <t>コウシャ</t>
    </rPh>
    <phoneticPr fontId="2"/>
  </si>
  <si>
    <t>養老線管理機構</t>
    <rPh sb="0" eb="7">
      <t>ヨウロウセンカンリキコウ</t>
    </rPh>
    <phoneticPr fontId="2"/>
  </si>
  <si>
    <t>樽見鉄道株式会社</t>
    <rPh sb="0" eb="4">
      <t>タルミテツドウ</t>
    </rPh>
    <rPh sb="4" eb="8">
      <t>カブシキガイシャ</t>
    </rPh>
    <phoneticPr fontId="2"/>
  </si>
  <si>
    <t>-</t>
    <phoneticPr fontId="2"/>
  </si>
  <si>
    <t>基金繰入金 275</t>
    <rPh sb="0" eb="5">
      <t>キキンクリイレキン</t>
    </rPh>
    <phoneticPr fontId="2"/>
  </si>
  <si>
    <t>基金繰入金 989</t>
    <rPh sb="0" eb="5">
      <t>キキンクリイレキン</t>
    </rPh>
    <phoneticPr fontId="2"/>
  </si>
  <si>
    <t>-</t>
    <phoneticPr fontId="2"/>
  </si>
  <si>
    <t>基金繰入金 102</t>
    <rPh sb="0" eb="2">
      <t>キキン</t>
    </rPh>
    <rPh sb="2" eb="5">
      <t>クリイレキン</t>
    </rPh>
    <phoneticPr fontId="2"/>
  </si>
  <si>
    <t>基金繰入金 7</t>
    <rPh sb="0" eb="5">
      <t>キキンクリイレキン</t>
    </rPh>
    <phoneticPr fontId="2"/>
  </si>
  <si>
    <t>基金繰入金 1</t>
    <rPh sb="0" eb="2">
      <t>キキン</t>
    </rPh>
    <rPh sb="2" eb="5">
      <t>クリイレキン</t>
    </rPh>
    <phoneticPr fontId="2"/>
  </si>
  <si>
    <t>基金繰入金 23</t>
    <rPh sb="0" eb="2">
      <t>キキン</t>
    </rPh>
    <rPh sb="2" eb="5">
      <t>クリイレキン</t>
    </rPh>
    <phoneticPr fontId="2"/>
  </si>
  <si>
    <t>法適用</t>
    <rPh sb="0" eb="3">
      <t>ホウテキヨウ</t>
    </rPh>
    <phoneticPr fontId="2"/>
  </si>
  <si>
    <t>養老線支援基金</t>
    <rPh sb="0" eb="7">
      <t>ヨウロウセンシエンキキン</t>
    </rPh>
    <phoneticPr fontId="5"/>
  </si>
  <si>
    <t>公共施設整備基金</t>
    <rPh sb="0" eb="8">
      <t>コウキョウシセツセイビキキン</t>
    </rPh>
    <phoneticPr fontId="5"/>
  </si>
  <si>
    <t>水都大垣ふるさと応援基金</t>
    <rPh sb="0" eb="4">
      <t>スイトオオガキ</t>
    </rPh>
    <rPh sb="8" eb="12">
      <t>オウエンキキン</t>
    </rPh>
    <phoneticPr fontId="5"/>
  </si>
  <si>
    <t>新型コロナウイルス感染症対応中小企業融資金利子補給基金</t>
    <rPh sb="0" eb="2">
      <t>シンガタ</t>
    </rPh>
    <rPh sb="9" eb="12">
      <t>カンセンショウ</t>
    </rPh>
    <rPh sb="12" eb="14">
      <t>タイオウ</t>
    </rPh>
    <rPh sb="14" eb="18">
      <t>チュウショウキギョウ</t>
    </rPh>
    <rPh sb="18" eb="21">
      <t>ユウシキン</t>
    </rPh>
    <rPh sb="21" eb="27">
      <t>リシホキュウキキン</t>
    </rPh>
    <phoneticPr fontId="5"/>
  </si>
  <si>
    <t>国際協力田口基金</t>
    <rPh sb="0" eb="8">
      <t>コクサイキョウリョクタグチキキン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</si>
  <si>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</si>
  <si>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</si>
  <si>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</si>
  <si>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</si>
  <si>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</si>
  <si>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</si>
  <si>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</si>
  <si>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にあるが、公共用地先行取得事業債の償還増のため、前年度より悪化した。今後、庁舎建設事業債の償還が開始されるとともにさらに悪化することが見込まれる。
　将来負担比率は、引き続き土地開発公社の経営健全化を進めたことなどにより将来負担額が減少となり、また、公債費の償還が順調に進んだ結果、減少となった。老朽化した施設等の更新を行うにあたって、地方債の活用は不可欠であるため、交付税措置のある地方債の活用だけでなく、事務事業の徹底した見直しなど財政健全化に向けた取り組みが必要である。</t>
    <rPh sb="38" eb="39">
      <t>サイ</t>
    </rPh>
    <rPh sb="42" eb="43">
      <t>ゾウ</t>
    </rPh>
    <rPh sb="47" eb="50">
      <t>ゼンネンド</t>
    </rPh>
    <rPh sb="57" eb="59">
      <t>コンゴ</t>
    </rPh>
    <rPh sb="148" eb="151">
      <t>コウサイヒ</t>
    </rPh>
    <rPh sb="152" eb="154">
      <t>ショウカン</t>
    </rPh>
    <rPh sb="155" eb="157">
      <t>ジュンチョウ</t>
    </rPh>
    <rPh sb="158" eb="159">
      <t>スス</t>
    </rPh>
    <rPh sb="161" eb="163">
      <t>ケッカ</t>
    </rPh>
    <rPh sb="164" eb="166">
      <t>ゲンショウ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</si>
  <si>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</si>
  <si>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</si>
  <si>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</si>
  <si>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令和２年度において、主に企業債残高の減や土地開発公社の経営健全化を進めたことなどにより、将来負担比率は減少した。一方、有形固定資産減価償却率については、新庁舎建設事業により庁舎は大きく減少したが、その他は以前高い水準にあり、これは公共施設等の管理においては維持補修等を重視し、施設更新や大規模改修を抑制してきたためである。今後、総合管理計画の基本方針にもあるように、将来の需要を見通した上で公共施設等の集約、規模の縮小、廃止等の検討を進めるとともに、老朽化に伴う更新等を計画的に順次進めることで新規整備の抑制と施設の適正管理に努めていく。</t>
    <rPh sb="11" eb="12">
      <t>オモ</t>
    </rPh>
    <rPh sb="13" eb="16">
      <t>キギョウサイ</t>
    </rPh>
    <rPh sb="16" eb="18">
      <t>ザンダカ</t>
    </rPh>
    <rPh sb="19" eb="20">
      <t>ゲン</t>
    </rPh>
    <rPh sb="52" eb="54">
      <t>ゲンショウ</t>
    </rPh>
    <rPh sb="77" eb="80">
      <t>シンチョウシャ</t>
    </rPh>
    <rPh sb="80" eb="84">
      <t>ケンセツジギョウ</t>
    </rPh>
    <rPh sb="87" eb="89">
      <t>チョウシャ</t>
    </rPh>
    <rPh sb="90" eb="91">
      <t>オオ</t>
    </rPh>
    <rPh sb="93" eb="95">
      <t>ゲンショウ</t>
    </rPh>
    <rPh sb="101" eb="102">
      <t>タ</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</si>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</sst>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1BB9-4ABD-BD82-1F54B6B5B6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62969</c:v>
                </c:pt>
                <c:pt idx="1">
                  <c:v>39551</c:v>
                </c:pt>
                <c:pt idx="2">
                  <c:v>55328</c:v>
                </c:pt>
                <c:pt idx="3">
                  <c:v>87194</c:v>
                </c:pt>
                <c:pt idx="4">
                  <c:v>43417</c:v>
                </c:pt>
              </c:numCache>
            </c:numRef>
          </c:val>
          <c:smooth val="0"/>
          <c:extLst>
            <c:ext xmlns:c16="http://schemas.microsoft.com/office/drawing/2014/chart" uri="{C3380CC4-5D6E-409C-BE32-E72D297353CC}">
              <c16:uniqueId val="{00000001-1BB9-4ABD-BD82-1F54B6B5B6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c:v>
                </c:pt>
                <c:pt idx="1">
                  <c:v>5.88</c:v>
                </c:pt>
                <c:pt idx="2">
                  <c:v>7.02</c:v>
                </c:pt>
                <c:pt idx="3">
                  <c:v>7.98</c:v>
                </c:pt>
                <c:pt idx="4">
                  <c:v>6.14</c:v>
                </c:pt>
              </c:numCache>
            </c:numRef>
          </c:val>
          <c:extLst>
            <c:ext xmlns:c16="http://schemas.microsoft.com/office/drawing/2014/chart" uri="{C3380CC4-5D6E-409C-BE32-E72D297353CC}">
              <c16:uniqueId val="{00000000-73E6-48A2-A7F4-2422C720D2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12.68</c:v>
                </c:pt>
                <c:pt idx="1">
                  <c:v>14.04</c:v>
                </c:pt>
                <c:pt idx="2">
                  <c:v>15.73</c:v>
                </c:pt>
                <c:pt idx="3">
                  <c:v>15.16</c:v>
                </c:pt>
                <c:pt idx="4">
                  <c:v>15.6</c:v>
                </c:pt>
              </c:numCache>
            </c:numRef>
          </c:val>
          <c:extLst>
            <c:ext xmlns:c16="http://schemas.microsoft.com/office/drawing/2014/chart" uri="{C3380CC4-5D6E-409C-BE32-E72D297353CC}">
              <c16:uniqueId val="{00000001-73E6-48A2-A7F4-2422C720D2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c:v>
                </c:pt>
                <c:pt idx="1">
                  <c:v>1.29</c:v>
                </c:pt>
                <c:pt idx="2">
                  <c:v>2.87</c:v>
                </c:pt>
                <c:pt idx="3">
                  <c:v>0.43</c:v>
                </c:pt>
                <c:pt idx="4">
                  <c:v>-0.84</c:v>
                </c:pt>
              </c:numCache>
            </c:numRef>
          </c:val>
          <c:smooth val="0"/>
          <c:extLst>
            <c:ext xmlns:c16="http://schemas.microsoft.com/office/drawing/2014/chart" uri="{C3380CC4-5D6E-409C-BE32-E72D297353CC}">
              <c16:uniqueId val="{00000002-73E6-48A2-A7F4-2422C720D2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0.05</c:v>
                </c:pt>
                <c:pt idx="4">
                  <c:v>#N/A</c:v>
                </c:pt>
                <c:pt idx="5">
                  <c:v>0.06</c:v>
                </c:pt>
                <c:pt idx="6">
                  <c:v>#N/A</c:v>
                </c:pt>
                <c:pt idx="7">
                  <c:v>0.14000000000000001</c:v>
                </c:pt>
                <c:pt idx="8">
                  <c:v>#N/A</c:v>
                </c:pt>
                <c:pt idx="9">
                  <c:v>0.09</c:v>
                </c:pt>
              </c:numCache>
            </c:numRef>
          </c:val>
          <c:extLst>
            <c:ext xmlns:c16="http://schemas.microsoft.com/office/drawing/2014/chart" uri="{C3380CC4-5D6E-409C-BE32-E72D297353CC}">
              <c16:uniqueId val="{00000000-3494-4C75-AFA7-3FEAC9E099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94-4C75-AFA7-3FEAC9E099A9}"/>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0.16</c:v>
                </c:pt>
                <c:pt idx="2">
                  <c:v>#N/A</c:v>
                </c:pt>
                <c:pt idx="3">
                  <c:v>0.17</c:v>
                </c:pt>
                <c:pt idx="4">
                  <c:v>#N/A</c:v>
                </c:pt>
                <c:pt idx="5">
                  <c:v>0.16</c:v>
                </c:pt>
                <c:pt idx="6">
                  <c:v>#N/A</c:v>
                </c:pt>
                <c:pt idx="7">
                  <c:v>0.15</c:v>
                </c:pt>
                <c:pt idx="8">
                  <c:v>#N/A</c:v>
                </c:pt>
                <c:pt idx="9">
                  <c:v>0.18</c:v>
                </c:pt>
              </c:numCache>
            </c:numRef>
          </c:val>
          <c:extLst>
            <c:ext xmlns:c16="http://schemas.microsoft.com/office/drawing/2014/chart" uri="{C3380CC4-5D6E-409C-BE32-E72D297353CC}">
              <c16:uniqueId val="{00000002-3494-4C75-AFA7-3FEAC9E099A9}"/>
            </c:ext>
          </c:extLst>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0.31</c:v>
                </c:pt>
                <c:pt idx="8">
                  <c:v>#N/A</c:v>
                </c:pt>
                <c:pt idx="9">
                  <c:v>0.89</c:v>
                </c:pt>
              </c:numCache>
            </c:numRef>
          </c:val>
          <c:extLst>
            <c:ext xmlns:c16="http://schemas.microsoft.com/office/drawing/2014/chart" uri="{C3380CC4-5D6E-409C-BE32-E72D297353CC}">
              <c16:uniqueId val="{00000003-3494-4C75-AFA7-3FEAC9E099A9}"/>
            </c:ext>
          </c:extLst>
        </c:ser>
        <c:ser>
          <c:idx val="4"/>
          <c:order val="4"/>
          <c:tx>
            <c:strRef>
              <c:f>データシート!$A$31</c:f>
              <c:strCache>
                <c:ptCount val="1"/>
                <c:pt idx="0">
                  <c:v>競輪事業会計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3.51</c:v>
                </c:pt>
                <c:pt idx="2">
                  <c:v>#N/A</c:v>
                </c:pt>
                <c:pt idx="3">
                  <c:v>3.5</c:v>
                </c:pt>
                <c:pt idx="4">
                  <c:v>#N/A</c:v>
                </c:pt>
                <c:pt idx="5">
                  <c:v>3.39</c:v>
                </c:pt>
                <c:pt idx="6">
                  <c:v>#N/A</c:v>
                </c:pt>
                <c:pt idx="7">
                  <c:v>3.39</c:v>
                </c:pt>
                <c:pt idx="8">
                  <c:v>#N/A</c:v>
                </c:pt>
                <c:pt idx="9">
                  <c:v>3.23</c:v>
                </c:pt>
              </c:numCache>
            </c:numRef>
          </c:val>
          <c:extLst>
            <c:ext xmlns:c16="http://schemas.microsoft.com/office/drawing/2014/chart" uri="{C3380CC4-5D6E-409C-BE32-E72D297353CC}">
              <c16:uniqueId val="{00000004-3494-4C75-AFA7-3FEAC9E099A9}"/>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4.01</c:v>
                </c:pt>
                <c:pt idx="2">
                  <c:v>#N/A</c:v>
                </c:pt>
                <c:pt idx="3">
                  <c:v>4.91</c:v>
                </c:pt>
                <c:pt idx="4">
                  <c:v>#N/A</c:v>
                </c:pt>
                <c:pt idx="5">
                  <c:v>4.7</c:v>
                </c:pt>
                <c:pt idx="6">
                  <c:v>#N/A</c:v>
                </c:pt>
                <c:pt idx="7">
                  <c:v>4.96</c:v>
                </c:pt>
                <c:pt idx="8">
                  <c:v>#N/A</c:v>
                </c:pt>
                <c:pt idx="9">
                  <c:v>5.2</c:v>
                </c:pt>
              </c:numCache>
            </c:numRef>
          </c:val>
          <c:extLst>
            <c:ext xmlns:c16="http://schemas.microsoft.com/office/drawing/2014/chart" uri="{C3380CC4-5D6E-409C-BE32-E72D297353CC}">
              <c16:uniqueId val="{00000005-3494-4C75-AFA7-3FEAC9E099A9}"/>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6.75</c:v>
                </c:pt>
                <c:pt idx="2">
                  <c:v>#N/A</c:v>
                </c:pt>
                <c:pt idx="3">
                  <c:v>6.09</c:v>
                </c:pt>
                <c:pt idx="4">
                  <c:v>#N/A</c:v>
                </c:pt>
                <c:pt idx="5">
                  <c:v>5.88</c:v>
                </c:pt>
                <c:pt idx="6">
                  <c:v>#N/A</c:v>
                </c:pt>
                <c:pt idx="7">
                  <c:v>5.68</c:v>
                </c:pt>
                <c:pt idx="8">
                  <c:v>#N/A</c:v>
                </c:pt>
                <c:pt idx="9">
                  <c:v>5.72</c:v>
                </c:pt>
              </c:numCache>
            </c:numRef>
          </c:val>
          <c:extLst>
            <c:ext xmlns:c16="http://schemas.microsoft.com/office/drawing/2014/chart" uri="{C3380CC4-5D6E-409C-BE32-E72D297353CC}">
              <c16:uniqueId val="{00000006-3494-4C75-AFA7-3FEAC9E099A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6.09</c:v>
                </c:pt>
                <c:pt idx="2">
                  <c:v>#N/A</c:v>
                </c:pt>
                <c:pt idx="3">
                  <c:v>5.87</c:v>
                </c:pt>
                <c:pt idx="4">
                  <c:v>#N/A</c:v>
                </c:pt>
                <c:pt idx="5">
                  <c:v>7.01</c:v>
                </c:pt>
                <c:pt idx="6">
                  <c:v>#N/A</c:v>
                </c:pt>
                <c:pt idx="7">
                  <c:v>7.97</c:v>
                </c:pt>
                <c:pt idx="8">
                  <c:v>#N/A</c:v>
                </c:pt>
                <c:pt idx="9">
                  <c:v>6.13</c:v>
                </c:pt>
              </c:numCache>
            </c:numRef>
          </c:val>
          <c:extLst>
            <c:ext xmlns:c16="http://schemas.microsoft.com/office/drawing/2014/chart" uri="{C3380CC4-5D6E-409C-BE32-E72D297353CC}">
              <c16:uniqueId val="{00000007-3494-4C75-AFA7-3FEAC9E099A9}"/>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7.64</c:v>
                </c:pt>
                <c:pt idx="2">
                  <c:v>#N/A</c:v>
                </c:pt>
                <c:pt idx="3">
                  <c:v>8.83</c:v>
                </c:pt>
                <c:pt idx="4">
                  <c:v>#N/A</c:v>
                </c:pt>
                <c:pt idx="5">
                  <c:v>8.08</c:v>
                </c:pt>
                <c:pt idx="6">
                  <c:v>#N/A</c:v>
                </c:pt>
                <c:pt idx="7">
                  <c:v>6.89</c:v>
                </c:pt>
                <c:pt idx="8">
                  <c:v>#N/A</c:v>
                </c:pt>
                <c:pt idx="9">
                  <c:v>6.33</c:v>
                </c:pt>
              </c:numCache>
            </c:numRef>
          </c:val>
          <c:extLst>
            <c:ext xmlns:c16="http://schemas.microsoft.com/office/drawing/2014/chart" uri="{C3380CC4-5D6E-409C-BE32-E72D297353CC}">
              <c16:uniqueId val="{00000008-3494-4C75-AFA7-3FEAC9E099A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78.64</c:v>
                </c:pt>
                <c:pt idx="2">
                  <c:v>#N/A</c:v>
                </c:pt>
                <c:pt idx="3">
                  <c:v>77.680000000000007</c:v>
                </c:pt>
                <c:pt idx="4">
                  <c:v>#N/A</c:v>
                </c:pt>
                <c:pt idx="5">
                  <c:v>78.17</c:v>
                </c:pt>
                <c:pt idx="6">
                  <c:v>#N/A</c:v>
                </c:pt>
                <c:pt idx="7">
                  <c:v>77.03</c:v>
                </c:pt>
                <c:pt idx="8">
                  <c:v>#N/A</c:v>
                </c:pt>
                <c:pt idx="9">
                  <c:v>77.010000000000005</c:v>
                </c:pt>
              </c:numCache>
            </c:numRef>
          </c:val>
          <c:extLst>
            <c:ext xmlns:c16="http://schemas.microsoft.com/office/drawing/2014/chart" uri="{C3380CC4-5D6E-409C-BE32-E72D297353CC}">
              <c16:uniqueId val="{00000009-3494-4C75-AFA7-3FEAC9E099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6634</c:v>
                </c:pt>
                <c:pt idx="5">
                  <c:v>6754</c:v>
                </c:pt>
                <c:pt idx="8">
                  <c:v>6832</c:v>
                </c:pt>
                <c:pt idx="11">
                  <c:v>6818</c:v>
                </c:pt>
                <c:pt idx="14">
                  <c:v>6532</c:v>
                </c:pt>
              </c:numCache>
            </c:numRef>
          </c:val>
          <c:extLst>
            <c:ext xmlns:c16="http://schemas.microsoft.com/office/drawing/2014/chart" uri="{C3380CC4-5D6E-409C-BE32-E72D297353CC}">
              <c16:uniqueId val="{00000000-FB4C-49B0-82A5-85FB15B924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4C-49B0-82A5-85FB15B924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203</c:v>
                </c:pt>
                <c:pt idx="3">
                  <c:v>193</c:v>
                </c:pt>
                <c:pt idx="6">
                  <c:v>220</c:v>
                </c:pt>
                <c:pt idx="9">
                  <c:v>219</c:v>
                </c:pt>
                <c:pt idx="12">
                  <c:v>216</c:v>
                </c:pt>
              </c:numCache>
            </c:numRef>
          </c:val>
          <c:extLst>
            <c:ext xmlns:c16="http://schemas.microsoft.com/office/drawing/2014/chart" uri="{C3380CC4-5D6E-409C-BE32-E72D297353CC}">
              <c16:uniqueId val="{00000002-FB4C-49B0-82A5-85FB15B924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78</c:v>
                </c:pt>
                <c:pt idx="3">
                  <c:v>97</c:v>
                </c:pt>
                <c:pt idx="6">
                  <c:v>100</c:v>
                </c:pt>
                <c:pt idx="9">
                  <c:v>93</c:v>
                </c:pt>
                <c:pt idx="12">
                  <c:v>97</c:v>
                </c:pt>
              </c:numCache>
            </c:numRef>
          </c:val>
          <c:extLst>
            <c:ext xmlns:c16="http://schemas.microsoft.com/office/drawing/2014/chart" uri="{C3380CC4-5D6E-409C-BE32-E72D297353CC}">
              <c16:uniqueId val="{00000003-FB4C-49B0-82A5-85FB15B924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1499</c:v>
                </c:pt>
                <c:pt idx="3">
                  <c:v>1455</c:v>
                </c:pt>
                <c:pt idx="6">
                  <c:v>1420</c:v>
                </c:pt>
                <c:pt idx="9">
                  <c:v>1482</c:v>
                </c:pt>
                <c:pt idx="12">
                  <c:v>1248</c:v>
                </c:pt>
              </c:numCache>
            </c:numRef>
          </c:val>
          <c:extLst>
            <c:ext xmlns:c16="http://schemas.microsoft.com/office/drawing/2014/chart" uri="{C3380CC4-5D6E-409C-BE32-E72D297353CC}">
              <c16:uniqueId val="{00000004-FB4C-49B0-82A5-85FB15B924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4C-49B0-82A5-85FB15B924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4C-49B0-82A5-85FB15B924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5212</c:v>
                </c:pt>
                <c:pt idx="3">
                  <c:v>5211</c:v>
                </c:pt>
                <c:pt idx="6">
                  <c:v>5289</c:v>
                </c:pt>
                <c:pt idx="9">
                  <c:v>5493</c:v>
                </c:pt>
                <c:pt idx="12">
                  <c:v>5586</c:v>
                </c:pt>
              </c:numCache>
            </c:numRef>
          </c:val>
          <c:extLst>
            <c:ext xmlns:c16="http://schemas.microsoft.com/office/drawing/2014/chart" uri="{C3380CC4-5D6E-409C-BE32-E72D297353CC}">
              <c16:uniqueId val="{00000007-FB4C-49B0-82A5-85FB15B924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358</c:v>
                </c:pt>
                <c:pt idx="2">
                  <c:v>#N/A</c:v>
                </c:pt>
                <c:pt idx="3">
                  <c:v>#N/A</c:v>
                </c:pt>
                <c:pt idx="4">
                  <c:v>202</c:v>
                </c:pt>
                <c:pt idx="5">
                  <c:v>#N/A</c:v>
                </c:pt>
                <c:pt idx="6">
                  <c:v>#N/A</c:v>
                </c:pt>
                <c:pt idx="7">
                  <c:v>197</c:v>
                </c:pt>
                <c:pt idx="8">
                  <c:v>#N/A</c:v>
                </c:pt>
                <c:pt idx="9">
                  <c:v>#N/A</c:v>
                </c:pt>
                <c:pt idx="10">
                  <c:v>469</c:v>
                </c:pt>
                <c:pt idx="11">
                  <c:v>#N/A</c:v>
                </c:pt>
                <c:pt idx="12">
                  <c:v>#N/A</c:v>
                </c:pt>
                <c:pt idx="13">
                  <c:v>615</c:v>
                </c:pt>
                <c:pt idx="14">
                  <c:v>#N/A</c:v>
                </c:pt>
              </c:numCache>
            </c:numRef>
          </c:val>
          <c:smooth val="0"/>
          <c:extLst>
            <c:ext xmlns:c16="http://schemas.microsoft.com/office/drawing/2014/chart" uri="{C3380CC4-5D6E-409C-BE32-E72D297353CC}">
              <c16:uniqueId val="{00000008-FB4C-49B0-82A5-85FB15B924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61951</c:v>
                </c:pt>
                <c:pt idx="5">
                  <c:v>61151</c:v>
                </c:pt>
                <c:pt idx="8">
                  <c:v>61266</c:v>
                </c:pt>
                <c:pt idx="11">
                  <c:v>60820</c:v>
                </c:pt>
                <c:pt idx="14">
                  <c:v>59662</c:v>
                </c:pt>
              </c:numCache>
            </c:numRef>
          </c:val>
          <c:extLst>
            <c:ext xmlns:c16="http://schemas.microsoft.com/office/drawing/2014/chart" uri="{C3380CC4-5D6E-409C-BE32-E72D297353CC}">
              <c16:uniqueId val="{00000000-E06F-4EC9-85D4-0C6D7BB8DD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23067</c:v>
                </c:pt>
                <c:pt idx="5">
                  <c:v>23108</c:v>
                </c:pt>
                <c:pt idx="8">
                  <c:v>21859</c:v>
                </c:pt>
                <c:pt idx="11">
                  <c:v>18598</c:v>
                </c:pt>
                <c:pt idx="14">
                  <c:v>17140</c:v>
                </c:pt>
              </c:numCache>
            </c:numRef>
          </c:val>
          <c:extLst>
            <c:ext xmlns:c16="http://schemas.microsoft.com/office/drawing/2014/chart" uri="{C3380CC4-5D6E-409C-BE32-E72D297353CC}">
              <c16:uniqueId val="{00000001-E06F-4EC9-85D4-0C6D7BB8DD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13094</c:v>
                </c:pt>
                <c:pt idx="5">
                  <c:v>15196</c:v>
                </c:pt>
                <c:pt idx="8">
                  <c:v>15972</c:v>
                </c:pt>
                <c:pt idx="11">
                  <c:v>12003</c:v>
                </c:pt>
                <c:pt idx="14">
                  <c:v>12771</c:v>
                </c:pt>
              </c:numCache>
            </c:numRef>
          </c:val>
          <c:extLst>
            <c:ext xmlns:c16="http://schemas.microsoft.com/office/drawing/2014/chart" uri="{C3380CC4-5D6E-409C-BE32-E72D297353CC}">
              <c16:uniqueId val="{00000002-E06F-4EC9-85D4-0C6D7BB8DD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6F-4EC9-85D4-0C6D7BB8DD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6F-4EC9-85D4-0C6D7BB8DD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3164</c:v>
                </c:pt>
                <c:pt idx="3">
                  <c:v>2512</c:v>
                </c:pt>
                <c:pt idx="6">
                  <c:v>2000</c:v>
                </c:pt>
                <c:pt idx="9">
                  <c:v>1580</c:v>
                </c:pt>
                <c:pt idx="12">
                  <c:v>586</c:v>
                </c:pt>
              </c:numCache>
            </c:numRef>
          </c:val>
          <c:extLst>
            <c:ext xmlns:c16="http://schemas.microsoft.com/office/drawing/2014/chart" uri="{C3380CC4-5D6E-409C-BE32-E72D297353CC}">
              <c16:uniqueId val="{00000005-E06F-4EC9-85D4-0C6D7BB8DD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8023</c:v>
                </c:pt>
                <c:pt idx="3">
                  <c:v>8180</c:v>
                </c:pt>
                <c:pt idx="6">
                  <c:v>8269</c:v>
                </c:pt>
                <c:pt idx="9">
                  <c:v>8573</c:v>
                </c:pt>
                <c:pt idx="12">
                  <c:v>8667</c:v>
                </c:pt>
              </c:numCache>
            </c:numRef>
          </c:val>
          <c:extLst>
            <c:ext xmlns:c16="http://schemas.microsoft.com/office/drawing/2014/chart" uri="{C3380CC4-5D6E-409C-BE32-E72D297353CC}">
              <c16:uniqueId val="{00000006-E06F-4EC9-85D4-0C6D7BB8DD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885</c:v>
                </c:pt>
                <c:pt idx="3">
                  <c:v>932</c:v>
                </c:pt>
                <c:pt idx="6">
                  <c:v>990</c:v>
                </c:pt>
                <c:pt idx="9">
                  <c:v>1056</c:v>
                </c:pt>
                <c:pt idx="12">
                  <c:v>1340</c:v>
                </c:pt>
              </c:numCache>
            </c:numRef>
          </c:val>
          <c:extLst>
            <c:ext xmlns:c16="http://schemas.microsoft.com/office/drawing/2014/chart" uri="{C3380CC4-5D6E-409C-BE32-E72D297353CC}">
              <c16:uniqueId val="{00000007-E06F-4EC9-85D4-0C6D7BB8DD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20193</c:v>
                </c:pt>
                <c:pt idx="3">
                  <c:v>19710</c:v>
                </c:pt>
                <c:pt idx="6">
                  <c:v>19054</c:v>
                </c:pt>
                <c:pt idx="9">
                  <c:v>18092</c:v>
                </c:pt>
                <c:pt idx="12">
                  <c:v>16486</c:v>
                </c:pt>
              </c:numCache>
            </c:numRef>
          </c:val>
          <c:extLst>
            <c:ext xmlns:c16="http://schemas.microsoft.com/office/drawing/2014/chart" uri="{C3380CC4-5D6E-409C-BE32-E72D297353CC}">
              <c16:uniqueId val="{00000008-E06F-4EC9-85D4-0C6D7BB8DD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4986</c:v>
                </c:pt>
                <c:pt idx="3">
                  <c:v>4648</c:v>
                </c:pt>
                <c:pt idx="6">
                  <c:v>4411</c:v>
                </c:pt>
                <c:pt idx="9">
                  <c:v>3506</c:v>
                </c:pt>
                <c:pt idx="12">
                  <c:v>3257</c:v>
                </c:pt>
              </c:numCache>
            </c:numRef>
          </c:val>
          <c:extLst>
            <c:ext xmlns:c16="http://schemas.microsoft.com/office/drawing/2014/chart" uri="{C3380CC4-5D6E-409C-BE32-E72D297353CC}">
              <c16:uniqueId val="{00000009-E06F-4EC9-85D4-0C6D7BB8DD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65555</c:v>
                </c:pt>
                <c:pt idx="3">
                  <c:v>65207</c:v>
                </c:pt>
                <c:pt idx="6">
                  <c:v>67506</c:v>
                </c:pt>
                <c:pt idx="9">
                  <c:v>69823</c:v>
                </c:pt>
                <c:pt idx="12">
                  <c:v>69356</c:v>
                </c:pt>
              </c:numCache>
            </c:numRef>
          </c:val>
          <c:extLst>
            <c:ext xmlns:c16="http://schemas.microsoft.com/office/drawing/2014/chart" uri="{C3380CC4-5D6E-409C-BE32-E72D297353CC}">
              <c16:uniqueId val="{0000000A-E06F-4EC9-85D4-0C6D7BB8DD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4694</c:v>
                </c:pt>
                <c:pt idx="2">
                  <c:v>#N/A</c:v>
                </c:pt>
                <c:pt idx="3">
                  <c:v>#N/A</c:v>
                </c:pt>
                <c:pt idx="4">
                  <c:v>1733</c:v>
                </c:pt>
                <c:pt idx="5">
                  <c:v>#N/A</c:v>
                </c:pt>
                <c:pt idx="6">
                  <c:v>#N/A</c:v>
                </c:pt>
                <c:pt idx="7">
                  <c:v>3134</c:v>
                </c:pt>
                <c:pt idx="8">
                  <c:v>#N/A</c:v>
                </c:pt>
                <c:pt idx="9">
                  <c:v>#N/A</c:v>
                </c:pt>
                <c:pt idx="10">
                  <c:v>11209</c:v>
                </c:pt>
                <c:pt idx="11">
                  <c:v>#N/A</c:v>
                </c:pt>
                <c:pt idx="12">
                  <c:v>#N/A</c:v>
                </c:pt>
                <c:pt idx="13">
                  <c:v>10120</c:v>
                </c:pt>
                <c:pt idx="14">
                  <c:v>#N/A</c:v>
                </c:pt>
              </c:numCache>
            </c:numRef>
          </c:val>
          <c:smooth val="0"/>
          <c:extLst>
            <c:ext xmlns:c16="http://schemas.microsoft.com/office/drawing/2014/chart" uri="{C3380CC4-5D6E-409C-BE32-E72D297353CC}">
              <c16:uniqueId val="{0000000B-E06F-4EC9-85D4-0C6D7BB8DD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5542</c:v>
                </c:pt>
                <c:pt idx="1">
                  <c:v>5352</c:v>
                </c:pt>
                <c:pt idx="2">
                  <c:v>5644</c:v>
                </c:pt>
              </c:numCache>
            </c:numRef>
          </c:val>
          <c:extLst>
            <c:ext xmlns:c16="http://schemas.microsoft.com/office/drawing/2014/chart" uri="{C3380CC4-5D6E-409C-BE32-E72D297353CC}">
              <c16:uniqueId val="{00000000-8C99-4D74-BAA0-9520019238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1057</c:v>
                </c:pt>
                <c:pt idx="1">
                  <c:v>1148</c:v>
                </c:pt>
                <c:pt idx="2">
                  <c:v>875</c:v>
                </c:pt>
              </c:numCache>
            </c:numRef>
          </c:val>
          <c:extLst>
            <c:ext xmlns:c16="http://schemas.microsoft.com/office/drawing/2014/chart" uri="{C3380CC4-5D6E-409C-BE32-E72D297353CC}">
              <c16:uniqueId val="{00000001-8C99-4D74-BAA0-9520019238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7137</c:v>
                </c:pt>
                <c:pt idx="1">
                  <c:v>3060</c:v>
                </c:pt>
                <c:pt idx="2">
                  <c:v>3506</c:v>
                </c:pt>
              </c:numCache>
            </c:numRef>
          </c:val>
          <c:extLst>
            <c:ext xmlns:c16="http://schemas.microsoft.com/office/drawing/2014/chart" uri="{C3380CC4-5D6E-409C-BE32-E72D297353CC}">
              <c16:uniqueId val="{00000002-8C99-4D74-BAA0-9520019238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{FEE33EAF-1C81-4D4D-95D1-F3DA556DEADA}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0AE-4547-A146-AA8D530992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{6A04AB5D-94DA-43CE-BD4B-BBF8BA417B0E}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AE-4547-A146-AA8D530992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{5CA0DEC3-DE10-4571-B21D-9AC56A3C5A0E}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AE-4547-A146-AA8D530992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{5CA442F9-7612-4900-BF86-D2291E17F66D}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AE-4547-A146-AA8D530992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{7F7340D4-2CB7-4816-B2E0-53909473D29F}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AE-4547-A146-AA8D5309924F}"/>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{A5AAF4A7-D90E-4F2A-86EB-7C0D4CB7ABF4}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0AE-4547-A146-AA8D5309924F}"/>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{60FB29AD-49D9-43CE-846D-DEDD7410305B}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0AE-4547-A146-AA8D5309924F}"/>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{94D053F1-7863-430D-9CA4-71DF64E29722}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0AE-4547-A146-AA8D5309924F}"/>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{C12E50E1-9F81-40DA-9CBD-850621B8F3B3}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0AE-4547-A146-AA8D530992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73.8</c:v>
                </c:pt>
                <c:pt idx="8">
                  <c:v>73.5</c:v>
                </c:pt>
                <c:pt idx="16">
                  <c:v>74.5</c:v>
                </c:pt>
                <c:pt idx="24">
                  <c:v>73.2</c:v>
                </c:pt>
                <c:pt idx="32">
                  <c:v>74</c:v>
                </c:pt>
              </c:numCache>
            </c:numRef>
          </c:xVal>
          <c:yVal>
            <c:numRef>
              <c:f>公会計指標分析・財政指標組合せ分析表!$BP$51:$DC$51</c:f>
              <c:numCache>
                <c:formatCode>#,##0.0;"▲ "#,##0.0</c:formatCode>
                <c:ptCount val="40"/>
                <c:pt idx="0">
                  <c:v>15.6</c:v>
                </c:pt>
                <c:pt idx="8">
                  <c:v>5.7</c:v>
                </c:pt>
                <c:pt idx="16">
                  <c:v>10.3</c:v>
                </c:pt>
                <c:pt idx="24">
                  <c:v>37</c:v>
                </c:pt>
                <c:pt idx="32">
                  <c:v>32.5</c:v>
                </c:pt>
              </c:numCache>
            </c:numRef>
          </c:yVal>
          <c:smooth val="0"/>
          <c:extLst>
            <c:ext xmlns:c16="http://schemas.microsoft.com/office/drawing/2014/chart" uri="{C3380CC4-5D6E-409C-BE32-E72D297353CC}">
              <c16:uniqueId val="{00000009-E0AE-4547-A146-AA8D530992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{F7DAE2FA-5728-4445-94B3-5756E6BC1B46}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0AE-4547-A146-AA8D530992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{B70A8664-D62F-4095-BD1E-573C0F47D516}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AE-4547-A146-AA8D530992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{B9B5A80E-FC07-4A60-80B0-E7EFE5F7C6FF}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AE-4547-A146-AA8D530992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{ACD7120D-6638-4173-BBDA-3B667792268F}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AE-4547-A146-AA8D530992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{E79D1143-BF8A-42EB-9A07-00478A7512B9}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AE-4547-A146-AA8D5309924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{0C2CE502-4681-4B59-AD3B-39C96FE90A49}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0AE-4547-A146-AA8D5309924F}"/>
                </c:ext>
              </c:extLst>
            </c:dLbl>
            <c:dLbl>
              <c:idx val="16"/>
              <c:layout>
                <c:manualLayout>
                  <c:x val="-3.8932579214115963E-2"/>
                  <c:y val="-6.4933708599179241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{BAFF579D-0343-42A1-8D30-7F5454C21EB5}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0AE-4547-A146-AA8D5309924F}"/>
                </c:ext>
              </c:extLst>
            </c:dLbl>
            <c:dLbl>
              <c:idx val="24"/>
              <c:layout>
                <c:manualLayout>
                  <c:x val="-3.73864620243156E-2"/>
                  <c:y val="-5.758273947619797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{E86A5207-9489-4E18-B56A-D6FF50B0AF93}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0AE-4547-A146-AA8D5309924F}"/>
                </c:ext>
              </c:extLst>
            </c:dLbl>
            <c:dLbl>
              <c:idx val="32"/>
              <c:layout>
                <c:manualLayout>
                  <c:x val="-1.985773333803191E-2"/>
                  <c:y val="-7.170085585763205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{88F50D29-5570-45D6-9D85-0E95EFF6D7EC}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0AE-4547-A146-AA8D530992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E0AE-4547-A146-AA8D5309924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{0E13E2EE-48D9-43E8-BD24-43920D1EA078}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D09-4620-B82D-23B1B9889E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{C9F2CAFA-A8CF-4E4A-A6BE-C3D3D80094F5}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09-4620-B82D-23B1B9889E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{BE9B296C-66EE-40D0-A0A2-AB9644657E5C}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09-4620-B82D-23B1B9889E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{D6632323-828B-41D0-A7E3-DD89BB17EBE7}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09-4620-B82D-23B1B9889E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{5E7A3F67-2144-4983-A59E-B5620D03BE33}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09-4620-B82D-23B1B9889E2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{279C47B9-068D-4532-81B6-BD0892AC25E8}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D09-4620-B82D-23B1B9889E2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{CC680F11-80E2-4268-A16F-4964B37A8315}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D09-4620-B82D-23B1B9889E2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{82EEB8E5-EC6D-4C7F-B814-4AD110198B99}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D09-4620-B82D-23B1B9889E2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{A7D8925F-1DD1-4B85-AA42-07AD13B5CFD3}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D09-4620-B82D-23B1B9889E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0.9</c:v>
                </c:pt>
                <c:pt idx="16">
                  <c:v>0.8</c:v>
                </c:pt>
                <c:pt idx="24">
                  <c:v>0.9</c:v>
                </c:pt>
                <c:pt idx="32">
                  <c:v>1.3</c:v>
                </c:pt>
              </c:numCache>
            </c:numRef>
          </c:xVal>
          <c:yVal>
            <c:numRef>
              <c:f>公会計指標分析・財政指標組合せ分析表!$BP$73:$DC$73</c:f>
              <c:numCache>
                <c:formatCode>#,##0.0;"▲ "#,##0.0</c:formatCode>
                <c:ptCount val="40"/>
                <c:pt idx="0">
                  <c:v>15.6</c:v>
                </c:pt>
                <c:pt idx="8">
                  <c:v>5.7</c:v>
                </c:pt>
                <c:pt idx="16">
                  <c:v>10.3</c:v>
                </c:pt>
                <c:pt idx="24">
                  <c:v>37</c:v>
                </c:pt>
                <c:pt idx="32">
                  <c:v>32.5</c:v>
                </c:pt>
              </c:numCache>
            </c:numRef>
          </c:yVal>
          <c:smooth val="0"/>
          <c:extLst>
            <c:ext xmlns:c16="http://schemas.microsoft.com/office/drawing/2014/chart" uri="{C3380CC4-5D6E-409C-BE32-E72D297353CC}">
              <c16:uniqueId val="{00000009-0D09-4620-B82D-23B1B9889E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{5289B6CD-79B2-4191-A346-7FC7E1D547EF}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D09-4620-B82D-23B1B9889E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{E18BC23D-379A-451D-9C8A-4A3362365889}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09-4620-B82D-23B1B9889E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{DECFCEC0-B9B9-4BE7-BDC5-9371722ECE74}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09-4620-B82D-23B1B9889E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{F21FFBFC-87DC-4554-B727-2B1162A773A3}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09-4620-B82D-23B1B9889E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{147617CB-F9D8-4902-A7ED-5E7FA7FB513E}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09-4620-B82D-23B1B9889E2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{08F5CD0C-3212-43D4-97B9-B405C77FF04E}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D09-4620-B82D-23B1B9889E2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{F0A6382F-FF5B-4A9B-BDF5-79EC440ABC23}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D09-4620-B82D-23B1B9889E2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{0A974183-AA52-4DF5-ACA0-CF6CD8DE3771}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D09-4620-B82D-23B1B9889E2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{C3F31EA2-9977-4D26-890E-A15AC629B0D8}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D09-4620-B82D-23B1B9889E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0D09-4620-B82D-23B1B9889E2F}"/>
            </c:ext>
          </c:extLst>
        </c:ser>
        <c:dLbls>
          <c:showLegendKey val="0"/>
          <c:showVal val="1"/>
          <c:showCatName val="0"/>
          <c:showSerName val="0"/>
          <c:showPercent val="0"/>
          <c:showBubbleSize val="0"/>
        </c:dLbls>
        <c:axId val="84219776"/>
        <c:axId val="84234240"/>
      </c:scatterChart>
      <c:valAx>
        <c:axId val="84219776"/>
        <c:scaling>
          <c:orientation val="maxMin"/>
          <c:max val="7"/>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元利償還金は、平成</a:t>
          </a:r>
          <a:r>
            <a:rPr kumimoji="1" lang="en-US" altLang="ja-JP" sz="1400" baseline="0">
              <a:latin typeface="ＭＳ ゴシック" pitchFamily="49" charset="-128"/>
              <a:ea typeface="ＭＳ ゴシック" pitchFamily="49" charset="-128"/>
            </a:rPr>
            <a:t>29</a:t>
          </a:r>
          <a:r>
            <a:rPr kumimoji="1" lang="ja-JP" altLang="en-US" sz="1400" baseline="0">
              <a:latin typeface="ＭＳ ゴシック" pitchFamily="49" charset="-128"/>
              <a:ea typeface="ＭＳ ゴシック" pitchFamily="49" charset="-128"/>
            </a:rPr>
            <a:t>年度に借入れた臨時財政対策債や公共用地先行取得事業債の元金償還が始まったことなどにより、前年度比</a:t>
          </a:r>
          <a:r>
            <a:rPr kumimoji="1" lang="en-US" altLang="ja-JP" sz="1400" baseline="0">
              <a:latin typeface="ＭＳ ゴシック" pitchFamily="49" charset="-128"/>
              <a:ea typeface="ＭＳ ゴシック" pitchFamily="49" charset="-128"/>
            </a:rPr>
            <a:t>93</a:t>
          </a:r>
          <a:r>
            <a:rPr kumimoji="1" lang="ja-JP" altLang="en-US" sz="1400" baseline="0">
              <a:latin typeface="ＭＳ ゴシック" pitchFamily="49" charset="-128"/>
              <a:ea typeface="ＭＳ ゴシック" pitchFamily="49" charset="-128"/>
            </a:rPr>
            <a:t>百万円の増となる一方、公営企業債の元利償還金に対する繰入金は公営企業債の償還が進んだことにより</a:t>
          </a:r>
          <a:r>
            <a:rPr kumimoji="1" lang="en-US" altLang="ja-JP" sz="1400" baseline="0">
              <a:latin typeface="ＭＳ ゴシック" pitchFamily="49" charset="-128"/>
              <a:ea typeface="ＭＳ ゴシック" pitchFamily="49" charset="-128"/>
            </a:rPr>
            <a:t>234</a:t>
          </a:r>
          <a:r>
            <a:rPr kumimoji="1" lang="ja-JP" altLang="en-US" sz="1400" baseline="0">
              <a:latin typeface="ＭＳ ゴシック" pitchFamily="49" charset="-128"/>
              <a:ea typeface="ＭＳ ゴシック" pitchFamily="49" charset="-128"/>
            </a:rPr>
            <a:t>百万円の減となった。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元利償還金等から差し引く算入公債費等は、公債費充当特定財源（主に都市計画税）の減などにより、前年度比</a:t>
          </a:r>
          <a:r>
            <a:rPr kumimoji="1" lang="en-US" altLang="ja-JP" sz="1400" baseline="0">
              <a:latin typeface="ＭＳ ゴシック" pitchFamily="49" charset="-128"/>
              <a:ea typeface="ＭＳ ゴシック" pitchFamily="49" charset="-128"/>
            </a:rPr>
            <a:t>286</a:t>
          </a:r>
          <a:r>
            <a:rPr kumimoji="1" lang="ja-JP" altLang="en-US" sz="1400" baseline="0">
              <a:latin typeface="ＭＳ ゴシック" pitchFamily="49" charset="-128"/>
              <a:ea typeface="ＭＳ ゴシック" pitchFamily="49" charset="-128"/>
            </a:rPr>
            <a:t>百万円の減となった。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この結果元利償還金等</a:t>
          </a:r>
          <a:r>
            <a:rPr kumimoji="1" lang="en-US" altLang="ja-JP" sz="1400" baseline="0">
              <a:latin typeface="ＭＳ ゴシック" pitchFamily="49" charset="-128"/>
              <a:ea typeface="ＭＳ ゴシック" pitchFamily="49" charset="-128"/>
            </a:rPr>
            <a:t>(A)</a:t>
          </a:r>
          <a:r>
            <a:rPr kumimoji="1" lang="ja-JP" altLang="en-US" sz="1400" baseline="0">
              <a:latin typeface="ＭＳ ゴシック" pitchFamily="49" charset="-128"/>
              <a:ea typeface="ＭＳ ゴシック" pitchFamily="49" charset="-128"/>
            </a:rPr>
            <a:t>の合計額が</a:t>
          </a:r>
          <a:r>
            <a:rPr kumimoji="1" lang="en-US" altLang="ja-JP" sz="1400" baseline="0">
              <a:latin typeface="ＭＳ ゴシック" pitchFamily="49" charset="-128"/>
              <a:ea typeface="ＭＳ ゴシック" pitchFamily="49" charset="-128"/>
            </a:rPr>
            <a:t>140</a:t>
          </a:r>
          <a:r>
            <a:rPr kumimoji="1" lang="ja-JP" altLang="en-US" sz="1400" baseline="0">
              <a:latin typeface="ＭＳ ゴシック" pitchFamily="49" charset="-128"/>
              <a:ea typeface="ＭＳ ゴシック" pitchFamily="49" charset="-128"/>
            </a:rPr>
            <a:t>百万円の減、算入公債費等</a:t>
          </a:r>
          <a:r>
            <a:rPr kumimoji="1" lang="en-US" altLang="ja-JP" sz="1400" baseline="0">
              <a:latin typeface="ＭＳ ゴシック" pitchFamily="49" charset="-128"/>
              <a:ea typeface="ＭＳ ゴシック" pitchFamily="49" charset="-128"/>
            </a:rPr>
            <a:t>(B)</a:t>
          </a:r>
          <a:r>
            <a:rPr kumimoji="1" lang="ja-JP" altLang="en-US" sz="1400" baseline="0">
              <a:latin typeface="ＭＳ ゴシック" pitchFamily="49" charset="-128"/>
              <a:ea typeface="ＭＳ ゴシック" pitchFamily="49" charset="-128"/>
            </a:rPr>
            <a:t>が</a:t>
          </a:r>
          <a:r>
            <a:rPr kumimoji="1" lang="en-US" altLang="ja-JP" sz="1400" baseline="0">
              <a:latin typeface="ＭＳ ゴシック" pitchFamily="49" charset="-128"/>
              <a:ea typeface="ＭＳ ゴシック" pitchFamily="49" charset="-128"/>
            </a:rPr>
            <a:t>286</a:t>
          </a:r>
          <a:r>
            <a:rPr kumimoji="1" lang="ja-JP" altLang="en-US" sz="1400" baseline="0">
              <a:latin typeface="ＭＳ ゴシック" pitchFamily="49" charset="-128"/>
              <a:ea typeface="ＭＳ ゴシック" pitchFamily="49" charset="-128"/>
            </a:rPr>
            <a:t>百万円の減となり、実質公債費率の分子は</a:t>
          </a:r>
          <a:r>
            <a:rPr kumimoji="1" lang="en-US" altLang="ja-JP" sz="1400" baseline="0">
              <a:latin typeface="ＭＳ ゴシック" pitchFamily="49" charset="-128"/>
              <a:ea typeface="ＭＳ ゴシック" pitchFamily="49" charset="-128"/>
            </a:rPr>
            <a:t>146</a:t>
          </a:r>
          <a:r>
            <a:rPr kumimoji="1" lang="ja-JP" altLang="en-US" sz="1400" baseline="0">
              <a:latin typeface="ＭＳ ゴシック" pitchFamily="49" charset="-128"/>
              <a:ea typeface="ＭＳ ゴシック" pitchFamily="49" charset="-128"/>
            </a:rPr>
            <a:t>百万円の増となった。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（該当数値なし）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公営企業債等の繰入見込額は、公営企業債等の償還が進んだことにより前年度比</a:t>
          </a:r>
          <a:r>
            <a:rPr kumimoji="1" lang="en-US" altLang="ja-JP" sz="1400">
              <a:latin typeface="ＭＳ ゴシック" pitchFamily="49" charset="-128"/>
              <a:ea typeface="ＭＳ ゴシック" pitchFamily="49" charset="-128"/>
            </a:rPr>
            <a:t>1,606</a:t>
          </a:r>
          <a:r>
            <a:rPr kumimoji="1" lang="ja-JP" altLang="en-US" sz="1400">
              <a:latin typeface="ＭＳ ゴシック" pitchFamily="49" charset="-128"/>
              <a:ea typeface="ＭＳ ゴシック" pitchFamily="49" charset="-128"/>
            </a:rPr>
            <a:t>百万円の減となるほか、債務負担行為に基づく支出予定額及び設立法人等の負担額等負担見込額のうち、土地開発公社に係る将来負担額は、前年度比</a:t>
          </a:r>
          <a:r>
            <a:rPr kumimoji="1" lang="en-US" altLang="ja-JP" sz="1400">
              <a:latin typeface="ＭＳ ゴシック" pitchFamily="49" charset="-128"/>
              <a:ea typeface="ＭＳ ゴシック" pitchFamily="49" charset="-128"/>
            </a:rPr>
            <a:t>1,040</a:t>
          </a:r>
          <a:r>
            <a:rPr kumimoji="1" lang="ja-JP" altLang="en-US" sz="1400">
              <a:latin typeface="ＭＳ ゴシック" pitchFamily="49" charset="-128"/>
              <a:ea typeface="ＭＳ ゴシック" pitchFamily="49" charset="-128"/>
            </a:rPr>
            <a:t>百万円の減となり、将来負担額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の合計は、</a:t>
          </a:r>
          <a:r>
            <a:rPr kumimoji="1" lang="en-US" altLang="ja-JP" sz="1400">
              <a:latin typeface="ＭＳ ゴシック" pitchFamily="49" charset="-128"/>
              <a:ea typeface="ＭＳ ゴシック" pitchFamily="49" charset="-128"/>
            </a:rPr>
            <a:t>2,938</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将来負担額から差し引く充当可能財源等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は、充当可能基金現在高が前年度比</a:t>
          </a:r>
          <a:r>
            <a:rPr kumimoji="1" lang="en-US" altLang="ja-JP" sz="1400">
              <a:latin typeface="ＭＳ ゴシック" pitchFamily="49" charset="-128"/>
              <a:ea typeface="ＭＳ ゴシック" pitchFamily="49" charset="-128"/>
            </a:rPr>
            <a:t>768</a:t>
          </a:r>
          <a:r>
            <a:rPr kumimoji="1" lang="ja-JP" altLang="en-US" sz="1400">
              <a:latin typeface="ＭＳ ゴシック" pitchFamily="49" charset="-128"/>
              <a:ea typeface="ＭＳ ゴシック" pitchFamily="49" charset="-128"/>
            </a:rPr>
            <a:t>百万円の増、都市計画税歳入見込額の減により充当可能特定歳入が</a:t>
          </a:r>
          <a:r>
            <a:rPr kumimoji="1" lang="en-US" altLang="ja-JP" sz="1400">
              <a:latin typeface="ＭＳ ゴシック" pitchFamily="49" charset="-128"/>
              <a:ea typeface="ＭＳ ゴシック" pitchFamily="49" charset="-128"/>
            </a:rPr>
            <a:t>1,458</a:t>
          </a:r>
          <a:r>
            <a:rPr kumimoji="1" lang="ja-JP" altLang="en-US" sz="1400">
              <a:latin typeface="ＭＳ ゴシック" pitchFamily="49" charset="-128"/>
              <a:ea typeface="ＭＳ ゴシック" pitchFamily="49" charset="-128"/>
            </a:rPr>
            <a:t>百万円の減、基準財政需要額算入見込額が</a:t>
          </a:r>
          <a:r>
            <a:rPr kumimoji="1" lang="en-US" altLang="ja-JP" sz="1400">
              <a:latin typeface="ＭＳ ゴシック" pitchFamily="49" charset="-128"/>
              <a:ea typeface="ＭＳ ゴシック" pitchFamily="49" charset="-128"/>
            </a:rPr>
            <a:t>1,158</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以上の結果、将来負担比率の分子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1,089</a:t>
          </a:r>
          <a:r>
            <a:rPr kumimoji="1" lang="ja-JP" altLang="en-US" sz="1400">
              <a:latin typeface="ＭＳ ゴシック" pitchFamily="49" charset="-128"/>
              <a:ea typeface="ＭＳ ゴシック" pitchFamily="49" charset="-128"/>
            </a:rPr>
            <a:t>百万円の減となった。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岐阜県大垣市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百万円、水都大垣ふるさと応援基金に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百万円、新型コロナウイルス感染症対応中小企業融資金利子補給基金に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百万円など、基金全体で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一方で、減債基金を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百万円、水都大垣ふるさと応援基金を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百万円など、基金全体で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1,263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その結果前年度比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規模事業の実施による公債費の逓増や退職手当の増加が見込まれるため、財政調整基金や減債基金の積み立て残高を確保すると同時に、個別施設計画に基づいた公共施設の更新・大規模修繕等を行うため、計画的に公共施設整備基金の積み立て、取り崩しを行うなど、年度間において財源の不均衡が生じないよう、中長期的な視野で基金運用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養老線支援基金　　：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養老線の存続を支援</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　  ：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公共施設の整備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水都大垣ふるさと応援基金　：　住民参加型の地方自治を実現し、住民の福祉の増進を図るとともに、個性豊かな活力あるまちづくりを推進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新型コロナウイルス感染症対応中小企業融資金利子補給基金　：　新型コロナウイルス感染症対応地方創生交付金を原資とし、新型コロナウイルス感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染症の影響を受けた市内中小企業者等が、各種融資を受けた際に支払った利子を補</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給</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国際協力田口基金　：　国際協力その他国際交流の発展に寄与</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養老線支援基金　　：　新型コロナウイルス感染症の影響による赤字を補てんするため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百万円を充当したことなどにより前年度比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　：　老朽化した施設の更新に備えるため、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百万円を積み立てる一方で、新庁舎建設事業に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435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百万円、学校施設の整備に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円充当したことなどにより前年度比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水都大垣ふるさと応援基金　：　新庁舎建設事業や小中学校営繕事業などに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百万円充当する一方で、個人や法人からの寄付金など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立てたことにより前年度比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新型コロナウイルス感染症対応中小企業融資金利子補給基金　：　新型コロナウイルス感染症対応地方創生交付金を積み立てたため皆増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　：　前年度末建物減価償却累計額の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％を年度末基金残額の目標値（</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年度末建物減価償却累計額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97,610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百万円）として積み立て、</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個別施設計画に基づいた施設更新等に対し取り崩し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養老線支援基金　　：　養老鉄道株式会社の利益相当額を積み立て、養老線の安全運航に必要な設備整備や維持管理に要する経費などに取り崩し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基金利子および、市税収等の増や新型コロナウイルス感染症の影響で不執行や事業縮小となった事業費の減による決算余剰金のうち</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5,644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大垣市第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次行政経営戦略計画前期実施プランに基づき、景気動向による法人市民税の減収や災害等による財政需要に備え、標準財政規模の概ね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％を目安に積立残額を確保する。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基金利子を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百万円積み立てる一方で、公債費の償還に充てるため、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新庁舎建設事業や幼保園建設事業などの大規模事業の実施に伴い公債費が逓増する見込みであるため、それに備えて積立金残高を確保する。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160,794
155,128
206.57
79,960,576
77,446,374
2,221,653
36,173,659
69,348,962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有形固定資産減価償却率は類似団体等と比べ高い水準にあるが、施設の維持管理を適切に進めており、それぞれの公共施設等について個別施設計画を基に施設の維持管理・更新を行っていく。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施設等の老朽化状況については、法定点検等において適切に把握し、必要な施設改修修繕及び維持管理等を行っている。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4760807"/>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576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76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4536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476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42774</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014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1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12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10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56092</xdr:rowOff>
    </xdr:from>
    <xdr:to>
      <xdr:col>23</xdr:col>
      <xdr:colOff>136525</xdr:colOff>
      <xdr:row>33</xdr:row>
      <xdr:rowOff>157691</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7139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142469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6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27305</xdr:rowOff>
    </xdr:from>
    <xdr:to>
      <xdr:col>19</xdr:col>
      <xdr:colOff>187325</xdr:colOff>
      <xdr:row>33</xdr:row>
      <xdr:rowOff>128905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78105</xdr:rowOff>
    </xdr:from>
    <xdr:to>
      <xdr:col>23</xdr:col>
      <xdr:colOff>85725</xdr:colOff>
      <xdr:row>33</xdr:row>
      <xdr:rowOff>106892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735955"/>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74083</xdr:rowOff>
    </xdr:from>
    <xdr:to>
      <xdr:col>15</xdr:col>
      <xdr:colOff>187325</xdr:colOff>
      <xdr:row>34</xdr:row>
      <xdr:rowOff>4233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7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78105</xdr:rowOff>
    </xdr:from>
    <xdr:to>
      <xdr:col>19</xdr:col>
      <xdr:colOff>136525</xdr:colOff>
      <xdr:row>33</xdr:row>
      <xdr:rowOff>124883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3289300" y="573595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38100</xdr:rowOff>
    </xdr:from>
    <xdr:to>
      <xdr:col>11</xdr:col>
      <xdr:colOff>187325</xdr:colOff>
      <xdr:row>33</xdr:row>
      <xdr:rowOff>139700</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88900</xdr:rowOff>
    </xdr:from>
    <xdr:to>
      <xdr:col>15</xdr:col>
      <xdr:colOff>136525</xdr:colOff>
      <xdr:row>33</xdr:row>
      <xdr:rowOff>124883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74675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48895</xdr:rowOff>
    </xdr:from>
    <xdr:to>
      <xdr:col>7</xdr:col>
      <xdr:colOff>187325</xdr:colOff>
      <xdr:row>33</xdr:row>
      <xdr:rowOff>150495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7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88900</xdr:rowOff>
    </xdr:from>
    <xdr:to>
      <xdr:col>11</xdr:col>
      <xdr:colOff>136525</xdr:colOff>
      <xdr:row>33</xdr:row>
      <xdr:rowOff>99695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1765300" y="574675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490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4881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120032</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77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166810</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824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130827</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78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141622</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建設事業等において、地方債を活用した結果、債務償還比率は類似団体等の平均を上回っている</a:t>
          </a:r>
          <a:r>
            <a:rPr kumimoji="1" lang="ja-JP" altLang="en-US" sz="1100">
              <a:solidFill>
                <a:schemeClr val="dk1"/>
              </a:solidFill>
              <a:effectLst/>
              <a:latin typeface="+mn-lt"/>
              <a:ea typeface="+mn-ea"/>
              <a:cs typeface="+mn-cs"/>
            </a:rPr>
            <a:t>が、公債費</a:t>
          </a:r>
          <a:r>
            <a:rPr kumimoji="1" lang="ja-JP" altLang="ja-JP" sz="1100">
              <a:solidFill>
                <a:schemeClr val="dk1"/>
              </a:solidFill>
              <a:effectLst/>
              <a:latin typeface="+mn-lt"/>
              <a:ea typeface="+mn-ea"/>
              <a:cs typeface="+mn-cs"/>
            </a:rPr>
            <a:t>の償還が進</a:t>
          </a:r>
          <a:r>
            <a:rPr kumimoji="1" lang="ja-JP" altLang="en-US" sz="1100">
              <a:solidFill>
                <a:schemeClr val="dk1"/>
              </a:solidFill>
              <a:effectLst/>
              <a:latin typeface="+mn-lt"/>
              <a:ea typeface="+mn-ea"/>
              <a:cs typeface="+mn-cs"/>
            </a:rPr>
            <a:t>んだ</a:t>
          </a:r>
          <a:r>
            <a:rPr kumimoji="1" lang="ja-JP" altLang="ja-JP" sz="1100">
              <a:solidFill>
                <a:schemeClr val="dk1"/>
              </a:solidFill>
              <a:effectLst/>
              <a:latin typeface="+mn-lt"/>
              <a:ea typeface="+mn-ea"/>
              <a:cs typeface="+mn-cs"/>
            </a:rPr>
            <a:t>ことで将来負担は減少</a:t>
          </a:r>
          <a:r>
            <a:rPr kumimoji="1" lang="ja-JP" altLang="en-US" sz="1100">
              <a:solidFill>
                <a:schemeClr val="dk1"/>
              </a:solidFill>
              <a:effectLst/>
              <a:latin typeface="+mn-lt"/>
              <a:ea typeface="+mn-ea"/>
              <a:cs typeface="+mn-cs"/>
            </a:rPr>
            <a:t>したため、債務償還比率は減少した。</a:t>
          </a:r>
          <a:r>
            <a:rPr kumimoji="1" lang="ja-JP" altLang="ja-JP" sz="1100">
              <a:solidFill>
                <a:schemeClr val="dk1"/>
              </a:solidFill>
              <a:effectLst/>
              <a:latin typeface="+mn-lt"/>
              <a:ea typeface="+mn-ea"/>
              <a:cs typeface="+mn-cs"/>
            </a:rPr>
            <a:t>次年度以降については、引き続き地方債を活用するが、</a:t>
          </a:r>
          <a:r>
            <a:rPr kumimoji="1" lang="ja-JP" altLang="en-US" sz="1100">
              <a:solidFill>
                <a:schemeClr val="dk1"/>
              </a:solidFill>
              <a:effectLst/>
              <a:latin typeface="+mn-lt"/>
              <a:ea typeface="+mn-ea"/>
              <a:cs typeface="+mn-cs"/>
            </a:rPr>
            <a:t>将来負担に備えた基金への積立や、</a:t>
          </a:r>
          <a:r>
            <a:rPr kumimoji="1" lang="ja-JP" altLang="ja-JP" sz="1100">
              <a:solidFill>
                <a:schemeClr val="dk1"/>
              </a:solidFill>
              <a:effectLst/>
              <a:latin typeface="+mn-lt"/>
              <a:ea typeface="+mn-ea"/>
              <a:cs typeface="+mn-cs"/>
            </a:rPr>
            <a:t>地方債の発行に当たっては交付税措置のある地方債の活用により将来負担の軽減を図っていく。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489903"/>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58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86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117619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089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23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26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25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28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32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159548</xdr:rowOff>
    </xdr:from>
    <xdr:to>
      <xdr:col>76</xdr:col>
      <xdr:colOff>73025</xdr:colOff>
      <xdr:row>32</xdr:row>
      <xdr:rowOff>89698</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4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137975</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45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5987</xdr:rowOff>
    </xdr:from>
    <xdr:to>
      <xdr:col>72</xdr:col>
      <xdr:colOff>123825</xdr:colOff>
      <xdr:row>32</xdr:row>
      <xdr:rowOff>107587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4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38898</xdr:rowOff>
    </xdr:from>
    <xdr:to>
      <xdr:col>76</xdr:col>
      <xdr:colOff>22225</xdr:colOff>
      <xdr:row>32</xdr:row>
      <xdr:rowOff>56787</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525298"/>
          <a:ext cx="7112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17517</xdr:rowOff>
    </xdr:from>
    <xdr:to>
      <xdr:col>68</xdr:col>
      <xdr:colOff>123825</xdr:colOff>
      <xdr:row>31</xdr:row>
      <xdr:rowOff>119117</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3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68317</xdr:rowOff>
    </xdr:from>
    <xdr:to>
      <xdr:col>72</xdr:col>
      <xdr:colOff>73025</xdr:colOff>
      <xdr:row>32</xdr:row>
      <xdr:rowOff>56787</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5383267"/>
          <a:ext cx="762000" cy="15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33401</xdr:rowOff>
    </xdr:from>
    <xdr:to>
      <xdr:col>64</xdr:col>
      <xdr:colOff>123825</xdr:colOff>
      <xdr:row>31</xdr:row>
      <xdr:rowOff>135001</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3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68317</xdr:rowOff>
    </xdr:from>
    <xdr:to>
      <xdr:col>68</xdr:col>
      <xdr:colOff>73025</xdr:colOff>
      <xdr:row>31</xdr:row>
      <xdr:rowOff>84201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5383267"/>
          <a:ext cx="762000" cy="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124696</xdr:rowOff>
    </xdr:from>
    <xdr:to>
      <xdr:col>60</xdr:col>
      <xdr:colOff>123825</xdr:colOff>
      <xdr:row>32</xdr:row>
      <xdr:rowOff>54846</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4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84201</xdr:rowOff>
    </xdr:from>
    <xdr:to>
      <xdr:col>64</xdr:col>
      <xdr:colOff>73025</xdr:colOff>
      <xdr:row>32</xdr:row>
      <xdr:rowOff>4046</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5399151"/>
          <a:ext cx="762000" cy="9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72724</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04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55915</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02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92001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06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129938</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10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98714</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5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110244</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42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126128</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544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45973</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53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160,794
155,128
206.57
79,960,576
77,446,374
2,221,653
36,173,659
69,348,962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69504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13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125004</xdr:rowOff>
    </xdr:from>
    <xdr:to>
      <xdr:col>24</xdr:col>
      <xdr:colOff>114300</xdr:colOff>
      <xdr:row>42</xdr:row>
      <xdr:rowOff>55154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39931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706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136434</xdr:rowOff>
    </xdr:from>
    <xdr:to>
      <xdr:col>20</xdr:col>
      <xdr:colOff>38100</xdr:colOff>
      <xdr:row>42</xdr:row>
      <xdr:rowOff>66584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4354</xdr:rowOff>
    </xdr:from>
    <xdr:to>
      <xdr:col>24</xdr:col>
      <xdr:colOff>63500</xdr:colOff>
      <xdr:row>42</xdr:row>
      <xdr:rowOff>15784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797300" y="720525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152763</xdr:rowOff>
    </xdr:from>
    <xdr:to>
      <xdr:col>15</xdr:col>
      <xdr:colOff>101600</xdr:colOff>
      <xdr:row>42</xdr:row>
      <xdr:rowOff>82913</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15784</xdr:rowOff>
    </xdr:from>
    <xdr:to>
      <xdr:col>19</xdr:col>
      <xdr:colOff>177800</xdr:colOff>
      <xdr:row>42</xdr:row>
      <xdr:rowOff>32113</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908300" y="72166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907</xdr:rowOff>
    </xdr:from>
    <xdr:to>
      <xdr:col>10</xdr:col>
      <xdr:colOff>165100</xdr:colOff>
      <xdr:row>42</xdr:row>
      <xdr:rowOff>102507</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72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32113</xdr:rowOff>
    </xdr:from>
    <xdr:to>
      <xdr:col>15</xdr:col>
      <xdr:colOff>50800</xdr:colOff>
      <xdr:row>42</xdr:row>
      <xdr:rowOff>51707</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flipV="1">
          <a:off x="2019300" y="72330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12337</xdr:rowOff>
    </xdr:from>
    <xdr:to>
      <xdr:col>6</xdr:col>
      <xdr:colOff>38100</xdr:colOff>
      <xdr:row>42</xdr:row>
      <xdr:rowOff>113937</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7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51707</xdr:rowOff>
    </xdr:from>
    <xdr:to>
      <xdr:col>10</xdr:col>
      <xdr:colOff>114300</xdr:colOff>
      <xdr:row>42</xdr:row>
      <xdr:rowOff>63137</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flipV="1">
          <a:off x="1130300" y="72526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138628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119034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57711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725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74040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727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93634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729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105064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730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00000000-0008-0000-0100-00007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a:extLst>
            <a:ext uri="{FF2B5EF4-FFF2-40B4-BE49-F238E27FC236}">
              <a16:creationId xmlns:a16="http://schemas.microsoft.com/office/drawing/2014/main" id="{00000000-0008-0000-0100-000077000000}"/>
            </a:ext>
          </a:extLst>
        </xdr:cNvPr>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a:extLst>
            <a:ext uri="{FF2B5EF4-FFF2-40B4-BE49-F238E27FC236}">
              <a16:creationId xmlns:a16="http://schemas.microsoft.com/office/drawing/2014/main" id="{00000000-0008-0000-0100-000079000000}"/>
            </a:ext>
          </a:extLst>
        </xdr:cNvPr>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42616</xdr:rowOff>
    </xdr:from>
    <xdr:ext cx="469744" cy="259045"/>
    <xdr:sp macro="" textlink="">
      <xdr:nvSpPr>
        <xdr:cNvPr id="123" name="【道路】&#10;一人当たり延長平均値テキスト">
          <a:extLst>
            <a:ext uri="{FF2B5EF4-FFF2-40B4-BE49-F238E27FC236}">
              <a16:creationId xmlns:a16="http://schemas.microsoft.com/office/drawing/2014/main" id="{00000000-0008-0000-0100-00007B000000}"/>
            </a:ext>
          </a:extLst>
        </xdr:cNvPr>
        <xdr:cNvSpPr txBox="1"/>
      </xdr:nvSpPr>
      <xdr:spPr>
        <a:xfrm>
          <a:off x="10515600" y="638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a:extLst>
            <a:ext uri="{FF2B5EF4-FFF2-40B4-BE49-F238E27FC236}">
              <a16:creationId xmlns:a16="http://schemas.microsoft.com/office/drawing/2014/main" id="{00000000-0008-0000-0100-00007F000000}"/>
            </a:ext>
          </a:extLst>
        </xdr:cNvPr>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a:extLst>
            <a:ext uri="{FF2B5EF4-FFF2-40B4-BE49-F238E27FC236}">
              <a16:creationId xmlns:a16="http://schemas.microsoft.com/office/drawing/2014/main" id="{00000000-0008-0000-0100-000080000000}"/>
            </a:ext>
          </a:extLst>
        </xdr:cNvPr>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164846</xdr:rowOff>
    </xdr:from>
    <xdr:to>
      <xdr:col>55</xdr:col>
      <xdr:colOff>50800</xdr:colOff>
      <xdr:row>39</xdr:row>
      <xdr:rowOff>94996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10426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143273</xdr:rowOff>
    </xdr:from>
    <xdr:ext cx="469744" cy="259045"/>
    <xdr:sp macro="" textlink="">
      <xdr:nvSpPr>
        <xdr:cNvPr id="135" name="【道路】&#10;一人当たり延長該当値テキスト">
          <a:extLst>
            <a:ext uri="{FF2B5EF4-FFF2-40B4-BE49-F238E27FC236}">
              <a16:creationId xmlns:a16="http://schemas.microsoft.com/office/drawing/2014/main" id="{00000000-0008-0000-0100-000087000000}"/>
            </a:ext>
          </a:extLst>
        </xdr:cNvPr>
        <xdr:cNvSpPr txBox="1"/>
      </xdr:nvSpPr>
      <xdr:spPr>
        <a:xfrm>
          <a:off x="10515600" y="665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170942</xdr:rowOff>
    </xdr:from>
    <xdr:to>
      <xdr:col>50</xdr:col>
      <xdr:colOff>165100</xdr:colOff>
      <xdr:row>39</xdr:row>
      <xdr:rowOff>101092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9588500" y="66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44196</xdr:rowOff>
    </xdr:from>
    <xdr:to>
      <xdr:col>55</xdr:col>
      <xdr:colOff>0</xdr:colOff>
      <xdr:row>39</xdr:row>
      <xdr:rowOff>50292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9639300" y="673074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7438</xdr:rowOff>
    </xdr:from>
    <xdr:to>
      <xdr:col>46</xdr:col>
      <xdr:colOff>38100</xdr:colOff>
      <xdr:row>39</xdr:row>
      <xdr:rowOff>109038</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8699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50292</xdr:rowOff>
    </xdr:from>
    <xdr:to>
      <xdr:col>50</xdr:col>
      <xdr:colOff>114300</xdr:colOff>
      <xdr:row>39</xdr:row>
      <xdr:rowOff>58238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8750300" y="6736842"/>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15059</xdr:rowOff>
    </xdr:from>
    <xdr:to>
      <xdr:col>41</xdr:col>
      <xdr:colOff>101600</xdr:colOff>
      <xdr:row>39</xdr:row>
      <xdr:rowOff>116659</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7810500" y="670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58238</xdr:rowOff>
    </xdr:from>
    <xdr:to>
      <xdr:col>45</xdr:col>
      <xdr:colOff>177800</xdr:colOff>
      <xdr:row>39</xdr:row>
      <xdr:rowOff>65859</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7861300" y="6744788"/>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20828</xdr:rowOff>
    </xdr:from>
    <xdr:to>
      <xdr:col>36</xdr:col>
      <xdr:colOff>165100</xdr:colOff>
      <xdr:row>39</xdr:row>
      <xdr:rowOff>122428</xdr:rowOff>
    </xdr:to>
    <xdr:sp macro="" textlink="">
      <xdr:nvSpPr>
        <xdr:cNvPr id="142" name="楕円 141">
          <a:extLst>
            <a:ext uri="{FF2B5EF4-FFF2-40B4-BE49-F238E27FC236}">
              <a16:creationId xmlns:a16="http://schemas.microsoft.com/office/drawing/2014/main" id="{00000000-0008-0000-0100-00008E000000}"/>
            </a:ext>
          </a:extLst>
        </xdr:cNvPr>
        <xdr:cNvSpPr/>
      </xdr:nvSpPr>
      <xdr:spPr>
        <a:xfrm>
          <a:off x="6921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65859</xdr:rowOff>
    </xdr:from>
    <xdr:to>
      <xdr:col>41</xdr:col>
      <xdr:colOff>50800</xdr:colOff>
      <xdr:row>39</xdr:row>
      <xdr:rowOff>71628</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flipV="1">
          <a:off x="6972300" y="6752409"/>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34561</xdr:rowOff>
    </xdr:from>
    <xdr:ext cx="534377" cy="259045"/>
    <xdr:sp macro="" textlink="">
      <xdr:nvSpPr>
        <xdr:cNvPr id="144" name="n_1aveValue【道路】&#10;一人当たり延長">
          <a:extLst>
            <a:ext uri="{FF2B5EF4-FFF2-40B4-BE49-F238E27FC236}">
              <a16:creationId xmlns:a16="http://schemas.microsoft.com/office/drawing/2014/main" id="{00000000-0008-0000-0100-000090000000}"/>
            </a:ext>
          </a:extLst>
        </xdr:cNvPr>
        <xdr:cNvSpPr txBox="1"/>
      </xdr:nvSpPr>
      <xdr:spPr>
        <a:xfrm>
          <a:off x="9359411" y="62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40004</xdr:rowOff>
    </xdr:from>
    <xdr:ext cx="534377" cy="259045"/>
    <xdr:sp macro="" textlink="">
      <xdr:nvSpPr>
        <xdr:cNvPr id="145" name="n_2aveValue【道路】&#10;一人当たり延長">
          <a:extLst>
            <a:ext uri="{FF2B5EF4-FFF2-40B4-BE49-F238E27FC236}">
              <a16:creationId xmlns:a16="http://schemas.microsoft.com/office/drawing/2014/main" id="{00000000-0008-0000-0100-000091000000}"/>
            </a:ext>
          </a:extLst>
        </xdr:cNvPr>
        <xdr:cNvSpPr txBox="1"/>
      </xdr:nvSpPr>
      <xdr:spPr>
        <a:xfrm>
          <a:off x="8483111" y="621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43596</xdr:rowOff>
    </xdr:from>
    <xdr:ext cx="534377" cy="259045"/>
    <xdr:sp macro="" textlink="">
      <xdr:nvSpPr>
        <xdr:cNvPr id="146" name="n_3aveValue【道路】&#10;一人当たり延長">
          <a:extLst>
            <a:ext uri="{FF2B5EF4-FFF2-40B4-BE49-F238E27FC236}">
              <a16:creationId xmlns:a16="http://schemas.microsoft.com/office/drawing/2014/main" id="{00000000-0008-0000-0100-000092000000}"/>
            </a:ext>
          </a:extLst>
        </xdr:cNvPr>
        <xdr:cNvSpPr txBox="1"/>
      </xdr:nvSpPr>
      <xdr:spPr>
        <a:xfrm>
          <a:off x="7594111" y="62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7" name="n_4aveValue【道路】&#10;一人当たり延長">
          <a:extLst>
            <a:ext uri="{FF2B5EF4-FFF2-40B4-BE49-F238E27FC236}">
              <a16:creationId xmlns:a16="http://schemas.microsoft.com/office/drawing/2014/main" id="{00000000-0008-0000-0100-000093000000}"/>
            </a:ext>
          </a:extLst>
        </xdr:cNvPr>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92219</xdr:rowOff>
    </xdr:from>
    <xdr:ext cx="469744" cy="259045"/>
    <xdr:sp macro="" textlink="">
      <xdr:nvSpPr>
        <xdr:cNvPr id="148" name="n_1mainValue【道路】&#10;一人当たり延長">
          <a:extLst>
            <a:ext uri="{FF2B5EF4-FFF2-40B4-BE49-F238E27FC236}">
              <a16:creationId xmlns:a16="http://schemas.microsoft.com/office/drawing/2014/main" id="{00000000-0008-0000-0100-000094000000}"/>
            </a:ext>
          </a:extLst>
        </xdr:cNvPr>
        <xdr:cNvSpPr txBox="1"/>
      </xdr:nvSpPr>
      <xdr:spPr>
        <a:xfrm>
          <a:off x="9391727" y="677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100165</xdr:rowOff>
    </xdr:from>
    <xdr:ext cx="469744" cy="259045"/>
    <xdr:sp macro="" textlink="">
      <xdr:nvSpPr>
        <xdr:cNvPr id="149" name="n_2mainValue【道路】&#10;一人当たり延長">
          <a:extLst>
            <a:ext uri="{FF2B5EF4-FFF2-40B4-BE49-F238E27FC236}">
              <a16:creationId xmlns:a16="http://schemas.microsoft.com/office/drawing/2014/main" id="{00000000-0008-0000-0100-000095000000}"/>
            </a:ext>
          </a:extLst>
        </xdr:cNvPr>
        <xdr:cNvSpPr txBox="1"/>
      </xdr:nvSpPr>
      <xdr:spPr>
        <a:xfrm>
          <a:off x="8515427" y="678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107786</xdr:rowOff>
    </xdr:from>
    <xdr:ext cx="469744" cy="259045"/>
    <xdr:sp macro="" textlink="">
      <xdr:nvSpPr>
        <xdr:cNvPr id="150" name="n_3mainValue【道路】&#10;一人当たり延長">
          <a:extLst>
            <a:ext uri="{FF2B5EF4-FFF2-40B4-BE49-F238E27FC236}">
              <a16:creationId xmlns:a16="http://schemas.microsoft.com/office/drawing/2014/main" id="{00000000-0008-0000-0100-000096000000}"/>
            </a:ext>
          </a:extLst>
        </xdr:cNvPr>
        <xdr:cNvSpPr txBox="1"/>
      </xdr:nvSpPr>
      <xdr:spPr>
        <a:xfrm>
          <a:off x="7626427" y="679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113555</xdr:rowOff>
    </xdr:from>
    <xdr:ext cx="469744" cy="259045"/>
    <xdr:sp macro="" textlink="">
      <xdr:nvSpPr>
        <xdr:cNvPr id="151" name="n_4mainValue【道路】&#10;一人当たり延長">
          <a:extLst>
            <a:ext uri="{FF2B5EF4-FFF2-40B4-BE49-F238E27FC236}">
              <a16:creationId xmlns:a16="http://schemas.microsoft.com/office/drawing/2014/main" id="{00000000-0008-0000-0100-000097000000}"/>
            </a:ext>
          </a:extLst>
        </xdr:cNvPr>
        <xdr:cNvSpPr txBox="1"/>
      </xdr:nvSpPr>
      <xdr:spPr>
        <a:xfrm>
          <a:off x="6737427" y="680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1795</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8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161798</xdr:rowOff>
    </xdr:from>
    <xdr:to>
      <xdr:col>24</xdr:col>
      <xdr:colOff>114300</xdr:colOff>
      <xdr:row>64</xdr:row>
      <xdr:rowOff>91948</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76725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87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88646</xdr:rowOff>
    </xdr:from>
    <xdr:to>
      <xdr:col>20</xdr:col>
      <xdr:colOff>38100</xdr:colOff>
      <xdr:row>64</xdr:row>
      <xdr:rowOff>18796</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139446</xdr:rowOff>
    </xdr:from>
    <xdr:to>
      <xdr:col>24</xdr:col>
      <xdr:colOff>63500</xdr:colOff>
      <xdr:row>64</xdr:row>
      <xdr:rowOff>41148</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9407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10922</xdr:rowOff>
    </xdr:from>
    <xdr:to>
      <xdr:col>15</xdr:col>
      <xdr:colOff>101600</xdr:colOff>
      <xdr:row>63</xdr:row>
      <xdr:rowOff>112522</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61722</xdr:rowOff>
    </xdr:from>
    <xdr:to>
      <xdr:col>19</xdr:col>
      <xdr:colOff>177800</xdr:colOff>
      <xdr:row>63</xdr:row>
      <xdr:rowOff>139446</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863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160020</xdr:rowOff>
    </xdr:from>
    <xdr:to>
      <xdr:col>15</xdr:col>
      <xdr:colOff>50800</xdr:colOff>
      <xdr:row>63</xdr:row>
      <xdr:rowOff>61722</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7899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31496</xdr:rowOff>
    </xdr:from>
    <xdr:to>
      <xdr:col>6</xdr:col>
      <xdr:colOff>38100</xdr:colOff>
      <xdr:row>62</xdr:row>
      <xdr:rowOff>133096</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82296</xdr:rowOff>
    </xdr:from>
    <xdr:to>
      <xdr:col>10</xdr:col>
      <xdr:colOff>114300</xdr:colOff>
      <xdr:row>62</xdr:row>
      <xdr:rowOff>160020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7121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69613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5605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71899</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9923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98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103649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124223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75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00000000-0008-0000-01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4" name="【橋りょう・トンネル】&#10;一人当たり有形固定資産（償却資産）額最小値テキスト">
          <a:extLst>
            <a:ext uri="{FF2B5EF4-FFF2-40B4-BE49-F238E27FC236}">
              <a16:creationId xmlns:a16="http://schemas.microsoft.com/office/drawing/2014/main" id="{00000000-0008-0000-0100-0000EA000000}"/>
            </a:ext>
          </a:extLst>
        </xdr:cNvPr>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6" name="【橋りょう・トンネル】&#10;一人当たり有形固定資産（償却資産）額最大値テキスト">
          <a:extLst>
            <a:ext uri="{FF2B5EF4-FFF2-40B4-BE49-F238E27FC236}">
              <a16:creationId xmlns:a16="http://schemas.microsoft.com/office/drawing/2014/main" id="{00000000-0008-0000-0100-0000EC000000}"/>
            </a:ext>
          </a:extLst>
        </xdr:cNvPr>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18855</xdr:rowOff>
    </xdr:from>
    <xdr:ext cx="599010" cy="259045"/>
    <xdr:sp macro="" textlink="">
      <xdr:nvSpPr>
        <xdr:cNvPr id="238" name="【橋りょう・トンネル】&#10;一人当たり有形固定資産（償却資産）額平均値テキスト">
          <a:extLst>
            <a:ext uri="{FF2B5EF4-FFF2-40B4-BE49-F238E27FC236}">
              <a16:creationId xmlns:a16="http://schemas.microsoft.com/office/drawing/2014/main" id="{00000000-0008-0000-0100-0000EE000000}"/>
            </a:ext>
          </a:extLst>
        </xdr:cNvPr>
        <xdr:cNvSpPr txBox="1"/>
      </xdr:nvSpPr>
      <xdr:spPr>
        <a:xfrm>
          <a:off x="10515600" y="10648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30930</xdr:rowOff>
    </xdr:from>
    <xdr:to>
      <xdr:col>55</xdr:col>
      <xdr:colOff>50800</xdr:colOff>
      <xdr:row>63</xdr:row>
      <xdr:rowOff>132530</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10426700" y="1083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9357</xdr:rowOff>
    </xdr:from>
    <xdr:ext cx="599010" cy="259045"/>
    <xdr:sp macro="" textlink="">
      <xdr:nvSpPr>
        <xdr:cNvPr id="250" name="【橋りょう・トンネル】&#10;一人当たり有形固定資産（償却資産）額該当値テキスト">
          <a:extLst>
            <a:ext uri="{FF2B5EF4-FFF2-40B4-BE49-F238E27FC236}">
              <a16:creationId xmlns:a16="http://schemas.microsoft.com/office/drawing/2014/main" id="{00000000-0008-0000-0100-0000FA000000}"/>
            </a:ext>
          </a:extLst>
        </xdr:cNvPr>
        <xdr:cNvSpPr txBox="1"/>
      </xdr:nvSpPr>
      <xdr:spPr>
        <a:xfrm>
          <a:off x="10515600" y="1081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31635</xdr:rowOff>
    </xdr:from>
    <xdr:to>
      <xdr:col>50</xdr:col>
      <xdr:colOff>165100</xdr:colOff>
      <xdr:row>63</xdr:row>
      <xdr:rowOff>133235</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9588500" y="108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81730</xdr:rowOff>
    </xdr:from>
    <xdr:to>
      <xdr:col>55</xdr:col>
      <xdr:colOff>0</xdr:colOff>
      <xdr:row>63</xdr:row>
      <xdr:rowOff>82435</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9639300" y="10883080"/>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31645</xdr:rowOff>
    </xdr:from>
    <xdr:to>
      <xdr:col>46</xdr:col>
      <xdr:colOff>38100</xdr:colOff>
      <xdr:row>63</xdr:row>
      <xdr:rowOff>133245</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8699500" y="108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82435</xdr:rowOff>
    </xdr:from>
    <xdr:to>
      <xdr:col>50</xdr:col>
      <xdr:colOff>114300</xdr:colOff>
      <xdr:row>63</xdr:row>
      <xdr:rowOff>82445</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8750300" y="10883785"/>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32170</xdr:rowOff>
    </xdr:from>
    <xdr:to>
      <xdr:col>41</xdr:col>
      <xdr:colOff>101600</xdr:colOff>
      <xdr:row>63</xdr:row>
      <xdr:rowOff>133770</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7810500" y="108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82445</xdr:rowOff>
    </xdr:from>
    <xdr:to>
      <xdr:col>45</xdr:col>
      <xdr:colOff>177800</xdr:colOff>
      <xdr:row>63</xdr:row>
      <xdr:rowOff>82970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7861300" y="10883795"/>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31761</xdr:rowOff>
    </xdr:from>
    <xdr:to>
      <xdr:col>36</xdr:col>
      <xdr:colOff>165100</xdr:colOff>
      <xdr:row>63</xdr:row>
      <xdr:rowOff>133361</xdr:rowOff>
    </xdr:to>
    <xdr:sp macro="" textlink="">
      <xdr:nvSpPr>
        <xdr:cNvPr id="257" name="楕円 256">
          <a:extLst>
            <a:ext uri="{FF2B5EF4-FFF2-40B4-BE49-F238E27FC236}">
              <a16:creationId xmlns:a16="http://schemas.microsoft.com/office/drawing/2014/main" id="{00000000-0008-0000-0100-000001010000}"/>
            </a:ext>
          </a:extLst>
        </xdr:cNvPr>
        <xdr:cNvSpPr/>
      </xdr:nvSpPr>
      <xdr:spPr>
        <a:xfrm>
          <a:off x="6921500" y="108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82561</xdr:rowOff>
    </xdr:from>
    <xdr:to>
      <xdr:col>41</xdr:col>
      <xdr:colOff>50800</xdr:colOff>
      <xdr:row>63</xdr:row>
      <xdr:rowOff>82970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6972300" y="10883911"/>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113969</xdr:rowOff>
    </xdr:from>
    <xdr:ext cx="599010" cy="259045"/>
    <xdr:sp macro="" textlink="">
      <xdr:nvSpPr>
        <xdr:cNvPr id="259" name="n_1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57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115254</xdr:rowOff>
    </xdr:from>
    <xdr:ext cx="599010" cy="259045"/>
    <xdr:sp macro="" textlink="">
      <xdr:nvSpPr>
        <xdr:cNvPr id="260" name="n_2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115887</xdr:rowOff>
    </xdr:from>
    <xdr:ext cx="599010" cy="259045"/>
    <xdr:sp macro="" textlink="">
      <xdr:nvSpPr>
        <xdr:cNvPr id="261" name="n_3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115630</xdr:rowOff>
    </xdr:from>
    <xdr:ext cx="599010" cy="259045"/>
    <xdr:sp macro="" textlink="">
      <xdr:nvSpPr>
        <xdr:cNvPr id="262" name="n_4ave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124362</xdr:rowOff>
    </xdr:from>
    <xdr:ext cx="599010" cy="259045"/>
    <xdr:sp macro="" textlink="">
      <xdr:nvSpPr>
        <xdr:cNvPr id="263" name="n_1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9327095" y="1092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124372</xdr:rowOff>
    </xdr:from>
    <xdr:ext cx="599010" cy="259045"/>
    <xdr:sp macro="" textlink="">
      <xdr:nvSpPr>
        <xdr:cNvPr id="264" name="n_2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8450795" y="1092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124897</xdr:rowOff>
    </xdr:from>
    <xdr:ext cx="599010" cy="259045"/>
    <xdr:sp macro="" textlink="">
      <xdr:nvSpPr>
        <xdr:cNvPr id="265" name="n_3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7561795" y="1092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124488</xdr:rowOff>
    </xdr:from>
    <xdr:ext cx="599010" cy="259045"/>
    <xdr:sp macro="" textlink="">
      <xdr:nvSpPr>
        <xdr:cNvPr id="266" name="n_4mainValue【橋りょう・トンネル】&#10;一人当たり有形固定資産（償却資産）額">
          <a:extLst>
            <a:ext uri="{FF2B5EF4-FFF2-40B4-BE49-F238E27FC236}">
              <a16:creationId xmlns:a16="http://schemas.microsoft.com/office/drawing/2014/main" id="{00000000-0008-0000-0100-00000A010000}"/>
            </a:ext>
          </a:extLst>
        </xdr:cNvPr>
        <xdr:cNvSpPr txBox="1"/>
      </xdr:nvSpPr>
      <xdr:spPr>
        <a:xfrm>
          <a:off x="6672795" y="1092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12954</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92913"/>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156463</xdr:rowOff>
    </xdr:from>
    <xdr:to>
      <xdr:col>15</xdr:col>
      <xdr:colOff>101600</xdr:colOff>
      <xdr:row>81</xdr:row>
      <xdr:rowOff>86613</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138176</xdr:rowOff>
    </xdr:from>
    <xdr:to>
      <xdr:col>6</xdr:col>
      <xdr:colOff>38100</xdr:colOff>
      <xdr:row>81</xdr:row>
      <xdr:rowOff>68326</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117602</xdr:rowOff>
    </xdr:from>
    <xdr:to>
      <xdr:col>24</xdr:col>
      <xdr:colOff>114300</xdr:colOff>
      <xdr:row>84</xdr:row>
      <xdr:rowOff>47752</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96029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39878</xdr:rowOff>
    </xdr:from>
    <xdr:to>
      <xdr:col>20</xdr:col>
      <xdr:colOff>38100</xdr:colOff>
      <xdr:row>83</xdr:row>
      <xdr:rowOff>141478</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90678</xdr:rowOff>
    </xdr:from>
    <xdr:to>
      <xdr:col>24</xdr:col>
      <xdr:colOff>63500</xdr:colOff>
      <xdr:row>83</xdr:row>
      <xdr:rowOff>168402</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3210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xdr:rowOff>
    </xdr:from>
    <xdr:to>
      <xdr:col>15</xdr:col>
      <xdr:colOff>101600</xdr:colOff>
      <xdr:row>83</xdr:row>
      <xdr:rowOff>114046</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63246</xdr:rowOff>
    </xdr:from>
    <xdr:to>
      <xdr:col>19</xdr:col>
      <xdr:colOff>177800</xdr:colOff>
      <xdr:row>83</xdr:row>
      <xdr:rowOff>90678</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293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106172</xdr:rowOff>
    </xdr:from>
    <xdr:to>
      <xdr:col>10</xdr:col>
      <xdr:colOff>165100</xdr:colOff>
      <xdr:row>83</xdr:row>
      <xdr:rowOff>36322</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156972</xdr:rowOff>
    </xdr:from>
    <xdr:to>
      <xdr:col>15</xdr:col>
      <xdr:colOff>50800</xdr:colOff>
      <xdr:row>83</xdr:row>
      <xdr:rowOff>63246</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2158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42163</xdr:rowOff>
    </xdr:from>
    <xdr:to>
      <xdr:col>6</xdr:col>
      <xdr:colOff>38100</xdr:colOff>
      <xdr:row>82</xdr:row>
      <xdr:rowOff>143763</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92963</xdr:rowOff>
    </xdr:from>
    <xdr:to>
      <xdr:col>10</xdr:col>
      <xdr:colOff>114300</xdr:colOff>
      <xdr:row>82</xdr:row>
      <xdr:rowOff>156972</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1518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103140</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39133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84853</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132605</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105173</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27449</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134890</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a:extLst>
            <a:ext uri="{FF2B5EF4-FFF2-40B4-BE49-F238E27FC236}">
              <a16:creationId xmlns:a16="http://schemas.microsoft.com/office/drawing/2014/main" id="{00000000-0008-0000-01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49" name="【公営住宅】&#10;一人当たり面積最小値テキスト">
          <a:extLst>
            <a:ext uri="{FF2B5EF4-FFF2-40B4-BE49-F238E27FC236}">
              <a16:creationId xmlns:a16="http://schemas.microsoft.com/office/drawing/2014/main" id="{00000000-0008-0000-0100-00005D010000}"/>
            </a:ext>
          </a:extLst>
        </xdr:cNvPr>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1" name="【公営住宅】&#10;一人当たり面積最大値テキスト">
          <a:extLst>
            <a:ext uri="{FF2B5EF4-FFF2-40B4-BE49-F238E27FC236}">
              <a16:creationId xmlns:a16="http://schemas.microsoft.com/office/drawing/2014/main" id="{00000000-0008-0000-0100-00005F010000}"/>
            </a:ext>
          </a:extLst>
        </xdr:cNvPr>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90369</xdr:rowOff>
    </xdr:from>
    <xdr:ext cx="469744" cy="259045"/>
    <xdr:sp macro="" textlink="">
      <xdr:nvSpPr>
        <xdr:cNvPr id="353" name="【公営住宅】&#10;一人当たり面積平均値テキスト">
          <a:extLst>
            <a:ext uri="{FF2B5EF4-FFF2-40B4-BE49-F238E27FC236}">
              <a16:creationId xmlns:a16="http://schemas.microsoft.com/office/drawing/2014/main" id="{00000000-0008-0000-0100-000061010000}"/>
            </a:ext>
          </a:extLst>
        </xdr:cNvPr>
        <xdr:cNvSpPr txBox="1"/>
      </xdr:nvSpPr>
      <xdr:spPr>
        <a:xfrm>
          <a:off x="10515600" y="14320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10426700" y="143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110870</xdr:rowOff>
    </xdr:from>
    <xdr:ext cx="469744" cy="259045"/>
    <xdr:sp macro="" textlink="">
      <xdr:nvSpPr>
        <xdr:cNvPr id="365" name="【公営住宅】&#10;一人当たり面積該当値テキスト">
          <a:extLst>
            <a:ext uri="{FF2B5EF4-FFF2-40B4-BE49-F238E27FC236}">
              <a16:creationId xmlns:a16="http://schemas.microsoft.com/office/drawing/2014/main" id="{00000000-0008-0000-0100-00006D010000}"/>
            </a:ext>
          </a:extLst>
        </xdr:cNvPr>
        <xdr:cNvSpPr txBox="1"/>
      </xdr:nvSpPr>
      <xdr:spPr>
        <a:xfrm>
          <a:off x="10515600"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89081</xdr:rowOff>
    </xdr:from>
    <xdr:to>
      <xdr:col>50</xdr:col>
      <xdr:colOff>165100</xdr:colOff>
      <xdr:row>84</xdr:row>
      <xdr:rowOff>19231</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9588500" y="143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138793</xdr:rowOff>
    </xdr:from>
    <xdr:to>
      <xdr:col>55</xdr:col>
      <xdr:colOff>0</xdr:colOff>
      <xdr:row>83</xdr:row>
      <xdr:rowOff>139881</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9639300" y="1436914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60779</xdr:rowOff>
    </xdr:from>
    <xdr:to>
      <xdr:col>46</xdr:col>
      <xdr:colOff>38100</xdr:colOff>
      <xdr:row>83</xdr:row>
      <xdr:rowOff>162379</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8699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111579</xdr:rowOff>
    </xdr:from>
    <xdr:to>
      <xdr:col>50</xdr:col>
      <xdr:colOff>114300</xdr:colOff>
      <xdr:row>83</xdr:row>
      <xdr:rowOff>139881</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8750300" y="14341929"/>
          <a:ext cx="8890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61868</xdr:rowOff>
    </xdr:from>
    <xdr:to>
      <xdr:col>41</xdr:col>
      <xdr:colOff>101600</xdr:colOff>
      <xdr:row>83</xdr:row>
      <xdr:rowOff>163468</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7810500" y="142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111579</xdr:rowOff>
    </xdr:from>
    <xdr:to>
      <xdr:col>45</xdr:col>
      <xdr:colOff>177800</xdr:colOff>
      <xdr:row>83</xdr:row>
      <xdr:rowOff>112668</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7861300" y="14341929"/>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52070</xdr:rowOff>
    </xdr:from>
    <xdr:to>
      <xdr:col>36</xdr:col>
      <xdr:colOff>165100</xdr:colOff>
      <xdr:row>83</xdr:row>
      <xdr:rowOff>153670</xdr:rowOff>
    </xdr:to>
    <xdr:sp macro="" textlink="">
      <xdr:nvSpPr>
        <xdr:cNvPr id="372" name="楕円 371">
          <a:extLst>
            <a:ext uri="{FF2B5EF4-FFF2-40B4-BE49-F238E27FC236}">
              <a16:creationId xmlns:a16="http://schemas.microsoft.com/office/drawing/2014/main" id="{00000000-0008-0000-0100-000074010000}"/>
            </a:ext>
          </a:extLst>
        </xdr:cNvPr>
        <xdr:cNvSpPr/>
      </xdr:nvSpPr>
      <xdr:spPr>
        <a:xfrm>
          <a:off x="6921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102870</xdr:rowOff>
    </xdr:from>
    <xdr:to>
      <xdr:col>41</xdr:col>
      <xdr:colOff>50800</xdr:colOff>
      <xdr:row>83</xdr:row>
      <xdr:rowOff>112668</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6972300" y="143332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21607</xdr:rowOff>
    </xdr:from>
    <xdr:ext cx="469744" cy="259045"/>
    <xdr:sp macro="" textlink="">
      <xdr:nvSpPr>
        <xdr:cNvPr id="374" name="n_1aveValue【公営住宅】&#10;一人当たり面積">
          <a:extLst>
            <a:ext uri="{FF2B5EF4-FFF2-40B4-BE49-F238E27FC236}">
              <a16:creationId xmlns:a16="http://schemas.microsoft.com/office/drawing/2014/main" id="{00000000-0008-0000-0100-000076010000}"/>
            </a:ext>
          </a:extLst>
        </xdr:cNvPr>
        <xdr:cNvSpPr txBox="1"/>
      </xdr:nvSpPr>
      <xdr:spPr>
        <a:xfrm>
          <a:off x="9391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168746</xdr:rowOff>
    </xdr:from>
    <xdr:ext cx="469744" cy="259045"/>
    <xdr:sp macro="" textlink="">
      <xdr:nvSpPr>
        <xdr:cNvPr id="375" name="n_2aveValue【公営住宅】&#10;一人当たり面積">
          <a:extLst>
            <a:ext uri="{FF2B5EF4-FFF2-40B4-BE49-F238E27FC236}">
              <a16:creationId xmlns:a16="http://schemas.microsoft.com/office/drawing/2014/main" id="{00000000-0008-0000-0100-000077010000}"/>
            </a:ext>
          </a:extLst>
        </xdr:cNvPr>
        <xdr:cNvSpPr txBox="1"/>
      </xdr:nvSpPr>
      <xdr:spPr>
        <a:xfrm>
          <a:off x="8515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76" name="n_3aveValue【公営住宅】&#10;一人当たり面積">
          <a:extLst>
            <a:ext uri="{FF2B5EF4-FFF2-40B4-BE49-F238E27FC236}">
              <a16:creationId xmlns:a16="http://schemas.microsoft.com/office/drawing/2014/main" id="{00000000-0008-0000-0100-000078010000}"/>
            </a:ext>
          </a:extLst>
        </xdr:cNvPr>
        <xdr:cNvSpPr txBox="1"/>
      </xdr:nvSpPr>
      <xdr:spPr>
        <a:xfrm>
          <a:off x="7626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10358</xdr:rowOff>
    </xdr:from>
    <xdr:ext cx="469744" cy="259045"/>
    <xdr:sp macro="" textlink="">
      <xdr:nvSpPr>
        <xdr:cNvPr id="377" name="n_4aveValue【公営住宅】&#10;一人当たり面積">
          <a:extLst>
            <a:ext uri="{FF2B5EF4-FFF2-40B4-BE49-F238E27FC236}">
              <a16:creationId xmlns:a16="http://schemas.microsoft.com/office/drawing/2014/main" id="{00000000-0008-0000-0100-000079010000}"/>
            </a:ext>
          </a:extLst>
        </xdr:cNvPr>
        <xdr:cNvSpPr txBox="1"/>
      </xdr:nvSpPr>
      <xdr:spPr>
        <a:xfrm>
          <a:off x="6737427" y="1441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10358</xdr:rowOff>
    </xdr:from>
    <xdr:ext cx="469744" cy="259045"/>
    <xdr:sp macro="" textlink="">
      <xdr:nvSpPr>
        <xdr:cNvPr id="378" name="n_1mainValue【公営住宅】&#10;一人当たり面積">
          <a:extLst>
            <a:ext uri="{FF2B5EF4-FFF2-40B4-BE49-F238E27FC236}">
              <a16:creationId xmlns:a16="http://schemas.microsoft.com/office/drawing/2014/main" id="{00000000-0008-0000-0100-00007A010000}"/>
            </a:ext>
          </a:extLst>
        </xdr:cNvPr>
        <xdr:cNvSpPr txBox="1"/>
      </xdr:nvSpPr>
      <xdr:spPr>
        <a:xfrm>
          <a:off x="9391727" y="1441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7456</xdr:rowOff>
    </xdr:from>
    <xdr:ext cx="469744" cy="259045"/>
    <xdr:sp macro="" textlink="">
      <xdr:nvSpPr>
        <xdr:cNvPr id="379" name="n_2mainValue【公営住宅】&#10;一人当たり面積">
          <a:extLst>
            <a:ext uri="{FF2B5EF4-FFF2-40B4-BE49-F238E27FC236}">
              <a16:creationId xmlns:a16="http://schemas.microsoft.com/office/drawing/2014/main" id="{00000000-0008-0000-0100-00007B010000}"/>
            </a:ext>
          </a:extLst>
        </xdr:cNvPr>
        <xdr:cNvSpPr txBox="1"/>
      </xdr:nvSpPr>
      <xdr:spPr>
        <a:xfrm>
          <a:off x="85154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8545</xdr:rowOff>
    </xdr:from>
    <xdr:ext cx="469744" cy="259045"/>
    <xdr:sp macro="" textlink="">
      <xdr:nvSpPr>
        <xdr:cNvPr id="380" name="n_3mainValue【公営住宅】&#10;一人当たり面積">
          <a:extLst>
            <a:ext uri="{FF2B5EF4-FFF2-40B4-BE49-F238E27FC236}">
              <a16:creationId xmlns:a16="http://schemas.microsoft.com/office/drawing/2014/main" id="{00000000-0008-0000-0100-00007C010000}"/>
            </a:ext>
          </a:extLst>
        </xdr:cNvPr>
        <xdr:cNvSpPr txBox="1"/>
      </xdr:nvSpPr>
      <xdr:spPr>
        <a:xfrm>
          <a:off x="7626427" y="1406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170197</xdr:rowOff>
    </xdr:from>
    <xdr:ext cx="469744" cy="259045"/>
    <xdr:sp macro="" textlink="">
      <xdr:nvSpPr>
        <xdr:cNvPr id="381" name="n_4mainValue【公営住宅】&#10;一人当たり面積">
          <a:extLst>
            <a:ext uri="{FF2B5EF4-FFF2-40B4-BE49-F238E27FC236}">
              <a16:creationId xmlns:a16="http://schemas.microsoft.com/office/drawing/2014/main" id="{00000000-0008-0000-0100-00007D010000}"/>
            </a:ext>
          </a:extLst>
        </xdr:cNvPr>
        <xdr:cNvSpPr txBox="1"/>
      </xdr:nvSpPr>
      <xdr:spPr>
        <a:xfrm>
          <a:off x="6737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1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100-0000A5010000}"/>
            </a:ext>
          </a:extLst>
        </xdr:cNvPr>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100-0000A7010000}"/>
            </a:ext>
          </a:extLst>
        </xdr:cNvPr>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16273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100-0000A9010000}"/>
            </a:ext>
          </a:extLst>
        </xdr:cNvPr>
        <xdr:cNvSpPr txBox="1"/>
      </xdr:nvSpPr>
      <xdr:spPr>
        <a:xfrm>
          <a:off x="16357600" y="635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100-0000B5010000}"/>
            </a:ext>
          </a:extLst>
        </xdr:cNvPr>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121920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5481300" y="66027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57404</xdr:rowOff>
    </xdr:from>
    <xdr:to>
      <xdr:col>76</xdr:col>
      <xdr:colOff>165100</xdr:colOff>
      <xdr:row>38</xdr:row>
      <xdr:rowOff>159004</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4541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108204</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14592300" y="660273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xdr:rowOff>
    </xdr:from>
    <xdr:to>
      <xdr:col>72</xdr:col>
      <xdr:colOff>38100</xdr:colOff>
      <xdr:row>39</xdr:row>
      <xdr:rowOff>113284</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3652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108204</xdr:rowOff>
    </xdr:from>
    <xdr:to>
      <xdr:col>76</xdr:col>
      <xdr:colOff>114300</xdr:colOff>
      <xdr:row>39</xdr:row>
      <xdr:rowOff>62484</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flipV="1">
          <a:off x="13703300" y="662330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137414</xdr:rowOff>
    </xdr:from>
    <xdr:to>
      <xdr:col>67</xdr:col>
      <xdr:colOff>101600</xdr:colOff>
      <xdr:row>39</xdr:row>
      <xdr:rowOff>67564</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2763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xdr:rowOff>
    </xdr:from>
    <xdr:to>
      <xdr:col>71</xdr:col>
      <xdr:colOff>177800</xdr:colOff>
      <xdr:row>39</xdr:row>
      <xdr:rowOff>62484</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814300" y="67033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150131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168419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42943</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154957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4081</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4389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104411</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3500744"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58691</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2611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0000000-0008-0000-01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0000000-0008-0000-0100-0000DC010000}"/>
            </a:ext>
          </a:extLst>
        </xdr:cNvPr>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0000000-0008-0000-0100-0000DE010000}"/>
            </a:ext>
          </a:extLst>
        </xdr:cNvPr>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143273</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0000000-0008-0000-0100-0000E0010000}"/>
            </a:ext>
          </a:extLst>
        </xdr:cNvPr>
        <xdr:cNvSpPr txBox="1"/>
      </xdr:nvSpPr>
      <xdr:spPr>
        <a:xfrm>
          <a:off x="22199600" y="6486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59690</xdr:rowOff>
    </xdr:from>
    <xdr:to>
      <xdr:col>116</xdr:col>
      <xdr:colOff>114300</xdr:colOff>
      <xdr:row>35</xdr:row>
      <xdr:rowOff>161290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2110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82567</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00000000-0008-0000-0100-0000EC010000}"/>
            </a:ext>
          </a:extLst>
        </xdr:cNvPr>
        <xdr:cNvSpPr txBox="1"/>
      </xdr:nvSpPr>
      <xdr:spPr>
        <a:xfrm>
          <a:off x="22199600"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64262</xdr:rowOff>
    </xdr:from>
    <xdr:to>
      <xdr:col>112</xdr:col>
      <xdr:colOff>38100</xdr:colOff>
      <xdr:row>35</xdr:row>
      <xdr:rowOff>165862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1272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110490</xdr:rowOff>
    </xdr:from>
    <xdr:to>
      <xdr:col>116</xdr:col>
      <xdr:colOff>63500</xdr:colOff>
      <xdr:row>35</xdr:row>
      <xdr:rowOff>115062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1323300" y="61112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23114</xdr:rowOff>
    </xdr:from>
    <xdr:to>
      <xdr:col>107</xdr:col>
      <xdr:colOff>101600</xdr:colOff>
      <xdr:row>35</xdr:row>
      <xdr:rowOff>124714</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0383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73914</xdr:rowOff>
    </xdr:from>
    <xdr:to>
      <xdr:col>111</xdr:col>
      <xdr:colOff>177800</xdr:colOff>
      <xdr:row>35</xdr:row>
      <xdr:rowOff>115062</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20434300" y="60746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73406</xdr:rowOff>
    </xdr:from>
    <xdr:to>
      <xdr:col>102</xdr:col>
      <xdr:colOff>165100</xdr:colOff>
      <xdr:row>36</xdr:row>
      <xdr:rowOff>3556</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9494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73914</xdr:rowOff>
    </xdr:from>
    <xdr:to>
      <xdr:col>107</xdr:col>
      <xdr:colOff>50800</xdr:colOff>
      <xdr:row>35</xdr:row>
      <xdr:rowOff>124206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9545300" y="6074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4826</xdr:rowOff>
    </xdr:from>
    <xdr:to>
      <xdr:col>98</xdr:col>
      <xdr:colOff>38100</xdr:colOff>
      <xdr:row>35</xdr:row>
      <xdr:rowOff>106426</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8605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55626</xdr:rowOff>
    </xdr:from>
    <xdr:to>
      <xdr:col>102</xdr:col>
      <xdr:colOff>114300</xdr:colOff>
      <xdr:row>35</xdr:row>
      <xdr:rowOff>124206</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8656300" y="6056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104411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1075727"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95267</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0199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99839</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9310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152417</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8421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10939</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1075727" y="584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141241</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0199427" y="57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20083</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9310427" y="5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122953</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8421427" y="57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10939</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995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104648</xdr:rowOff>
    </xdr:from>
    <xdr:to>
      <xdr:col>85</xdr:col>
      <xdr:colOff>177800</xdr:colOff>
      <xdr:row>63</xdr:row>
      <xdr:rowOff>34798</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19575</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10649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86360</xdr:rowOff>
    </xdr:from>
    <xdr:to>
      <xdr:col>81</xdr:col>
      <xdr:colOff>101600</xdr:colOff>
      <xdr:row>63</xdr:row>
      <xdr:rowOff>16510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137160</xdr:rowOff>
    </xdr:from>
    <xdr:to>
      <xdr:col>85</xdr:col>
      <xdr:colOff>127000</xdr:colOff>
      <xdr:row>62</xdr:row>
      <xdr:rowOff>155448</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5481300" y="10767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136652</xdr:rowOff>
    </xdr:from>
    <xdr:to>
      <xdr:col>76</xdr:col>
      <xdr:colOff>165100</xdr:colOff>
      <xdr:row>63</xdr:row>
      <xdr:rowOff>66802</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137160</xdr:rowOff>
    </xdr:from>
    <xdr:to>
      <xdr:col>81</xdr:col>
      <xdr:colOff>50800</xdr:colOff>
      <xdr:row>63</xdr:row>
      <xdr:rowOff>16002</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14592300" y="10767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109220</xdr:rowOff>
    </xdr:from>
    <xdr:to>
      <xdr:col>72</xdr:col>
      <xdr:colOff>38100</xdr:colOff>
      <xdr:row>63</xdr:row>
      <xdr:rowOff>39370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160020</xdr:rowOff>
    </xdr:from>
    <xdr:to>
      <xdr:col>76</xdr:col>
      <xdr:colOff>114300</xdr:colOff>
      <xdr:row>63</xdr:row>
      <xdr:rowOff>16002</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10789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36068</xdr:rowOff>
    </xdr:from>
    <xdr:to>
      <xdr:col>67</xdr:col>
      <xdr:colOff>101600</xdr:colOff>
      <xdr:row>62</xdr:row>
      <xdr:rowOff>137668</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86868</xdr:rowOff>
    </xdr:from>
    <xdr:to>
      <xdr:col>71</xdr:col>
      <xdr:colOff>177800</xdr:colOff>
      <xdr:row>62</xdr:row>
      <xdr:rowOff>160020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7167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119905</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7637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57929</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8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30497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128795</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7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1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100-000052020000}"/>
            </a:ext>
          </a:extLst>
        </xdr:cNvPr>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100-000054020000}"/>
            </a:ext>
          </a:extLst>
        </xdr:cNvPr>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90664</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100-000056020000}"/>
            </a:ext>
          </a:extLst>
        </xdr:cNvPr>
        <xdr:cNvSpPr txBox="1"/>
      </xdr:nvSpPr>
      <xdr:spPr>
        <a:xfrm>
          <a:off x="22199600" y="10206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117793</xdr:rowOff>
    </xdr:from>
    <xdr:to>
      <xdr:col>116</xdr:col>
      <xdr:colOff>114300</xdr:colOff>
      <xdr:row>62</xdr:row>
      <xdr:rowOff>47943</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2110700" y="105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96220</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100-000062020000}"/>
            </a:ext>
          </a:extLst>
        </xdr:cNvPr>
        <xdr:cNvSpPr txBox="1"/>
      </xdr:nvSpPr>
      <xdr:spPr>
        <a:xfrm>
          <a:off x="22199600"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123507</xdr:rowOff>
    </xdr:from>
    <xdr:to>
      <xdr:col>112</xdr:col>
      <xdr:colOff>38100</xdr:colOff>
      <xdr:row>62</xdr:row>
      <xdr:rowOff>53657</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1272500" y="105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168593</xdr:rowOff>
    </xdr:from>
    <xdr:to>
      <xdr:col>116</xdr:col>
      <xdr:colOff>63500</xdr:colOff>
      <xdr:row>62</xdr:row>
      <xdr:rowOff>2857</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21323300" y="10627043"/>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137795</xdr:rowOff>
    </xdr:from>
    <xdr:to>
      <xdr:col>107</xdr:col>
      <xdr:colOff>101600</xdr:colOff>
      <xdr:row>62</xdr:row>
      <xdr:rowOff>67945</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20383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2857</xdr:rowOff>
    </xdr:from>
    <xdr:to>
      <xdr:col>111</xdr:col>
      <xdr:colOff>177800</xdr:colOff>
      <xdr:row>62</xdr:row>
      <xdr:rowOff>17145</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20434300" y="10632757"/>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146368</xdr:rowOff>
    </xdr:from>
    <xdr:to>
      <xdr:col>102</xdr:col>
      <xdr:colOff>165100</xdr:colOff>
      <xdr:row>62</xdr:row>
      <xdr:rowOff>76518</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9494500" y="106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17145</xdr:rowOff>
    </xdr:from>
    <xdr:to>
      <xdr:col>107</xdr:col>
      <xdr:colOff>50800</xdr:colOff>
      <xdr:row>62</xdr:row>
      <xdr:rowOff>25718</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9545300" y="1064704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157797</xdr:rowOff>
    </xdr:from>
    <xdr:to>
      <xdr:col>98</xdr:col>
      <xdr:colOff>38100</xdr:colOff>
      <xdr:row>62</xdr:row>
      <xdr:rowOff>87947</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8605500" y="10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25718</xdr:rowOff>
    </xdr:from>
    <xdr:to>
      <xdr:col>102</xdr:col>
      <xdr:colOff>114300</xdr:colOff>
      <xdr:row>62</xdr:row>
      <xdr:rowOff>37147</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18656300" y="1065561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23036</xdr:rowOff>
    </xdr:from>
    <xdr:ext cx="469744" cy="259045"/>
    <xdr:sp macro="" textlink="">
      <xdr:nvSpPr>
        <xdr:cNvPr id="619" name="n_1aveValue【学校施設】&#10;一人当たり面積">
          <a:extLst>
            <a:ext uri="{FF2B5EF4-FFF2-40B4-BE49-F238E27FC236}">
              <a16:creationId xmlns:a16="http://schemas.microsoft.com/office/drawing/2014/main" id="{00000000-0008-0000-0100-00006B020000}"/>
            </a:ext>
          </a:extLst>
        </xdr:cNvPr>
        <xdr:cNvSpPr txBox="1"/>
      </xdr:nvSpPr>
      <xdr:spPr>
        <a:xfrm>
          <a:off x="21075727" y="101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18749</xdr:rowOff>
    </xdr:from>
    <xdr:ext cx="469744" cy="259045"/>
    <xdr:sp macro="" textlink="">
      <xdr:nvSpPr>
        <xdr:cNvPr id="620" name="n_2aveValue【学校施設】&#10;一人当たり面積">
          <a:extLst>
            <a:ext uri="{FF2B5EF4-FFF2-40B4-BE49-F238E27FC236}">
              <a16:creationId xmlns:a16="http://schemas.microsoft.com/office/drawing/2014/main" id="{00000000-0008-0000-0100-00006C020000}"/>
            </a:ext>
          </a:extLst>
        </xdr:cNvPr>
        <xdr:cNvSpPr txBox="1"/>
      </xdr:nvSpPr>
      <xdr:spPr>
        <a:xfrm>
          <a:off x="201994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53040</xdr:rowOff>
    </xdr:from>
    <xdr:ext cx="469744" cy="259045"/>
    <xdr:sp macro="" textlink="">
      <xdr:nvSpPr>
        <xdr:cNvPr id="621" name="n_3aveValue【学校施設】&#10;一人当たり面積">
          <a:extLst>
            <a:ext uri="{FF2B5EF4-FFF2-40B4-BE49-F238E27FC236}">
              <a16:creationId xmlns:a16="http://schemas.microsoft.com/office/drawing/2014/main" id="{00000000-0008-0000-0100-00006D020000}"/>
            </a:ext>
          </a:extLst>
        </xdr:cNvPr>
        <xdr:cNvSpPr txBox="1"/>
      </xdr:nvSpPr>
      <xdr:spPr>
        <a:xfrm>
          <a:off x="193104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111618</xdr:rowOff>
    </xdr:from>
    <xdr:ext cx="469744" cy="259045"/>
    <xdr:sp macro="" textlink="">
      <xdr:nvSpPr>
        <xdr:cNvPr id="622" name="n_4aveValue【学校施設】&#10;一人当たり面積">
          <a:extLst>
            <a:ext uri="{FF2B5EF4-FFF2-40B4-BE49-F238E27FC236}">
              <a16:creationId xmlns:a16="http://schemas.microsoft.com/office/drawing/2014/main" id="{00000000-0008-0000-0100-00006E020000}"/>
            </a:ext>
          </a:extLst>
        </xdr:cNvPr>
        <xdr:cNvSpPr txBox="1"/>
      </xdr:nvSpPr>
      <xdr:spPr>
        <a:xfrm>
          <a:off x="18421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44784</xdr:rowOff>
    </xdr:from>
    <xdr:ext cx="469744" cy="259045"/>
    <xdr:sp macro="" textlink="">
      <xdr:nvSpPr>
        <xdr:cNvPr id="623" name="n_1mainValue【学校施設】&#10;一人当たり面積">
          <a:extLst>
            <a:ext uri="{FF2B5EF4-FFF2-40B4-BE49-F238E27FC236}">
              <a16:creationId xmlns:a16="http://schemas.microsoft.com/office/drawing/2014/main" id="{00000000-0008-0000-0100-00006F020000}"/>
            </a:ext>
          </a:extLst>
        </xdr:cNvPr>
        <xdr:cNvSpPr txBox="1"/>
      </xdr:nvSpPr>
      <xdr:spPr>
        <a:xfrm>
          <a:off x="21075727" y="106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59072</xdr:rowOff>
    </xdr:from>
    <xdr:ext cx="469744" cy="259045"/>
    <xdr:sp macro="" textlink="">
      <xdr:nvSpPr>
        <xdr:cNvPr id="624" name="n_2mainValue【学校施設】&#10;一人当たり面積">
          <a:extLst>
            <a:ext uri="{FF2B5EF4-FFF2-40B4-BE49-F238E27FC236}">
              <a16:creationId xmlns:a16="http://schemas.microsoft.com/office/drawing/2014/main" id="{00000000-0008-0000-0100-000070020000}"/>
            </a:ext>
          </a:extLst>
        </xdr:cNvPr>
        <xdr:cNvSpPr txBox="1"/>
      </xdr:nvSpPr>
      <xdr:spPr>
        <a:xfrm>
          <a:off x="20199427" y="106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67645</xdr:rowOff>
    </xdr:from>
    <xdr:ext cx="469744" cy="259045"/>
    <xdr:sp macro="" textlink="">
      <xdr:nvSpPr>
        <xdr:cNvPr id="625" name="n_3mainValue【学校施設】&#10;一人当たり面積">
          <a:extLst>
            <a:ext uri="{FF2B5EF4-FFF2-40B4-BE49-F238E27FC236}">
              <a16:creationId xmlns:a16="http://schemas.microsoft.com/office/drawing/2014/main" id="{00000000-0008-0000-0100-000071020000}"/>
            </a:ext>
          </a:extLst>
        </xdr:cNvPr>
        <xdr:cNvSpPr txBox="1"/>
      </xdr:nvSpPr>
      <xdr:spPr>
        <a:xfrm>
          <a:off x="19310427" y="1069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79074</xdr:rowOff>
    </xdr:from>
    <xdr:ext cx="469744" cy="259045"/>
    <xdr:sp macro="" textlink="">
      <xdr:nvSpPr>
        <xdr:cNvPr id="626" name="n_4mainValue【学校施設】&#10;一人当たり面積">
          <a:extLst>
            <a:ext uri="{FF2B5EF4-FFF2-40B4-BE49-F238E27FC236}">
              <a16:creationId xmlns:a16="http://schemas.microsoft.com/office/drawing/2014/main" id="{00000000-0008-0000-0100-000072020000}"/>
            </a:ext>
          </a:extLst>
        </xdr:cNvPr>
        <xdr:cNvSpPr txBox="1"/>
      </xdr:nvSpPr>
      <xdr:spPr>
        <a:xfrm>
          <a:off x="18421427" y="1070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1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121920</xdr:rowOff>
    </xdr:from>
    <xdr:to>
      <xdr:col>85</xdr:col>
      <xdr:colOff>126364</xdr:colOff>
      <xdr:row>86</xdr:row>
      <xdr:rowOff>114300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6318864" y="136664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100-00008C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68597</xdr:rowOff>
    </xdr:from>
    <xdr:ext cx="405111" cy="259045"/>
    <xdr:sp macro="" textlink="">
      <xdr:nvSpPr>
        <xdr:cNvPr id="654" name="【児童館】&#10;有形固定資産減価償却率最大値テキスト">
          <a:extLst>
            <a:ext uri="{FF2B5EF4-FFF2-40B4-BE49-F238E27FC236}">
              <a16:creationId xmlns:a16="http://schemas.microsoft.com/office/drawing/2014/main" id="{00000000-0008-0000-0100-00008E020000}"/>
            </a:ext>
          </a:extLst>
        </xdr:cNvPr>
        <xdr:cNvSpPr txBox="1"/>
      </xdr:nvSpPr>
      <xdr:spPr>
        <a:xfrm>
          <a:off x="16357600" y="1344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121920</xdr:rowOff>
    </xdr:from>
    <xdr:to>
      <xdr:col>86</xdr:col>
      <xdr:colOff>25400</xdr:colOff>
      <xdr:row>79</xdr:row>
      <xdr:rowOff>121920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366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15257</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100-000090020000}"/>
            </a:ext>
          </a:extLst>
        </xdr:cNvPr>
        <xdr:cNvSpPr txBox="1"/>
      </xdr:nvSpPr>
      <xdr:spPr>
        <a:xfrm>
          <a:off x="16357600" y="1390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36830</xdr:rowOff>
    </xdr:from>
    <xdr:to>
      <xdr:col>85</xdr:col>
      <xdr:colOff>177800</xdr:colOff>
      <xdr:row>81</xdr:row>
      <xdr:rowOff>138430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62687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151130</xdr:rowOff>
    </xdr:from>
    <xdr:to>
      <xdr:col>72</xdr:col>
      <xdr:colOff>38100</xdr:colOff>
      <xdr:row>81</xdr:row>
      <xdr:rowOff>81280</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3652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151130</xdr:rowOff>
    </xdr:from>
    <xdr:to>
      <xdr:col>67</xdr:col>
      <xdr:colOff>101600</xdr:colOff>
      <xdr:row>80</xdr:row>
      <xdr:rowOff>81280</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2763500" y="1369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71120</xdr:rowOff>
    </xdr:from>
    <xdr:to>
      <xdr:col>85</xdr:col>
      <xdr:colOff>177800</xdr:colOff>
      <xdr:row>80</xdr:row>
      <xdr:rowOff>1270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62687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24147</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100-00009C020000}"/>
            </a:ext>
          </a:extLst>
        </xdr:cNvPr>
        <xdr:cNvSpPr txBox="1"/>
      </xdr:nvSpPr>
      <xdr:spPr>
        <a:xfrm>
          <a:off x="16357600" y="1356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40639</xdr:rowOff>
    </xdr:from>
    <xdr:to>
      <xdr:col>81</xdr:col>
      <xdr:colOff>101600</xdr:colOff>
      <xdr:row>79</xdr:row>
      <xdr:rowOff>142239</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5430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91439</xdr:rowOff>
    </xdr:from>
    <xdr:to>
      <xdr:col>85</xdr:col>
      <xdr:colOff>127000</xdr:colOff>
      <xdr:row>79</xdr:row>
      <xdr:rowOff>121920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5481300" y="136359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158750</xdr:rowOff>
    </xdr:from>
    <xdr:to>
      <xdr:col>76</xdr:col>
      <xdr:colOff>165100</xdr:colOff>
      <xdr:row>79</xdr:row>
      <xdr:rowOff>88900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4541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38100</xdr:rowOff>
    </xdr:from>
    <xdr:to>
      <xdr:col>81</xdr:col>
      <xdr:colOff>50800</xdr:colOff>
      <xdr:row>79</xdr:row>
      <xdr:rowOff>91439</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4592300" y="135826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116839</xdr:rowOff>
    </xdr:from>
    <xdr:to>
      <xdr:col>72</xdr:col>
      <xdr:colOff>38100</xdr:colOff>
      <xdr:row>79</xdr:row>
      <xdr:rowOff>46989</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3652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167639</xdr:rowOff>
    </xdr:from>
    <xdr:to>
      <xdr:col>76</xdr:col>
      <xdr:colOff>114300</xdr:colOff>
      <xdr:row>79</xdr:row>
      <xdr:rowOff>38100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3703300" y="13540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74930</xdr:rowOff>
    </xdr:from>
    <xdr:to>
      <xdr:col>67</xdr:col>
      <xdr:colOff>101600</xdr:colOff>
      <xdr:row>79</xdr:row>
      <xdr:rowOff>5080</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2763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125730</xdr:rowOff>
    </xdr:from>
    <xdr:to>
      <xdr:col>71</xdr:col>
      <xdr:colOff>177800</xdr:colOff>
      <xdr:row>78</xdr:row>
      <xdr:rowOff>167639</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2814300" y="13498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72407</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72407</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158766</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100-0000A9020000}"/>
            </a:ext>
          </a:extLst>
        </xdr:cNvPr>
        <xdr:cNvSpPr txBox="1"/>
      </xdr:nvSpPr>
      <xdr:spPr>
        <a:xfrm>
          <a:off x="15266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105427</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100-0000AA020000}"/>
            </a:ext>
          </a:extLst>
        </xdr:cNvPr>
        <xdr:cNvSpPr txBox="1"/>
      </xdr:nvSpPr>
      <xdr:spPr>
        <a:xfrm>
          <a:off x="14389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63516</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100-0000AB020000}"/>
            </a:ext>
          </a:extLst>
        </xdr:cNvPr>
        <xdr:cNvSpPr txBox="1"/>
      </xdr:nvSpPr>
      <xdr:spPr>
        <a:xfrm>
          <a:off x="13500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21607</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100-0000AC020000}"/>
            </a:ext>
          </a:extLst>
        </xdr:cNvPr>
        <xdr:cNvSpPr txBox="1"/>
      </xdr:nvSpPr>
      <xdr:spPr>
        <a:xfrm>
          <a:off x="12611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1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100-0000C5020000}"/>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100-0000C7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100-0000C9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100-0000D5020000}"/>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4" name="n_1aveValue【児童館】&#10;一人当たり面積">
          <a:extLst>
            <a:ext uri="{FF2B5EF4-FFF2-40B4-BE49-F238E27FC236}">
              <a16:creationId xmlns:a16="http://schemas.microsoft.com/office/drawing/2014/main" id="{00000000-0008-0000-0100-0000DE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5" name="n_2aveValue【児童館】&#10;一人当たり面積">
          <a:extLst>
            <a:ext uri="{FF2B5EF4-FFF2-40B4-BE49-F238E27FC236}">
              <a16:creationId xmlns:a16="http://schemas.microsoft.com/office/drawing/2014/main" id="{00000000-0008-0000-0100-0000DF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6" name="n_3aveValue【児童館】&#10;一人当たり面積">
          <a:extLst>
            <a:ext uri="{FF2B5EF4-FFF2-40B4-BE49-F238E27FC236}">
              <a16:creationId xmlns:a16="http://schemas.microsoft.com/office/drawing/2014/main" id="{00000000-0008-0000-0100-0000E002000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37" name="n_4aveValue【児童館】&#10;一人当たり面積">
          <a:extLst>
            <a:ext uri="{FF2B5EF4-FFF2-40B4-BE49-F238E27FC236}">
              <a16:creationId xmlns:a16="http://schemas.microsoft.com/office/drawing/2014/main" id="{00000000-0008-0000-0100-0000E1020000}"/>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38" name="n_1mainValue【児童館】&#10;一人当たり面積">
          <a:extLst>
            <a:ext uri="{FF2B5EF4-FFF2-40B4-BE49-F238E27FC236}">
              <a16:creationId xmlns:a16="http://schemas.microsoft.com/office/drawing/2014/main" id="{00000000-0008-0000-0100-0000E2020000}"/>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39" name="n_2mainValue【児童館】&#10;一人当たり面積">
          <a:extLst>
            <a:ext uri="{FF2B5EF4-FFF2-40B4-BE49-F238E27FC236}">
              <a16:creationId xmlns:a16="http://schemas.microsoft.com/office/drawing/2014/main" id="{00000000-0008-0000-0100-0000E302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40" name="n_3mainValue【児童館】&#10;一人当たり面積">
          <a:extLst>
            <a:ext uri="{FF2B5EF4-FFF2-40B4-BE49-F238E27FC236}">
              <a16:creationId xmlns:a16="http://schemas.microsoft.com/office/drawing/2014/main" id="{00000000-0008-0000-0100-0000E402000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41" name="n_4mainValue【児童館】&#10;一人当たり面積">
          <a:extLst>
            <a:ext uri="{FF2B5EF4-FFF2-40B4-BE49-F238E27FC236}">
              <a16:creationId xmlns:a16="http://schemas.microsoft.com/office/drawing/2014/main" id="{00000000-0008-0000-0100-0000E5020000}"/>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1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flipV="1">
          <a:off x="16318864" y="171183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767" name="【公民館】&#10;有形固定資産減価償却率最小値テキスト">
          <a:extLst>
            <a:ext uri="{FF2B5EF4-FFF2-40B4-BE49-F238E27FC236}">
              <a16:creationId xmlns:a16="http://schemas.microsoft.com/office/drawing/2014/main" id="{00000000-0008-0000-0100-0000FF020000}"/>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100-000001030000}"/>
            </a:ext>
          </a:extLst>
        </xdr:cNvPr>
        <xdr:cNvSpPr txBox="1"/>
      </xdr:nvSpPr>
      <xdr:spPr>
        <a:xfrm>
          <a:off x="16357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74947</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100-000003030000}"/>
            </a:ext>
          </a:extLst>
        </xdr:cNvPr>
        <xdr:cNvSpPr txBox="1"/>
      </xdr:nvSpPr>
      <xdr:spPr>
        <a:xfrm>
          <a:off x="163576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62687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10161</xdr:rowOff>
    </xdr:from>
    <xdr:to>
      <xdr:col>81</xdr:col>
      <xdr:colOff>101600</xdr:colOff>
      <xdr:row>102</xdr:row>
      <xdr:rowOff>111761</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5430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4541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10161</xdr:rowOff>
    </xdr:from>
    <xdr:to>
      <xdr:col>67</xdr:col>
      <xdr:colOff>101600</xdr:colOff>
      <xdr:row>102</xdr:row>
      <xdr:rowOff>111761</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2763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6268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118127</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100-00000F030000}"/>
            </a:ext>
          </a:extLst>
        </xdr:cNvPr>
        <xdr:cNvSpPr txBox="1"/>
      </xdr:nvSpPr>
      <xdr:spPr>
        <a:xfrm>
          <a:off x="16357600"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55880</xdr:rowOff>
    </xdr:from>
    <xdr:to>
      <xdr:col>81</xdr:col>
      <xdr:colOff>101600</xdr:colOff>
      <xdr:row>103</xdr:row>
      <xdr:rowOff>157480</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5430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106680</xdr:rowOff>
    </xdr:from>
    <xdr:to>
      <xdr:col>85</xdr:col>
      <xdr:colOff>127000</xdr:colOff>
      <xdr:row>104</xdr:row>
      <xdr:rowOff>19050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5481300" y="177660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147320</xdr:rowOff>
    </xdr:from>
    <xdr:to>
      <xdr:col>76</xdr:col>
      <xdr:colOff>165100</xdr:colOff>
      <xdr:row>103</xdr:row>
      <xdr:rowOff>77470</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4541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26670</xdr:rowOff>
    </xdr:from>
    <xdr:to>
      <xdr:col>81</xdr:col>
      <xdr:colOff>50800</xdr:colOff>
      <xdr:row>103</xdr:row>
      <xdr:rowOff>106680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4592300" y="176860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103</xdr:row>
      <xdr:rowOff>26670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3703300" y="17609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158750</xdr:rowOff>
    </xdr:from>
    <xdr:to>
      <xdr:col>67</xdr:col>
      <xdr:colOff>101600</xdr:colOff>
      <xdr:row>102</xdr:row>
      <xdr:rowOff>88900</xdr:rowOff>
    </xdr:to>
    <xdr:sp macro="" textlink="">
      <xdr:nvSpPr>
        <xdr:cNvPr id="790" name="楕円 789">
          <a:extLst>
            <a:ext uri="{FF2B5EF4-FFF2-40B4-BE49-F238E27FC236}">
              <a16:creationId xmlns:a16="http://schemas.microsoft.com/office/drawing/2014/main" id="{00000000-0008-0000-0100-000016030000}"/>
            </a:ext>
          </a:extLst>
        </xdr:cNvPr>
        <xdr:cNvSpPr/>
      </xdr:nvSpPr>
      <xdr:spPr>
        <a:xfrm>
          <a:off x="12763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38100</xdr:rowOff>
    </xdr:from>
    <xdr:to>
      <xdr:col>71</xdr:col>
      <xdr:colOff>177800</xdr:colOff>
      <xdr:row>102</xdr:row>
      <xdr:rowOff>121920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2814300" y="17526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128288</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100-000018030000}"/>
            </a:ext>
          </a:extLst>
        </xdr:cNvPr>
        <xdr:cNvSpPr txBox="1"/>
      </xdr:nvSpPr>
      <xdr:spPr>
        <a:xfrm>
          <a:off x="152660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93997</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100-000019030000}"/>
            </a:ext>
          </a:extLst>
        </xdr:cNvPr>
        <xdr:cNvSpPr txBox="1"/>
      </xdr:nvSpPr>
      <xdr:spPr>
        <a:xfrm>
          <a:off x="14389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100-00001A030000}"/>
            </a:ext>
          </a:extLst>
        </xdr:cNvPr>
        <xdr:cNvSpPr txBox="1"/>
      </xdr:nvSpPr>
      <xdr:spPr>
        <a:xfrm>
          <a:off x="13500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102888</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100-00001B030000}"/>
            </a:ext>
          </a:extLst>
        </xdr:cNvPr>
        <xdr:cNvSpPr txBox="1"/>
      </xdr:nvSpPr>
      <xdr:spPr>
        <a:xfrm>
          <a:off x="126117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148607</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100-00001C030000}"/>
            </a:ext>
          </a:extLst>
        </xdr:cNvPr>
        <xdr:cNvSpPr txBox="1"/>
      </xdr:nvSpPr>
      <xdr:spPr>
        <a:xfrm>
          <a:off x="152660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68597</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100-00001D030000}"/>
            </a:ext>
          </a:extLst>
        </xdr:cNvPr>
        <xdr:cNvSpPr txBox="1"/>
      </xdr:nvSpPr>
      <xdr:spPr>
        <a:xfrm>
          <a:off x="14389744"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100-00001E030000}"/>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105427</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100-00001F030000}"/>
            </a:ext>
          </a:extLst>
        </xdr:cNvPr>
        <xdr:cNvSpPr txBox="1"/>
      </xdr:nvSpPr>
      <xdr:spPr>
        <a:xfrm>
          <a:off x="12611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0000000-0008-0000-01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22" name="【公民館】&#10;一人当たり面積最小値テキスト">
          <a:extLst>
            <a:ext uri="{FF2B5EF4-FFF2-40B4-BE49-F238E27FC236}">
              <a16:creationId xmlns:a16="http://schemas.microsoft.com/office/drawing/2014/main" id="{00000000-0008-0000-0100-000036030000}"/>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824" name="【公民館】&#10;一人当たり面積最大値テキスト">
          <a:extLst>
            <a:ext uri="{FF2B5EF4-FFF2-40B4-BE49-F238E27FC236}">
              <a16:creationId xmlns:a16="http://schemas.microsoft.com/office/drawing/2014/main" id="{00000000-0008-0000-0100-000038030000}"/>
            </a:ext>
          </a:extLst>
        </xdr:cNvPr>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114571</xdr:rowOff>
    </xdr:from>
    <xdr:ext cx="469744" cy="259045"/>
    <xdr:sp macro="" textlink="">
      <xdr:nvSpPr>
        <xdr:cNvPr id="826" name="【公民館】&#10;一人当たり面積平均値テキスト">
          <a:extLst>
            <a:ext uri="{FF2B5EF4-FFF2-40B4-BE49-F238E27FC236}">
              <a16:creationId xmlns:a16="http://schemas.microsoft.com/office/drawing/2014/main" id="{00000000-0008-0000-0100-00003A030000}"/>
            </a:ext>
          </a:extLst>
        </xdr:cNvPr>
        <xdr:cNvSpPr txBox="1"/>
      </xdr:nvSpPr>
      <xdr:spPr>
        <a:xfrm>
          <a:off x="22199600" y="1794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123698</xdr:rowOff>
    </xdr:from>
    <xdr:to>
      <xdr:col>116</xdr:col>
      <xdr:colOff>114300</xdr:colOff>
      <xdr:row>108</xdr:row>
      <xdr:rowOff>53848</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2110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38625</xdr:rowOff>
    </xdr:from>
    <xdr:ext cx="469744" cy="259045"/>
    <xdr:sp macro="" textlink="">
      <xdr:nvSpPr>
        <xdr:cNvPr id="838" name="【公民館】&#10;一人当たり面積該当値テキスト">
          <a:extLst>
            <a:ext uri="{FF2B5EF4-FFF2-40B4-BE49-F238E27FC236}">
              <a16:creationId xmlns:a16="http://schemas.microsoft.com/office/drawing/2014/main" id="{00000000-0008-0000-0100-000046030000}"/>
            </a:ext>
          </a:extLst>
        </xdr:cNvPr>
        <xdr:cNvSpPr txBox="1"/>
      </xdr:nvSpPr>
      <xdr:spPr>
        <a:xfrm>
          <a:off x="22199600" y="183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123698</xdr:rowOff>
    </xdr:from>
    <xdr:to>
      <xdr:col>112</xdr:col>
      <xdr:colOff>38100</xdr:colOff>
      <xdr:row>108</xdr:row>
      <xdr:rowOff>53848</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1272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xdr:rowOff>
    </xdr:from>
    <xdr:to>
      <xdr:col>116</xdr:col>
      <xdr:colOff>63500</xdr:colOff>
      <xdr:row>108</xdr:row>
      <xdr:rowOff>3048</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21323300" y="1851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123698</xdr:rowOff>
    </xdr:from>
    <xdr:to>
      <xdr:col>107</xdr:col>
      <xdr:colOff>101600</xdr:colOff>
      <xdr:row>108</xdr:row>
      <xdr:rowOff>53848</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20383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xdr:rowOff>
    </xdr:from>
    <xdr:to>
      <xdr:col>111</xdr:col>
      <xdr:colOff>177800</xdr:colOff>
      <xdr:row>108</xdr:row>
      <xdr:rowOff>3048</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20434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123698</xdr:rowOff>
    </xdr:from>
    <xdr:to>
      <xdr:col>102</xdr:col>
      <xdr:colOff>165100</xdr:colOff>
      <xdr:row>108</xdr:row>
      <xdr:rowOff>53848</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9494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xdr:rowOff>
    </xdr:from>
    <xdr:to>
      <xdr:col>107</xdr:col>
      <xdr:colOff>50800</xdr:colOff>
      <xdr:row>108</xdr:row>
      <xdr:rowOff>3048</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9545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123698</xdr:rowOff>
    </xdr:from>
    <xdr:to>
      <xdr:col>98</xdr:col>
      <xdr:colOff>38100</xdr:colOff>
      <xdr:row>108</xdr:row>
      <xdr:rowOff>53848</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8605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xdr:rowOff>
    </xdr:from>
    <xdr:to>
      <xdr:col>102</xdr:col>
      <xdr:colOff>114300</xdr:colOff>
      <xdr:row>108</xdr:row>
      <xdr:rowOff>3048</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8656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47" name="n_1aveValue【公民館】&#10;一人当たり面積">
          <a:extLst>
            <a:ext uri="{FF2B5EF4-FFF2-40B4-BE49-F238E27FC236}">
              <a16:creationId xmlns:a16="http://schemas.microsoft.com/office/drawing/2014/main" id="{00000000-0008-0000-0100-00004F030000}"/>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48" name="n_2aveValue【公民館】&#10;一人当たり面積">
          <a:extLst>
            <a:ext uri="{FF2B5EF4-FFF2-40B4-BE49-F238E27FC236}">
              <a16:creationId xmlns:a16="http://schemas.microsoft.com/office/drawing/2014/main" id="{00000000-0008-0000-0100-000050030000}"/>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849" name="n_3aveValue【公民館】&#10;一人当たり面積">
          <a:extLst>
            <a:ext uri="{FF2B5EF4-FFF2-40B4-BE49-F238E27FC236}">
              <a16:creationId xmlns:a16="http://schemas.microsoft.com/office/drawing/2014/main" id="{00000000-0008-0000-0100-000051030000}"/>
            </a:ext>
          </a:extLst>
        </xdr:cNvPr>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159529</xdr:rowOff>
    </xdr:from>
    <xdr:ext cx="469744" cy="259045"/>
    <xdr:sp macro="" textlink="">
      <xdr:nvSpPr>
        <xdr:cNvPr id="850" name="n_4aveValue【公民館】&#10;一人当たり面積">
          <a:extLst>
            <a:ext uri="{FF2B5EF4-FFF2-40B4-BE49-F238E27FC236}">
              <a16:creationId xmlns:a16="http://schemas.microsoft.com/office/drawing/2014/main" id="{00000000-0008-0000-0100-000052030000}"/>
            </a:ext>
          </a:extLst>
        </xdr:cNvPr>
        <xdr:cNvSpPr txBox="1"/>
      </xdr:nvSpPr>
      <xdr:spPr>
        <a:xfrm>
          <a:off x="18421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44975</xdr:rowOff>
    </xdr:from>
    <xdr:ext cx="469744" cy="259045"/>
    <xdr:sp macro="" textlink="">
      <xdr:nvSpPr>
        <xdr:cNvPr id="851" name="n_1mainValue【公民館】&#10;一人当たり面積">
          <a:extLst>
            <a:ext uri="{FF2B5EF4-FFF2-40B4-BE49-F238E27FC236}">
              <a16:creationId xmlns:a16="http://schemas.microsoft.com/office/drawing/2014/main" id="{00000000-0008-0000-0100-000053030000}"/>
            </a:ext>
          </a:extLst>
        </xdr:cNvPr>
        <xdr:cNvSpPr txBox="1"/>
      </xdr:nvSpPr>
      <xdr:spPr>
        <a:xfrm>
          <a:off x="21075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44975</xdr:rowOff>
    </xdr:from>
    <xdr:ext cx="469744" cy="259045"/>
    <xdr:sp macro="" textlink="">
      <xdr:nvSpPr>
        <xdr:cNvPr id="852" name="n_2mainValue【公民館】&#10;一人当たり面積">
          <a:extLst>
            <a:ext uri="{FF2B5EF4-FFF2-40B4-BE49-F238E27FC236}">
              <a16:creationId xmlns:a16="http://schemas.microsoft.com/office/drawing/2014/main" id="{00000000-0008-0000-0100-000054030000}"/>
            </a:ext>
          </a:extLst>
        </xdr:cNvPr>
        <xdr:cNvSpPr txBox="1"/>
      </xdr:nvSpPr>
      <xdr:spPr>
        <a:xfrm>
          <a:off x="20199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44975</xdr:rowOff>
    </xdr:from>
    <xdr:ext cx="469744" cy="259045"/>
    <xdr:sp macro="" textlink="">
      <xdr:nvSpPr>
        <xdr:cNvPr id="853" name="n_3mainValue【公民館】&#10;一人当たり面積">
          <a:extLst>
            <a:ext uri="{FF2B5EF4-FFF2-40B4-BE49-F238E27FC236}">
              <a16:creationId xmlns:a16="http://schemas.microsoft.com/office/drawing/2014/main" id="{00000000-0008-0000-0100-000055030000}"/>
            </a:ext>
          </a:extLst>
        </xdr:cNvPr>
        <xdr:cNvSpPr txBox="1"/>
      </xdr:nvSpPr>
      <xdr:spPr>
        <a:xfrm>
          <a:off x="19310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44975</xdr:rowOff>
    </xdr:from>
    <xdr:ext cx="469744" cy="259045"/>
    <xdr:sp macro="" textlink="">
      <xdr:nvSpPr>
        <xdr:cNvPr id="854" name="n_4mainValue【公民館】&#10;一人当たり面積">
          <a:extLst>
            <a:ext uri="{FF2B5EF4-FFF2-40B4-BE49-F238E27FC236}">
              <a16:creationId xmlns:a16="http://schemas.microsoft.com/office/drawing/2014/main" id="{00000000-0008-0000-0100-000056030000}"/>
            </a:ext>
          </a:extLst>
        </xdr:cNvPr>
        <xdr:cNvSpPr txBox="1"/>
      </xdr:nvSpPr>
      <xdr:spPr>
        <a:xfrm>
          <a:off x="18421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1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a:t>
          </a:r>
          <a:r>
            <a:rPr kumimoji="1" lang="ja-JP" altLang="en-US" sz="1100">
              <a:solidFill>
                <a:schemeClr val="dk1"/>
              </a:solidFill>
              <a:effectLst/>
              <a:latin typeface="+mn-lt"/>
              <a:ea typeface="+mn-ea"/>
              <a:cs typeface="+mn-cs"/>
            </a:rPr>
            <a:t>ほとんど</a:t>
          </a:r>
          <a:r>
            <a:rPr kumimoji="1" lang="ja-JP" altLang="ja-JP" sz="1100">
              <a:solidFill>
                <a:schemeClr val="dk1"/>
              </a:solidFill>
              <a:effectLst/>
              <a:latin typeface="+mn-lt"/>
              <a:ea typeface="+mn-ea"/>
              <a:cs typeface="+mn-cs"/>
            </a:rPr>
            <a:t>の施設についても有形固定資産減価償却率（以下「償却率」という。）が高い水準にあり、施設の老朽化が進んでいることがわかる。</a:t>
          </a:r>
          <a:endParaRPr lang="ja-JP" altLang="ja-JP" sz="1400">
            <a:effectLst/>
          </a:endParaRPr>
        </a:p>
        <a:p>
          <a:r>
            <a:rPr kumimoji="1" lang="ja-JP" altLang="ja-JP" sz="1100">
              <a:solidFill>
                <a:schemeClr val="dk1"/>
              </a:solidFill>
              <a:effectLst/>
              <a:latin typeface="+mn-lt"/>
              <a:ea typeface="+mn-ea"/>
              <a:cs typeface="+mn-cs"/>
            </a:rPr>
            <a:t>　道路については、資産の多くが耐用年数</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年（アスファルト舗装）で計上しており、部分補修等で長寿命化を図っているため、とりわけ高い水準となっている。</a:t>
          </a:r>
          <a:endParaRPr lang="ja-JP" altLang="ja-JP" sz="1400">
            <a:effectLst/>
          </a:endParaRPr>
        </a:p>
        <a:p>
          <a:r>
            <a:rPr kumimoji="1" lang="ja-JP" altLang="ja-JP" sz="1100">
              <a:solidFill>
                <a:schemeClr val="dk1"/>
              </a:solidFill>
              <a:effectLst/>
              <a:latin typeface="+mn-lt"/>
              <a:ea typeface="+mn-ea"/>
              <a:cs typeface="+mn-cs"/>
            </a:rPr>
            <a:t>　総合的かつ計画的な管理に関する基本的な方針として、将来の需要を見通した上で公共施設等の集約、規模の縮小、廃止等の検討を進めるとともに、老朽化に伴う更新等を重視することで新規整備の抑制に努めるが、財政負担の平準化や施設利用者の安全性などを考慮しつつ、施設の適正管理に努める。</a:t>
          </a:r>
          <a:endParaRPr lang="ja-JP" altLang="ja-JP" sz="1400">
            <a:effectLst/>
          </a:endParaRPr>
        </a:p>
        <a:p>
          <a:r>
            <a:rPr kumimoji="1" lang="ja-JP" altLang="ja-JP" sz="1100">
              <a:solidFill>
                <a:schemeClr val="dk1"/>
              </a:solidFill>
              <a:effectLst/>
              <a:latin typeface="+mn-lt"/>
              <a:ea typeface="+mn-ea"/>
              <a:cs typeface="+mn-cs"/>
            </a:rPr>
            <a:t>　施設の更新・統廃合等が必要な施設については個別施設計画等に位置付けたうえで、国の補助制度を活用しながら、計画を推進する。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160,794
155,128
206.57
79,960,576
77,446,374
2,221,653
36,173,659
69,348,962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103141</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275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109982</xdr:rowOff>
    </xdr:from>
    <xdr:to>
      <xdr:col>24</xdr:col>
      <xdr:colOff>114300</xdr:colOff>
      <xdr:row>40</xdr:row>
      <xdr:rowOff>40132</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88409</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57404</xdr:rowOff>
    </xdr:from>
    <xdr:to>
      <xdr:col>20</xdr:col>
      <xdr:colOff>38100</xdr:colOff>
      <xdr:row>39</xdr:row>
      <xdr:rowOff>159004</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108204</xdr:rowOff>
    </xdr:from>
    <xdr:to>
      <xdr:col>24</xdr:col>
      <xdr:colOff>63500</xdr:colOff>
      <xdr:row>39</xdr:row>
      <xdr:rowOff>160782</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3797300" y="679475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108204</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908300" y="672846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96266</xdr:rowOff>
    </xdr:from>
    <xdr:to>
      <xdr:col>10</xdr:col>
      <xdr:colOff>165100</xdr:colOff>
      <xdr:row>41</xdr:row>
      <xdr:rowOff>26416</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19685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40</xdr:row>
      <xdr:rowOff>147066</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flipV="1">
          <a:off x="2019300" y="6728460"/>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55118</xdr:rowOff>
    </xdr:from>
    <xdr:to>
      <xdr:col>6</xdr:col>
      <xdr:colOff>38100</xdr:colOff>
      <xdr:row>40</xdr:row>
      <xdr:rowOff>156718</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079500" y="69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105918</xdr:rowOff>
    </xdr:from>
    <xdr:to>
      <xdr:col>10</xdr:col>
      <xdr:colOff>114300</xdr:colOff>
      <xdr:row>40</xdr:row>
      <xdr:rowOff>147066</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1130300" y="696391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134383</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84091</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200-000053000000}"/>
            </a:ext>
          </a:extLst>
        </xdr:cNvPr>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200-000054000000}"/>
            </a:ext>
          </a:extLst>
        </xdr:cNvPr>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150131</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200-000055000000}"/>
            </a:ext>
          </a:extLst>
        </xdr:cNvPr>
        <xdr:cNvSpPr txBox="1"/>
      </xdr:nvSpPr>
      <xdr:spPr>
        <a:xfrm>
          <a:off x="3582044" y="683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200-000056000000}"/>
            </a:ext>
          </a:extLst>
        </xdr:cNvPr>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17543</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200-000057000000}"/>
            </a:ext>
          </a:extLst>
        </xdr:cNvPr>
        <xdr:cNvSpPr txBox="1"/>
      </xdr:nvSpPr>
      <xdr:spPr>
        <a:xfrm>
          <a:off x="1816744" y="704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147845</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200-000058000000}"/>
            </a:ext>
          </a:extLst>
        </xdr:cNvPr>
        <xdr:cNvSpPr txBox="1"/>
      </xdr:nvSpPr>
      <xdr:spPr>
        <a:xfrm>
          <a:off x="927744" y="700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2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200-00006F000000}"/>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200-000071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162577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200-000073000000}"/>
            </a:ext>
          </a:extLst>
        </xdr:cNvPr>
        <xdr:cNvSpPr txBox="1"/>
      </xdr:nvSpPr>
      <xdr:spPr>
        <a:xfrm>
          <a:off x="105156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15257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200-00007F000000}"/>
            </a:ext>
          </a:extLst>
        </xdr:cNvPr>
        <xdr:cNvSpPr txBox="1"/>
      </xdr:nvSpPr>
      <xdr:spPr>
        <a:xfrm>
          <a:off x="10515600" y="635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87630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9639300" y="643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87630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8750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36830</xdr:rowOff>
    </xdr:from>
    <xdr:to>
      <xdr:col>41</xdr:col>
      <xdr:colOff>101600</xdr:colOff>
      <xdr:row>37</xdr:row>
      <xdr:rowOff>138430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781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87630</xdr:rowOff>
    </xdr:from>
    <xdr:to>
      <xdr:col>45</xdr:col>
      <xdr:colOff>177800</xdr:colOff>
      <xdr:row>37</xdr:row>
      <xdr:rowOff>87630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861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692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87630</xdr:rowOff>
    </xdr:from>
    <xdr:to>
      <xdr:col>41</xdr:col>
      <xdr:colOff>50800</xdr:colOff>
      <xdr:row>37</xdr:row>
      <xdr:rowOff>87630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6972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86377</xdr:rowOff>
    </xdr:from>
    <xdr:ext cx="469744" cy="259045"/>
    <xdr:sp macro="" textlink="">
      <xdr:nvSpPr>
        <xdr:cNvPr id="136" name="n_1aveValue【図書館】&#10;一人当たり面積">
          <a:extLst>
            <a:ext uri="{FF2B5EF4-FFF2-40B4-BE49-F238E27FC236}">
              <a16:creationId xmlns:a16="http://schemas.microsoft.com/office/drawing/2014/main" id="{00000000-0008-0000-0200-000088000000}"/>
            </a:ext>
          </a:extLst>
        </xdr:cNvPr>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7" name="n_2aveValue【図書館】&#10;一人当たり面積">
          <a:extLst>
            <a:ext uri="{FF2B5EF4-FFF2-40B4-BE49-F238E27FC236}">
              <a16:creationId xmlns:a16="http://schemas.microsoft.com/office/drawing/2014/main" id="{00000000-0008-0000-0200-000089000000}"/>
            </a:ext>
          </a:extLst>
        </xdr:cNvPr>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38" name="n_3aveValue【図書館】&#10;一人当たり面積">
          <a:extLst>
            <a:ext uri="{FF2B5EF4-FFF2-40B4-BE49-F238E27FC236}">
              <a16:creationId xmlns:a16="http://schemas.microsoft.com/office/drawing/2014/main" id="{00000000-0008-0000-0200-00008A000000}"/>
            </a:ext>
          </a:extLst>
        </xdr:cNvPr>
        <xdr:cNvSpPr txBox="1"/>
      </xdr:nvSpPr>
      <xdr:spPr>
        <a:xfrm>
          <a:off x="7626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39" name="n_4aveValue【図書館】&#10;一人当たり面積">
          <a:extLst>
            <a:ext uri="{FF2B5EF4-FFF2-40B4-BE49-F238E27FC236}">
              <a16:creationId xmlns:a16="http://schemas.microsoft.com/office/drawing/2014/main" id="{00000000-0008-0000-0200-00008B000000}"/>
            </a:ext>
          </a:extLst>
        </xdr:cNvPr>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129557</xdr:rowOff>
    </xdr:from>
    <xdr:ext cx="469744" cy="259045"/>
    <xdr:sp macro="" textlink="">
      <xdr:nvSpPr>
        <xdr:cNvPr id="140" name="n_1mainValue【図書館】&#10;一人当たり面積">
          <a:extLst>
            <a:ext uri="{FF2B5EF4-FFF2-40B4-BE49-F238E27FC236}">
              <a16:creationId xmlns:a16="http://schemas.microsoft.com/office/drawing/2014/main" id="{00000000-0008-0000-0200-00008C000000}"/>
            </a:ext>
          </a:extLst>
        </xdr:cNvPr>
        <xdr:cNvSpPr txBox="1"/>
      </xdr:nvSpPr>
      <xdr:spPr>
        <a:xfrm>
          <a:off x="93917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129557</xdr:rowOff>
    </xdr:from>
    <xdr:ext cx="469744" cy="259045"/>
    <xdr:sp macro="" textlink="">
      <xdr:nvSpPr>
        <xdr:cNvPr id="141" name="n_2mainValue【図書館】&#10;一人当たり面積">
          <a:extLst>
            <a:ext uri="{FF2B5EF4-FFF2-40B4-BE49-F238E27FC236}">
              <a16:creationId xmlns:a16="http://schemas.microsoft.com/office/drawing/2014/main" id="{00000000-0008-0000-0200-00008D000000}"/>
            </a:ext>
          </a:extLst>
        </xdr:cNvPr>
        <xdr:cNvSpPr txBox="1"/>
      </xdr:nvSpPr>
      <xdr:spPr>
        <a:xfrm>
          <a:off x="85154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129557</xdr:rowOff>
    </xdr:from>
    <xdr:ext cx="469744" cy="259045"/>
    <xdr:sp macro="" textlink="">
      <xdr:nvSpPr>
        <xdr:cNvPr id="142" name="n_3mainValue【図書館】&#10;一人当たり面積">
          <a:extLst>
            <a:ext uri="{FF2B5EF4-FFF2-40B4-BE49-F238E27FC236}">
              <a16:creationId xmlns:a16="http://schemas.microsoft.com/office/drawing/2014/main" id="{00000000-0008-0000-0200-00008E000000}"/>
            </a:ext>
          </a:extLst>
        </xdr:cNvPr>
        <xdr:cNvSpPr txBox="1"/>
      </xdr:nvSpPr>
      <xdr:spPr>
        <a:xfrm>
          <a:off x="76264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129557</xdr:rowOff>
    </xdr:from>
    <xdr:ext cx="469744" cy="259045"/>
    <xdr:sp macro="" textlink="">
      <xdr:nvSpPr>
        <xdr:cNvPr id="143" name="n_4mainValue【図書館】&#10;一人当たり面積">
          <a:extLst>
            <a:ext uri="{FF2B5EF4-FFF2-40B4-BE49-F238E27FC236}">
              <a16:creationId xmlns:a16="http://schemas.microsoft.com/office/drawing/2014/main" id="{00000000-0008-0000-0200-00008F000000}"/>
            </a:ext>
          </a:extLst>
        </xdr:cNvPr>
        <xdr:cNvSpPr txBox="1"/>
      </xdr:nvSpPr>
      <xdr:spPr>
        <a:xfrm>
          <a:off x="67374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2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00000000-0008-0000-0200-0000A9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a:extLst>
            <a:ext uri="{FF2B5EF4-FFF2-40B4-BE49-F238E27FC236}">
              <a16:creationId xmlns:a16="http://schemas.microsoft.com/office/drawing/2014/main" id="{00000000-0008-0000-0200-0000AB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200-0000AD000000}"/>
            </a:ext>
          </a:extLst>
        </xdr:cNvPr>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67310</xdr:rowOff>
    </xdr:from>
    <xdr:to>
      <xdr:col>24</xdr:col>
      <xdr:colOff>114300</xdr:colOff>
      <xdr:row>62</xdr:row>
      <xdr:rowOff>168910</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4584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45737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200-0000B9000000}"/>
            </a:ext>
          </a:extLst>
        </xdr:cNvPr>
        <xdr:cNvSpPr txBox="1"/>
      </xdr:nvSpPr>
      <xdr:spPr>
        <a:xfrm>
          <a:off x="4673600"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53975</xdr:rowOff>
    </xdr:from>
    <xdr:to>
      <xdr:col>20</xdr:col>
      <xdr:colOff>38100</xdr:colOff>
      <xdr:row>62</xdr:row>
      <xdr:rowOff>155575</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3746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104775</xdr:rowOff>
    </xdr:from>
    <xdr:to>
      <xdr:col>24</xdr:col>
      <xdr:colOff>63500</xdr:colOff>
      <xdr:row>62</xdr:row>
      <xdr:rowOff>118110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3797300" y="1073467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104775</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2908300" y="10698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147320</xdr:rowOff>
    </xdr:from>
    <xdr:to>
      <xdr:col>10</xdr:col>
      <xdr:colOff>165100</xdr:colOff>
      <xdr:row>62</xdr:row>
      <xdr:rowOff>77470</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196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26670</xdr:rowOff>
    </xdr:from>
    <xdr:to>
      <xdr:col>15</xdr:col>
      <xdr:colOff>50800</xdr:colOff>
      <xdr:row>62</xdr:row>
      <xdr:rowOff>68580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2019300" y="10656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105410</xdr:rowOff>
    </xdr:from>
    <xdr:to>
      <xdr:col>6</xdr:col>
      <xdr:colOff>38100</xdr:colOff>
      <xdr:row>62</xdr:row>
      <xdr:rowOff>35560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1079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156210</xdr:rowOff>
    </xdr:from>
    <xdr:to>
      <xdr:col>10</xdr:col>
      <xdr:colOff>114300</xdr:colOff>
      <xdr:row>62</xdr:row>
      <xdr:rowOff>26670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1130300" y="106146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4" name="n_1ave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5" name="n_2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96" name="n_3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197" name="n_4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146702</xdr:rowOff>
    </xdr:from>
    <xdr:ext cx="405111" cy="259045"/>
    <xdr:sp macro="" textlink="">
      <xdr:nvSpPr>
        <xdr:cNvPr id="198" name="n_1main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199" name="n_2main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68597</xdr:rowOff>
    </xdr:from>
    <xdr:ext cx="405111" cy="259045"/>
    <xdr:sp macro="" textlink="">
      <xdr:nvSpPr>
        <xdr:cNvPr id="200" name="n_3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26687</xdr:rowOff>
    </xdr:from>
    <xdr:ext cx="405111" cy="259045"/>
    <xdr:sp macro="" textlink="">
      <xdr:nvSpPr>
        <xdr:cNvPr id="201" name="n_4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00000000-0008-0000-02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a:extLst>
            <a:ext uri="{FF2B5EF4-FFF2-40B4-BE49-F238E27FC236}">
              <a16:creationId xmlns:a16="http://schemas.microsoft.com/office/drawing/2014/main" id="{00000000-0008-0000-0200-0000E0000000}"/>
            </a:ext>
          </a:extLst>
        </xdr:cNvPr>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a:extLst>
            <a:ext uri="{FF2B5EF4-FFF2-40B4-BE49-F238E27FC236}">
              <a16:creationId xmlns:a16="http://schemas.microsoft.com/office/drawing/2014/main" id="{00000000-0008-0000-0200-0000E2000000}"/>
            </a:ext>
          </a:extLst>
        </xdr:cNvPr>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8653</xdr:rowOff>
    </xdr:from>
    <xdr:ext cx="469744" cy="259045"/>
    <xdr:sp macro="" textlink="">
      <xdr:nvSpPr>
        <xdr:cNvPr id="228" name="【体育館・プール】&#10;一人当たり面積平均値テキスト">
          <a:extLst>
            <a:ext uri="{FF2B5EF4-FFF2-40B4-BE49-F238E27FC236}">
              <a16:creationId xmlns:a16="http://schemas.microsoft.com/office/drawing/2014/main" id="{00000000-0008-0000-0200-0000E4000000}"/>
            </a:ext>
          </a:extLst>
        </xdr:cNvPr>
        <xdr:cNvSpPr txBox="1"/>
      </xdr:nvSpPr>
      <xdr:spPr>
        <a:xfrm>
          <a:off x="10515600" y="1012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10426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133367</xdr:rowOff>
    </xdr:from>
    <xdr:ext cx="469744" cy="259045"/>
    <xdr:sp macro="" textlink="">
      <xdr:nvSpPr>
        <xdr:cNvPr id="240" name="【体育館・プール】&#10;一人当たり面積該当値テキスト">
          <a:extLst>
            <a:ext uri="{FF2B5EF4-FFF2-40B4-BE49-F238E27FC236}">
              <a16:creationId xmlns:a16="http://schemas.microsoft.com/office/drawing/2014/main" id="{00000000-0008-0000-0200-0000F0000000}"/>
            </a:ext>
          </a:extLst>
        </xdr:cNvPr>
        <xdr:cNvSpPr txBox="1"/>
      </xdr:nvSpPr>
      <xdr:spPr>
        <a:xfrm>
          <a:off x="105156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52070</xdr:rowOff>
    </xdr:from>
    <xdr:to>
      <xdr:col>50</xdr:col>
      <xdr:colOff>165100</xdr:colOff>
      <xdr:row>59</xdr:row>
      <xdr:rowOff>153670</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9588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102870</xdr:rowOff>
    </xdr:from>
    <xdr:to>
      <xdr:col>55</xdr:col>
      <xdr:colOff>0</xdr:colOff>
      <xdr:row>61</xdr:row>
      <xdr:rowOff>34290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9639300" y="102184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52070</xdr:rowOff>
    </xdr:from>
    <xdr:to>
      <xdr:col>46</xdr:col>
      <xdr:colOff>38100</xdr:colOff>
      <xdr:row>59</xdr:row>
      <xdr:rowOff>153670</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8699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102870</xdr:rowOff>
    </xdr:from>
    <xdr:to>
      <xdr:col>50</xdr:col>
      <xdr:colOff>114300</xdr:colOff>
      <xdr:row>59</xdr:row>
      <xdr:rowOff>102870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8750300" y="1021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52070</xdr:rowOff>
    </xdr:from>
    <xdr:to>
      <xdr:col>41</xdr:col>
      <xdr:colOff>101600</xdr:colOff>
      <xdr:row>59</xdr:row>
      <xdr:rowOff>153670</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781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102870</xdr:rowOff>
    </xdr:from>
    <xdr:to>
      <xdr:col>45</xdr:col>
      <xdr:colOff>177800</xdr:colOff>
      <xdr:row>59</xdr:row>
      <xdr:rowOff>102870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7861300" y="1021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52070</xdr:rowOff>
    </xdr:from>
    <xdr:to>
      <xdr:col>36</xdr:col>
      <xdr:colOff>165100</xdr:colOff>
      <xdr:row>59</xdr:row>
      <xdr:rowOff>153670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692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102870</xdr:rowOff>
    </xdr:from>
    <xdr:to>
      <xdr:col>41</xdr:col>
      <xdr:colOff>50800</xdr:colOff>
      <xdr:row>59</xdr:row>
      <xdr:rowOff>102870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6972300" y="1021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14495</xdr:rowOff>
    </xdr:from>
    <xdr:ext cx="469744" cy="259045"/>
    <xdr:sp macro="" textlink="">
      <xdr:nvSpPr>
        <xdr:cNvPr id="249" name="n_1aveValue【体育館・プール】&#10;一人当たり面積">
          <a:extLst>
            <a:ext uri="{FF2B5EF4-FFF2-40B4-BE49-F238E27FC236}">
              <a16:creationId xmlns:a16="http://schemas.microsoft.com/office/drawing/2014/main" id="{00000000-0008-0000-0200-0000F9000000}"/>
            </a:ext>
          </a:extLst>
        </xdr:cNvPr>
        <xdr:cNvSpPr txBox="1"/>
      </xdr:nvSpPr>
      <xdr:spPr>
        <a:xfrm>
          <a:off x="9391727" y="103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50" name="n_2aveValue【体育館・プール】&#10;一人当たり面積">
          <a:extLst>
            <a:ext uri="{FF2B5EF4-FFF2-40B4-BE49-F238E27FC236}">
              <a16:creationId xmlns:a16="http://schemas.microsoft.com/office/drawing/2014/main" id="{00000000-0008-0000-0200-0000FA000000}"/>
            </a:ext>
          </a:extLst>
        </xdr:cNvPr>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23639</xdr:rowOff>
    </xdr:from>
    <xdr:ext cx="469744" cy="259045"/>
    <xdr:sp macro="" textlink="">
      <xdr:nvSpPr>
        <xdr:cNvPr id="251" name="n_3aveValue【体育館・プール】&#10;一人当たり面積">
          <a:extLst>
            <a:ext uri="{FF2B5EF4-FFF2-40B4-BE49-F238E27FC236}">
              <a16:creationId xmlns:a16="http://schemas.microsoft.com/office/drawing/2014/main" id="{00000000-0008-0000-0200-0000FB000000}"/>
            </a:ext>
          </a:extLst>
        </xdr:cNvPr>
        <xdr:cNvSpPr txBox="1"/>
      </xdr:nvSpPr>
      <xdr:spPr>
        <a:xfrm>
          <a:off x="7626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41927</xdr:rowOff>
    </xdr:from>
    <xdr:ext cx="469744" cy="259045"/>
    <xdr:sp macro="" textlink="">
      <xdr:nvSpPr>
        <xdr:cNvPr id="252" name="n_4aveValue【体育館・プール】&#10;一人当たり面積">
          <a:extLst>
            <a:ext uri="{FF2B5EF4-FFF2-40B4-BE49-F238E27FC236}">
              <a16:creationId xmlns:a16="http://schemas.microsoft.com/office/drawing/2014/main" id="{00000000-0008-0000-0200-0000FC000000}"/>
            </a:ext>
          </a:extLst>
        </xdr:cNvPr>
        <xdr:cNvSpPr txBox="1"/>
      </xdr:nvSpPr>
      <xdr:spPr>
        <a:xfrm>
          <a:off x="6737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170197</xdr:rowOff>
    </xdr:from>
    <xdr:ext cx="469744" cy="259045"/>
    <xdr:sp macro="" textlink="">
      <xdr:nvSpPr>
        <xdr:cNvPr id="253" name="n_1mainValue【体育館・プール】&#10;一人当たり面積">
          <a:extLst>
            <a:ext uri="{FF2B5EF4-FFF2-40B4-BE49-F238E27FC236}">
              <a16:creationId xmlns:a16="http://schemas.microsoft.com/office/drawing/2014/main" id="{00000000-0008-0000-0200-0000FD000000}"/>
            </a:ext>
          </a:extLst>
        </xdr:cNvPr>
        <xdr:cNvSpPr txBox="1"/>
      </xdr:nvSpPr>
      <xdr:spPr>
        <a:xfrm>
          <a:off x="93917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170197</xdr:rowOff>
    </xdr:from>
    <xdr:ext cx="469744" cy="259045"/>
    <xdr:sp macro="" textlink="">
      <xdr:nvSpPr>
        <xdr:cNvPr id="254" name="n_2mainValue【体育館・プール】&#10;一人当たり面積">
          <a:extLst>
            <a:ext uri="{FF2B5EF4-FFF2-40B4-BE49-F238E27FC236}">
              <a16:creationId xmlns:a16="http://schemas.microsoft.com/office/drawing/2014/main" id="{00000000-0008-0000-0200-0000FE000000}"/>
            </a:ext>
          </a:extLst>
        </xdr:cNvPr>
        <xdr:cNvSpPr txBox="1"/>
      </xdr:nvSpPr>
      <xdr:spPr>
        <a:xfrm>
          <a:off x="85154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170197</xdr:rowOff>
    </xdr:from>
    <xdr:ext cx="469744" cy="259045"/>
    <xdr:sp macro="" textlink="">
      <xdr:nvSpPr>
        <xdr:cNvPr id="255" name="n_3mainValue【体育館・プール】&#10;一人当たり面積">
          <a:extLst>
            <a:ext uri="{FF2B5EF4-FFF2-40B4-BE49-F238E27FC236}">
              <a16:creationId xmlns:a16="http://schemas.microsoft.com/office/drawing/2014/main" id="{00000000-0008-0000-0200-0000FF000000}"/>
            </a:ext>
          </a:extLst>
        </xdr:cNvPr>
        <xdr:cNvSpPr txBox="1"/>
      </xdr:nvSpPr>
      <xdr:spPr>
        <a:xfrm>
          <a:off x="76264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170197</xdr:rowOff>
    </xdr:from>
    <xdr:ext cx="469744" cy="259045"/>
    <xdr:sp macro="" textlink="">
      <xdr:nvSpPr>
        <xdr:cNvPr id="256" name="n_4mainValue【体育館・プール】&#10;一人当たり面積">
          <a:extLst>
            <a:ext uri="{FF2B5EF4-FFF2-40B4-BE49-F238E27FC236}">
              <a16:creationId xmlns:a16="http://schemas.microsoft.com/office/drawing/2014/main" id="{00000000-0008-0000-0200-000000010000}"/>
            </a:ext>
          </a:extLst>
        </xdr:cNvPr>
        <xdr:cNvSpPr txBox="1"/>
      </xdr:nvSpPr>
      <xdr:spPr>
        <a:xfrm>
          <a:off x="67374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0000000-0008-0000-02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4" name="【福祉施設】&#10;有形固定資産減価償却率最小値テキスト">
          <a:extLst>
            <a:ext uri="{FF2B5EF4-FFF2-40B4-BE49-F238E27FC236}">
              <a16:creationId xmlns:a16="http://schemas.microsoft.com/office/drawing/2014/main" id="{00000000-0008-0000-0200-00001C010000}"/>
            </a:ext>
          </a:extLst>
        </xdr:cNvPr>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00000000-0008-0000-0200-00001E010000}"/>
            </a:ext>
          </a:extLst>
        </xdr:cNvPr>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153869</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00000000-0008-0000-0200-000020010000}"/>
            </a:ext>
          </a:extLst>
        </xdr:cNvPr>
        <xdr:cNvSpPr txBox="1"/>
      </xdr:nvSpPr>
      <xdr:spPr>
        <a:xfrm>
          <a:off x="4673600" y="1369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157118</xdr:rowOff>
    </xdr:from>
    <xdr:to>
      <xdr:col>24</xdr:col>
      <xdr:colOff>114300</xdr:colOff>
      <xdr:row>81</xdr:row>
      <xdr:rowOff>87268</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45847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135545</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00000000-0008-0000-0200-00002C010000}"/>
            </a:ext>
          </a:extLst>
        </xdr:cNvPr>
        <xdr:cNvSpPr txBox="1"/>
      </xdr:nvSpPr>
      <xdr:spPr>
        <a:xfrm>
          <a:off x="4673600" y="1385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82006</xdr:rowOff>
    </xdr:from>
    <xdr:to>
      <xdr:col>20</xdr:col>
      <xdr:colOff>38100</xdr:colOff>
      <xdr:row>81</xdr:row>
      <xdr:rowOff>12156</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3746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132806</xdr:rowOff>
    </xdr:from>
    <xdr:to>
      <xdr:col>24</xdr:col>
      <xdr:colOff>63500</xdr:colOff>
      <xdr:row>81</xdr:row>
      <xdr:rowOff>36468</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3797300" y="13848806"/>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132806</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2908300" y="13776961"/>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116295</xdr:rowOff>
    </xdr:from>
    <xdr:to>
      <xdr:col>10</xdr:col>
      <xdr:colOff>165100</xdr:colOff>
      <xdr:row>80</xdr:row>
      <xdr:rowOff>46445</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1968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167095</xdr:rowOff>
    </xdr:from>
    <xdr:to>
      <xdr:col>15</xdr:col>
      <xdr:colOff>50800</xdr:colOff>
      <xdr:row>80</xdr:row>
      <xdr:rowOff>60961</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2019300" y="1371164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41184</xdr:rowOff>
    </xdr:from>
    <xdr:to>
      <xdr:col>6</xdr:col>
      <xdr:colOff>38100</xdr:colOff>
      <xdr:row>79</xdr:row>
      <xdr:rowOff>142784</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1079500" y="135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91984</xdr:rowOff>
    </xdr:from>
    <xdr:to>
      <xdr:col>10</xdr:col>
      <xdr:colOff>114300</xdr:colOff>
      <xdr:row>79</xdr:row>
      <xdr:rowOff>167095</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130300" y="13636534"/>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2557</xdr:rowOff>
    </xdr:from>
    <xdr:ext cx="405111" cy="259045"/>
    <xdr:sp macro="" textlink="">
      <xdr:nvSpPr>
        <xdr:cNvPr id="309" name="n_1aveValue【福祉施設】&#10;有形固定資産減価償却率">
          <a:extLst>
            <a:ext uri="{FF2B5EF4-FFF2-40B4-BE49-F238E27FC236}">
              <a16:creationId xmlns:a16="http://schemas.microsoft.com/office/drawing/2014/main" id="{00000000-0008-0000-0200-000035010000}"/>
            </a:ext>
          </a:extLst>
        </xdr:cNvPr>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125747</xdr:rowOff>
    </xdr:from>
    <xdr:ext cx="405111" cy="259045"/>
    <xdr:sp macro="" textlink="">
      <xdr:nvSpPr>
        <xdr:cNvPr id="310" name="n_2aveValue【福祉施設】&#10;有形固定資産減価償却率">
          <a:extLst>
            <a:ext uri="{FF2B5EF4-FFF2-40B4-BE49-F238E27FC236}">
              <a16:creationId xmlns:a16="http://schemas.microsoft.com/office/drawing/2014/main" id="{00000000-0008-0000-0200-000036010000}"/>
            </a:ext>
          </a:extLst>
        </xdr:cNvPr>
        <xdr:cNvSpPr txBox="1"/>
      </xdr:nvSpPr>
      <xdr:spPr>
        <a:xfrm>
          <a:off x="2705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76761</xdr:rowOff>
    </xdr:from>
    <xdr:ext cx="405111" cy="259045"/>
    <xdr:sp macro="" textlink="">
      <xdr:nvSpPr>
        <xdr:cNvPr id="311" name="n_3aveValue【福祉施設】&#10;有形固定資産減価償却率">
          <a:extLst>
            <a:ext uri="{FF2B5EF4-FFF2-40B4-BE49-F238E27FC236}">
              <a16:creationId xmlns:a16="http://schemas.microsoft.com/office/drawing/2014/main" id="{00000000-0008-0000-0200-000037010000}"/>
            </a:ext>
          </a:extLst>
        </xdr:cNvPr>
        <xdr:cNvSpPr txBox="1"/>
      </xdr:nvSpPr>
      <xdr:spPr>
        <a:xfrm>
          <a:off x="1816744" y="1379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146248</xdr:rowOff>
    </xdr:from>
    <xdr:ext cx="405111" cy="259045"/>
    <xdr:sp macro="" textlink="">
      <xdr:nvSpPr>
        <xdr:cNvPr id="312" name="n_4aveValue【福祉施設】&#10;有形固定資産減価償却率">
          <a:extLst>
            <a:ext uri="{FF2B5EF4-FFF2-40B4-BE49-F238E27FC236}">
              <a16:creationId xmlns:a16="http://schemas.microsoft.com/office/drawing/2014/main" id="{00000000-0008-0000-0200-000038010000}"/>
            </a:ext>
          </a:extLst>
        </xdr:cNvPr>
        <xdr:cNvSpPr txBox="1"/>
      </xdr:nvSpPr>
      <xdr:spPr>
        <a:xfrm>
          <a:off x="927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3283</xdr:rowOff>
    </xdr:from>
    <xdr:ext cx="405111" cy="259045"/>
    <xdr:sp macro="" textlink="">
      <xdr:nvSpPr>
        <xdr:cNvPr id="313" name="n_1mainValue【福祉施設】&#10;有形固定資産減価償却率">
          <a:extLst>
            <a:ext uri="{FF2B5EF4-FFF2-40B4-BE49-F238E27FC236}">
              <a16:creationId xmlns:a16="http://schemas.microsoft.com/office/drawing/2014/main" id="{00000000-0008-0000-0200-000039010000}"/>
            </a:ext>
          </a:extLst>
        </xdr:cNvPr>
        <xdr:cNvSpPr txBox="1"/>
      </xdr:nvSpPr>
      <xdr:spPr>
        <a:xfrm>
          <a:off x="3582044"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4" name="n_2mainValue【福祉施設】&#10;有形固定資産減価償却率">
          <a:extLst>
            <a:ext uri="{FF2B5EF4-FFF2-40B4-BE49-F238E27FC236}">
              <a16:creationId xmlns:a16="http://schemas.microsoft.com/office/drawing/2014/main" id="{00000000-0008-0000-0200-00003A010000}"/>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62972</xdr:rowOff>
    </xdr:from>
    <xdr:ext cx="405111" cy="259045"/>
    <xdr:sp macro="" textlink="">
      <xdr:nvSpPr>
        <xdr:cNvPr id="315" name="n_3mainValue【福祉施設】&#10;有形固定資産減価償却率">
          <a:extLst>
            <a:ext uri="{FF2B5EF4-FFF2-40B4-BE49-F238E27FC236}">
              <a16:creationId xmlns:a16="http://schemas.microsoft.com/office/drawing/2014/main" id="{00000000-0008-0000-0200-00003B010000}"/>
            </a:ext>
          </a:extLst>
        </xdr:cNvPr>
        <xdr:cNvSpPr txBox="1"/>
      </xdr:nvSpPr>
      <xdr:spPr>
        <a:xfrm>
          <a:off x="1816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133911</xdr:rowOff>
    </xdr:from>
    <xdr:ext cx="405111" cy="259045"/>
    <xdr:sp macro="" textlink="">
      <xdr:nvSpPr>
        <xdr:cNvPr id="316" name="n_4mainValue【福祉施設】&#10;有形固定資産減価償却率">
          <a:extLst>
            <a:ext uri="{FF2B5EF4-FFF2-40B4-BE49-F238E27FC236}">
              <a16:creationId xmlns:a16="http://schemas.microsoft.com/office/drawing/2014/main" id="{00000000-0008-0000-0200-00003C010000}"/>
            </a:ext>
          </a:extLst>
        </xdr:cNvPr>
        <xdr:cNvSpPr txBox="1"/>
      </xdr:nvSpPr>
      <xdr:spPr>
        <a:xfrm>
          <a:off x="927744" y="13678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89552</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10515600" y="14148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xdr:rowOff>
    </xdr:from>
    <xdr:to>
      <xdr:col>46</xdr:col>
      <xdr:colOff>38100</xdr:colOff>
      <xdr:row>82</xdr:row>
      <xdr:rowOff>117475</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699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25400</xdr:rowOff>
    </xdr:from>
    <xdr:to>
      <xdr:col>41</xdr:col>
      <xdr:colOff>101600</xdr:colOff>
      <xdr:row>82</xdr:row>
      <xdr:rowOff>127000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81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92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10177</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200-000069010000}"/>
            </a:ext>
          </a:extLst>
        </xdr:cNvPr>
        <xdr:cNvSpPr txBox="1"/>
      </xdr:nvSpPr>
      <xdr:spPr>
        <a:xfrm>
          <a:off x="10515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38100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9639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869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8750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781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38100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7861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92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38100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6972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118127</xdr:rowOff>
    </xdr:from>
    <xdr:ext cx="469744" cy="259045"/>
    <xdr:sp macro="" textlink="">
      <xdr:nvSpPr>
        <xdr:cNvPr id="370" name="n_1aveValue【福祉施設】&#10;一人当たり面積">
          <a:extLst>
            <a:ext uri="{FF2B5EF4-FFF2-40B4-BE49-F238E27FC236}">
              <a16:creationId xmlns:a16="http://schemas.microsoft.com/office/drawing/2014/main" id="{00000000-0008-0000-0200-000072010000}"/>
            </a:ext>
          </a:extLst>
        </xdr:cNvPr>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108602</xdr:rowOff>
    </xdr:from>
    <xdr:ext cx="469744" cy="259045"/>
    <xdr:sp macro="" textlink="">
      <xdr:nvSpPr>
        <xdr:cNvPr id="371" name="n_2aveValue【福祉施設】&#10;一人当たり面積">
          <a:extLst>
            <a:ext uri="{FF2B5EF4-FFF2-40B4-BE49-F238E27FC236}">
              <a16:creationId xmlns:a16="http://schemas.microsoft.com/office/drawing/2014/main" id="{00000000-0008-0000-0200-000073010000}"/>
            </a:ext>
          </a:extLst>
        </xdr:cNvPr>
        <xdr:cNvSpPr txBox="1"/>
      </xdr:nvSpPr>
      <xdr:spPr>
        <a:xfrm>
          <a:off x="8515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118127</xdr:rowOff>
    </xdr:from>
    <xdr:ext cx="469744" cy="259045"/>
    <xdr:sp macro="" textlink="">
      <xdr:nvSpPr>
        <xdr:cNvPr id="372" name="n_3aveValue【福祉施設】&#10;一人当たり面積">
          <a:extLst>
            <a:ext uri="{FF2B5EF4-FFF2-40B4-BE49-F238E27FC236}">
              <a16:creationId xmlns:a16="http://schemas.microsoft.com/office/drawing/2014/main" id="{00000000-0008-0000-0200-000074010000}"/>
            </a:ext>
          </a:extLst>
        </xdr:cNvPr>
        <xdr:cNvSpPr txBox="1"/>
      </xdr:nvSpPr>
      <xdr:spPr>
        <a:xfrm>
          <a:off x="7626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80027</xdr:rowOff>
    </xdr:from>
    <xdr:ext cx="469744" cy="259045"/>
    <xdr:sp macro="" textlink="">
      <xdr:nvSpPr>
        <xdr:cNvPr id="373" name="n_4aveValue【福祉施設】&#10;一人当たり面積">
          <a:extLst>
            <a:ext uri="{FF2B5EF4-FFF2-40B4-BE49-F238E27FC236}">
              <a16:creationId xmlns:a16="http://schemas.microsoft.com/office/drawing/2014/main" id="{00000000-0008-0000-0200-000075010000}"/>
            </a:ext>
          </a:extLst>
        </xdr:cNvPr>
        <xdr:cNvSpPr txBox="1"/>
      </xdr:nvSpPr>
      <xdr:spPr>
        <a:xfrm>
          <a:off x="6737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6737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2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200-000093010000}"/>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200-000095010000}"/>
            </a:ext>
          </a:extLst>
        </xdr:cNvPr>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200-000097010000}"/>
            </a:ext>
          </a:extLst>
        </xdr:cNvPr>
        <xdr:cNvSpPr txBox="1"/>
      </xdr:nvSpPr>
      <xdr:spPr>
        <a:xfrm>
          <a:off x="46736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95886</xdr:rowOff>
    </xdr:from>
    <xdr:to>
      <xdr:col>24</xdr:col>
      <xdr:colOff>114300</xdr:colOff>
      <xdr:row>109</xdr:row>
      <xdr:rowOff>26036</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45847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10813</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200-0000A3010000}"/>
            </a:ext>
          </a:extLst>
        </xdr:cNvPr>
        <xdr:cNvSpPr txBox="1"/>
      </xdr:nvSpPr>
      <xdr:spPr>
        <a:xfrm>
          <a:off x="4673600" y="1852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95886</xdr:rowOff>
    </xdr:from>
    <xdr:to>
      <xdr:col>20</xdr:col>
      <xdr:colOff>38100</xdr:colOff>
      <xdr:row>109</xdr:row>
      <xdr:rowOff>26036</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37465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146686</xdr:rowOff>
    </xdr:from>
    <xdr:to>
      <xdr:col>24</xdr:col>
      <xdr:colOff>63500</xdr:colOff>
      <xdr:row>108</xdr:row>
      <xdr:rowOff>146686</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3797300" y="18663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95886</xdr:rowOff>
    </xdr:from>
    <xdr:to>
      <xdr:col>15</xdr:col>
      <xdr:colOff>101600</xdr:colOff>
      <xdr:row>109</xdr:row>
      <xdr:rowOff>26036</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8575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146686</xdr:rowOff>
    </xdr:from>
    <xdr:to>
      <xdr:col>19</xdr:col>
      <xdr:colOff>177800</xdr:colOff>
      <xdr:row>108</xdr:row>
      <xdr:rowOff>146686</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908300" y="18663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99695</xdr:rowOff>
    </xdr:from>
    <xdr:to>
      <xdr:col>10</xdr:col>
      <xdr:colOff>165100</xdr:colOff>
      <xdr:row>109</xdr:row>
      <xdr:rowOff>29845</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9685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146686</xdr:rowOff>
    </xdr:from>
    <xdr:to>
      <xdr:col>15</xdr:col>
      <xdr:colOff>50800</xdr:colOff>
      <xdr:row>108</xdr:row>
      <xdr:rowOff>150495</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2019300" y="186632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99695</xdr:rowOff>
    </xdr:from>
    <xdr:to>
      <xdr:col>6</xdr:col>
      <xdr:colOff>38100</xdr:colOff>
      <xdr:row>109</xdr:row>
      <xdr:rowOff>29845</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0795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150495</xdr:rowOff>
    </xdr:from>
    <xdr:to>
      <xdr:col>10</xdr:col>
      <xdr:colOff>114300</xdr:colOff>
      <xdr:row>108</xdr:row>
      <xdr:rowOff>150495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130300" y="1866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156863</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200-0000AC010000}"/>
            </a:ext>
          </a:extLst>
        </xdr:cNvPr>
        <xdr:cNvSpPr txBox="1"/>
      </xdr:nvSpPr>
      <xdr:spPr>
        <a:xfrm>
          <a:off x="3582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200-0000AD010000}"/>
            </a:ext>
          </a:extLst>
        </xdr:cNvPr>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200-0000AE010000}"/>
            </a:ext>
          </a:extLst>
        </xdr:cNvPr>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200-0000AF010000}"/>
            </a:ext>
          </a:extLst>
        </xdr:cNvPr>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17163</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870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17163</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870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20972</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87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20972</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87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2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200-0000CA010000}"/>
            </a:ext>
          </a:extLst>
        </xdr:cNvPr>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200-0000CC010000}"/>
            </a:ext>
          </a:extLst>
        </xdr:cNvPr>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200-0000CE010000}"/>
            </a:ext>
          </a:extLst>
        </xdr:cNvPr>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130556</xdr:rowOff>
    </xdr:from>
    <xdr:to>
      <xdr:col>55</xdr:col>
      <xdr:colOff>50800</xdr:colOff>
      <xdr:row>107</xdr:row>
      <xdr:rowOff>60706</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104267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45483</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200-0000DA010000}"/>
            </a:ext>
          </a:extLst>
        </xdr:cNvPr>
        <xdr:cNvSpPr txBox="1"/>
      </xdr:nvSpPr>
      <xdr:spPr>
        <a:xfrm>
          <a:off x="10515600" y="1821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135128</xdr:rowOff>
    </xdr:from>
    <xdr:to>
      <xdr:col>50</xdr:col>
      <xdr:colOff>165100</xdr:colOff>
      <xdr:row>107</xdr:row>
      <xdr:rowOff>65278</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9588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9906</xdr:rowOff>
    </xdr:from>
    <xdr:to>
      <xdr:col>55</xdr:col>
      <xdr:colOff>0</xdr:colOff>
      <xdr:row>107</xdr:row>
      <xdr:rowOff>14478</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9639300" y="1835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135128</xdr:rowOff>
    </xdr:from>
    <xdr:to>
      <xdr:col>46</xdr:col>
      <xdr:colOff>38100</xdr:colOff>
      <xdr:row>107</xdr:row>
      <xdr:rowOff>65278</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8699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14478</xdr:rowOff>
    </xdr:from>
    <xdr:to>
      <xdr:col>50</xdr:col>
      <xdr:colOff>114300</xdr:colOff>
      <xdr:row>107</xdr:row>
      <xdr:rowOff>14478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8750300" y="1835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135128</xdr:rowOff>
    </xdr:from>
    <xdr:to>
      <xdr:col>41</xdr:col>
      <xdr:colOff>101600</xdr:colOff>
      <xdr:row>107</xdr:row>
      <xdr:rowOff>65278</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7810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14478</xdr:rowOff>
    </xdr:from>
    <xdr:to>
      <xdr:col>45</xdr:col>
      <xdr:colOff>177800</xdr:colOff>
      <xdr:row>107</xdr:row>
      <xdr:rowOff>14478</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7861300" y="1835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135128</xdr:rowOff>
    </xdr:from>
    <xdr:to>
      <xdr:col>36</xdr:col>
      <xdr:colOff>165100</xdr:colOff>
      <xdr:row>107</xdr:row>
      <xdr:rowOff>65278</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6921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14478</xdr:rowOff>
    </xdr:from>
    <xdr:to>
      <xdr:col>41</xdr:col>
      <xdr:colOff>50800</xdr:colOff>
      <xdr:row>107</xdr:row>
      <xdr:rowOff>14478</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6972300" y="1835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120666</xdr:rowOff>
    </xdr:from>
    <xdr:ext cx="469744" cy="259045"/>
    <xdr:sp macro="" textlink="">
      <xdr:nvSpPr>
        <xdr:cNvPr id="483" name="n_1aveValue【市民会館】&#10;一人当たり面積">
          <a:extLst>
            <a:ext uri="{FF2B5EF4-FFF2-40B4-BE49-F238E27FC236}">
              <a16:creationId xmlns:a16="http://schemas.microsoft.com/office/drawing/2014/main" id="{00000000-0008-0000-0200-0000E3010000}"/>
            </a:ext>
          </a:extLst>
        </xdr:cNvPr>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125240</xdr:rowOff>
    </xdr:from>
    <xdr:ext cx="469744" cy="259045"/>
    <xdr:sp macro="" textlink="">
      <xdr:nvSpPr>
        <xdr:cNvPr id="484" name="n_2aveValue【市民会館】&#10;一人当たり面積">
          <a:extLst>
            <a:ext uri="{FF2B5EF4-FFF2-40B4-BE49-F238E27FC236}">
              <a16:creationId xmlns:a16="http://schemas.microsoft.com/office/drawing/2014/main" id="{00000000-0008-0000-0200-0000E4010000}"/>
            </a:ext>
          </a:extLst>
        </xdr:cNvPr>
        <xdr:cNvSpPr txBox="1"/>
      </xdr:nvSpPr>
      <xdr:spPr>
        <a:xfrm>
          <a:off x="8515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85" name="n_3aveValue【市民会館】&#10;一人当たり面積">
          <a:extLst>
            <a:ext uri="{FF2B5EF4-FFF2-40B4-BE49-F238E27FC236}">
              <a16:creationId xmlns:a16="http://schemas.microsoft.com/office/drawing/2014/main" id="{00000000-0008-0000-0200-0000E5010000}"/>
            </a:ext>
          </a:extLst>
        </xdr:cNvPr>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148099</xdr:rowOff>
    </xdr:from>
    <xdr:ext cx="469744" cy="259045"/>
    <xdr:sp macro="" textlink="">
      <xdr:nvSpPr>
        <xdr:cNvPr id="486" name="n_4aveValue【市民会館】&#10;一人当たり面積">
          <a:extLst>
            <a:ext uri="{FF2B5EF4-FFF2-40B4-BE49-F238E27FC236}">
              <a16:creationId xmlns:a16="http://schemas.microsoft.com/office/drawing/2014/main" id="{00000000-0008-0000-0200-0000E6010000}"/>
            </a:ext>
          </a:extLst>
        </xdr:cNvPr>
        <xdr:cNvSpPr txBox="1"/>
      </xdr:nvSpPr>
      <xdr:spPr>
        <a:xfrm>
          <a:off x="6737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56405</xdr:rowOff>
    </xdr:from>
    <xdr:ext cx="469744" cy="259045"/>
    <xdr:sp macro="" textlink="">
      <xdr:nvSpPr>
        <xdr:cNvPr id="487" name="n_1mainValue【市民会館】&#10;一人当たり面積">
          <a:extLst>
            <a:ext uri="{FF2B5EF4-FFF2-40B4-BE49-F238E27FC236}">
              <a16:creationId xmlns:a16="http://schemas.microsoft.com/office/drawing/2014/main" id="{00000000-0008-0000-0200-0000E7010000}"/>
            </a:ext>
          </a:extLst>
        </xdr:cNvPr>
        <xdr:cNvSpPr txBox="1"/>
      </xdr:nvSpPr>
      <xdr:spPr>
        <a:xfrm>
          <a:off x="93917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56405</xdr:rowOff>
    </xdr:from>
    <xdr:ext cx="469744" cy="259045"/>
    <xdr:sp macro="" textlink="">
      <xdr:nvSpPr>
        <xdr:cNvPr id="488" name="n_2mainValue【市民会館】&#10;一人当たり面積">
          <a:extLst>
            <a:ext uri="{FF2B5EF4-FFF2-40B4-BE49-F238E27FC236}">
              <a16:creationId xmlns:a16="http://schemas.microsoft.com/office/drawing/2014/main" id="{00000000-0008-0000-0200-0000E8010000}"/>
            </a:ext>
          </a:extLst>
        </xdr:cNvPr>
        <xdr:cNvSpPr txBox="1"/>
      </xdr:nvSpPr>
      <xdr:spPr>
        <a:xfrm>
          <a:off x="8515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56405</xdr:rowOff>
    </xdr:from>
    <xdr:ext cx="469744" cy="259045"/>
    <xdr:sp macro="" textlink="">
      <xdr:nvSpPr>
        <xdr:cNvPr id="489" name="n_3mainValue【市民会館】&#10;一人当たり面積">
          <a:extLst>
            <a:ext uri="{FF2B5EF4-FFF2-40B4-BE49-F238E27FC236}">
              <a16:creationId xmlns:a16="http://schemas.microsoft.com/office/drawing/2014/main" id="{00000000-0008-0000-0200-0000E9010000}"/>
            </a:ext>
          </a:extLst>
        </xdr:cNvPr>
        <xdr:cNvSpPr txBox="1"/>
      </xdr:nvSpPr>
      <xdr:spPr>
        <a:xfrm>
          <a:off x="7626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56405</xdr:rowOff>
    </xdr:from>
    <xdr:ext cx="469744" cy="259045"/>
    <xdr:sp macro="" textlink="">
      <xdr:nvSpPr>
        <xdr:cNvPr id="490" name="n_4mainValue【市民会館】&#10;一人当たり面積">
          <a:extLst>
            <a:ext uri="{FF2B5EF4-FFF2-40B4-BE49-F238E27FC236}">
              <a16:creationId xmlns:a16="http://schemas.microsoft.com/office/drawing/2014/main" id="{00000000-0008-0000-0200-0000EA010000}"/>
            </a:ext>
          </a:extLst>
        </xdr:cNvPr>
        <xdr:cNvSpPr txBox="1"/>
      </xdr:nvSpPr>
      <xdr:spPr>
        <a:xfrm>
          <a:off x="6737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a16="http://schemas.microsoft.com/office/drawing/2014/main" id="{00000000-0008-0000-0200-000002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6" name="【一般廃棄物処理施設】&#10;有形固定資産減価償却率最小値テキスト">
          <a:extLst>
            <a:ext uri="{FF2B5EF4-FFF2-40B4-BE49-F238E27FC236}">
              <a16:creationId xmlns:a16="http://schemas.microsoft.com/office/drawing/2014/main" id="{00000000-0008-0000-0200-000004020000}"/>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518" name="【一般廃棄物処理施設】&#10;有形固定資産減価償却率最大値テキスト">
          <a:extLst>
            <a:ext uri="{FF2B5EF4-FFF2-40B4-BE49-F238E27FC236}">
              <a16:creationId xmlns:a16="http://schemas.microsoft.com/office/drawing/2014/main" id="{00000000-0008-0000-0200-000006020000}"/>
            </a:ext>
          </a:extLst>
        </xdr:cNvPr>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55897</xdr:rowOff>
    </xdr:from>
    <xdr:ext cx="405111" cy="259045"/>
    <xdr:sp macro="" textlink="">
      <xdr:nvSpPr>
        <xdr:cNvPr id="520" name="【一般廃棄物処理施設】&#10;有形固定資産減価償却率平均値テキスト">
          <a:extLst>
            <a:ext uri="{FF2B5EF4-FFF2-40B4-BE49-F238E27FC236}">
              <a16:creationId xmlns:a16="http://schemas.microsoft.com/office/drawing/2014/main" id="{00000000-0008-0000-0200-000008020000}"/>
            </a:ext>
          </a:extLst>
        </xdr:cNvPr>
        <xdr:cNvSpPr txBox="1"/>
      </xdr:nvSpPr>
      <xdr:spPr>
        <a:xfrm>
          <a:off x="1635760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38735</xdr:rowOff>
    </xdr:from>
    <xdr:to>
      <xdr:col>85</xdr:col>
      <xdr:colOff>177800</xdr:colOff>
      <xdr:row>39</xdr:row>
      <xdr:rowOff>140335</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6268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17162</xdr:rowOff>
    </xdr:from>
    <xdr:ext cx="405111" cy="259045"/>
    <xdr:sp macro="" textlink="">
      <xdr:nvSpPr>
        <xdr:cNvPr id="532" name="【一般廃棄物処理施設】&#10;有形固定資産減価償却率該当値テキスト">
          <a:extLst>
            <a:ext uri="{FF2B5EF4-FFF2-40B4-BE49-F238E27FC236}">
              <a16:creationId xmlns:a16="http://schemas.microsoft.com/office/drawing/2014/main" id="{00000000-0008-0000-0200-000014020000}"/>
            </a:ext>
          </a:extLst>
        </xdr:cNvPr>
        <xdr:cNvSpPr txBox="1"/>
      </xdr:nvSpPr>
      <xdr:spPr>
        <a:xfrm>
          <a:off x="16357600"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170180</xdr:rowOff>
    </xdr:from>
    <xdr:to>
      <xdr:col>81</xdr:col>
      <xdr:colOff>101600</xdr:colOff>
      <xdr:row>39</xdr:row>
      <xdr:rowOff>100330</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5430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49530</xdr:rowOff>
    </xdr:from>
    <xdr:to>
      <xdr:col>85</xdr:col>
      <xdr:colOff>127000</xdr:colOff>
      <xdr:row>39</xdr:row>
      <xdr:rowOff>89535</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5481300" y="67360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133985</xdr:rowOff>
    </xdr:from>
    <xdr:to>
      <xdr:col>76</xdr:col>
      <xdr:colOff>165100</xdr:colOff>
      <xdr:row>39</xdr:row>
      <xdr:rowOff>64135</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4541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xdr:rowOff>
    </xdr:from>
    <xdr:to>
      <xdr:col>81</xdr:col>
      <xdr:colOff>50800</xdr:colOff>
      <xdr:row>39</xdr:row>
      <xdr:rowOff>49530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4592300" y="66998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29210</xdr:rowOff>
    </xdr:from>
    <xdr:to>
      <xdr:col>72</xdr:col>
      <xdr:colOff>38100</xdr:colOff>
      <xdr:row>40</xdr:row>
      <xdr:rowOff>130810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3652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xdr:rowOff>
    </xdr:from>
    <xdr:to>
      <xdr:col>76</xdr:col>
      <xdr:colOff>114300</xdr:colOff>
      <xdr:row>40</xdr:row>
      <xdr:rowOff>80010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flipV="1">
          <a:off x="13703300" y="669988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48260</xdr:rowOff>
    </xdr:from>
    <xdr:to>
      <xdr:col>67</xdr:col>
      <xdr:colOff>101600</xdr:colOff>
      <xdr:row>40</xdr:row>
      <xdr:rowOff>149860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276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80010</xdr:rowOff>
    </xdr:from>
    <xdr:to>
      <xdr:col>71</xdr:col>
      <xdr:colOff>177800</xdr:colOff>
      <xdr:row>40</xdr:row>
      <xdr:rowOff>99060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12814300" y="69380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91457</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55262</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121937</xdr:rowOff>
    </xdr:from>
    <xdr:ext cx="405111" cy="259045"/>
    <xdr:sp macro="" textlink="">
      <xdr:nvSpPr>
        <xdr:cNvPr id="547" name="n_3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140987</xdr:rowOff>
    </xdr:from>
    <xdr:ext cx="405111" cy="259045"/>
    <xdr:sp macro="" textlink="">
      <xdr:nvSpPr>
        <xdr:cNvPr id="548" name="n_4main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2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200-00003F020000}"/>
            </a:ext>
          </a:extLst>
        </xdr:cNvPr>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200-000041020000}"/>
            </a:ext>
          </a:extLst>
        </xdr:cNvPr>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77349</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200-000043020000}"/>
            </a:ext>
          </a:extLst>
        </xdr:cNvPr>
        <xdr:cNvSpPr txBox="1"/>
      </xdr:nvSpPr>
      <xdr:spPr>
        <a:xfrm>
          <a:off x="22199600" y="642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23103</xdr:rowOff>
    </xdr:from>
    <xdr:to>
      <xdr:col>116</xdr:col>
      <xdr:colOff>114300</xdr:colOff>
      <xdr:row>34</xdr:row>
      <xdr:rowOff>124703</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2110700" y="58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45980</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200-00004F020000}"/>
            </a:ext>
          </a:extLst>
        </xdr:cNvPr>
        <xdr:cNvSpPr txBox="1"/>
      </xdr:nvSpPr>
      <xdr:spPr>
        <a:xfrm>
          <a:off x="22199600" y="570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39758</xdr:rowOff>
    </xdr:from>
    <xdr:to>
      <xdr:col>112</xdr:col>
      <xdr:colOff>38100</xdr:colOff>
      <xdr:row>34</xdr:row>
      <xdr:rowOff>141358</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1272500" y="586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73903</xdr:rowOff>
    </xdr:from>
    <xdr:to>
      <xdr:col>116</xdr:col>
      <xdr:colOff>63500</xdr:colOff>
      <xdr:row>34</xdr:row>
      <xdr:rowOff>90558</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1323300" y="5903203"/>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31888</xdr:rowOff>
    </xdr:from>
    <xdr:to>
      <xdr:col>107</xdr:col>
      <xdr:colOff>101600</xdr:colOff>
      <xdr:row>34</xdr:row>
      <xdr:rowOff>133488</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0383500" y="58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82688</xdr:rowOff>
    </xdr:from>
    <xdr:to>
      <xdr:col>111</xdr:col>
      <xdr:colOff>177800</xdr:colOff>
      <xdr:row>34</xdr:row>
      <xdr:rowOff>90558</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20434300" y="5911988"/>
          <a:ext cx="889000" cy="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98878</xdr:rowOff>
    </xdr:from>
    <xdr:to>
      <xdr:col>102</xdr:col>
      <xdr:colOff>165100</xdr:colOff>
      <xdr:row>36</xdr:row>
      <xdr:rowOff>29028</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9494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82688</xdr:rowOff>
    </xdr:from>
    <xdr:to>
      <xdr:col>107</xdr:col>
      <xdr:colOff>50800</xdr:colOff>
      <xdr:row>35</xdr:row>
      <xdr:rowOff>149678</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9545300" y="5911988"/>
          <a:ext cx="889000" cy="23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111419</xdr:rowOff>
    </xdr:from>
    <xdr:to>
      <xdr:col>98</xdr:col>
      <xdr:colOff>38100</xdr:colOff>
      <xdr:row>36</xdr:row>
      <xdr:rowOff>41569</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8605500" y="611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149678</xdr:rowOff>
    </xdr:from>
    <xdr:to>
      <xdr:col>102</xdr:col>
      <xdr:colOff>114300</xdr:colOff>
      <xdr:row>35</xdr:row>
      <xdr:rowOff>162219</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8656300" y="6150428"/>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160821</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65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4687</xdr:rowOff>
    </xdr:from>
    <xdr:ext cx="534377" cy="259045"/>
    <xdr:sp macro="" textlink="">
      <xdr:nvSpPr>
        <xdr:cNvPr id="601" name="n_2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67111" y="651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34666</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65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65233</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658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157885</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11095" y="564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150015</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34795" y="56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45555</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45795" y="587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58096</xdr:rowOff>
    </xdr:from>
    <xdr:ext cx="599010" cy="259045"/>
    <xdr:sp macro="" textlink="">
      <xdr:nvSpPr>
        <xdr:cNvPr id="607" name="n_4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56795" y="58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00000000-0008-0000-0200-00007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50619</xdr:rowOff>
    </xdr:from>
    <xdr:to>
      <xdr:col>85</xdr:col>
      <xdr:colOff>126364</xdr:colOff>
      <xdr:row>64</xdr:row>
      <xdr:rowOff>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6318864" y="948036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00000000-0008-0000-0200-00007B02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168746</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00000000-0008-0000-0200-00007D020000}"/>
            </a:ext>
          </a:extLst>
        </xdr:cNvPr>
        <xdr:cNvSpPr txBox="1"/>
      </xdr:nvSpPr>
      <xdr:spPr>
        <a:xfrm>
          <a:off x="16357600" y="925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50619</xdr:rowOff>
    </xdr:from>
    <xdr:to>
      <xdr:col>86</xdr:col>
      <xdr:colOff>25400</xdr:colOff>
      <xdr:row>55</xdr:row>
      <xdr:rowOff>50619</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6230600" y="948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24328</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00000000-0008-0000-0200-00007F020000}"/>
            </a:ext>
          </a:extLst>
        </xdr:cNvPr>
        <xdr:cNvSpPr txBox="1"/>
      </xdr:nvSpPr>
      <xdr:spPr>
        <a:xfrm>
          <a:off x="16357600" y="979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6268700" y="99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127181</xdr:rowOff>
    </xdr:from>
    <xdr:to>
      <xdr:col>81</xdr:col>
      <xdr:colOff>101600</xdr:colOff>
      <xdr:row>58</xdr:row>
      <xdr:rowOff>57331</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5430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163104</xdr:rowOff>
    </xdr:from>
    <xdr:to>
      <xdr:col>76</xdr:col>
      <xdr:colOff>165100</xdr:colOff>
      <xdr:row>58</xdr:row>
      <xdr:rowOff>93254</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4541500" y="993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94524</xdr:rowOff>
    </xdr:from>
    <xdr:to>
      <xdr:col>72</xdr:col>
      <xdr:colOff>38100</xdr:colOff>
      <xdr:row>58</xdr:row>
      <xdr:rowOff>24674</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3652500" y="98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104322</xdr:rowOff>
    </xdr:from>
    <xdr:to>
      <xdr:col>67</xdr:col>
      <xdr:colOff>101600</xdr:colOff>
      <xdr:row>58</xdr:row>
      <xdr:rowOff>34472</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2763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19413</xdr:rowOff>
    </xdr:from>
    <xdr:to>
      <xdr:col>85</xdr:col>
      <xdr:colOff>177800</xdr:colOff>
      <xdr:row>61</xdr:row>
      <xdr:rowOff>121013</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6268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169290</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00000000-0008-0000-0200-00008B020000}"/>
            </a:ext>
          </a:extLst>
        </xdr:cNvPr>
        <xdr:cNvSpPr txBox="1"/>
      </xdr:nvSpPr>
      <xdr:spPr>
        <a:xfrm>
          <a:off x="16357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122283</xdr:rowOff>
    </xdr:from>
    <xdr:to>
      <xdr:col>81</xdr:col>
      <xdr:colOff>101600</xdr:colOff>
      <xdr:row>61</xdr:row>
      <xdr:rowOff>52433</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5430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70213</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5481300" y="1046008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53703</xdr:rowOff>
    </xdr:from>
    <xdr:to>
      <xdr:col>76</xdr:col>
      <xdr:colOff>165100</xdr:colOff>
      <xdr:row>60</xdr:row>
      <xdr:rowOff>155303</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4541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104503</xdr:rowOff>
    </xdr:from>
    <xdr:to>
      <xdr:col>81</xdr:col>
      <xdr:colOff>50800</xdr:colOff>
      <xdr:row>61</xdr:row>
      <xdr:rowOff>1633</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4592300" y="1039150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xdr:rowOff>
    </xdr:from>
    <xdr:to>
      <xdr:col>72</xdr:col>
      <xdr:colOff>38100</xdr:colOff>
      <xdr:row>60</xdr:row>
      <xdr:rowOff>106317</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3652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55517</xdr:rowOff>
    </xdr:from>
    <xdr:to>
      <xdr:col>76</xdr:col>
      <xdr:colOff>114300</xdr:colOff>
      <xdr:row>60</xdr:row>
      <xdr:rowOff>104503</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3703300" y="1034251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110853</xdr:rowOff>
    </xdr:from>
    <xdr:to>
      <xdr:col>67</xdr:col>
      <xdr:colOff>101600</xdr:colOff>
      <xdr:row>60</xdr:row>
      <xdr:rowOff>41003</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2763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161653</xdr:rowOff>
    </xdr:from>
    <xdr:to>
      <xdr:col>71</xdr:col>
      <xdr:colOff>177800</xdr:colOff>
      <xdr:row>60</xdr:row>
      <xdr:rowOff>55517</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814300" y="102772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73858</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109781</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4389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41201</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3500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50999</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2611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43560</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4389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97444</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3500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00000000-0008-0000-0200-0000B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00000000-0008-0000-0200-0000B602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00000000-0008-0000-0200-0000B8020000}"/>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00000000-0008-0000-0200-0000BA020000}"/>
            </a:ext>
          </a:extLst>
        </xdr:cNvPr>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11793</xdr:rowOff>
    </xdr:from>
    <xdr:to>
      <xdr:col>116</xdr:col>
      <xdr:colOff>114300</xdr:colOff>
      <xdr:row>63</xdr:row>
      <xdr:rowOff>113393</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21107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161670</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00000000-0008-0000-0200-0000C6020000}"/>
            </a:ext>
          </a:extLst>
        </xdr:cNvPr>
        <xdr:cNvSpPr txBox="1"/>
      </xdr:nvSpPr>
      <xdr:spPr>
        <a:xfrm>
          <a:off x="22199600" y="1079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11793</xdr:rowOff>
    </xdr:from>
    <xdr:to>
      <xdr:col>112</xdr:col>
      <xdr:colOff>38100</xdr:colOff>
      <xdr:row>63</xdr:row>
      <xdr:rowOff>113393</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1272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62593</xdr:rowOff>
    </xdr:from>
    <xdr:to>
      <xdr:col>116</xdr:col>
      <xdr:colOff>63500</xdr:colOff>
      <xdr:row>63</xdr:row>
      <xdr:rowOff>62593</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1323300" y="1086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11793</xdr:rowOff>
    </xdr:from>
    <xdr:to>
      <xdr:col>107</xdr:col>
      <xdr:colOff>101600</xdr:colOff>
      <xdr:row>63</xdr:row>
      <xdr:rowOff>113393</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0383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62593</xdr:rowOff>
    </xdr:from>
    <xdr:to>
      <xdr:col>111</xdr:col>
      <xdr:colOff>177800</xdr:colOff>
      <xdr:row>63</xdr:row>
      <xdr:rowOff>62593</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20434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11793</xdr:rowOff>
    </xdr:from>
    <xdr:to>
      <xdr:col>102</xdr:col>
      <xdr:colOff>165100</xdr:colOff>
      <xdr:row>63</xdr:row>
      <xdr:rowOff>113393</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9494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62593</xdr:rowOff>
    </xdr:from>
    <xdr:to>
      <xdr:col>107</xdr:col>
      <xdr:colOff>50800</xdr:colOff>
      <xdr:row>63</xdr:row>
      <xdr:rowOff>62593</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9545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11793</xdr:rowOff>
    </xdr:from>
    <xdr:to>
      <xdr:col>98</xdr:col>
      <xdr:colOff>38100</xdr:colOff>
      <xdr:row>63</xdr:row>
      <xdr:rowOff>113393</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186055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62593</xdr:rowOff>
    </xdr:from>
    <xdr:to>
      <xdr:col>102</xdr:col>
      <xdr:colOff>114300</xdr:colOff>
      <xdr:row>63</xdr:row>
      <xdr:rowOff>62593</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656300" y="1086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64605</xdr:rowOff>
    </xdr:from>
    <xdr:ext cx="469744" cy="259045"/>
    <xdr:sp macro="" textlink="">
      <xdr:nvSpPr>
        <xdr:cNvPr id="719" name="n_1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210757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720" name="n_2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75492</xdr:rowOff>
    </xdr:from>
    <xdr:ext cx="469744" cy="259045"/>
    <xdr:sp macro="" textlink="">
      <xdr:nvSpPr>
        <xdr:cNvPr id="721" name="n_3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9310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119034</xdr:rowOff>
    </xdr:from>
    <xdr:ext cx="469744" cy="259045"/>
    <xdr:sp macro="" textlink="">
      <xdr:nvSpPr>
        <xdr:cNvPr id="722" name="n_4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8421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104520</xdr:rowOff>
    </xdr:from>
    <xdr:ext cx="469744" cy="259045"/>
    <xdr:sp macro="" textlink="">
      <xdr:nvSpPr>
        <xdr:cNvPr id="723" name="n_1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210757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104520</xdr:rowOff>
    </xdr:from>
    <xdr:ext cx="469744" cy="259045"/>
    <xdr:sp macro="" textlink="">
      <xdr:nvSpPr>
        <xdr:cNvPr id="724" name="n_2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20199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104520</xdr:rowOff>
    </xdr:from>
    <xdr:ext cx="469744" cy="259045"/>
    <xdr:sp macro="" textlink="">
      <xdr:nvSpPr>
        <xdr:cNvPr id="725" name="n_3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9310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104520</xdr:rowOff>
    </xdr:from>
    <xdr:ext cx="469744" cy="259045"/>
    <xdr:sp macro="" textlink="">
      <xdr:nvSpPr>
        <xdr:cNvPr id="726" name="n_4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8421427"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0000000-0008-0000-02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50" name="【消防施設】&#10;有形固定資産減価償却率最小値テキスト">
          <a:extLst>
            <a:ext uri="{FF2B5EF4-FFF2-40B4-BE49-F238E27FC236}">
              <a16:creationId xmlns:a16="http://schemas.microsoft.com/office/drawing/2014/main" id="{00000000-0008-0000-0200-0000EE020000}"/>
            </a:ext>
          </a:extLst>
        </xdr:cNvPr>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52" name="【消防施設】&#10;有形固定資産減価償却率最大値テキスト">
          <a:extLst>
            <a:ext uri="{FF2B5EF4-FFF2-40B4-BE49-F238E27FC236}">
              <a16:creationId xmlns:a16="http://schemas.microsoft.com/office/drawing/2014/main" id="{00000000-0008-0000-0200-0000F0020000}"/>
            </a:ext>
          </a:extLst>
        </xdr:cNvPr>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00000000-0008-0000-0200-0000F2020000}"/>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126746</xdr:rowOff>
    </xdr:from>
    <xdr:to>
      <xdr:col>85</xdr:col>
      <xdr:colOff>177800</xdr:colOff>
      <xdr:row>82</xdr:row>
      <xdr:rowOff>56896</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62687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105173</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00000000-0008-0000-0200-0000FE020000}"/>
            </a:ext>
          </a:extLst>
        </xdr:cNvPr>
        <xdr:cNvSpPr txBox="1"/>
      </xdr:nvSpPr>
      <xdr:spPr>
        <a:xfrm>
          <a:off x="16357600" y="1399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65024</xdr:rowOff>
    </xdr:from>
    <xdr:to>
      <xdr:col>81</xdr:col>
      <xdr:colOff>101600</xdr:colOff>
      <xdr:row>82</xdr:row>
      <xdr:rowOff>166624</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5430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xdr:rowOff>
    </xdr:from>
    <xdr:to>
      <xdr:col>85</xdr:col>
      <xdr:colOff>127000</xdr:colOff>
      <xdr:row>82</xdr:row>
      <xdr:rowOff>115824</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flipV="1">
          <a:off x="15481300" y="140649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4541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82</xdr:row>
      <xdr:rowOff>115824</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4592300" y="1413128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76454</xdr:rowOff>
    </xdr:from>
    <xdr:to>
      <xdr:col>72</xdr:col>
      <xdr:colOff>38100</xdr:colOff>
      <xdr:row>83</xdr:row>
      <xdr:rowOff>6604</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3652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72389</xdr:rowOff>
    </xdr:from>
    <xdr:to>
      <xdr:col>76</xdr:col>
      <xdr:colOff>114300</xdr:colOff>
      <xdr:row>82</xdr:row>
      <xdr:rowOff>127254</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flipV="1">
          <a:off x="13703300" y="1413128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35306</xdr:rowOff>
    </xdr:from>
    <xdr:to>
      <xdr:col>67</xdr:col>
      <xdr:colOff>101600</xdr:colOff>
      <xdr:row>82</xdr:row>
      <xdr:rowOff>136906</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2763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86106</xdr:rowOff>
    </xdr:from>
    <xdr:to>
      <xdr:col>71</xdr:col>
      <xdr:colOff>177800</xdr:colOff>
      <xdr:row>82</xdr:row>
      <xdr:rowOff>127254</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2814300" y="141450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119142</xdr:rowOff>
    </xdr:from>
    <xdr:ext cx="405111" cy="259045"/>
    <xdr:sp macro="" textlink="">
      <xdr:nvSpPr>
        <xdr:cNvPr id="775" name="n_1aveValue【消防施設】&#10;有形固定資産減価償却率">
          <a:extLst>
            <a:ext uri="{FF2B5EF4-FFF2-40B4-BE49-F238E27FC236}">
              <a16:creationId xmlns:a16="http://schemas.microsoft.com/office/drawing/2014/main" id="{00000000-0008-0000-0200-000007030000}"/>
            </a:ext>
          </a:extLst>
        </xdr:cNvPr>
        <xdr:cNvSpPr txBox="1"/>
      </xdr:nvSpPr>
      <xdr:spPr>
        <a:xfrm>
          <a:off x="15266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119142</xdr:rowOff>
    </xdr:from>
    <xdr:ext cx="405111" cy="259045"/>
    <xdr:sp macro="" textlink="">
      <xdr:nvSpPr>
        <xdr:cNvPr id="776" name="n_2aveValue【消防施設】&#10;有形固定資産減価償却率">
          <a:extLst>
            <a:ext uri="{FF2B5EF4-FFF2-40B4-BE49-F238E27FC236}">
              <a16:creationId xmlns:a16="http://schemas.microsoft.com/office/drawing/2014/main" id="{00000000-0008-0000-0200-000008030000}"/>
            </a:ext>
          </a:extLst>
        </xdr:cNvPr>
        <xdr:cNvSpPr txBox="1"/>
      </xdr:nvSpPr>
      <xdr:spPr>
        <a:xfrm>
          <a:off x="143897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777" name="n_3aveValue【消防施設】&#10;有形固定資産減価償却率">
          <a:extLst>
            <a:ext uri="{FF2B5EF4-FFF2-40B4-BE49-F238E27FC236}">
              <a16:creationId xmlns:a16="http://schemas.microsoft.com/office/drawing/2014/main" id="{00000000-0008-0000-0200-000009030000}"/>
            </a:ext>
          </a:extLst>
        </xdr:cNvPr>
        <xdr:cNvSpPr txBox="1"/>
      </xdr:nvSpPr>
      <xdr:spPr>
        <a:xfrm>
          <a:off x="13500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39133</xdr:rowOff>
    </xdr:from>
    <xdr:ext cx="405111" cy="259045"/>
    <xdr:sp macro="" textlink="">
      <xdr:nvSpPr>
        <xdr:cNvPr id="778" name="n_4aveValue【消防施設】&#10;有形固定資産減価償却率">
          <a:extLst>
            <a:ext uri="{FF2B5EF4-FFF2-40B4-BE49-F238E27FC236}">
              <a16:creationId xmlns:a16="http://schemas.microsoft.com/office/drawing/2014/main" id="{00000000-0008-0000-0200-00000A030000}"/>
            </a:ext>
          </a:extLst>
        </xdr:cNvPr>
        <xdr:cNvSpPr txBox="1"/>
      </xdr:nvSpPr>
      <xdr:spPr>
        <a:xfrm>
          <a:off x="12611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157751</xdr:rowOff>
    </xdr:from>
    <xdr:ext cx="405111" cy="259045"/>
    <xdr:sp macro="" textlink="">
      <xdr:nvSpPr>
        <xdr:cNvPr id="779" name="n_1mainValue【消防施設】&#10;有形固定資産減価償却率">
          <a:extLst>
            <a:ext uri="{FF2B5EF4-FFF2-40B4-BE49-F238E27FC236}">
              <a16:creationId xmlns:a16="http://schemas.microsoft.com/office/drawing/2014/main" id="{00000000-0008-0000-0200-00000B030000}"/>
            </a:ext>
          </a:extLst>
        </xdr:cNvPr>
        <xdr:cNvSpPr txBox="1"/>
      </xdr:nvSpPr>
      <xdr:spPr>
        <a:xfrm>
          <a:off x="15266044" y="142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80" name="n_2mainValue【消防施設】&#10;有形固定資産減価償却率">
          <a:extLst>
            <a:ext uri="{FF2B5EF4-FFF2-40B4-BE49-F238E27FC236}">
              <a16:creationId xmlns:a16="http://schemas.microsoft.com/office/drawing/2014/main" id="{00000000-0008-0000-0200-00000C030000}"/>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169181</xdr:rowOff>
    </xdr:from>
    <xdr:ext cx="405111" cy="259045"/>
    <xdr:sp macro="" textlink="">
      <xdr:nvSpPr>
        <xdr:cNvPr id="781" name="n_3mainValue【消防施設】&#10;有形固定資産減価償却率">
          <a:extLst>
            <a:ext uri="{FF2B5EF4-FFF2-40B4-BE49-F238E27FC236}">
              <a16:creationId xmlns:a16="http://schemas.microsoft.com/office/drawing/2014/main" id="{00000000-0008-0000-0200-00000D030000}"/>
            </a:ext>
          </a:extLst>
        </xdr:cNvPr>
        <xdr:cNvSpPr txBox="1"/>
      </xdr:nvSpPr>
      <xdr:spPr>
        <a:xfrm>
          <a:off x="13500744"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128033</xdr:rowOff>
    </xdr:from>
    <xdr:ext cx="405111" cy="259045"/>
    <xdr:sp macro="" textlink="">
      <xdr:nvSpPr>
        <xdr:cNvPr id="782" name="n_4mainValue【消防施設】&#10;有形固定資産減価償却率">
          <a:extLst>
            <a:ext uri="{FF2B5EF4-FFF2-40B4-BE49-F238E27FC236}">
              <a16:creationId xmlns:a16="http://schemas.microsoft.com/office/drawing/2014/main" id="{00000000-0008-0000-0200-00000E030000}"/>
            </a:ext>
          </a:extLst>
        </xdr:cNvPr>
        <xdr:cNvSpPr txBox="1"/>
      </xdr:nvSpPr>
      <xdr:spPr>
        <a:xfrm>
          <a:off x="12611744"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00000000-0008-0000-0200-00002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5" name="【消防施設】&#10;一人当たり面積最小値テキスト">
          <a:extLst>
            <a:ext uri="{FF2B5EF4-FFF2-40B4-BE49-F238E27FC236}">
              <a16:creationId xmlns:a16="http://schemas.microsoft.com/office/drawing/2014/main" id="{00000000-0008-0000-0200-000025030000}"/>
            </a:ext>
          </a:extLst>
        </xdr:cNvPr>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807" name="【消防施設】&#10;一人当たり面積最大値テキスト">
          <a:extLst>
            <a:ext uri="{FF2B5EF4-FFF2-40B4-BE49-F238E27FC236}">
              <a16:creationId xmlns:a16="http://schemas.microsoft.com/office/drawing/2014/main" id="{00000000-0008-0000-0200-000027030000}"/>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09" name="【消防施設】&#10;一人当たり面積平均値テキスト">
          <a:extLst>
            <a:ext uri="{FF2B5EF4-FFF2-40B4-BE49-F238E27FC236}">
              <a16:creationId xmlns:a16="http://schemas.microsoft.com/office/drawing/2014/main" id="{00000000-0008-0000-0200-00002903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169690</xdr:rowOff>
    </xdr:from>
    <xdr:ext cx="469744" cy="259045"/>
    <xdr:sp macro="" textlink="">
      <xdr:nvSpPr>
        <xdr:cNvPr id="821" name="【消防施設】&#10;一人当たり面積該当値テキスト">
          <a:extLst>
            <a:ext uri="{FF2B5EF4-FFF2-40B4-BE49-F238E27FC236}">
              <a16:creationId xmlns:a16="http://schemas.microsoft.com/office/drawing/2014/main" id="{00000000-0008-0000-0200-000035030000}"/>
            </a:ext>
          </a:extLst>
        </xdr:cNvPr>
        <xdr:cNvSpPr txBox="1"/>
      </xdr:nvSpPr>
      <xdr:spPr>
        <a:xfrm>
          <a:off x="22199600" y="1440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134113</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21323300" y="1453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147828</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flipV="1">
          <a:off x="20434300" y="14535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84</xdr:row>
      <xdr:rowOff>152400</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flipV="1">
          <a:off x="19545300" y="1454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830" name="n_1aveValue【消防施設】&#10;一人当たり面積">
          <a:extLst>
            <a:ext uri="{FF2B5EF4-FFF2-40B4-BE49-F238E27FC236}">
              <a16:creationId xmlns:a16="http://schemas.microsoft.com/office/drawing/2014/main" id="{00000000-0008-0000-0200-00003E030000}"/>
            </a:ext>
          </a:extLst>
        </xdr:cNvPr>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831" name="n_2aveValue【消防施設】&#10;一人当たり面積">
          <a:extLst>
            <a:ext uri="{FF2B5EF4-FFF2-40B4-BE49-F238E27FC236}">
              <a16:creationId xmlns:a16="http://schemas.microsoft.com/office/drawing/2014/main" id="{00000000-0008-0000-0200-00003F030000}"/>
            </a:ext>
          </a:extLst>
        </xdr:cNvPr>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68851</xdr:rowOff>
    </xdr:from>
    <xdr:ext cx="469744" cy="259045"/>
    <xdr:sp macro="" textlink="">
      <xdr:nvSpPr>
        <xdr:cNvPr id="832" name="n_3aveValue【消防施設】&#10;一人当たり面積">
          <a:extLst>
            <a:ext uri="{FF2B5EF4-FFF2-40B4-BE49-F238E27FC236}">
              <a16:creationId xmlns:a16="http://schemas.microsoft.com/office/drawing/2014/main" id="{00000000-0008-0000-0200-000040030000}"/>
            </a:ext>
          </a:extLst>
        </xdr:cNvPr>
        <xdr:cNvSpPr txBox="1"/>
      </xdr:nvSpPr>
      <xdr:spPr>
        <a:xfrm>
          <a:off x="19310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833" name="n_4aveValue【消防施設】&#10;一人当たり面積">
          <a:extLst>
            <a:ext uri="{FF2B5EF4-FFF2-40B4-BE49-F238E27FC236}">
              <a16:creationId xmlns:a16="http://schemas.microsoft.com/office/drawing/2014/main" id="{00000000-0008-0000-0200-000041030000}"/>
            </a:ext>
          </a:extLst>
        </xdr:cNvPr>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834" name="n_1mainValue【消防施設】&#10;一人当たり面積">
          <a:extLst>
            <a:ext uri="{FF2B5EF4-FFF2-40B4-BE49-F238E27FC236}">
              <a16:creationId xmlns:a16="http://schemas.microsoft.com/office/drawing/2014/main" id="{00000000-0008-0000-0200-000042030000}"/>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835" name="n_2mainValue【消防施設】&#10;一人当たり面積">
          <a:extLst>
            <a:ext uri="{FF2B5EF4-FFF2-40B4-BE49-F238E27FC236}">
              <a16:creationId xmlns:a16="http://schemas.microsoft.com/office/drawing/2014/main" id="{00000000-0008-0000-0200-000043030000}"/>
            </a:ext>
          </a:extLst>
        </xdr:cNvPr>
        <xdr:cNvSpPr txBox="1"/>
      </xdr:nvSpPr>
      <xdr:spPr>
        <a:xfrm>
          <a:off x="20199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6" name="n_3mainValue【消防施設】&#10;一人当たり面積">
          <a:extLst>
            <a:ext uri="{FF2B5EF4-FFF2-40B4-BE49-F238E27FC236}">
              <a16:creationId xmlns:a16="http://schemas.microsoft.com/office/drawing/2014/main" id="{00000000-0008-0000-0200-000044030000}"/>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7" name="n_4mainValue【消防施設】&#10;一人当たり面積">
          <a:extLst>
            <a:ext uri="{FF2B5EF4-FFF2-40B4-BE49-F238E27FC236}">
              <a16:creationId xmlns:a16="http://schemas.microsoft.com/office/drawing/2014/main" id="{00000000-0008-0000-0200-000045030000}"/>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00000000-0008-0000-0200-00005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61" name="【庁舎】&#10;有形固定資産減価償却率最小値テキスト">
          <a:extLst>
            <a:ext uri="{FF2B5EF4-FFF2-40B4-BE49-F238E27FC236}">
              <a16:creationId xmlns:a16="http://schemas.microsoft.com/office/drawing/2014/main" id="{00000000-0008-0000-0200-00005D030000}"/>
            </a:ext>
          </a:extLst>
        </xdr:cNvPr>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63" name="【庁舎】&#10;有形固定資産減価償却率最大値テキスト">
          <a:extLst>
            <a:ext uri="{FF2B5EF4-FFF2-40B4-BE49-F238E27FC236}">
              <a16:creationId xmlns:a16="http://schemas.microsoft.com/office/drawing/2014/main" id="{00000000-0008-0000-0200-00005F030000}"/>
            </a:ext>
          </a:extLst>
        </xdr:cNvPr>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19829</xdr:rowOff>
    </xdr:from>
    <xdr:ext cx="405111" cy="259045"/>
    <xdr:sp macro="" textlink="">
      <xdr:nvSpPr>
        <xdr:cNvPr id="865" name="【庁舎】&#10;有形固定資産減価償却率平均値テキスト">
          <a:extLst>
            <a:ext uri="{FF2B5EF4-FFF2-40B4-BE49-F238E27FC236}">
              <a16:creationId xmlns:a16="http://schemas.microsoft.com/office/drawing/2014/main" id="{00000000-0008-0000-0200-000061030000}"/>
            </a:ext>
          </a:extLst>
        </xdr:cNvPr>
        <xdr:cNvSpPr txBox="1"/>
      </xdr:nvSpPr>
      <xdr:spPr>
        <a:xfrm>
          <a:off x="16357600" y="1767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868" name="フローチャート: 判断 867">
          <a:extLst>
            <a:ext uri="{FF2B5EF4-FFF2-40B4-BE49-F238E27FC236}">
              <a16:creationId xmlns:a16="http://schemas.microsoft.com/office/drawing/2014/main" id="{00000000-0008-0000-0200-000064030000}"/>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869" name="フローチャート: 判断 868">
          <a:extLst>
            <a:ext uri="{FF2B5EF4-FFF2-40B4-BE49-F238E27FC236}">
              <a16:creationId xmlns:a16="http://schemas.microsoft.com/office/drawing/2014/main" id="{00000000-0008-0000-0200-000065030000}"/>
            </a:ext>
          </a:extLst>
        </xdr:cNvPr>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91694</xdr:rowOff>
    </xdr:from>
    <xdr:to>
      <xdr:col>85</xdr:col>
      <xdr:colOff>177800</xdr:colOff>
      <xdr:row>100</xdr:row>
      <xdr:rowOff>21844</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6268700" y="1706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44721</xdr:rowOff>
    </xdr:from>
    <xdr:ext cx="405111" cy="259045"/>
    <xdr:sp macro="" textlink="">
      <xdr:nvSpPr>
        <xdr:cNvPr id="877" name="【庁舎】&#10;有形固定資産減価償却率該当値テキスト">
          <a:extLst>
            <a:ext uri="{FF2B5EF4-FFF2-40B4-BE49-F238E27FC236}">
              <a16:creationId xmlns:a16="http://schemas.microsoft.com/office/drawing/2014/main" id="{00000000-0008-0000-0200-00006D030000}"/>
            </a:ext>
          </a:extLst>
        </xdr:cNvPr>
        <xdr:cNvSpPr txBox="1"/>
      </xdr:nvSpPr>
      <xdr:spPr>
        <a:xfrm>
          <a:off x="16357600" y="17018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157987</xdr:rowOff>
    </xdr:from>
    <xdr:to>
      <xdr:col>81</xdr:col>
      <xdr:colOff>101600</xdr:colOff>
      <xdr:row>101</xdr:row>
      <xdr:rowOff>88137</xdr:rowOff>
    </xdr:to>
    <xdr:sp macro="" textlink="">
      <xdr:nvSpPr>
        <xdr:cNvPr id="878" name="楕円 877">
          <a:extLst>
            <a:ext uri="{FF2B5EF4-FFF2-40B4-BE49-F238E27FC236}">
              <a16:creationId xmlns:a16="http://schemas.microsoft.com/office/drawing/2014/main" id="{00000000-0008-0000-0200-00006E030000}"/>
            </a:ext>
          </a:extLst>
        </xdr:cNvPr>
        <xdr:cNvSpPr/>
      </xdr:nvSpPr>
      <xdr:spPr>
        <a:xfrm>
          <a:off x="15430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142494</xdr:rowOff>
    </xdr:from>
    <xdr:to>
      <xdr:col>85</xdr:col>
      <xdr:colOff>127000</xdr:colOff>
      <xdr:row>101</xdr:row>
      <xdr:rowOff>37337</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flipV="1">
          <a:off x="15481300" y="17116044"/>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36830</xdr:rowOff>
    </xdr:from>
    <xdr:to>
      <xdr:col>76</xdr:col>
      <xdr:colOff>165100</xdr:colOff>
      <xdr:row>107</xdr:row>
      <xdr:rowOff>138430</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454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37337</xdr:rowOff>
    </xdr:from>
    <xdr:to>
      <xdr:col>81</xdr:col>
      <xdr:colOff>50800</xdr:colOff>
      <xdr:row>107</xdr:row>
      <xdr:rowOff>87630</xdr:rowOff>
    </xdr:to>
    <xdr:cxnSp macro="">
      <xdr:nvCxnSpPr>
        <xdr:cNvPr id="881" name="直線コネクタ 880">
          <a:extLst>
            <a:ext uri="{FF2B5EF4-FFF2-40B4-BE49-F238E27FC236}">
              <a16:creationId xmlns:a16="http://schemas.microsoft.com/office/drawing/2014/main" id="{00000000-0008-0000-0200-000071030000}"/>
            </a:ext>
          </a:extLst>
        </xdr:cNvPr>
        <xdr:cNvCxnSpPr/>
      </xdr:nvCxnSpPr>
      <xdr:spPr>
        <a:xfrm flipV="1">
          <a:off x="14592300" y="17353787"/>
          <a:ext cx="889000" cy="107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16256</xdr:rowOff>
    </xdr:from>
    <xdr:to>
      <xdr:col>72</xdr:col>
      <xdr:colOff>38100</xdr:colOff>
      <xdr:row>107</xdr:row>
      <xdr:rowOff>117856</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3652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67056</xdr:rowOff>
    </xdr:from>
    <xdr:to>
      <xdr:col>76</xdr:col>
      <xdr:colOff>114300</xdr:colOff>
      <xdr:row>107</xdr:row>
      <xdr:rowOff>87630</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a:off x="13703300" y="184122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61976</xdr:rowOff>
    </xdr:from>
    <xdr:to>
      <xdr:col>67</xdr:col>
      <xdr:colOff>101600</xdr:colOff>
      <xdr:row>108</xdr:row>
      <xdr:rowOff>163576</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27635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67056</xdr:rowOff>
    </xdr:from>
    <xdr:to>
      <xdr:col>71</xdr:col>
      <xdr:colOff>177800</xdr:colOff>
      <xdr:row>108</xdr:row>
      <xdr:rowOff>112776</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flipV="1">
          <a:off x="12814300" y="1841220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86" name="n_1aveValue【庁舎】&#10;有形固定資産減価償却率">
          <a:extLst>
            <a:ext uri="{FF2B5EF4-FFF2-40B4-BE49-F238E27FC236}">
              <a16:creationId xmlns:a16="http://schemas.microsoft.com/office/drawing/2014/main" id="{00000000-0008-0000-0200-000076030000}"/>
            </a:ext>
          </a:extLst>
        </xdr:cNvPr>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887" name="n_2aveValue【庁舎】&#10;有形固定資産減価償却率">
          <a:extLst>
            <a:ext uri="{FF2B5EF4-FFF2-40B4-BE49-F238E27FC236}">
              <a16:creationId xmlns:a16="http://schemas.microsoft.com/office/drawing/2014/main" id="{00000000-0008-0000-0200-000077030000}"/>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81805</xdr:rowOff>
    </xdr:from>
    <xdr:ext cx="405111" cy="259045"/>
    <xdr:sp macro="" textlink="">
      <xdr:nvSpPr>
        <xdr:cNvPr id="888" name="n_3aveValue【庁舎】&#10;有形固定資産減価償却率">
          <a:extLst>
            <a:ext uri="{FF2B5EF4-FFF2-40B4-BE49-F238E27FC236}">
              <a16:creationId xmlns:a16="http://schemas.microsoft.com/office/drawing/2014/main" id="{00000000-0008-0000-0200-000078030000}"/>
            </a:ext>
          </a:extLst>
        </xdr:cNvPr>
        <xdr:cNvSpPr txBox="1"/>
      </xdr:nvSpPr>
      <xdr:spPr>
        <a:xfrm>
          <a:off x="13500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100092</xdr:rowOff>
    </xdr:from>
    <xdr:ext cx="405111" cy="259045"/>
    <xdr:sp macro="" textlink="">
      <xdr:nvSpPr>
        <xdr:cNvPr id="889" name="n_4aveValue【庁舎】&#10;有形固定資産減価償却率">
          <a:extLst>
            <a:ext uri="{FF2B5EF4-FFF2-40B4-BE49-F238E27FC236}">
              <a16:creationId xmlns:a16="http://schemas.microsoft.com/office/drawing/2014/main" id="{00000000-0008-0000-0200-000079030000}"/>
            </a:ext>
          </a:extLst>
        </xdr:cNvPr>
        <xdr:cNvSpPr txBox="1"/>
      </xdr:nvSpPr>
      <xdr:spPr>
        <a:xfrm>
          <a:off x="126117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104664</xdr:rowOff>
    </xdr:from>
    <xdr:ext cx="405111" cy="259045"/>
    <xdr:sp macro="" textlink="">
      <xdr:nvSpPr>
        <xdr:cNvPr id="890" name="n_1mainValue【庁舎】&#10;有形固定資産減価償却率">
          <a:extLst>
            <a:ext uri="{FF2B5EF4-FFF2-40B4-BE49-F238E27FC236}">
              <a16:creationId xmlns:a16="http://schemas.microsoft.com/office/drawing/2014/main" id="{00000000-0008-0000-0200-00007A030000}"/>
            </a:ext>
          </a:extLst>
        </xdr:cNvPr>
        <xdr:cNvSpPr txBox="1"/>
      </xdr:nvSpPr>
      <xdr:spPr>
        <a:xfrm>
          <a:off x="15266044" y="1707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129557</xdr:rowOff>
    </xdr:from>
    <xdr:ext cx="405111" cy="259045"/>
    <xdr:sp macro="" textlink="">
      <xdr:nvSpPr>
        <xdr:cNvPr id="891" name="n_2mainValue【庁舎】&#10;有形固定資産減価償却率">
          <a:extLst>
            <a:ext uri="{FF2B5EF4-FFF2-40B4-BE49-F238E27FC236}">
              <a16:creationId xmlns:a16="http://schemas.microsoft.com/office/drawing/2014/main" id="{00000000-0008-0000-0200-00007B030000}"/>
            </a:ext>
          </a:extLst>
        </xdr:cNvPr>
        <xdr:cNvSpPr txBox="1"/>
      </xdr:nvSpPr>
      <xdr:spPr>
        <a:xfrm>
          <a:off x="14389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108983</xdr:rowOff>
    </xdr:from>
    <xdr:ext cx="405111" cy="259045"/>
    <xdr:sp macro="" textlink="">
      <xdr:nvSpPr>
        <xdr:cNvPr id="892" name="n_3mainValue【庁舎】&#10;有形固定資産減価償却率">
          <a:extLst>
            <a:ext uri="{FF2B5EF4-FFF2-40B4-BE49-F238E27FC236}">
              <a16:creationId xmlns:a16="http://schemas.microsoft.com/office/drawing/2014/main" id="{00000000-0008-0000-0200-00007C030000}"/>
            </a:ext>
          </a:extLst>
        </xdr:cNvPr>
        <xdr:cNvSpPr txBox="1"/>
      </xdr:nvSpPr>
      <xdr:spPr>
        <a:xfrm>
          <a:off x="13500744" y="1845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154703</xdr:rowOff>
    </xdr:from>
    <xdr:ext cx="405111" cy="259045"/>
    <xdr:sp macro="" textlink="">
      <xdr:nvSpPr>
        <xdr:cNvPr id="893" name="n_4mainValue【庁舎】&#10;有形固定資産減価償却率">
          <a:extLst>
            <a:ext uri="{FF2B5EF4-FFF2-40B4-BE49-F238E27FC236}">
              <a16:creationId xmlns:a16="http://schemas.microsoft.com/office/drawing/2014/main" id="{00000000-0008-0000-0200-00007D030000}"/>
            </a:ext>
          </a:extLst>
        </xdr:cNvPr>
        <xdr:cNvSpPr txBox="1"/>
      </xdr:nvSpPr>
      <xdr:spPr>
        <a:xfrm>
          <a:off x="12611744" y="1867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0000000-0008-0000-02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7" name="【庁舎】&#10;一人当たり面積最小値テキスト">
          <a:extLst>
            <a:ext uri="{FF2B5EF4-FFF2-40B4-BE49-F238E27FC236}">
              <a16:creationId xmlns:a16="http://schemas.microsoft.com/office/drawing/2014/main" id="{00000000-0008-0000-0200-000095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919" name="【庁舎】&#10;一人当たり面積最大値テキスト">
          <a:extLst>
            <a:ext uri="{FF2B5EF4-FFF2-40B4-BE49-F238E27FC236}">
              <a16:creationId xmlns:a16="http://schemas.microsoft.com/office/drawing/2014/main" id="{00000000-0008-0000-0200-000097030000}"/>
            </a:ext>
          </a:extLst>
        </xdr:cNvPr>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921" name="【庁舎】&#10;一人当たり面積平均値テキスト">
          <a:extLst>
            <a:ext uri="{FF2B5EF4-FFF2-40B4-BE49-F238E27FC236}">
              <a16:creationId xmlns:a16="http://schemas.microsoft.com/office/drawing/2014/main" id="{00000000-0008-0000-0200-000099030000}"/>
            </a:ext>
          </a:extLst>
        </xdr:cNvPr>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2110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27703</xdr:rowOff>
    </xdr:from>
    <xdr:ext cx="469744" cy="259045"/>
    <xdr:sp macro="" textlink="">
      <xdr:nvSpPr>
        <xdr:cNvPr id="933" name="【庁舎】&#10;一人当たり面積該当値テキスト">
          <a:extLst>
            <a:ext uri="{FF2B5EF4-FFF2-40B4-BE49-F238E27FC236}">
              <a16:creationId xmlns:a16="http://schemas.microsoft.com/office/drawing/2014/main" id="{00000000-0008-0000-0200-0000A5030000}"/>
            </a:ext>
          </a:extLst>
        </xdr:cNvPr>
        <xdr:cNvSpPr txBox="1"/>
      </xdr:nvSpPr>
      <xdr:spPr>
        <a:xfrm>
          <a:off x="22199600" y="178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xdr:rowOff>
    </xdr:from>
    <xdr:to>
      <xdr:col>116</xdr:col>
      <xdr:colOff>63500</xdr:colOff>
      <xdr:row>105</xdr:row>
      <xdr:rowOff>55626</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a:off x="21323300" y="1783842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157987</xdr:rowOff>
    </xdr:from>
    <xdr:to>
      <xdr:col>107</xdr:col>
      <xdr:colOff>101600</xdr:colOff>
      <xdr:row>107</xdr:row>
      <xdr:rowOff>88137</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20383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107</xdr:row>
      <xdr:rowOff>37337</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flipV="1">
          <a:off x="20434300" y="17838420"/>
          <a:ext cx="889000" cy="54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157987</xdr:rowOff>
    </xdr:from>
    <xdr:to>
      <xdr:col>102</xdr:col>
      <xdr:colOff>165100</xdr:colOff>
      <xdr:row>107</xdr:row>
      <xdr:rowOff>88137</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19494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37337</xdr:rowOff>
    </xdr:from>
    <xdr:to>
      <xdr:col>107</xdr:col>
      <xdr:colOff>50800</xdr:colOff>
      <xdr:row>107</xdr:row>
      <xdr:rowOff>37337</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a:off x="19545300" y="1838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68835</xdr:rowOff>
    </xdr:from>
    <xdr:to>
      <xdr:col>98</xdr:col>
      <xdr:colOff>38100</xdr:colOff>
      <xdr:row>107</xdr:row>
      <xdr:rowOff>170435</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18605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37337</xdr:rowOff>
    </xdr:from>
    <xdr:to>
      <xdr:col>102</xdr:col>
      <xdr:colOff>114300</xdr:colOff>
      <xdr:row>107</xdr:row>
      <xdr:rowOff>119635</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18656300" y="183824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156990</xdr:rowOff>
    </xdr:from>
    <xdr:ext cx="469744" cy="259045"/>
    <xdr:sp macro="" textlink="">
      <xdr:nvSpPr>
        <xdr:cNvPr id="942" name="n_1aveValue【庁舎】&#10;一人当たり面積">
          <a:extLst>
            <a:ext uri="{FF2B5EF4-FFF2-40B4-BE49-F238E27FC236}">
              <a16:creationId xmlns:a16="http://schemas.microsoft.com/office/drawing/2014/main" id="{00000000-0008-0000-0200-0000AE030000}"/>
            </a:ext>
          </a:extLst>
        </xdr:cNvPr>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102379</xdr:rowOff>
    </xdr:from>
    <xdr:ext cx="469744" cy="259045"/>
    <xdr:sp macro="" textlink="">
      <xdr:nvSpPr>
        <xdr:cNvPr id="943" name="n_2aveValue【庁舎】&#10;一人当たり面積">
          <a:extLst>
            <a:ext uri="{FF2B5EF4-FFF2-40B4-BE49-F238E27FC236}">
              <a16:creationId xmlns:a16="http://schemas.microsoft.com/office/drawing/2014/main" id="{00000000-0008-0000-0200-0000AF030000}"/>
            </a:ext>
          </a:extLst>
        </xdr:cNvPr>
        <xdr:cNvSpPr txBox="1"/>
      </xdr:nvSpPr>
      <xdr:spPr>
        <a:xfrm>
          <a:off x="20199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944" name="n_3aveValue【庁舎】&#10;一人当たり面積">
          <a:extLst>
            <a:ext uri="{FF2B5EF4-FFF2-40B4-BE49-F238E27FC236}">
              <a16:creationId xmlns:a16="http://schemas.microsoft.com/office/drawing/2014/main" id="{00000000-0008-0000-0200-0000B0030000}"/>
            </a:ext>
          </a:extLst>
        </xdr:cNvPr>
        <xdr:cNvSpPr txBox="1"/>
      </xdr:nvSpPr>
      <xdr:spPr>
        <a:xfrm>
          <a:off x="19310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143527</xdr:rowOff>
    </xdr:from>
    <xdr:ext cx="469744" cy="259045"/>
    <xdr:sp macro="" textlink="">
      <xdr:nvSpPr>
        <xdr:cNvPr id="945" name="n_4aveValue【庁舎】&#10;一人当たり面積">
          <a:extLst>
            <a:ext uri="{FF2B5EF4-FFF2-40B4-BE49-F238E27FC236}">
              <a16:creationId xmlns:a16="http://schemas.microsoft.com/office/drawing/2014/main" id="{00000000-0008-0000-0200-0000B1030000}"/>
            </a:ext>
          </a:extLst>
        </xdr:cNvPr>
        <xdr:cNvSpPr txBox="1"/>
      </xdr:nvSpPr>
      <xdr:spPr>
        <a:xfrm>
          <a:off x="18421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74947</xdr:rowOff>
    </xdr:from>
    <xdr:ext cx="469744" cy="259045"/>
    <xdr:sp macro="" textlink="">
      <xdr:nvSpPr>
        <xdr:cNvPr id="946" name="n_1mainValue【庁舎】&#10;一人当たり面積">
          <a:extLst>
            <a:ext uri="{FF2B5EF4-FFF2-40B4-BE49-F238E27FC236}">
              <a16:creationId xmlns:a16="http://schemas.microsoft.com/office/drawing/2014/main" id="{00000000-0008-0000-0200-0000B2030000}"/>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79264</xdr:rowOff>
    </xdr:from>
    <xdr:ext cx="469744" cy="259045"/>
    <xdr:sp macro="" textlink="">
      <xdr:nvSpPr>
        <xdr:cNvPr id="947" name="n_2mainValue【庁舎】&#10;一人当たり面積">
          <a:extLst>
            <a:ext uri="{FF2B5EF4-FFF2-40B4-BE49-F238E27FC236}">
              <a16:creationId xmlns:a16="http://schemas.microsoft.com/office/drawing/2014/main" id="{00000000-0008-0000-0200-0000B3030000}"/>
            </a:ext>
          </a:extLst>
        </xdr:cNvPr>
        <xdr:cNvSpPr txBox="1"/>
      </xdr:nvSpPr>
      <xdr:spPr>
        <a:xfrm>
          <a:off x="20199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79264</xdr:rowOff>
    </xdr:from>
    <xdr:ext cx="469744" cy="259045"/>
    <xdr:sp macro="" textlink="">
      <xdr:nvSpPr>
        <xdr:cNvPr id="948" name="n_3mainValue【庁舎】&#10;一人当たり面積">
          <a:extLst>
            <a:ext uri="{FF2B5EF4-FFF2-40B4-BE49-F238E27FC236}">
              <a16:creationId xmlns:a16="http://schemas.microsoft.com/office/drawing/2014/main" id="{00000000-0008-0000-0200-0000B4030000}"/>
            </a:ext>
          </a:extLst>
        </xdr:cNvPr>
        <xdr:cNvSpPr txBox="1"/>
      </xdr:nvSpPr>
      <xdr:spPr>
        <a:xfrm>
          <a:off x="19310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161562</xdr:rowOff>
    </xdr:from>
    <xdr:ext cx="469744" cy="259045"/>
    <xdr:sp macro="" textlink="">
      <xdr:nvSpPr>
        <xdr:cNvPr id="949" name="n_4mainValue【庁舎】&#10;一人当たり面積">
          <a:extLst>
            <a:ext uri="{FF2B5EF4-FFF2-40B4-BE49-F238E27FC236}">
              <a16:creationId xmlns:a16="http://schemas.microsoft.com/office/drawing/2014/main" id="{00000000-0008-0000-0200-0000B5030000}"/>
            </a:ext>
          </a:extLst>
        </xdr:cNvPr>
        <xdr:cNvSpPr txBox="1"/>
      </xdr:nvSpPr>
      <xdr:spPr>
        <a:xfrm>
          <a:off x="18421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2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2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2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図書館については、スイトピアセンター、上石津、墨俣の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館を計上しているが、主となるスイトピアセンターについて耐用年数が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年に対し</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年（昭和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年築）が経過しているため償却率が高い。</a:t>
          </a:r>
          <a:endParaRPr lang="ja-JP" altLang="ja-JP" sz="1400">
            <a:effectLst/>
          </a:endParaRPr>
        </a:p>
        <a:p>
          <a:r>
            <a:rPr kumimoji="1" lang="ja-JP" altLang="ja-JP" sz="1100">
              <a:solidFill>
                <a:schemeClr val="dk1"/>
              </a:solidFill>
              <a:effectLst/>
              <a:latin typeface="+mn-lt"/>
              <a:ea typeface="+mn-ea"/>
              <a:cs typeface="+mn-cs"/>
            </a:rPr>
            <a:t>　同様に、市民会館については、</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年（昭和</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年築）が経過し、後年に整備したオイルタンク室等の償却を残すのみとなっているため償却率が高い。</a:t>
          </a:r>
          <a:endParaRPr lang="ja-JP" altLang="ja-JP" sz="1400">
            <a:effectLst/>
          </a:endParaRPr>
        </a:p>
        <a:p>
          <a:r>
            <a:rPr kumimoji="1" lang="ja-JP" altLang="ja-JP" sz="1100">
              <a:solidFill>
                <a:schemeClr val="dk1"/>
              </a:solidFill>
              <a:effectLst/>
              <a:latin typeface="+mn-lt"/>
              <a:ea typeface="+mn-ea"/>
              <a:cs typeface="+mn-cs"/>
            </a:rPr>
            <a:t>　庁舎については、新庁舎建設事業の</a:t>
          </a:r>
          <a:r>
            <a:rPr kumimoji="1" lang="ja-JP" altLang="en-US" sz="1100">
              <a:solidFill>
                <a:schemeClr val="dk1"/>
              </a:solidFill>
              <a:effectLst/>
              <a:latin typeface="+mn-lt"/>
              <a:ea typeface="+mn-ea"/>
              <a:cs typeface="+mn-cs"/>
            </a:rPr>
            <a:t>本体工事が完了したことにより</a:t>
          </a:r>
          <a:r>
            <a:rPr kumimoji="1" lang="ja-JP" altLang="ja-JP" sz="1100">
              <a:solidFill>
                <a:schemeClr val="dk1"/>
              </a:solidFill>
              <a:effectLst/>
              <a:latin typeface="+mn-lt"/>
              <a:ea typeface="+mn-ea"/>
              <a:cs typeface="+mn-cs"/>
            </a:rPr>
            <a:t>、償却率が大幅に減少した。</a:t>
          </a:r>
          <a:endParaRPr lang="ja-JP" altLang="ja-JP" sz="1400">
            <a:effectLst/>
          </a:endParaRPr>
        </a:p>
        <a:p>
          <a:r>
            <a:rPr kumimoji="1" lang="ja-JP" altLang="ja-JP" sz="1100">
              <a:solidFill>
                <a:schemeClr val="dk1"/>
              </a:solidFill>
              <a:effectLst/>
              <a:latin typeface="+mn-lt"/>
              <a:ea typeface="+mn-ea"/>
              <a:cs typeface="+mn-cs"/>
            </a:rPr>
            <a:t>　その他の施設全般においては償却率が高い水準にあるため、法定点検等において施設の状況を適切に把握する中で、計画的な更新等を行い適正管理に努める。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160,794
155,128
206.57
79,960,576
77,446,374
2,221,653
36,173,659
69,348,962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年度の財政力指数は、地方消費税交付金、法人税割の増等により分子である基準財政収入額が前年度比で</a:t>
          </a:r>
          <a:r>
            <a:rPr kumimoji="1" lang="en-US" altLang="ja-JP" sz="1100">
              <a:latin typeface="ＭＳ Ｐゴシック" panose="020B0600070205080204" pitchFamily="50" charset="-128"/>
              <a:ea typeface="ＭＳ Ｐゴシック" panose="020B0600070205080204" pitchFamily="50" charset="-128"/>
            </a:rPr>
            <a:t>792</a:t>
          </a:r>
          <a:r>
            <a:rPr kumimoji="1" lang="ja-JP" altLang="en-US" sz="1100">
              <a:latin typeface="ＭＳ Ｐゴシック" panose="020B0600070205080204" pitchFamily="50" charset="-128"/>
              <a:ea typeface="ＭＳ Ｐゴシック" panose="020B0600070205080204" pitchFamily="50" charset="-128"/>
            </a:rPr>
            <a:t>百万円の増となるものの、社会福祉費の増等により分母である基準財政需要額が前年度比で</a:t>
          </a:r>
          <a:r>
            <a:rPr kumimoji="1" lang="en-US" altLang="ja-JP" sz="1100">
              <a:latin typeface="ＭＳ Ｐゴシック" panose="020B0600070205080204" pitchFamily="50" charset="-128"/>
              <a:ea typeface="ＭＳ Ｐゴシック" panose="020B0600070205080204" pitchFamily="50" charset="-128"/>
            </a:rPr>
            <a:t>1,031</a:t>
          </a:r>
          <a:r>
            <a:rPr kumimoji="1" lang="ja-JP" altLang="en-US" sz="1100">
              <a:latin typeface="ＭＳ Ｐゴシック" panose="020B0600070205080204" pitchFamily="50" charset="-128"/>
              <a:ea typeface="ＭＳ Ｐゴシック" panose="020B0600070205080204" pitchFamily="50" charset="-128"/>
            </a:rPr>
            <a:t>百万円増となったため、単年度では前年度（</a:t>
          </a:r>
          <a:r>
            <a:rPr kumimoji="1" lang="en-US" altLang="ja-JP" sz="1100">
              <a:latin typeface="ＭＳ Ｐゴシック" panose="020B0600070205080204" pitchFamily="50" charset="-128"/>
              <a:ea typeface="ＭＳ Ｐゴシック" panose="020B0600070205080204" pitchFamily="50" charset="-128"/>
            </a:rPr>
            <a:t>0.880</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0.004</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0.876</a:t>
          </a:r>
          <a:r>
            <a:rPr kumimoji="1" lang="ja-JP" altLang="en-US" sz="1100">
              <a:latin typeface="ＭＳ Ｐゴシック" panose="020B0600070205080204" pitchFamily="50" charset="-128"/>
              <a:ea typeface="ＭＳ Ｐゴシック" panose="020B0600070205080204" pitchFamily="50" charset="-128"/>
            </a:rPr>
            <a:t>となった。また、単年度の財政力指数において、平成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年度に比べ令和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年度は低下したことにより、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カ年平均の財政力指数が前年度（</a:t>
          </a:r>
          <a:r>
            <a:rPr kumimoji="1" lang="en-US" altLang="ja-JP" sz="1100">
              <a:latin typeface="ＭＳ Ｐゴシック" panose="020B0600070205080204" pitchFamily="50" charset="-128"/>
              <a:ea typeface="ＭＳ Ｐゴシック" panose="020B0600070205080204" pitchFamily="50" charset="-128"/>
            </a:rPr>
            <a:t>0.885</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0.005</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0.880</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≪単年度財政力指数≫</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 </a:t>
          </a:r>
          <a:r>
            <a:rPr kumimoji="1" lang="en-US" altLang="ja-JP" sz="1050">
              <a:latin typeface="ＭＳ Ｐゴシック" panose="020B0600070205080204" pitchFamily="50" charset="-128"/>
              <a:ea typeface="ＭＳ Ｐゴシック" panose="020B0600070205080204" pitchFamily="50" charset="-128"/>
            </a:rPr>
            <a:t>0.889</a:t>
          </a:r>
          <a:r>
            <a:rPr kumimoji="1" lang="ja-JP" altLang="en-US" sz="1050" baseline="0">
              <a:latin typeface="ＭＳ Ｐゴシック" panose="020B0600070205080204" pitchFamily="50" charset="-128"/>
              <a:ea typeface="ＭＳ Ｐゴシック" panose="020B0600070205080204" pitchFamily="50" charset="-128"/>
            </a:rPr>
            <a:t>　</a:t>
          </a:r>
          <a:r>
            <a:rPr kumimoji="1" lang="en-US" altLang="ja-JP" sz="1050" baseline="0">
              <a:latin typeface="ＭＳ Ｐゴシック" panose="020B0600070205080204" pitchFamily="50" charset="-128"/>
              <a:ea typeface="ＭＳ Ｐゴシック" panose="020B0600070205080204" pitchFamily="50" charset="-128"/>
            </a:rPr>
            <a:t>30</a:t>
          </a:r>
          <a:r>
            <a:rPr kumimoji="1" lang="ja-JP" altLang="en-US" sz="1050" baseline="0">
              <a:latin typeface="ＭＳ Ｐゴシック" panose="020B0600070205080204" pitchFamily="50" charset="-128"/>
              <a:ea typeface="ＭＳ Ｐゴシック" panose="020B0600070205080204" pitchFamily="50" charset="-128"/>
            </a:rPr>
            <a:t>年度 </a:t>
          </a:r>
          <a:r>
            <a:rPr kumimoji="1" lang="en-US" altLang="ja-JP" sz="1050" baseline="0">
              <a:latin typeface="ＭＳ Ｐゴシック" panose="020B0600070205080204" pitchFamily="50" charset="-128"/>
              <a:ea typeface="ＭＳ Ｐゴシック" panose="020B0600070205080204" pitchFamily="50" charset="-128"/>
            </a:rPr>
            <a:t>0.885</a:t>
          </a:r>
          <a:r>
            <a:rPr kumimoji="1" lang="ja-JP" altLang="en-US" sz="1050" baseline="0">
              <a:latin typeface="ＭＳ Ｐゴシック" panose="020B0600070205080204" pitchFamily="50" charset="-128"/>
              <a:ea typeface="ＭＳ Ｐゴシック" panose="020B0600070205080204" pitchFamily="50" charset="-128"/>
            </a:rPr>
            <a:t> 元年度 </a:t>
          </a:r>
          <a:r>
            <a:rPr kumimoji="1" lang="en-US" altLang="ja-JP" sz="1050" baseline="0">
              <a:latin typeface="ＭＳ Ｐゴシック" panose="020B0600070205080204" pitchFamily="50" charset="-128"/>
              <a:ea typeface="ＭＳ Ｐゴシック" panose="020B0600070205080204" pitchFamily="50" charset="-128"/>
            </a:rPr>
            <a:t>0.880</a:t>
          </a:r>
          <a:r>
            <a:rPr kumimoji="1" lang="ja-JP" altLang="en-US" sz="1050" baseline="0">
              <a:latin typeface="ＭＳ Ｐゴシック" panose="020B0600070205080204" pitchFamily="50" charset="-128"/>
              <a:ea typeface="ＭＳ Ｐゴシック" panose="020B0600070205080204" pitchFamily="50" charset="-128"/>
            </a:rPr>
            <a:t>　</a:t>
          </a:r>
          <a:r>
            <a:rPr kumimoji="1" lang="en-US" altLang="ja-JP" sz="1050" baseline="0">
              <a:latin typeface="ＭＳ Ｐゴシック" panose="020B0600070205080204" pitchFamily="50" charset="-128"/>
              <a:ea typeface="ＭＳ Ｐゴシック" panose="020B0600070205080204" pitchFamily="50" charset="-128"/>
            </a:rPr>
            <a:t>2</a:t>
          </a:r>
          <a:r>
            <a:rPr kumimoji="1" lang="ja-JP" altLang="en-US" sz="1050" baseline="0">
              <a:latin typeface="ＭＳ Ｐゴシック" panose="020B0600070205080204" pitchFamily="50" charset="-128"/>
              <a:ea typeface="ＭＳ Ｐゴシック" panose="020B0600070205080204" pitchFamily="50" charset="-128"/>
            </a:rPr>
            <a:t>年度 </a:t>
          </a:r>
          <a:r>
            <a:rPr kumimoji="1" lang="en-US" altLang="ja-JP" sz="1050" baseline="0">
              <a:latin typeface="ＭＳ Ｐゴシック" panose="020B0600070205080204" pitchFamily="50" charset="-128"/>
              <a:ea typeface="ＭＳ Ｐゴシック" panose="020B0600070205080204" pitchFamily="50" charset="-128"/>
            </a:rPr>
            <a:t>0.876</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99984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161472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144235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年度の経常収支比率は、分母となる経常一般財源のうち地方税が大幅減となる一方で、地方消費税交付金や法人事業税交付金の増等により前年度比</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百万円の増となったが、分子となる経常経費充当一般財源が前年に比べ</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百万円の増（扶助費</a:t>
          </a:r>
          <a:r>
            <a:rPr kumimoji="1" lang="en-US" altLang="ja-JP" sz="1100">
              <a:latin typeface="ＭＳ Ｐゴシック" panose="020B0600070205080204" pitchFamily="50" charset="-128"/>
              <a:ea typeface="ＭＳ Ｐゴシック" panose="020B0600070205080204" pitchFamily="50" charset="-128"/>
            </a:rPr>
            <a:t>639</a:t>
          </a:r>
          <a:r>
            <a:rPr kumimoji="1" lang="ja-JP" altLang="en-US" sz="1100">
              <a:latin typeface="ＭＳ Ｐゴシック" panose="020B0600070205080204" pitchFamily="50" charset="-128"/>
              <a:ea typeface="ＭＳ Ｐゴシック" panose="020B0600070205080204" pitchFamily="50" charset="-128"/>
            </a:rPr>
            <a:t>百万円減、公債費</a:t>
          </a:r>
          <a:r>
            <a:rPr kumimoji="1" lang="en-US" altLang="ja-JP" sz="1100">
              <a:latin typeface="ＭＳ Ｐゴシック" panose="020B0600070205080204" pitchFamily="50" charset="-128"/>
              <a:ea typeface="ＭＳ Ｐゴシック" panose="020B0600070205080204" pitchFamily="50" charset="-128"/>
            </a:rPr>
            <a:t>96</a:t>
          </a:r>
          <a:r>
            <a:rPr kumimoji="1" lang="ja-JP" altLang="en-US" sz="1100">
              <a:latin typeface="ＭＳ Ｐゴシック" panose="020B0600070205080204" pitchFamily="50" charset="-128"/>
              <a:ea typeface="ＭＳ Ｐゴシック" panose="020B0600070205080204" pitchFamily="50" charset="-128"/>
            </a:rPr>
            <a:t>百万円増ほか）となり、さらに臨時財政対策債が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百万円減となったことにより、前年度比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90.0</a:t>
          </a:r>
          <a:r>
            <a:rPr kumimoji="1" lang="ja-JP" altLang="en-US" sz="1100">
              <a:latin typeface="ＭＳ Ｐゴシック" panose="020B0600070205080204" pitchFamily="50" charset="-128"/>
              <a:ea typeface="ＭＳ Ｐゴシック" panose="020B0600070205080204" pitchFamily="50" charset="-128"/>
            </a:rPr>
            <a:t>％となった。その結果、臨時財政対策債を経常一般財源等から除いた場合には、前年度比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94.2</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62</xdr:row>
      <xdr:rowOff>165100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869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62</xdr:row>
      <xdr:rowOff>157056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9391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62</xdr:row>
      <xdr:rowOff>28363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5939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84667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6582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21183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24994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人件費（退職手当を除き、事業費支弁人件費を含む）は、会計年度任用職員制度が開始された影響により、</a:t>
          </a:r>
          <a:r>
            <a:rPr kumimoji="1" lang="en-US" altLang="ja-JP" sz="1100">
              <a:latin typeface="ＭＳ Ｐゴシック" panose="020B0600070205080204" pitchFamily="50" charset="-128"/>
              <a:ea typeface="ＭＳ Ｐゴシック" panose="020B0600070205080204" pitchFamily="50" charset="-128"/>
            </a:rPr>
            <a:t>1,464</a:t>
          </a:r>
          <a:r>
            <a:rPr kumimoji="1" lang="ja-JP" altLang="en-US" sz="1100">
              <a:latin typeface="ＭＳ Ｐゴシック" panose="020B0600070205080204" pitchFamily="50" charset="-128"/>
              <a:ea typeface="ＭＳ Ｐゴシック" panose="020B0600070205080204" pitchFamily="50" charset="-128"/>
            </a:rPr>
            <a:t>百万円の増となった。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物件費は賃金が会計年度任用職員制度の開始により皆減となる一方で、公共施設等への新型コロナウイルス感染症対策用品の購入や、</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スクール関係による小中学校への情報機器購入などにより、</a:t>
          </a:r>
          <a:r>
            <a:rPr kumimoji="1" lang="en-US" altLang="ja-JP" sz="1100">
              <a:latin typeface="ＭＳ Ｐゴシック" panose="020B0600070205080204" pitchFamily="50" charset="-128"/>
              <a:ea typeface="ＭＳ Ｐゴシック" panose="020B0600070205080204" pitchFamily="50" charset="-128"/>
            </a:rPr>
            <a:t>787</a:t>
          </a:r>
          <a:r>
            <a:rPr kumimoji="1" lang="ja-JP" altLang="en-US" sz="1100">
              <a:latin typeface="ＭＳ Ｐゴシック" panose="020B0600070205080204" pitchFamily="50" charset="-128"/>
              <a:ea typeface="ＭＳ Ｐゴシック" panose="020B0600070205080204" pitchFamily="50" charset="-128"/>
            </a:rPr>
            <a:t>百万円の増となった。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人件費・物件費等の決算額では、前年度比</a:t>
          </a:r>
          <a:r>
            <a:rPr kumimoji="1" lang="en-US" altLang="ja-JP" sz="1100">
              <a:latin typeface="ＭＳ Ｐゴシック" panose="020B0600070205080204" pitchFamily="50" charset="-128"/>
              <a:ea typeface="ＭＳ Ｐゴシック" panose="020B0600070205080204" pitchFamily="50" charset="-128"/>
            </a:rPr>
            <a:t>2,055</a:t>
          </a:r>
          <a:r>
            <a:rPr kumimoji="1" lang="ja-JP" altLang="en-US" sz="1100">
              <a:latin typeface="ＭＳ Ｐゴシック" panose="020B0600070205080204" pitchFamily="50" charset="-128"/>
              <a:ea typeface="ＭＳ Ｐゴシック" panose="020B0600070205080204" pitchFamily="50" charset="-128"/>
            </a:rPr>
            <a:t>百万円増の</a:t>
          </a:r>
          <a:r>
            <a:rPr kumimoji="1" lang="en-US" altLang="ja-JP" sz="1100">
              <a:latin typeface="ＭＳ Ｐゴシック" panose="020B0600070205080204" pitchFamily="50" charset="-128"/>
              <a:ea typeface="ＭＳ Ｐゴシック" panose="020B0600070205080204" pitchFamily="50" charset="-128"/>
            </a:rPr>
            <a:t>19,734</a:t>
          </a:r>
          <a:r>
            <a:rPr kumimoji="1" lang="ja-JP" altLang="en-US" sz="1100">
              <a:latin typeface="ＭＳ Ｐゴシック" panose="020B0600070205080204" pitchFamily="50" charset="-128"/>
              <a:ea typeface="ＭＳ Ｐゴシック" panose="020B0600070205080204" pitchFamily="50" charset="-128"/>
            </a:rPr>
            <a:t>百万円となった。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165503</xdr:rowOff>
    </xdr:from>
    <xdr:to>
      <xdr:col>23</xdr:col>
      <xdr:colOff>133350</xdr:colOff>
      <xdr:row>85</xdr:row>
      <xdr:rowOff>86606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95853"/>
          <a:ext cx="838200" cy="26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73235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64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97436</xdr:rowOff>
    </xdr:from>
    <xdr:to>
      <xdr:col>19</xdr:col>
      <xdr:colOff>133350</xdr:colOff>
      <xdr:row>83</xdr:row>
      <xdr:rowOff>165503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27786"/>
          <a:ext cx="889000" cy="6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1774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57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97436</xdr:rowOff>
    </xdr:from>
    <xdr:to>
      <xdr:col>15</xdr:col>
      <xdr:colOff>82550</xdr:colOff>
      <xdr:row>83</xdr:row>
      <xdr:rowOff>101237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327786"/>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76161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75398</xdr:rowOff>
    </xdr:from>
    <xdr:to>
      <xdr:col>11</xdr:col>
      <xdr:colOff>31750</xdr:colOff>
      <xdr:row>83</xdr:row>
      <xdr:rowOff>101237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05748"/>
          <a:ext cx="889000" cy="2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68339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52514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35806</xdr:rowOff>
    </xdr:from>
    <xdr:to>
      <xdr:col>23</xdr:col>
      <xdr:colOff>184150</xdr:colOff>
      <xdr:row>85</xdr:row>
      <xdr:rowOff>137406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52333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5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114703</xdr:rowOff>
    </xdr:from>
    <xdr:to>
      <xdr:col>19</xdr:col>
      <xdr:colOff>184150</xdr:colOff>
      <xdr:row>84</xdr:row>
      <xdr:rowOff>44853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55030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13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46636</xdr:rowOff>
    </xdr:from>
    <xdr:to>
      <xdr:col>15</xdr:col>
      <xdr:colOff>133350</xdr:colOff>
      <xdr:row>83</xdr:row>
      <xdr:rowOff>148236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7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158413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4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50437</xdr:rowOff>
    </xdr:from>
    <xdr:to>
      <xdr:col>11</xdr:col>
      <xdr:colOff>82550</xdr:colOff>
      <xdr:row>83</xdr:row>
      <xdr:rowOff>152037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162214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4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24598</xdr:rowOff>
    </xdr:from>
    <xdr:to>
      <xdr:col>7</xdr:col>
      <xdr:colOff>31750</xdr:colOff>
      <xdr:row>83</xdr:row>
      <xdr:rowOff>126198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5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136375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2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優秀な人材確保のため近隣市との均衡を図り初任給基準を国より高く設定していることや、年齢・学歴によらない能力・実績に基づく昇給の実施等によりラスパイレス指数が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を超えている。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今後も人事院勧告に準拠し、給与の適正化に努めていく。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99061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6695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186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147320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186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6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第六次定員適正化計画（平成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年度）では、新たな行政課題が生じる中、行政サービスを維持するための職員確保が必要となり、特に子育て施策の充実のため、保育士・幼稚園教諭について増員を図った結果、令和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日現在の職員数は</a:t>
          </a:r>
          <a:r>
            <a:rPr kumimoji="1" lang="en-US" altLang="ja-JP" sz="1100">
              <a:latin typeface="ＭＳ Ｐゴシック" panose="020B0600070205080204" pitchFamily="50" charset="-128"/>
              <a:ea typeface="ＭＳ Ｐゴシック" panose="020B0600070205080204" pitchFamily="50" charset="-128"/>
            </a:rPr>
            <a:t>1,240</a:t>
          </a:r>
          <a:r>
            <a:rPr kumimoji="1" lang="ja-JP" altLang="en-US" sz="1100">
              <a:latin typeface="ＭＳ Ｐゴシック" panose="020B0600070205080204" pitchFamily="50" charset="-128"/>
              <a:ea typeface="ＭＳ Ｐゴシック" panose="020B0600070205080204" pitchFamily="50" charset="-128"/>
            </a:rPr>
            <a:t>人となった。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今後は「大垣市定員管理計画」に基づき、令和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日の職員数</a:t>
          </a:r>
          <a:r>
            <a:rPr kumimoji="1" lang="en-US" altLang="ja-JP" sz="1100">
              <a:latin typeface="ＭＳ Ｐゴシック" panose="020B0600070205080204" pitchFamily="50" charset="-128"/>
              <a:ea typeface="ＭＳ Ｐゴシック" panose="020B0600070205080204" pitchFamily="50" charset="-128"/>
            </a:rPr>
            <a:t>1,270</a:t>
          </a:r>
          <a:r>
            <a:rPr kumimoji="1" lang="ja-JP" altLang="en-US" sz="1100">
              <a:latin typeface="ＭＳ Ｐゴシック" panose="020B0600070205080204" pitchFamily="50" charset="-128"/>
              <a:ea typeface="ＭＳ Ｐゴシック" panose="020B0600070205080204" pitchFamily="50" charset="-128"/>
            </a:rPr>
            <a:t>人を目標数値とし、効率的かつ柔軟な行政運営体制により行政のスリム化を図りつつ、安定した行政サービスの提供を図る最適な定員管理に努める。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77978</xdr:rowOff>
    </xdr:from>
    <xdr:to>
      <xdr:col>81</xdr:col>
      <xdr:colOff>44450</xdr:colOff>
      <xdr:row>64</xdr:row>
      <xdr:rowOff>116586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05077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99331</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128778</xdr:rowOff>
    </xdr:from>
    <xdr:to>
      <xdr:col>77</xdr:col>
      <xdr:colOff>44450</xdr:colOff>
      <xdr:row>64</xdr:row>
      <xdr:rowOff>77978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930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160799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46736</xdr:rowOff>
    </xdr:from>
    <xdr:to>
      <xdr:col>72</xdr:col>
      <xdr:colOff>203200</xdr:colOff>
      <xdr:row>63</xdr:row>
      <xdr:rowOff>128778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480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112539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3302</xdr:rowOff>
    </xdr:from>
    <xdr:to>
      <xdr:col>68</xdr:col>
      <xdr:colOff>152400</xdr:colOff>
      <xdr:row>63</xdr:row>
      <xdr:rowOff>46736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046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98061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67835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65786</xdr:rowOff>
    </xdr:from>
    <xdr:to>
      <xdr:col>81</xdr:col>
      <xdr:colOff>95250</xdr:colOff>
      <xdr:row>64</xdr:row>
      <xdr:rowOff>167386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37863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1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27178</xdr:rowOff>
    </xdr:from>
    <xdr:to>
      <xdr:col>77</xdr:col>
      <xdr:colOff>95250</xdr:colOff>
      <xdr:row>64</xdr:row>
      <xdr:rowOff>128778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113555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77978</xdr:rowOff>
    </xdr:from>
    <xdr:to>
      <xdr:col>73</xdr:col>
      <xdr:colOff>44450</xdr:colOff>
      <xdr:row>64</xdr:row>
      <xdr:rowOff>8128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164355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167386</xdr:rowOff>
    </xdr:from>
    <xdr:to>
      <xdr:col>68</xdr:col>
      <xdr:colOff>203200</xdr:colOff>
      <xdr:row>63</xdr:row>
      <xdr:rowOff>97536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82313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123952</xdr:rowOff>
    </xdr:from>
    <xdr:to>
      <xdr:col>64</xdr:col>
      <xdr:colOff>152400</xdr:colOff>
      <xdr:row>63</xdr:row>
      <xdr:rowOff>54102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64279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年度の実質公債費率は、平成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カ年平均で算出される。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年度を比較すると、公営企業債償還の財源に充てたと認められる繰出金が</a:t>
          </a:r>
          <a:r>
            <a:rPr kumimoji="1" lang="en-US" altLang="ja-JP" sz="1100">
              <a:latin typeface="ＭＳ Ｐゴシック" panose="020B0600070205080204" pitchFamily="50" charset="-128"/>
              <a:ea typeface="ＭＳ Ｐゴシック" panose="020B0600070205080204" pitchFamily="50" charset="-128"/>
            </a:rPr>
            <a:t>207</a:t>
          </a:r>
          <a:r>
            <a:rPr kumimoji="1" lang="ja-JP" altLang="en-US" sz="1100">
              <a:latin typeface="ＭＳ Ｐゴシック" panose="020B0600070205080204" pitchFamily="50" charset="-128"/>
              <a:ea typeface="ＭＳ Ｐゴシック" panose="020B0600070205080204" pitchFamily="50" charset="-128"/>
            </a:rPr>
            <a:t>百万円減する一方で、一般会計等に係る公債費が</a:t>
          </a:r>
          <a:r>
            <a:rPr kumimoji="1" lang="en-US" altLang="ja-JP" sz="1100">
              <a:latin typeface="ＭＳ Ｐゴシック" panose="020B0600070205080204" pitchFamily="50" charset="-128"/>
              <a:ea typeface="ＭＳ Ｐゴシック" panose="020B0600070205080204" pitchFamily="50" charset="-128"/>
            </a:rPr>
            <a:t>375</a:t>
          </a:r>
          <a:r>
            <a:rPr kumimoji="1" lang="ja-JP" altLang="en-US" sz="1100">
              <a:latin typeface="ＭＳ Ｐゴシック" panose="020B0600070205080204" pitchFamily="50" charset="-128"/>
              <a:ea typeface="ＭＳ Ｐゴシック" panose="020B0600070205080204" pitchFamily="50" charset="-128"/>
            </a:rPr>
            <a:t>百万円増したことや、都市計画税充当額が</a:t>
          </a:r>
          <a:r>
            <a:rPr kumimoji="1" lang="en-US" altLang="ja-JP" sz="1100">
              <a:latin typeface="ＭＳ Ｐゴシック" panose="020B0600070205080204" pitchFamily="50" charset="-128"/>
              <a:ea typeface="ＭＳ Ｐゴシック" panose="020B0600070205080204" pitchFamily="50" charset="-128"/>
            </a:rPr>
            <a:t>269</a:t>
          </a:r>
          <a:r>
            <a:rPr kumimoji="1" lang="ja-JP" altLang="en-US" sz="1100">
              <a:latin typeface="ＭＳ Ｐゴシック" panose="020B0600070205080204" pitchFamily="50" charset="-128"/>
              <a:ea typeface="ＭＳ Ｐゴシック" panose="020B0600070205080204" pitchFamily="50" charset="-128"/>
            </a:rPr>
            <a:t>百万円減したことにより、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カ年平均では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％となった。単年度では</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≪単年度実質公債費比率≫</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 元年度 </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 </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39</xdr:row>
      <xdr:rowOff>846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6552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163423</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140123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64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140123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64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140123</xdr:rowOff>
    </xdr:from>
    <xdr:to>
      <xdr:col>68</xdr:col>
      <xdr:colOff>152400</xdr:colOff>
      <xdr:row>38</xdr:row>
      <xdr:rowOff>140123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6552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89323</xdr:rowOff>
    </xdr:from>
    <xdr:to>
      <xdr:col>77</xdr:col>
      <xdr:colOff>95250</xdr:colOff>
      <xdr:row>39</xdr:row>
      <xdr:rowOff>19473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29650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一般会計等や公営企業債等の償還が進んだことにより一般会計等の地方債残高が</a:t>
          </a:r>
          <a:r>
            <a:rPr kumimoji="1" lang="en-US" altLang="ja-JP" sz="1100">
              <a:latin typeface="ＭＳ Ｐゴシック" panose="020B0600070205080204" pitchFamily="50" charset="-128"/>
              <a:ea typeface="ＭＳ Ｐゴシック" panose="020B0600070205080204" pitchFamily="50" charset="-128"/>
            </a:rPr>
            <a:t>468</a:t>
          </a:r>
          <a:r>
            <a:rPr kumimoji="1" lang="ja-JP" altLang="en-US" sz="1100">
              <a:latin typeface="ＭＳ Ｐゴシック" panose="020B0600070205080204" pitchFamily="50" charset="-128"/>
              <a:ea typeface="ＭＳ Ｐゴシック" panose="020B0600070205080204" pitchFamily="50" charset="-128"/>
            </a:rPr>
            <a:t>百万円の減、公営企業債等繰入見込額が</a:t>
          </a:r>
          <a:r>
            <a:rPr kumimoji="1" lang="en-US" altLang="ja-JP" sz="1100">
              <a:latin typeface="ＭＳ Ｐゴシック" panose="020B0600070205080204" pitchFamily="50" charset="-128"/>
              <a:ea typeface="ＭＳ Ｐゴシック" panose="020B0600070205080204" pitchFamily="50" charset="-128"/>
            </a:rPr>
            <a:t>1,606</a:t>
          </a:r>
          <a:r>
            <a:rPr kumimoji="1" lang="ja-JP" altLang="en-US" sz="1100">
              <a:latin typeface="ＭＳ Ｐゴシック" panose="020B0600070205080204" pitchFamily="50" charset="-128"/>
              <a:ea typeface="ＭＳ Ｐゴシック" panose="020B0600070205080204" pitchFamily="50" charset="-128"/>
            </a:rPr>
            <a:t>百万円の減となったほか、土地開発公社の経営健全化を推進したことにより、土地開発公社に係る将来負担額が、</a:t>
          </a:r>
          <a:r>
            <a:rPr kumimoji="1" lang="en-US" altLang="ja-JP" sz="1100">
              <a:latin typeface="ＭＳ Ｐゴシック" panose="020B0600070205080204" pitchFamily="50" charset="-128"/>
              <a:ea typeface="ＭＳ Ｐゴシック" panose="020B0600070205080204" pitchFamily="50" charset="-128"/>
            </a:rPr>
            <a:t>994</a:t>
          </a:r>
          <a:r>
            <a:rPr kumimoji="1" lang="ja-JP" altLang="en-US" sz="1100">
              <a:latin typeface="ＭＳ Ｐゴシック" panose="020B0600070205080204" pitchFamily="50" charset="-128"/>
              <a:ea typeface="ＭＳ Ｐゴシック" panose="020B0600070205080204" pitchFamily="50" charset="-128"/>
            </a:rPr>
            <a:t>百万円減となり将来負担額総額は</a:t>
          </a:r>
          <a:r>
            <a:rPr kumimoji="1" lang="en-US" altLang="ja-JP" sz="1100">
              <a:latin typeface="ＭＳ Ｐゴシック" panose="020B0600070205080204" pitchFamily="50" charset="-128"/>
              <a:ea typeface="ＭＳ Ｐゴシック" panose="020B0600070205080204" pitchFamily="50" charset="-128"/>
            </a:rPr>
            <a:t>2,938</a:t>
          </a:r>
          <a:r>
            <a:rPr kumimoji="1" lang="ja-JP" altLang="en-US" sz="1100">
              <a:latin typeface="ＭＳ Ｐゴシック" panose="020B0600070205080204" pitchFamily="50" charset="-128"/>
              <a:ea typeface="ＭＳ Ｐゴシック" panose="020B0600070205080204" pitchFamily="50" charset="-128"/>
            </a:rPr>
            <a:t>百万円の減となった。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また、将来負担額から差し引く充当可能財源等は、充当可能基金残高が</a:t>
          </a:r>
          <a:r>
            <a:rPr kumimoji="1" lang="en-US" altLang="ja-JP" sz="1100">
              <a:latin typeface="ＭＳ Ｐゴシック" panose="020B0600070205080204" pitchFamily="50" charset="-128"/>
              <a:ea typeface="ＭＳ Ｐゴシック" panose="020B0600070205080204" pitchFamily="50" charset="-128"/>
            </a:rPr>
            <a:t>768</a:t>
          </a:r>
          <a:r>
            <a:rPr kumimoji="1" lang="ja-JP" altLang="en-US" sz="1100">
              <a:latin typeface="ＭＳ Ｐゴシック" panose="020B0600070205080204" pitchFamily="50" charset="-128"/>
              <a:ea typeface="ＭＳ Ｐゴシック" panose="020B0600070205080204" pitchFamily="50" charset="-128"/>
            </a:rPr>
            <a:t>百万円増（財政調整基金</a:t>
          </a:r>
          <a:r>
            <a:rPr kumimoji="1" lang="en-US" altLang="ja-JP" sz="1100">
              <a:latin typeface="ＭＳ Ｐゴシック" panose="020B0600070205080204" pitchFamily="50" charset="-128"/>
              <a:ea typeface="ＭＳ Ｐゴシック" panose="020B0600070205080204" pitchFamily="50" charset="-128"/>
            </a:rPr>
            <a:t>292</a:t>
          </a:r>
          <a:r>
            <a:rPr kumimoji="1" lang="ja-JP" altLang="en-US" sz="1100">
              <a:latin typeface="ＭＳ Ｐゴシック" panose="020B0600070205080204" pitchFamily="50" charset="-128"/>
              <a:ea typeface="ＭＳ Ｐゴシック" panose="020B0600070205080204" pitchFamily="50" charset="-128"/>
            </a:rPr>
            <a:t>百万円増、競輪事業施設等整備基金</a:t>
          </a:r>
          <a:r>
            <a:rPr kumimoji="1" lang="en-US" altLang="ja-JP" sz="1100">
              <a:latin typeface="ＭＳ Ｐゴシック" panose="020B0600070205080204" pitchFamily="50" charset="-128"/>
              <a:ea typeface="ＭＳ Ｐゴシック" panose="020B0600070205080204" pitchFamily="50" charset="-128"/>
            </a:rPr>
            <a:t>850</a:t>
          </a:r>
          <a:r>
            <a:rPr kumimoji="1" lang="ja-JP" altLang="en-US" sz="1100">
              <a:latin typeface="ＭＳ Ｐゴシック" panose="020B0600070205080204" pitchFamily="50" charset="-128"/>
              <a:ea typeface="ＭＳ Ｐゴシック" panose="020B0600070205080204" pitchFamily="50" charset="-128"/>
            </a:rPr>
            <a:t>百万円増、減債基金</a:t>
          </a:r>
          <a:r>
            <a:rPr kumimoji="1" lang="en-US" altLang="ja-JP" sz="1100">
              <a:latin typeface="ＭＳ Ｐゴシック" panose="020B0600070205080204" pitchFamily="50" charset="-128"/>
              <a:ea typeface="ＭＳ Ｐゴシック" panose="020B0600070205080204" pitchFamily="50" charset="-128"/>
            </a:rPr>
            <a:t>273</a:t>
          </a:r>
          <a:r>
            <a:rPr kumimoji="1" lang="ja-JP" altLang="en-US" sz="1100">
              <a:latin typeface="ＭＳ Ｐゴシック" panose="020B0600070205080204" pitchFamily="50" charset="-128"/>
              <a:ea typeface="ＭＳ Ｐゴシック" panose="020B0600070205080204" pitchFamily="50" charset="-128"/>
            </a:rPr>
            <a:t>百万円減）となったが、都市計画税歳入見込額などが減したことにより、</a:t>
          </a:r>
          <a:r>
            <a:rPr kumimoji="1" lang="en-US" altLang="ja-JP" sz="1100">
              <a:latin typeface="ＭＳ Ｐゴシック" panose="020B0600070205080204" pitchFamily="50" charset="-128"/>
              <a:ea typeface="ＭＳ Ｐゴシック" panose="020B0600070205080204" pitchFamily="50" charset="-128"/>
            </a:rPr>
            <a:t>1,849</a:t>
          </a:r>
          <a:r>
            <a:rPr kumimoji="1" lang="ja-JP" altLang="en-US" sz="1100">
              <a:latin typeface="ＭＳ Ｐゴシック" panose="020B0600070205080204" pitchFamily="50" charset="-128"/>
              <a:ea typeface="ＭＳ Ｐゴシック" panose="020B0600070205080204" pitchFamily="50" charset="-128"/>
            </a:rPr>
            <a:t>百万円の減となった。充当可能財源等は減となったが、将来負担額が大きく減となったことにより、将来負担比率は前年度比</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32.5</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21590</xdr:rowOff>
    </xdr:from>
    <xdr:to>
      <xdr:col>81</xdr:col>
      <xdr:colOff>44450</xdr:colOff>
      <xdr:row>16</xdr:row>
      <xdr:rowOff>65024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76479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146829</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5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150216</xdr:rowOff>
    </xdr:from>
    <xdr:to>
      <xdr:col>77</xdr:col>
      <xdr:colOff>44450</xdr:colOff>
      <xdr:row>16</xdr:row>
      <xdr:rowOff>65024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2550516"/>
          <a:ext cx="889000" cy="2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105816</xdr:rowOff>
    </xdr:from>
    <xdr:to>
      <xdr:col>72</xdr:col>
      <xdr:colOff>203200</xdr:colOff>
      <xdr:row>14</xdr:row>
      <xdr:rowOff>150216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506116"/>
          <a:ext cx="889000" cy="4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154432</xdr:rowOff>
    </xdr:from>
    <xdr:to>
      <xdr:col>73</xdr:col>
      <xdr:colOff>44450</xdr:colOff>
      <xdr:row>15</xdr:row>
      <xdr:rowOff>84582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69359</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105816</xdr:rowOff>
    </xdr:from>
    <xdr:to>
      <xdr:col>68</xdr:col>
      <xdr:colOff>152400</xdr:colOff>
      <xdr:row>15</xdr:row>
      <xdr:rowOff>29921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506116"/>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22555</xdr:rowOff>
    </xdr:from>
    <xdr:to>
      <xdr:col>68</xdr:col>
      <xdr:colOff>203200</xdr:colOff>
      <xdr:row>15</xdr:row>
      <xdr:rowOff>124155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108932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147540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71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142240</xdr:rowOff>
    </xdr:from>
    <xdr:to>
      <xdr:col>81</xdr:col>
      <xdr:colOff>95250</xdr:colOff>
      <xdr:row>16</xdr:row>
      <xdr:rowOff>72390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114317</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68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14224</xdr:rowOff>
    </xdr:from>
    <xdr:to>
      <xdr:col>77</xdr:col>
      <xdr:colOff>95250</xdr:colOff>
      <xdr:row>16</xdr:row>
      <xdr:rowOff>115824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7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100601</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84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99416</xdr:rowOff>
    </xdr:from>
    <xdr:to>
      <xdr:col>73</xdr:col>
      <xdr:colOff>44450</xdr:colOff>
      <xdr:row>15</xdr:row>
      <xdr:rowOff>29566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39743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26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55016</xdr:rowOff>
    </xdr:from>
    <xdr:to>
      <xdr:col>68</xdr:col>
      <xdr:colOff>203200</xdr:colOff>
      <xdr:row>14</xdr:row>
      <xdr:rowOff>156616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4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166793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22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150571</xdr:rowOff>
    </xdr:from>
    <xdr:to>
      <xdr:col>64</xdr:col>
      <xdr:colOff>152400</xdr:colOff>
      <xdr:row>15</xdr:row>
      <xdr:rowOff>80721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55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90898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3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160,794
155,128
206.57
79,960,576
77,446,374
2,221,653
36,173,659
69,348,962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分母である経常一般財源等が地方消費税交付金の増加などにより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円増となったが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会計年度任用職員制度の開始に伴い、分子である人件費のかかる経常経費充当一般財源が</a:t>
          </a:r>
          <a:r>
            <a:rPr kumimoji="1" lang="en-US" altLang="ja-JP" sz="1100">
              <a:latin typeface="ＭＳ Ｐゴシック" panose="020B0600070205080204" pitchFamily="50" charset="-128"/>
              <a:ea typeface="ＭＳ Ｐゴシック" panose="020B0600070205080204" pitchFamily="50" charset="-128"/>
            </a:rPr>
            <a:t>1,393</a:t>
          </a:r>
          <a:r>
            <a:rPr kumimoji="1" lang="ja-JP" altLang="en-US" sz="1100">
              <a:latin typeface="ＭＳ Ｐゴシック" panose="020B0600070205080204" pitchFamily="50" charset="-128"/>
              <a:ea typeface="ＭＳ Ｐゴシック" panose="020B0600070205080204" pitchFamily="50" charset="-128"/>
            </a:rPr>
            <a:t>百万円増と大きく増加したため、人件費に係る経常収支比率は前年度比</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26.6</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38100</xdr:rowOff>
    </xdr:from>
    <xdr:to>
      <xdr:col>24</xdr:col>
      <xdr:colOff>25400</xdr:colOff>
      <xdr:row>37</xdr:row>
      <xdr:rowOff>19050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674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0</xdr:rowOff>
    </xdr:from>
    <xdr:to>
      <xdr:col>19</xdr:col>
      <xdr:colOff>187325</xdr:colOff>
      <xdr:row>34</xdr:row>
      <xdr:rowOff>38100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2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0</xdr:rowOff>
    </xdr:from>
    <xdr:to>
      <xdr:col>15</xdr:col>
      <xdr:colOff>98425</xdr:colOff>
      <xdr:row>34</xdr:row>
      <xdr:rowOff>38100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2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38100</xdr:rowOff>
    </xdr:from>
    <xdr:to>
      <xdr:col>11</xdr:col>
      <xdr:colOff>9525</xdr:colOff>
      <xdr:row>34</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6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158750</xdr:rowOff>
    </xdr:from>
    <xdr:to>
      <xdr:col>20</xdr:col>
      <xdr:colOff>38100</xdr:colOff>
      <xdr:row>34</xdr:row>
      <xdr:rowOff>88900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99077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8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120650</xdr:rowOff>
    </xdr:from>
    <xdr:to>
      <xdr:col>15</xdr:col>
      <xdr:colOff>149225</xdr:colOff>
      <xdr:row>34</xdr:row>
      <xdr:rowOff>50800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60977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158750</xdr:rowOff>
    </xdr:from>
    <xdr:to>
      <xdr:col>11</xdr:col>
      <xdr:colOff>60325</xdr:colOff>
      <xdr:row>34</xdr:row>
      <xdr:rowOff>88900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99077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会計年度任用職員制度の開始に伴い、賃金が皆減したため分子の物件費に係る経常経費充当一般財源が</a:t>
          </a:r>
          <a:r>
            <a:rPr kumimoji="1" lang="en-US" altLang="ja-JP" sz="1100">
              <a:latin typeface="ＭＳ Ｐゴシック" panose="020B0600070205080204" pitchFamily="50" charset="-128"/>
              <a:ea typeface="ＭＳ Ｐゴシック" panose="020B0600070205080204" pitchFamily="50" charset="-128"/>
            </a:rPr>
            <a:t>562</a:t>
          </a:r>
          <a:r>
            <a:rPr kumimoji="1" lang="ja-JP" altLang="en-US" sz="1100">
              <a:latin typeface="ＭＳ Ｐゴシック" panose="020B0600070205080204" pitchFamily="50" charset="-128"/>
              <a:ea typeface="ＭＳ Ｐゴシック" panose="020B0600070205080204" pitchFamily="50" charset="-128"/>
            </a:rPr>
            <a:t>百万円の減となった。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また、分母である経常一般財源等が増加したため、物件費に係る経常収支比率は前年度比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14.3</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17</xdr:row>
      <xdr:rowOff>4536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45014"/>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4536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154214</xdr:rowOff>
    </xdr:from>
    <xdr:to>
      <xdr:col>73</xdr:col>
      <xdr:colOff>180975</xdr:colOff>
      <xdr:row>17</xdr:row>
      <xdr:rowOff>15421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97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26307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分母の経常一般財源等の</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千円増に対し、会計年度任用職員制度の開始の影響で、扶助費に分析されていた保育所等に係る賃金の皆減や新型コロナウイルス感染症の影響により医療扶助が減少したことなどにより分子である扶助費が</a:t>
          </a:r>
          <a:r>
            <a:rPr kumimoji="1" lang="en-US" altLang="ja-JP" sz="1100">
              <a:latin typeface="ＭＳ Ｐゴシック" panose="020B0600070205080204" pitchFamily="50" charset="-128"/>
              <a:ea typeface="ＭＳ Ｐゴシック" panose="020B0600070205080204" pitchFamily="50" charset="-128"/>
            </a:rPr>
            <a:t>639</a:t>
          </a:r>
          <a:r>
            <a:rPr kumimoji="1" lang="ja-JP" altLang="en-US" sz="1100">
              <a:latin typeface="ＭＳ Ｐゴシック" panose="020B0600070205080204" pitchFamily="50" charset="-128"/>
              <a:ea typeface="ＭＳ Ｐゴシック" panose="020B0600070205080204" pitchFamily="50" charset="-128"/>
            </a:rPr>
            <a:t>百万円の減となったため、経常収支比率は前年度比</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10.7</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なお、今回類似団体の平均を下回った要因は新型コロナウイルス感染症の影響による医療の受診控えにより、市単独の老人医療扶助や、子供医療扶助の支給額が落ちたことが考えられる。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59</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81243"/>
          <a:ext cx="8382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170742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59</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9731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159657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973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159657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％）の内訳は、繰出金</a:t>
          </a:r>
          <a:r>
            <a:rPr kumimoji="1" lang="en-US" altLang="ja-JP" sz="1100">
              <a:latin typeface="ＭＳ Ｐゴシック" panose="020B0600070205080204" pitchFamily="50" charset="-128"/>
              <a:ea typeface="ＭＳ Ｐゴシック" panose="020B0600070205080204" pitchFamily="50" charset="-128"/>
            </a:rPr>
            <a:t>11.1</a:t>
          </a:r>
          <a:r>
            <a:rPr kumimoji="1" lang="ja-JP" altLang="en-US" sz="1100">
              <a:latin typeface="ＭＳ Ｐゴシック" panose="020B0600070205080204" pitchFamily="50" charset="-128"/>
              <a:ea typeface="ＭＳ Ｐゴシック" panose="020B0600070205080204" pitchFamily="50" charset="-128"/>
            </a:rPr>
            <a:t>％、維持補修費</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％となっている。（前年度　繰出金</a:t>
          </a:r>
          <a:r>
            <a:rPr kumimoji="1" lang="en-US" altLang="ja-JP" sz="1100">
              <a:latin typeface="ＭＳ Ｐゴシック" panose="020B0600070205080204" pitchFamily="50" charset="-128"/>
              <a:ea typeface="ＭＳ Ｐゴシック" panose="020B0600070205080204" pitchFamily="50" charset="-128"/>
            </a:rPr>
            <a:t>14.3</a:t>
          </a:r>
          <a:r>
            <a:rPr kumimoji="1" lang="ja-JP" altLang="en-US" sz="1100">
              <a:latin typeface="ＭＳ Ｐゴシック" panose="020B0600070205080204" pitchFamily="50" charset="-128"/>
              <a:ea typeface="ＭＳ Ｐゴシック" panose="020B0600070205080204" pitchFamily="50" charset="-128"/>
            </a:rPr>
            <a:t>％、維持補修費</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繰出金について、簡易水道事業会計など合計</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事業会計が、地方公営企業法を適用し企業会計に移行したため、当該会計に対する繰出が補助費等として計上されるため繰出金が減となったほか、分母である経常一般財源等が増加したため、繰出金に係る経常収支比率が</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11.1</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60</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61</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949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88900</xdr:rowOff>
    </xdr:from>
    <xdr:to>
      <xdr:col>78</xdr:col>
      <xdr:colOff>69850</xdr:colOff>
      <xdr:row>61</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37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19050</xdr:rowOff>
    </xdr:from>
    <xdr:to>
      <xdr:col>78</xdr:col>
      <xdr:colOff>120650</xdr:colOff>
      <xdr:row>58</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130827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88900</xdr:rowOff>
    </xdr:from>
    <xdr:to>
      <xdr:col>73</xdr:col>
      <xdr:colOff>180975</xdr:colOff>
      <xdr:row>60</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7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0</xdr:rowOff>
    </xdr:from>
    <xdr:to>
      <xdr:col>74</xdr:col>
      <xdr:colOff>31750</xdr:colOff>
      <xdr:row>59</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107950</xdr:rowOff>
    </xdr:from>
    <xdr:to>
      <xdr:col>69</xdr:col>
      <xdr:colOff>92075</xdr:colOff>
      <xdr:row>60</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394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114300</xdr:rowOff>
    </xdr:from>
    <xdr:to>
      <xdr:col>69</xdr:col>
      <xdr:colOff>142875</xdr:colOff>
      <xdr:row>60</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152400</xdr:rowOff>
    </xdr:from>
    <xdr:to>
      <xdr:col>78</xdr:col>
      <xdr:colOff>120650</xdr:colOff>
      <xdr:row>61</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67327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57150</xdr:rowOff>
    </xdr:from>
    <xdr:to>
      <xdr:col>69</xdr:col>
      <xdr:colOff>142875</xdr:colOff>
      <xdr:row>60</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分子である補助費等に係る経常経費充当一般財源は、簡易水道事業会計など合計</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事業会計が、地方公営企業法を適用し企業会計に移行したため、該当会計に対する繰出が補助費等として計上されるため、</a:t>
          </a:r>
          <a:r>
            <a:rPr kumimoji="1" lang="en-US" altLang="ja-JP" sz="1100">
              <a:latin typeface="ＭＳ Ｐゴシック" panose="020B0600070205080204" pitchFamily="50" charset="-128"/>
              <a:ea typeface="ＭＳ Ｐゴシック" panose="020B0600070205080204" pitchFamily="50" charset="-128"/>
            </a:rPr>
            <a:t>659</a:t>
          </a:r>
          <a:r>
            <a:rPr kumimoji="1" lang="ja-JP" altLang="en-US" sz="1100">
              <a:latin typeface="ＭＳ Ｐゴシック" panose="020B0600070205080204" pitchFamily="50" charset="-128"/>
              <a:ea typeface="ＭＳ Ｐゴシック" panose="020B0600070205080204" pitchFamily="50" charset="-128"/>
            </a:rPr>
            <a:t>百万円の増となった。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分母である経常一般財源等は</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千円増したが、補助費等に係る経常収支比率は前年度比</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151493</xdr:rowOff>
    </xdr:from>
    <xdr:to>
      <xdr:col>82</xdr:col>
      <xdr:colOff>107950</xdr:colOff>
      <xdr:row>37</xdr:row>
      <xdr:rowOff>15422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522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151493</xdr:rowOff>
    </xdr:from>
    <xdr:to>
      <xdr:col>78</xdr:col>
      <xdr:colOff>69850</xdr:colOff>
      <xdr:row>35</xdr:row>
      <xdr:rowOff>151493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152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129722</xdr:rowOff>
    </xdr:from>
    <xdr:to>
      <xdr:col>73</xdr:col>
      <xdr:colOff>180975</xdr:colOff>
      <xdr:row>35</xdr:row>
      <xdr:rowOff>151493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3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129722</xdr:rowOff>
    </xdr:from>
    <xdr:to>
      <xdr:col>69</xdr:col>
      <xdr:colOff>92075</xdr:colOff>
      <xdr:row>35</xdr:row>
      <xdr:rowOff>151493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3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15620</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26505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108149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100693</xdr:rowOff>
    </xdr:from>
    <xdr:to>
      <xdr:col>74</xdr:col>
      <xdr:colOff>31750</xdr:colOff>
      <xdr:row>36</xdr:row>
      <xdr:rowOff>30843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78922</xdr:rowOff>
    </xdr:from>
    <xdr:to>
      <xdr:col>69</xdr:col>
      <xdr:colOff>142875</xdr:colOff>
      <xdr:row>36</xdr:row>
      <xdr:rowOff>9072</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19249</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年度に借入れた臨時財政対策債や公共用地先行取得事業債の元金償還が始まったことなどにより、分子である公債費に係る経常経費充当一般財源は前年度比</a:t>
          </a:r>
          <a:r>
            <a:rPr kumimoji="1" lang="en-US" altLang="ja-JP" sz="1100">
              <a:latin typeface="ＭＳ Ｐゴシック" panose="020B0600070205080204" pitchFamily="50" charset="-128"/>
              <a:ea typeface="ＭＳ Ｐゴシック" panose="020B0600070205080204" pitchFamily="50" charset="-128"/>
            </a:rPr>
            <a:t>96</a:t>
          </a:r>
          <a:r>
            <a:rPr kumimoji="1" lang="ja-JP" altLang="en-US" sz="1100">
              <a:latin typeface="ＭＳ Ｐゴシック" panose="020B0600070205080204" pitchFamily="50" charset="-128"/>
              <a:ea typeface="ＭＳ Ｐゴシック" panose="020B0600070205080204" pitchFamily="50" charset="-128"/>
            </a:rPr>
            <a:t>百万円の増となった。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分母である経常一般財源等は</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千円増したが、公債費に係る経常収支比率は前年度比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15.6</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97282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852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8145</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38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83565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51563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60706</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分子である経常経費充当一般財源（公債費除く）が前年度比</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百万円の減となったほか、分母である経常一般財源等が増加したため、公債費以外に係る経常収支比率は前年度比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74.4</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39370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225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39370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111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149861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1114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8889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180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44466</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86309</xdr:rowOff>
    </xdr:from>
    <xdr:to>
      <xdr:col>29</xdr:col>
      <xdr:colOff>127000</xdr:colOff>
      <xdr:row>16</xdr:row>
      <xdr:rowOff>57086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05684"/>
          <a:ext cx="647700" cy="142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123944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3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57086</xdr:rowOff>
    </xdr:from>
    <xdr:to>
      <xdr:col>26</xdr:col>
      <xdr:colOff>50800</xdr:colOff>
      <xdr:row>16</xdr:row>
      <xdr:rowOff>85280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47911"/>
          <a:ext cx="698500" cy="28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28351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9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85280</xdr:rowOff>
    </xdr:from>
    <xdr:to>
      <xdr:col>22</xdr:col>
      <xdr:colOff>114300</xdr:colOff>
      <xdr:row>16</xdr:row>
      <xdr:rowOff>143154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76105"/>
          <a:ext cx="698500" cy="57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63441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143154</xdr:rowOff>
    </xdr:from>
    <xdr:to>
      <xdr:col>18</xdr:col>
      <xdr:colOff>177800</xdr:colOff>
      <xdr:row>17</xdr:row>
      <xdr:rowOff>12776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3979"/>
          <a:ext cx="698500" cy="41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74566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106456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35509</xdr:rowOff>
    </xdr:from>
    <xdr:to>
      <xdr:col>29</xdr:col>
      <xdr:colOff>177800</xdr:colOff>
      <xdr:row>15</xdr:row>
      <xdr:rowOff>137109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5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52036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9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6286</xdr:rowOff>
    </xdr:from>
    <xdr:to>
      <xdr:col>26</xdr:col>
      <xdr:colOff>101600</xdr:colOff>
      <xdr:row>16</xdr:row>
      <xdr:rowOff>107886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97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118063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6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34480</xdr:rowOff>
    </xdr:from>
    <xdr:to>
      <xdr:col>22</xdr:col>
      <xdr:colOff>165100</xdr:colOff>
      <xdr:row>16</xdr:row>
      <xdr:rowOff>136080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2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146257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92354</xdr:rowOff>
    </xdr:from>
    <xdr:to>
      <xdr:col>19</xdr:col>
      <xdr:colOff>38100</xdr:colOff>
      <xdr:row>17</xdr:row>
      <xdr:rowOff>22504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8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32681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5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133426</xdr:rowOff>
    </xdr:from>
    <xdr:to>
      <xdr:col>15</xdr:col>
      <xdr:colOff>101600</xdr:colOff>
      <xdr:row>17</xdr:row>
      <xdr:rowOff>63576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4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73753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76441</xdr:rowOff>
    </xdr:from>
    <xdr:to>
      <xdr:col>29</xdr:col>
      <xdr:colOff>127000</xdr:colOff>
      <xdr:row>36</xdr:row>
      <xdr:rowOff>111608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29691"/>
          <a:ext cx="647700" cy="3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33482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43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111608</xdr:rowOff>
    </xdr:from>
    <xdr:to>
      <xdr:col>26</xdr:col>
      <xdr:colOff>50800</xdr:colOff>
      <xdr:row>37</xdr:row>
      <xdr:rowOff>4090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64858"/>
          <a:ext cx="698500" cy="6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271378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38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2984</xdr:rowOff>
    </xdr:from>
    <xdr:to>
      <xdr:col>22</xdr:col>
      <xdr:colOff>114300</xdr:colOff>
      <xdr:row>37</xdr:row>
      <xdr:rowOff>4090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27684"/>
          <a:ext cx="698500" cy="1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283189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137896</xdr:rowOff>
    </xdr:from>
    <xdr:to>
      <xdr:col>18</xdr:col>
      <xdr:colOff>177800</xdr:colOff>
      <xdr:row>37</xdr:row>
      <xdr:rowOff>2984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91146"/>
          <a:ext cx="698500" cy="3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233849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222190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25641</xdr:rowOff>
    </xdr:from>
    <xdr:to>
      <xdr:col>29</xdr:col>
      <xdr:colOff>177800</xdr:colOff>
      <xdr:row>36</xdr:row>
      <xdr:rowOff>127241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78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340618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5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60808</xdr:rowOff>
    </xdr:from>
    <xdr:to>
      <xdr:col>26</xdr:col>
      <xdr:colOff>101600</xdr:colOff>
      <xdr:row>36</xdr:row>
      <xdr:rowOff>162408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1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147185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00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124740</xdr:rowOff>
    </xdr:from>
    <xdr:to>
      <xdr:col>22</xdr:col>
      <xdr:colOff>165100</xdr:colOff>
      <xdr:row>37</xdr:row>
      <xdr:rowOff>54890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77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39667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6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123634</xdr:rowOff>
    </xdr:from>
    <xdr:to>
      <xdr:col>19</xdr:col>
      <xdr:colOff>38100</xdr:colOff>
      <xdr:row>37</xdr:row>
      <xdr:rowOff>53784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76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38561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6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87096</xdr:rowOff>
    </xdr:from>
    <xdr:to>
      <xdr:col>15</xdr:col>
      <xdr:colOff>101600</xdr:colOff>
      <xdr:row>37</xdr:row>
      <xdr:rowOff>17246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4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2023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2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160,794
155,128
206.57
79,960,576
77,446,374
2,221,653
36,173,659
69,348,962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136995</xdr:rowOff>
    </xdr:from>
    <xdr:to>
      <xdr:col>24</xdr:col>
      <xdr:colOff>63500</xdr:colOff>
      <xdr:row>35</xdr:row>
      <xdr:rowOff>147739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94845"/>
          <a:ext cx="838200" cy="3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43616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3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147739</xdr:rowOff>
    </xdr:from>
    <xdr:to>
      <xdr:col>19</xdr:col>
      <xdr:colOff>177800</xdr:colOff>
      <xdr:row>35</xdr:row>
      <xdr:rowOff>160045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48489"/>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49141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0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157302</xdr:rowOff>
    </xdr:from>
    <xdr:to>
      <xdr:col>15</xdr:col>
      <xdr:colOff>50800</xdr:colOff>
      <xdr:row>35</xdr:row>
      <xdr:rowOff>160045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5805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46626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157302</xdr:rowOff>
    </xdr:from>
    <xdr:to>
      <xdr:col>10</xdr:col>
      <xdr:colOff>114300</xdr:colOff>
      <xdr:row>36</xdr:row>
      <xdr:rowOff>19990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58052"/>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58399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68991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86195</xdr:rowOff>
    </xdr:from>
    <xdr:to>
      <xdr:col>24</xdr:col>
      <xdr:colOff>114300</xdr:colOff>
      <xdr:row>34</xdr:row>
      <xdr:rowOff>16345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64622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96939</xdr:rowOff>
    </xdr:from>
    <xdr:to>
      <xdr:col>20</xdr:col>
      <xdr:colOff>38100</xdr:colOff>
      <xdr:row>36</xdr:row>
      <xdr:rowOff>27089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18216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109245</xdr:rowOff>
    </xdr:from>
    <xdr:to>
      <xdr:col>15</xdr:col>
      <xdr:colOff>101600</xdr:colOff>
      <xdr:row>36</xdr:row>
      <xdr:rowOff>39395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30522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106502</xdr:rowOff>
    </xdr:from>
    <xdr:to>
      <xdr:col>10</xdr:col>
      <xdr:colOff>165100</xdr:colOff>
      <xdr:row>36</xdr:row>
      <xdr:rowOff>36652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27779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140640</xdr:rowOff>
    </xdr:from>
    <xdr:to>
      <xdr:col>6</xdr:col>
      <xdr:colOff>38100</xdr:colOff>
      <xdr:row>36</xdr:row>
      <xdr:rowOff>70790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61917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89027</xdr:rowOff>
    </xdr:from>
    <xdr:to>
      <xdr:col>24</xdr:col>
      <xdr:colOff>63500</xdr:colOff>
      <xdr:row>56</xdr:row>
      <xdr:rowOff>110439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18777"/>
          <a:ext cx="838200" cy="19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34206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9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110439</xdr:rowOff>
    </xdr:from>
    <xdr:to>
      <xdr:col>19</xdr:col>
      <xdr:colOff>177800</xdr:colOff>
      <xdr:row>57</xdr:row>
      <xdr:rowOff>40983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11639"/>
          <a:ext cx="8890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19880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2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4940</xdr:rowOff>
    </xdr:from>
    <xdr:to>
      <xdr:col>15</xdr:col>
      <xdr:colOff>50800</xdr:colOff>
      <xdr:row>57</xdr:row>
      <xdr:rowOff>40983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77590"/>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4940</xdr:rowOff>
    </xdr:from>
    <xdr:to>
      <xdr:col>10</xdr:col>
      <xdr:colOff>114300</xdr:colOff>
      <xdr:row>57</xdr:row>
      <xdr:rowOff>23076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77590"/>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18508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38227</xdr:rowOff>
    </xdr:from>
    <xdr:to>
      <xdr:col>24</xdr:col>
      <xdr:colOff>114300</xdr:colOff>
      <xdr:row>55</xdr:row>
      <xdr:rowOff>139827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6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16654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4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59639</xdr:rowOff>
    </xdr:from>
    <xdr:to>
      <xdr:col>20</xdr:col>
      <xdr:colOff>38100</xdr:colOff>
      <xdr:row>56</xdr:row>
      <xdr:rowOff>161239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152366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5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161633</xdr:rowOff>
    </xdr:from>
    <xdr:to>
      <xdr:col>15</xdr:col>
      <xdr:colOff>101600</xdr:colOff>
      <xdr:row>57</xdr:row>
      <xdr:rowOff>91783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6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82910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125590</xdr:rowOff>
    </xdr:from>
    <xdr:to>
      <xdr:col>10</xdr:col>
      <xdr:colOff>165100</xdr:colOff>
      <xdr:row>57</xdr:row>
      <xdr:rowOff>55740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46867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143726</xdr:rowOff>
    </xdr:from>
    <xdr:to>
      <xdr:col>6</xdr:col>
      <xdr:colOff>38100</xdr:colOff>
      <xdr:row>57</xdr:row>
      <xdr:rowOff>73876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65003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3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48640</xdr:rowOff>
    </xdr:from>
    <xdr:to>
      <xdr:col>24</xdr:col>
      <xdr:colOff>63500</xdr:colOff>
      <xdr:row>76</xdr:row>
      <xdr:rowOff>62357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07884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151020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49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48450</xdr:rowOff>
    </xdr:from>
    <xdr:to>
      <xdr:col>19</xdr:col>
      <xdr:colOff>177800</xdr:colOff>
      <xdr:row>76</xdr:row>
      <xdr:rowOff>48640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078650"/>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11193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52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23876</xdr:rowOff>
    </xdr:from>
    <xdr:to>
      <xdr:col>15</xdr:col>
      <xdr:colOff>50800</xdr:colOff>
      <xdr:row>76</xdr:row>
      <xdr:rowOff>48450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54076"/>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138447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48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1969</xdr:rowOff>
    </xdr:from>
    <xdr:to>
      <xdr:col>10</xdr:col>
      <xdr:colOff>114300</xdr:colOff>
      <xdr:row>76</xdr:row>
      <xdr:rowOff>23876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032169"/>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143971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163212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11557</xdr:rowOff>
    </xdr:from>
    <xdr:to>
      <xdr:col>24</xdr:col>
      <xdr:colOff>114300</xdr:colOff>
      <xdr:row>76</xdr:row>
      <xdr:rowOff>113157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4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161434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2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169290</xdr:rowOff>
    </xdr:from>
    <xdr:to>
      <xdr:col>20</xdr:col>
      <xdr:colOff>38100</xdr:colOff>
      <xdr:row>76</xdr:row>
      <xdr:rowOff>99440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2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169100</xdr:rowOff>
    </xdr:from>
    <xdr:to>
      <xdr:col>15</xdr:col>
      <xdr:colOff>101600</xdr:colOff>
      <xdr:row>76</xdr:row>
      <xdr:rowOff>99250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90377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144526</xdr:rowOff>
    </xdr:from>
    <xdr:to>
      <xdr:col>10</xdr:col>
      <xdr:colOff>165100</xdr:colOff>
      <xdr:row>76</xdr:row>
      <xdr:rowOff>74676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65803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9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122619</xdr:rowOff>
    </xdr:from>
    <xdr:to>
      <xdr:col>6</xdr:col>
      <xdr:colOff>38100</xdr:colOff>
      <xdr:row>76</xdr:row>
      <xdr:rowOff>52769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43896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07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31703</xdr:rowOff>
    </xdr:from>
    <xdr:to>
      <xdr:col>24</xdr:col>
      <xdr:colOff>63500</xdr:colOff>
      <xdr:row>96</xdr:row>
      <xdr:rowOff>34054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90903"/>
          <a:ext cx="8382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51328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96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31703</xdr:rowOff>
    </xdr:from>
    <xdr:to>
      <xdr:col>19</xdr:col>
      <xdr:colOff>177800</xdr:colOff>
      <xdr:row>96</xdr:row>
      <xdr:rowOff>168373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90903"/>
          <a:ext cx="889000" cy="1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37699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117199</xdr:rowOff>
    </xdr:from>
    <xdr:to>
      <xdr:col>15</xdr:col>
      <xdr:colOff>50800</xdr:colOff>
      <xdr:row>96</xdr:row>
      <xdr:rowOff>168373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576399"/>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1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31409</xdr:rowOff>
    </xdr:from>
    <xdr:to>
      <xdr:col>10</xdr:col>
      <xdr:colOff>114300</xdr:colOff>
      <xdr:row>96</xdr:row>
      <xdr:rowOff>117199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490609"/>
          <a:ext cx="889000" cy="8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169079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65949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1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154704</xdr:rowOff>
    </xdr:from>
    <xdr:to>
      <xdr:col>24</xdr:col>
      <xdr:colOff>114300</xdr:colOff>
      <xdr:row>96</xdr:row>
      <xdr:rowOff>84854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133131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2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152353</xdr:rowOff>
    </xdr:from>
    <xdr:to>
      <xdr:col>20</xdr:col>
      <xdr:colOff>38100</xdr:colOff>
      <xdr:row>96</xdr:row>
      <xdr:rowOff>82503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73630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3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117573</xdr:rowOff>
    </xdr:from>
    <xdr:to>
      <xdr:col>15</xdr:col>
      <xdr:colOff>101600</xdr:colOff>
      <xdr:row>97</xdr:row>
      <xdr:rowOff>47723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38850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6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66399</xdr:rowOff>
    </xdr:from>
    <xdr:to>
      <xdr:col>10</xdr:col>
      <xdr:colOff>165100</xdr:colOff>
      <xdr:row>96</xdr:row>
      <xdr:rowOff>167999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159126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1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152059</xdr:rowOff>
    </xdr:from>
    <xdr:to>
      <xdr:col>6</xdr:col>
      <xdr:colOff>38100</xdr:colOff>
      <xdr:row>96</xdr:row>
      <xdr:rowOff>82209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73336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3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2562</xdr:rowOff>
    </xdr:from>
    <xdr:to>
      <xdr:col>54</xdr:col>
      <xdr:colOff>189865</xdr:colOff>
      <xdr:row>33</xdr:row>
      <xdr:rowOff>70957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6062"/>
          <a:ext cx="1270" cy="5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74784</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573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70957</xdr:rowOff>
    </xdr:from>
    <xdr:to>
      <xdr:col>55</xdr:col>
      <xdr:colOff>88900</xdr:colOff>
      <xdr:row>33</xdr:row>
      <xdr:rowOff>70957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72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120689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2562</xdr:rowOff>
    </xdr:from>
    <xdr:to>
      <xdr:col>55</xdr:col>
      <xdr:colOff>88900</xdr:colOff>
      <xdr:row>30</xdr:row>
      <xdr:rowOff>2562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6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6742</xdr:rowOff>
    </xdr:from>
    <xdr:to>
      <xdr:col>55</xdr:col>
      <xdr:colOff>0</xdr:colOff>
      <xdr:row>39</xdr:row>
      <xdr:rowOff>30321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493142"/>
          <a:ext cx="838200" cy="12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153215</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468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3338</xdr:rowOff>
    </xdr:from>
    <xdr:to>
      <xdr:col>55</xdr:col>
      <xdr:colOff>50800</xdr:colOff>
      <xdr:row>32</xdr:row>
      <xdr:rowOff>104938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1908</xdr:rowOff>
    </xdr:from>
    <xdr:to>
      <xdr:col>50</xdr:col>
      <xdr:colOff>114300</xdr:colOff>
      <xdr:row>39</xdr:row>
      <xdr:rowOff>30321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688458"/>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152135</xdr:rowOff>
    </xdr:from>
    <xdr:to>
      <xdr:col>50</xdr:col>
      <xdr:colOff>165100</xdr:colOff>
      <xdr:row>39</xdr:row>
      <xdr:rowOff>82285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73412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7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1908</xdr:rowOff>
    </xdr:from>
    <xdr:to>
      <xdr:col>45</xdr:col>
      <xdr:colOff>177800</xdr:colOff>
      <xdr:row>39</xdr:row>
      <xdr:rowOff>46692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688458"/>
          <a:ext cx="889000" cy="4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24925</xdr:rowOff>
    </xdr:from>
    <xdr:to>
      <xdr:col>46</xdr:col>
      <xdr:colOff>38100</xdr:colOff>
      <xdr:row>39</xdr:row>
      <xdr:rowOff>126525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117652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8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46692</xdr:rowOff>
    </xdr:from>
    <xdr:to>
      <xdr:col>41</xdr:col>
      <xdr:colOff>50800</xdr:colOff>
      <xdr:row>39</xdr:row>
      <xdr:rowOff>73297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33242"/>
          <a:ext cx="889000" cy="2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40001</xdr:rowOff>
    </xdr:from>
    <xdr:to>
      <xdr:col>41</xdr:col>
      <xdr:colOff>101600</xdr:colOff>
      <xdr:row>39</xdr:row>
      <xdr:rowOff>141601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7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132728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8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31293</xdr:rowOff>
    </xdr:from>
    <xdr:to>
      <xdr:col>36</xdr:col>
      <xdr:colOff>165100</xdr:colOff>
      <xdr:row>39</xdr:row>
      <xdr:rowOff>132893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7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124020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8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127392</xdr:rowOff>
    </xdr:from>
    <xdr:to>
      <xdr:col>55</xdr:col>
      <xdr:colOff>50800</xdr:colOff>
      <xdr:row>32</xdr:row>
      <xdr:rowOff>57542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4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150269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29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150971</xdr:rowOff>
    </xdr:from>
    <xdr:to>
      <xdr:col>50</xdr:col>
      <xdr:colOff>165100</xdr:colOff>
      <xdr:row>39</xdr:row>
      <xdr:rowOff>81121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6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97647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4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122558</xdr:rowOff>
    </xdr:from>
    <xdr:to>
      <xdr:col>46</xdr:col>
      <xdr:colOff>38100</xdr:colOff>
      <xdr:row>39</xdr:row>
      <xdr:rowOff>52708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3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69236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4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167342</xdr:rowOff>
    </xdr:from>
    <xdr:to>
      <xdr:col>41</xdr:col>
      <xdr:colOff>101600</xdr:colOff>
      <xdr:row>39</xdr:row>
      <xdr:rowOff>97492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114019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22497</xdr:rowOff>
    </xdr:from>
    <xdr:to>
      <xdr:col>36</xdr:col>
      <xdr:colOff>165100</xdr:colOff>
      <xdr:row>39</xdr:row>
      <xdr:rowOff>124097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140624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136004</xdr:rowOff>
    </xdr:from>
    <xdr:to>
      <xdr:col>55</xdr:col>
      <xdr:colOff>0</xdr:colOff>
      <xdr:row>56</xdr:row>
      <xdr:rowOff>112706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8879954"/>
          <a:ext cx="838200" cy="83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106348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193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136004</xdr:rowOff>
    </xdr:from>
    <xdr:to>
      <xdr:col>50</xdr:col>
      <xdr:colOff>114300</xdr:colOff>
      <xdr:row>55</xdr:row>
      <xdr:rowOff>57252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8879954"/>
          <a:ext cx="889000" cy="60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73766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57252</xdr:rowOff>
    </xdr:from>
    <xdr:to>
      <xdr:col>45</xdr:col>
      <xdr:colOff>177800</xdr:colOff>
      <xdr:row>57</xdr:row>
      <xdr:rowOff>14904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487002"/>
          <a:ext cx="889000" cy="3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66108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6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83141</xdr:rowOff>
    </xdr:from>
    <xdr:to>
      <xdr:col>41</xdr:col>
      <xdr:colOff>50800</xdr:colOff>
      <xdr:row>57</xdr:row>
      <xdr:rowOff>14904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341441"/>
          <a:ext cx="889000" cy="44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18908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150785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61906</xdr:rowOff>
    </xdr:from>
    <xdr:to>
      <xdr:col>55</xdr:col>
      <xdr:colOff>50800</xdr:colOff>
      <xdr:row>56</xdr:row>
      <xdr:rowOff>163506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40333</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4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85204</xdr:rowOff>
    </xdr:from>
    <xdr:to>
      <xdr:col>50</xdr:col>
      <xdr:colOff>165100</xdr:colOff>
      <xdr:row>52</xdr:row>
      <xdr:rowOff>15354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882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31881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860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6452</xdr:rowOff>
    </xdr:from>
    <xdr:to>
      <xdr:col>46</xdr:col>
      <xdr:colOff>38100</xdr:colOff>
      <xdr:row>55</xdr:row>
      <xdr:rowOff>108052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43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124579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21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135554</xdr:rowOff>
    </xdr:from>
    <xdr:to>
      <xdr:col>41</xdr:col>
      <xdr:colOff>101600</xdr:colOff>
      <xdr:row>57</xdr:row>
      <xdr:rowOff>65704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56831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32341</xdr:rowOff>
    </xdr:from>
    <xdr:to>
      <xdr:col>36</xdr:col>
      <xdr:colOff>165100</xdr:colOff>
      <xdr:row>54</xdr:row>
      <xdr:rowOff>133941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2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150468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06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106119</xdr:rowOff>
    </xdr:from>
    <xdr:to>
      <xdr:col>55</xdr:col>
      <xdr:colOff>0</xdr:colOff>
      <xdr:row>77</xdr:row>
      <xdr:rowOff>107559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136319"/>
          <a:ext cx="838200" cy="17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15879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87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106119</xdr:rowOff>
    </xdr:from>
    <xdr:to>
      <xdr:col>50</xdr:col>
      <xdr:colOff>114300</xdr:colOff>
      <xdr:row>77</xdr:row>
      <xdr:rowOff>117571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136319"/>
          <a:ext cx="889000" cy="18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151658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91053</xdr:rowOff>
    </xdr:from>
    <xdr:to>
      <xdr:col>45</xdr:col>
      <xdr:colOff>177800</xdr:colOff>
      <xdr:row>77</xdr:row>
      <xdr:rowOff>117571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29270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42801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69839</xdr:rowOff>
    </xdr:from>
    <xdr:to>
      <xdr:col>41</xdr:col>
      <xdr:colOff>50800</xdr:colOff>
      <xdr:row>77</xdr:row>
      <xdr:rowOff>91053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100039"/>
          <a:ext cx="889000" cy="19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49682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143153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7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56759</xdr:rowOff>
    </xdr:from>
    <xdr:to>
      <xdr:col>55</xdr:col>
      <xdr:colOff>50800</xdr:colOff>
      <xdr:row>77</xdr:row>
      <xdr:rowOff>158359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5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35186</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55319</xdr:rowOff>
    </xdr:from>
    <xdr:to>
      <xdr:col>50</xdr:col>
      <xdr:colOff>165100</xdr:colOff>
      <xdr:row>76</xdr:row>
      <xdr:rowOff>156919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08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1995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86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66771</xdr:rowOff>
    </xdr:from>
    <xdr:to>
      <xdr:col>46</xdr:col>
      <xdr:colOff>38100</xdr:colOff>
      <xdr:row>77</xdr:row>
      <xdr:rowOff>168371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159498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3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40253</xdr:rowOff>
    </xdr:from>
    <xdr:to>
      <xdr:col>41</xdr:col>
      <xdr:colOff>101600</xdr:colOff>
      <xdr:row>77</xdr:row>
      <xdr:rowOff>141853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132980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33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19039</xdr:rowOff>
    </xdr:from>
    <xdr:to>
      <xdr:col>36</xdr:col>
      <xdr:colOff>165100</xdr:colOff>
      <xdr:row>76</xdr:row>
      <xdr:rowOff>120639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0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137167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82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54051</xdr:rowOff>
    </xdr:from>
    <xdr:to>
      <xdr:col>55</xdr:col>
      <xdr:colOff>0</xdr:colOff>
      <xdr:row>95</xdr:row>
      <xdr:rowOff>150540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5827451"/>
          <a:ext cx="838200" cy="6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54051</xdr:rowOff>
    </xdr:from>
    <xdr:to>
      <xdr:col>50</xdr:col>
      <xdr:colOff>114300</xdr:colOff>
      <xdr:row>94</xdr:row>
      <xdr:rowOff>97447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5827451"/>
          <a:ext cx="889000" cy="3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97447</xdr:rowOff>
    </xdr:from>
    <xdr:to>
      <xdr:col>45</xdr:col>
      <xdr:colOff>177800</xdr:colOff>
      <xdr:row>96</xdr:row>
      <xdr:rowOff>119983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213747"/>
          <a:ext cx="889000" cy="36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135126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109220</xdr:rowOff>
    </xdr:from>
    <xdr:to>
      <xdr:col>41</xdr:col>
      <xdr:colOff>50800</xdr:colOff>
      <xdr:row>96</xdr:row>
      <xdr:rowOff>119983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568420"/>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111492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128540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99740</xdr:rowOff>
    </xdr:from>
    <xdr:to>
      <xdr:col>55</xdr:col>
      <xdr:colOff>50800</xdr:colOff>
      <xdr:row>96</xdr:row>
      <xdr:rowOff>29890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78167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3251</xdr:rowOff>
    </xdr:from>
    <xdr:to>
      <xdr:col>50</xdr:col>
      <xdr:colOff>165100</xdr:colOff>
      <xdr:row>92</xdr:row>
      <xdr:rowOff>104851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577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121378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55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46647</xdr:rowOff>
    </xdr:from>
    <xdr:to>
      <xdr:col>46</xdr:col>
      <xdr:colOff>38100</xdr:colOff>
      <xdr:row>94</xdr:row>
      <xdr:rowOff>148247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1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164774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9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69183</xdr:rowOff>
    </xdr:from>
    <xdr:to>
      <xdr:col>41</xdr:col>
      <xdr:colOff>101600</xdr:colOff>
      <xdr:row>96</xdr:row>
      <xdr:rowOff>170783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161910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58420</xdr:rowOff>
    </xdr:from>
    <xdr:to>
      <xdr:col>36</xdr:col>
      <xdr:colOff>165100</xdr:colOff>
      <xdr:row>96</xdr:row>
      <xdr:rowOff>160020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151147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61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134259</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49359"/>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79944</xdr:rowOff>
    </xdr:from>
    <xdr:to>
      <xdr:col>81</xdr:col>
      <xdr:colOff>50800</xdr:colOff>
      <xdr:row>38</xdr:row>
      <xdr:rowOff>134259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595044"/>
          <a:ext cx="8890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54825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79944</xdr:rowOff>
    </xdr:from>
    <xdr:to>
      <xdr:col>76</xdr:col>
      <xdr:colOff>114300</xdr:colOff>
      <xdr:row>38</xdr:row>
      <xdr:rowOff>128453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595044"/>
          <a:ext cx="8890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128453</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43553"/>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15643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168759</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83459</xdr:rowOff>
    </xdr:from>
    <xdr:to>
      <xdr:col>81</xdr:col>
      <xdr:colOff>101600</xdr:colOff>
      <xdr:row>39</xdr:row>
      <xdr:rowOff>13609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4736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69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29144</xdr:rowOff>
    </xdr:from>
    <xdr:to>
      <xdr:col>76</xdr:col>
      <xdr:colOff>165100</xdr:colOff>
      <xdr:row>38</xdr:row>
      <xdr:rowOff>130744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121871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63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77653</xdr:rowOff>
    </xdr:from>
    <xdr:to>
      <xdr:col>72</xdr:col>
      <xdr:colOff>38100</xdr:colOff>
      <xdr:row>39</xdr:row>
      <xdr:rowOff>7803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170380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68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69196</xdr:rowOff>
    </xdr:from>
    <xdr:to>
      <xdr:col>85</xdr:col>
      <xdr:colOff>127000</xdr:colOff>
      <xdr:row>75</xdr:row>
      <xdr:rowOff>83198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27946"/>
          <a:ext cx="8382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20490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70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83198</xdr:rowOff>
    </xdr:from>
    <xdr:to>
      <xdr:col>81</xdr:col>
      <xdr:colOff>50800</xdr:colOff>
      <xdr:row>75</xdr:row>
      <xdr:rowOff>108134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41948"/>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95299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108134</xdr:rowOff>
    </xdr:from>
    <xdr:to>
      <xdr:col>76</xdr:col>
      <xdr:colOff>114300</xdr:colOff>
      <xdr:row>75</xdr:row>
      <xdr:rowOff>118802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6688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106577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118802</xdr:rowOff>
    </xdr:from>
    <xdr:to>
      <xdr:col>71</xdr:col>
      <xdr:colOff>177800</xdr:colOff>
      <xdr:row>75</xdr:row>
      <xdr:rowOff>119126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977552"/>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88231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89736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18396</xdr:rowOff>
    </xdr:from>
    <xdr:to>
      <xdr:col>85</xdr:col>
      <xdr:colOff>177800</xdr:colOff>
      <xdr:row>75</xdr:row>
      <xdr:rowOff>119996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168273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32398</xdr:rowOff>
    </xdr:from>
    <xdr:to>
      <xdr:col>81</xdr:col>
      <xdr:colOff>101600</xdr:colOff>
      <xdr:row>75</xdr:row>
      <xdr:rowOff>133998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125125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98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57334</xdr:rowOff>
    </xdr:from>
    <xdr:to>
      <xdr:col>76</xdr:col>
      <xdr:colOff>165100</xdr:colOff>
      <xdr:row>75</xdr:row>
      <xdr:rowOff>158934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150061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0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68002</xdr:rowOff>
    </xdr:from>
    <xdr:to>
      <xdr:col>72</xdr:col>
      <xdr:colOff>38100</xdr:colOff>
      <xdr:row>75</xdr:row>
      <xdr:rowOff>169602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2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160729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01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68326</xdr:rowOff>
    </xdr:from>
    <xdr:to>
      <xdr:col>67</xdr:col>
      <xdr:colOff>101600</xdr:colOff>
      <xdr:row>75</xdr:row>
      <xdr:rowOff>169926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161053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0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65382</xdr:rowOff>
    </xdr:from>
    <xdr:to>
      <xdr:col>85</xdr:col>
      <xdr:colOff>127000</xdr:colOff>
      <xdr:row>97</xdr:row>
      <xdr:rowOff>67280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96032"/>
          <a:ext cx="8382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59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67280</xdr:rowOff>
    </xdr:from>
    <xdr:to>
      <xdr:col>81</xdr:col>
      <xdr:colOff>50800</xdr:colOff>
      <xdr:row>97</xdr:row>
      <xdr:rowOff>101913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697930"/>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28328</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83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31663</xdr:rowOff>
    </xdr:from>
    <xdr:to>
      <xdr:col>76</xdr:col>
      <xdr:colOff>114300</xdr:colOff>
      <xdr:row>97</xdr:row>
      <xdr:rowOff>101913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662313"/>
          <a:ext cx="889000" cy="7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41426</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8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31663</xdr:rowOff>
    </xdr:from>
    <xdr:to>
      <xdr:col>71</xdr:col>
      <xdr:colOff>177800</xdr:colOff>
      <xdr:row>97</xdr:row>
      <xdr:rowOff>106302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662313"/>
          <a:ext cx="889000" cy="7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46593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8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43781</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8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14582</xdr:rowOff>
    </xdr:from>
    <xdr:to>
      <xdr:col>85</xdr:col>
      <xdr:colOff>177800</xdr:colOff>
      <xdr:row>97</xdr:row>
      <xdr:rowOff>116182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164459</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2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16480</xdr:rowOff>
    </xdr:from>
    <xdr:to>
      <xdr:col>81</xdr:col>
      <xdr:colOff>101600</xdr:colOff>
      <xdr:row>97</xdr:row>
      <xdr:rowOff>118080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134607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42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51113</xdr:rowOff>
    </xdr:from>
    <xdr:to>
      <xdr:col>76</xdr:col>
      <xdr:colOff>165100</xdr:colOff>
      <xdr:row>97</xdr:row>
      <xdr:rowOff>152713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169240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45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152313</xdr:rowOff>
    </xdr:from>
    <xdr:to>
      <xdr:col>72</xdr:col>
      <xdr:colOff>38100</xdr:colOff>
      <xdr:row>97</xdr:row>
      <xdr:rowOff>82463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98990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38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55502</xdr:rowOff>
    </xdr:from>
    <xdr:to>
      <xdr:col>67</xdr:col>
      <xdr:colOff>101600</xdr:colOff>
      <xdr:row>97</xdr:row>
      <xdr:rowOff>157102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2179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46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132026</xdr:rowOff>
    </xdr:from>
    <xdr:to>
      <xdr:col>116</xdr:col>
      <xdr:colOff>63500</xdr:colOff>
      <xdr:row>38</xdr:row>
      <xdr:rowOff>108676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132776"/>
          <a:ext cx="838200" cy="49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48223</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20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108676</xdr:rowOff>
    </xdr:from>
    <xdr:to>
      <xdr:col>111</xdr:col>
      <xdr:colOff>177800</xdr:colOff>
      <xdr:row>38</xdr:row>
      <xdr:rowOff>116024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23776"/>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147754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87775</xdr:rowOff>
    </xdr:from>
    <xdr:to>
      <xdr:col>107</xdr:col>
      <xdr:colOff>50800</xdr:colOff>
      <xdr:row>38</xdr:row>
      <xdr:rowOff>116024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602875"/>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62356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3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81244</xdr:rowOff>
    </xdr:from>
    <xdr:to>
      <xdr:col>102</xdr:col>
      <xdr:colOff>114300</xdr:colOff>
      <xdr:row>38</xdr:row>
      <xdr:rowOff>87775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59634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85706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5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104484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81226</xdr:rowOff>
    </xdr:from>
    <xdr:to>
      <xdr:col>116</xdr:col>
      <xdr:colOff>114300</xdr:colOff>
      <xdr:row>36</xdr:row>
      <xdr:rowOff>11376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08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104103</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93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57876</xdr:rowOff>
    </xdr:from>
    <xdr:to>
      <xdr:col>112</xdr:col>
      <xdr:colOff>38100</xdr:colOff>
      <xdr:row>38</xdr:row>
      <xdr:rowOff>159476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5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150603</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66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65224</xdr:rowOff>
    </xdr:from>
    <xdr:to>
      <xdr:col>107</xdr:col>
      <xdr:colOff>101600</xdr:colOff>
      <xdr:row>38</xdr:row>
      <xdr:rowOff>166824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157951</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673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36975</xdr:rowOff>
    </xdr:from>
    <xdr:to>
      <xdr:col>102</xdr:col>
      <xdr:colOff>165100</xdr:colOff>
      <xdr:row>38</xdr:row>
      <xdr:rowOff>138575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129702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6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30444</xdr:rowOff>
    </xdr:from>
    <xdr:to>
      <xdr:col>98</xdr:col>
      <xdr:colOff>38100</xdr:colOff>
      <xdr:row>38</xdr:row>
      <xdr:rowOff>132044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5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123171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63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112116</xdr:rowOff>
    </xdr:from>
    <xdr:to>
      <xdr:col>116</xdr:col>
      <xdr:colOff>63500</xdr:colOff>
      <xdr:row>57</xdr:row>
      <xdr:rowOff>125222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884766"/>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25481</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2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112116</xdr:rowOff>
    </xdr:from>
    <xdr:to>
      <xdr:col>111</xdr:col>
      <xdr:colOff>177800</xdr:colOff>
      <xdr:row>57</xdr:row>
      <xdr:rowOff>123469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884766"/>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122864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159931</xdr:rowOff>
    </xdr:from>
    <xdr:to>
      <xdr:col>107</xdr:col>
      <xdr:colOff>50800</xdr:colOff>
      <xdr:row>57</xdr:row>
      <xdr:rowOff>123469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761131"/>
          <a:ext cx="889000" cy="1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19989</xdr:rowOff>
    </xdr:from>
    <xdr:to>
      <xdr:col>102</xdr:col>
      <xdr:colOff>114300</xdr:colOff>
      <xdr:row>56</xdr:row>
      <xdr:rowOff>159931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621189"/>
          <a:ext cx="889000" cy="13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49954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28389</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74422</xdr:rowOff>
    </xdr:from>
    <xdr:to>
      <xdr:col>116</xdr:col>
      <xdr:colOff>114300</xdr:colOff>
      <xdr:row>58</xdr:row>
      <xdr:rowOff>4572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8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52849</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61316</xdr:rowOff>
    </xdr:from>
    <xdr:to>
      <xdr:col>112</xdr:col>
      <xdr:colOff>38100</xdr:colOff>
      <xdr:row>57</xdr:row>
      <xdr:rowOff>162916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8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154043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92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72669</xdr:rowOff>
    </xdr:from>
    <xdr:to>
      <xdr:col>107</xdr:col>
      <xdr:colOff>101600</xdr:colOff>
      <xdr:row>58</xdr:row>
      <xdr:rowOff>2819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165396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93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109131</xdr:rowOff>
    </xdr:from>
    <xdr:to>
      <xdr:col>102</xdr:col>
      <xdr:colOff>165100</xdr:colOff>
      <xdr:row>57</xdr:row>
      <xdr:rowOff>39281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7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55808</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94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140639</xdr:rowOff>
    </xdr:from>
    <xdr:to>
      <xdr:col>98</xdr:col>
      <xdr:colOff>38100</xdr:colOff>
      <xdr:row>56</xdr:row>
      <xdr:rowOff>70789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5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87316</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93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18314</xdr:rowOff>
    </xdr:from>
    <xdr:to>
      <xdr:col>116</xdr:col>
      <xdr:colOff>63500</xdr:colOff>
      <xdr:row>75</xdr:row>
      <xdr:rowOff>130602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534164"/>
          <a:ext cx="838200" cy="45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63588</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50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18314</xdr:rowOff>
    </xdr:from>
    <xdr:to>
      <xdr:col>111</xdr:col>
      <xdr:colOff>177800</xdr:colOff>
      <xdr:row>73</xdr:row>
      <xdr:rowOff>56307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534164"/>
          <a:ext cx="8890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77568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9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56307</xdr:rowOff>
    </xdr:from>
    <xdr:to>
      <xdr:col>107</xdr:col>
      <xdr:colOff>50800</xdr:colOff>
      <xdr:row>73</xdr:row>
      <xdr:rowOff>60285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572157"/>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85615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58547</xdr:rowOff>
    </xdr:from>
    <xdr:to>
      <xdr:col>102</xdr:col>
      <xdr:colOff>114300</xdr:colOff>
      <xdr:row>73</xdr:row>
      <xdr:rowOff>60285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574397"/>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53199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43644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79802</xdr:rowOff>
    </xdr:from>
    <xdr:to>
      <xdr:col>116</xdr:col>
      <xdr:colOff>114300</xdr:colOff>
      <xdr:row>76</xdr:row>
      <xdr:rowOff>9953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385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58229</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138964</xdr:rowOff>
    </xdr:from>
    <xdr:to>
      <xdr:col>112</xdr:col>
      <xdr:colOff>38100</xdr:colOff>
      <xdr:row>73</xdr:row>
      <xdr:rowOff>69114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4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85641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2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5507</xdr:rowOff>
    </xdr:from>
    <xdr:to>
      <xdr:col>107</xdr:col>
      <xdr:colOff>101600</xdr:colOff>
      <xdr:row>73</xdr:row>
      <xdr:rowOff>107107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5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123634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29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9485</xdr:rowOff>
    </xdr:from>
    <xdr:to>
      <xdr:col>102</xdr:col>
      <xdr:colOff>165100</xdr:colOff>
      <xdr:row>73</xdr:row>
      <xdr:rowOff>111085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5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127612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3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7747</xdr:rowOff>
    </xdr:from>
    <xdr:to>
      <xdr:col>98</xdr:col>
      <xdr:colOff>38100</xdr:colOff>
      <xdr:row>73</xdr:row>
      <xdr:rowOff>109347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5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125874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2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481,650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76,244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％）の増となった。最も大きな割合を占め、増加の大きかった補助費等では、住民一人当たり</a:t>
          </a:r>
          <a:r>
            <a:rPr kumimoji="1" lang="en-US" altLang="ja-JP" sz="1300">
              <a:latin typeface="ＭＳ Ｐゴシック" panose="020B0600070205080204" pitchFamily="50" charset="-128"/>
              <a:ea typeface="ＭＳ Ｐゴシック" panose="020B0600070205080204" pitchFamily="50" charset="-128"/>
            </a:rPr>
            <a:t>148,714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112,416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309.7</a:t>
          </a:r>
          <a:r>
            <a:rPr kumimoji="1" lang="ja-JP" altLang="en-US" sz="1300">
              <a:latin typeface="ＭＳ Ｐゴシック" panose="020B0600070205080204" pitchFamily="50" charset="-128"/>
              <a:ea typeface="ＭＳ Ｐゴシック" panose="020B0600070205080204" pitchFamily="50" charset="-128"/>
            </a:rPr>
            <a:t>％）の増となっており、特別定額給付金給付事業費（住民一人当たり</a:t>
          </a:r>
          <a:r>
            <a:rPr kumimoji="1" lang="en-US" altLang="ja-JP" sz="1300">
              <a:latin typeface="ＭＳ Ｐゴシック" panose="020B0600070205080204" pitchFamily="50" charset="-128"/>
              <a:ea typeface="ＭＳ Ｐゴシック" panose="020B0600070205080204" pitchFamily="50" charset="-128"/>
            </a:rPr>
            <a:t>99,969</a:t>
          </a:r>
          <a:r>
            <a:rPr kumimoji="1" lang="ja-JP" altLang="en-US" sz="1300">
              <a:latin typeface="ＭＳ Ｐゴシック" panose="020B0600070205080204" pitchFamily="50" charset="-128"/>
              <a:ea typeface="ＭＳ Ｐゴシック" panose="020B0600070205080204" pitchFamily="50" charset="-128"/>
            </a:rPr>
            <a:t>円増）や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簡易水道事業会計など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事業会計が、地方公営企業法を適用し企業会計に移行した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ことによる、公営企業会計への負担金・補助金の増（住民一人当たり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7,997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latin typeface="ＭＳ Ｐゴシック" panose="020B0600070205080204" pitchFamily="50" charset="-128"/>
              <a:ea typeface="ＭＳ Ｐゴシック" panose="020B0600070205080204" pitchFamily="50" charset="-128"/>
            </a:rPr>
            <a:t>などの増が主な要因である。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次に大きく増加した人件費では、会計年度任用職員制度の開始により増加しており、住民一人当たり</a:t>
          </a:r>
          <a:r>
            <a:rPr kumimoji="1" lang="en-US" altLang="ja-JP" sz="1300">
              <a:latin typeface="ＭＳ Ｐゴシック" panose="020B0600070205080204" pitchFamily="50" charset="-128"/>
              <a:ea typeface="ＭＳ Ｐゴシック" panose="020B0600070205080204" pitchFamily="50" charset="-128"/>
            </a:rPr>
            <a:t>64,571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9,282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物件費は、会計年度任用職員制度の開始の影響による減はあったが、新型コロナウイルス感染症対策用品の購入や、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スクール関係による小中学校への情報機器購入などにより、住民一人当たり</a:t>
          </a:r>
          <a:r>
            <a:rPr kumimoji="1" lang="en-US" altLang="ja-JP" sz="1300">
              <a:latin typeface="ＭＳ Ｐゴシック" panose="020B0600070205080204" pitchFamily="50" charset="-128"/>
              <a:ea typeface="ＭＳ Ｐゴシック" panose="020B0600070205080204" pitchFamily="50" charset="-128"/>
            </a:rPr>
            <a:t>56,830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5,062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％）増、普通建設事業費は新庁舎建設事業費の減などにより住民一人当たり</a:t>
          </a:r>
          <a:r>
            <a:rPr kumimoji="1" lang="en-US" altLang="ja-JP" sz="1300">
              <a:latin typeface="ＭＳ Ｐゴシック" panose="020B0600070205080204" pitchFamily="50" charset="-128"/>
              <a:ea typeface="ＭＳ Ｐゴシック" panose="020B0600070205080204" pitchFamily="50" charset="-128"/>
            </a:rPr>
            <a:t>43,417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43,777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50.2</a:t>
          </a:r>
          <a:r>
            <a:rPr kumimoji="1" lang="ja-JP" altLang="en-US" sz="1300">
              <a:latin typeface="ＭＳ Ｐゴシック" panose="020B0600070205080204" pitchFamily="50" charset="-128"/>
              <a:ea typeface="ＭＳ Ｐゴシック" panose="020B0600070205080204" pitchFamily="50" charset="-128"/>
            </a:rPr>
            <a:t>％）の減、投資及び出資金の</a:t>
          </a:r>
          <a:r>
            <a:rPr kumimoji="1" lang="en-US" altLang="ja-JP" sz="1300">
              <a:latin typeface="ＭＳ Ｐゴシック" panose="020B0600070205080204" pitchFamily="50" charset="-128"/>
              <a:ea typeface="ＭＳ Ｐゴシック" panose="020B0600070205080204" pitchFamily="50" charset="-128"/>
            </a:rPr>
            <a:t>3,997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3,007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303.7</a:t>
          </a:r>
          <a:r>
            <a:rPr kumimoji="1" lang="ja-JP" altLang="en-US" sz="1300">
              <a:latin typeface="ＭＳ Ｐゴシック" panose="020B0600070205080204" pitchFamily="50" charset="-128"/>
              <a:ea typeface="ＭＳ Ｐゴシック" panose="020B0600070205080204" pitchFamily="50" charset="-128"/>
            </a:rPr>
            <a:t>％）増と繰出金の</a:t>
          </a:r>
          <a:r>
            <a:rPr kumimoji="1" lang="en-US" altLang="ja-JP" sz="1300">
              <a:latin typeface="ＭＳ Ｐゴシック" panose="020B0600070205080204" pitchFamily="50" charset="-128"/>
              <a:ea typeface="ＭＳ Ｐゴシック" panose="020B0600070205080204" pitchFamily="50" charset="-128"/>
            </a:rPr>
            <a:t>31,449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9,956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％）減は簡易水道事業会計など</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事業会計が地方公営企業法を適用し企業会計に移行したことが主な要因である。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そのほか、扶助費が住民一人当たり</a:t>
          </a:r>
          <a:r>
            <a:rPr kumimoji="1" lang="en-US" altLang="ja-JP" sz="1300">
              <a:latin typeface="ＭＳ Ｐゴシック" panose="020B0600070205080204" pitchFamily="50" charset="-128"/>
              <a:ea typeface="ＭＳ Ｐゴシック" panose="020B0600070205080204" pitchFamily="50" charset="-128"/>
            </a:rPr>
            <a:t>77,735</a:t>
          </a:r>
          <a:r>
            <a:rPr kumimoji="1" lang="ja-JP" altLang="en-US" sz="1300">
              <a:latin typeface="ＭＳ Ｐゴシック" panose="020B0600070205080204" pitchFamily="50" charset="-128"/>
              <a:ea typeface="ＭＳ Ｐゴシック" panose="020B0600070205080204" pitchFamily="50" charset="-128"/>
            </a:rPr>
            <a:t>円、公債費が住民一人当たり</a:t>
          </a:r>
          <a:r>
            <a:rPr kumimoji="1" lang="en-US" altLang="ja-JP" sz="1300">
              <a:latin typeface="ＭＳ Ｐゴシック" panose="020B0600070205080204" pitchFamily="50" charset="-128"/>
              <a:ea typeface="ＭＳ Ｐゴシック" panose="020B0600070205080204" pitchFamily="50" charset="-128"/>
            </a:rPr>
            <a:t>34,701</a:t>
          </a:r>
          <a:r>
            <a:rPr kumimoji="1" lang="ja-JP" altLang="en-US" sz="1300">
              <a:latin typeface="ＭＳ Ｐゴシック" panose="020B0600070205080204" pitchFamily="50" charset="-128"/>
              <a:ea typeface="ＭＳ Ｐゴシック" panose="020B0600070205080204" pitchFamily="50" charset="-128"/>
            </a:rPr>
            <a:t>円、積立金が住民一人当たり</a:t>
          </a:r>
          <a:r>
            <a:rPr kumimoji="1" lang="en-US" altLang="ja-JP" sz="1300">
              <a:latin typeface="ＭＳ Ｐゴシック" panose="020B0600070205080204" pitchFamily="50" charset="-128"/>
              <a:ea typeface="ＭＳ Ｐゴシック" panose="020B0600070205080204" pitchFamily="50" charset="-128"/>
            </a:rPr>
            <a:t>10,751</a:t>
          </a:r>
          <a:r>
            <a:rPr kumimoji="1" lang="ja-JP" altLang="en-US" sz="1300">
              <a:latin typeface="ＭＳ Ｐゴシック" panose="020B0600070205080204" pitchFamily="50" charset="-128"/>
              <a:ea typeface="ＭＳ Ｐゴシック" panose="020B0600070205080204" pitchFamily="50" charset="-128"/>
            </a:rPr>
            <a:t>円、貸付金が住民一人当たり</a:t>
          </a:r>
          <a:r>
            <a:rPr kumimoji="1" lang="en-US" altLang="ja-JP" sz="1300">
              <a:latin typeface="ＭＳ Ｐゴシック" panose="020B0600070205080204" pitchFamily="50" charset="-128"/>
              <a:ea typeface="ＭＳ Ｐゴシック" panose="020B0600070205080204" pitchFamily="50" charset="-128"/>
            </a:rPr>
            <a:t>6,880</a:t>
          </a:r>
          <a:r>
            <a:rPr kumimoji="1" lang="ja-JP" altLang="en-US" sz="1300">
              <a:latin typeface="ＭＳ Ｐゴシック" panose="020B0600070205080204" pitchFamily="50" charset="-128"/>
              <a:ea typeface="ＭＳ Ｐゴシック" panose="020B0600070205080204" pitchFamily="50" charset="-128"/>
            </a:rPr>
            <a:t>円などとなっている。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岐阜県大垣市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160,794
155,128
206.57
79,960,576
77,446,374
2,221,653
36,173,659
69,348,962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133169</xdr:rowOff>
    </xdr:from>
    <xdr:to>
      <xdr:col>24</xdr:col>
      <xdr:colOff>63500</xdr:colOff>
      <xdr:row>35</xdr:row>
      <xdr:rowOff>157661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3391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149333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0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76019</xdr:rowOff>
    </xdr:from>
    <xdr:to>
      <xdr:col>19</xdr:col>
      <xdr:colOff>177800</xdr:colOff>
      <xdr:row>35</xdr:row>
      <xdr:rowOff>133169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7676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78031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76019</xdr:rowOff>
    </xdr:from>
    <xdr:to>
      <xdr:col>15</xdr:col>
      <xdr:colOff>50800</xdr:colOff>
      <xdr:row>35</xdr:row>
      <xdr:rowOff>134801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767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47007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134801</xdr:rowOff>
    </xdr:from>
    <xdr:to>
      <xdr:col>10</xdr:col>
      <xdr:colOff>114300</xdr:colOff>
      <xdr:row>36</xdr:row>
      <xdr:rowOff>71120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3555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64969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33944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85288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82369</xdr:rowOff>
    </xdr:from>
    <xdr:to>
      <xdr:col>20</xdr:col>
      <xdr:colOff>38100</xdr:colOff>
      <xdr:row>36</xdr:row>
      <xdr:rowOff>12519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7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25219</xdr:rowOff>
    </xdr:from>
    <xdr:to>
      <xdr:col>15</xdr:col>
      <xdr:colOff>101600</xdr:colOff>
      <xdr:row>35</xdr:row>
      <xdr:rowOff>126819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84001</xdr:rowOff>
    </xdr:from>
    <xdr:to>
      <xdr:col>10</xdr:col>
      <xdr:colOff>165100</xdr:colOff>
      <xdr:row>36</xdr:row>
      <xdr:rowOff>14151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113047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20700</xdr:rowOff>
    </xdr:from>
    <xdr:to>
      <xdr:col>24</xdr:col>
      <xdr:colOff>62865</xdr:colOff>
      <xdr:row>54</xdr:row>
      <xdr:rowOff>84058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4650"/>
          <a:ext cx="1270" cy="577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87885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34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84058</xdr:rowOff>
    </xdr:from>
    <xdr:to>
      <xdr:col>24</xdr:col>
      <xdr:colOff>152400</xdr:colOff>
      <xdr:row>54</xdr:row>
      <xdr:rowOff>84058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138827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20700</xdr:rowOff>
    </xdr:from>
    <xdr:to>
      <xdr:col>24</xdr:col>
      <xdr:colOff>152400</xdr:colOff>
      <xdr:row>51</xdr:row>
      <xdr:rowOff>20700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125801</xdr:rowOff>
    </xdr:from>
    <xdr:to>
      <xdr:col>24</xdr:col>
      <xdr:colOff>63500</xdr:colOff>
      <xdr:row>56</xdr:row>
      <xdr:rowOff>161792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212651"/>
          <a:ext cx="838200" cy="55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39018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8954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16141</xdr:rowOff>
    </xdr:from>
    <xdr:to>
      <xdr:col>24</xdr:col>
      <xdr:colOff>114300</xdr:colOff>
      <xdr:row>53</xdr:row>
      <xdr:rowOff>117741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10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161792</xdr:rowOff>
    </xdr:from>
    <xdr:to>
      <xdr:col>19</xdr:col>
      <xdr:colOff>177800</xdr:colOff>
      <xdr:row>58</xdr:row>
      <xdr:rowOff>49842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62992"/>
          <a:ext cx="889000" cy="2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152277</xdr:rowOff>
    </xdr:from>
    <xdr:to>
      <xdr:col>20</xdr:col>
      <xdr:colOff>38100</xdr:colOff>
      <xdr:row>59</xdr:row>
      <xdr:rowOff>82427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9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73554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49842</xdr:rowOff>
    </xdr:from>
    <xdr:to>
      <xdr:col>15</xdr:col>
      <xdr:colOff>50800</xdr:colOff>
      <xdr:row>59</xdr:row>
      <xdr:rowOff>21505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93942"/>
          <a:ext cx="889000" cy="14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8753</xdr:rowOff>
    </xdr:from>
    <xdr:to>
      <xdr:col>15</xdr:col>
      <xdr:colOff>101600</xdr:colOff>
      <xdr:row>59</xdr:row>
      <xdr:rowOff>110353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1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101480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2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21505</xdr:rowOff>
    </xdr:from>
    <xdr:to>
      <xdr:col>10</xdr:col>
      <xdr:colOff>114300</xdr:colOff>
      <xdr:row>59</xdr:row>
      <xdr:rowOff>67545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37055"/>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4144</xdr:rowOff>
    </xdr:from>
    <xdr:to>
      <xdr:col>10</xdr:col>
      <xdr:colOff>165100</xdr:colOff>
      <xdr:row>59</xdr:row>
      <xdr:rowOff>105744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96871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21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152505</xdr:rowOff>
    </xdr:from>
    <xdr:to>
      <xdr:col>6</xdr:col>
      <xdr:colOff>38100</xdr:colOff>
      <xdr:row>59</xdr:row>
      <xdr:rowOff>82655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9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99182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87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75001</xdr:rowOff>
    </xdr:from>
    <xdr:to>
      <xdr:col>24</xdr:col>
      <xdr:colOff>114300</xdr:colOff>
      <xdr:row>54</xdr:row>
      <xdr:rowOff>5151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16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53428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4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110992</xdr:rowOff>
    </xdr:from>
    <xdr:to>
      <xdr:col>20</xdr:col>
      <xdr:colOff>38100</xdr:colOff>
      <xdr:row>57</xdr:row>
      <xdr:rowOff>41142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57669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48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170492</xdr:rowOff>
    </xdr:from>
    <xdr:to>
      <xdr:col>15</xdr:col>
      <xdr:colOff>101600</xdr:colOff>
      <xdr:row>58</xdr:row>
      <xdr:rowOff>100642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117169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7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142155</xdr:rowOff>
    </xdr:from>
    <xdr:to>
      <xdr:col>10</xdr:col>
      <xdr:colOff>165100</xdr:colOff>
      <xdr:row>59</xdr:row>
      <xdr:rowOff>72305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88832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16745</xdr:rowOff>
    </xdr:from>
    <xdr:to>
      <xdr:col>6</xdr:col>
      <xdr:colOff>38100</xdr:colOff>
      <xdr:row>59</xdr:row>
      <xdr:rowOff>118345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109472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22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144697</xdr:rowOff>
    </xdr:from>
    <xdr:to>
      <xdr:col>24</xdr:col>
      <xdr:colOff>63500</xdr:colOff>
      <xdr:row>77</xdr:row>
      <xdr:rowOff>125233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74897"/>
          <a:ext cx="838200" cy="15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13936</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01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115404</xdr:rowOff>
    </xdr:from>
    <xdr:to>
      <xdr:col>19</xdr:col>
      <xdr:colOff>177800</xdr:colOff>
      <xdr:row>77</xdr:row>
      <xdr:rowOff>125233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317054"/>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85967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7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115404</xdr:rowOff>
    </xdr:from>
    <xdr:to>
      <xdr:col>15</xdr:col>
      <xdr:colOff>50800</xdr:colOff>
      <xdr:row>77</xdr:row>
      <xdr:rowOff>168080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17054"/>
          <a:ext cx="889000" cy="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77051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3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129217</xdr:rowOff>
    </xdr:from>
    <xdr:to>
      <xdr:col>10</xdr:col>
      <xdr:colOff>114300</xdr:colOff>
      <xdr:row>77</xdr:row>
      <xdr:rowOff>168080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159417"/>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100499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131335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3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93897</xdr:rowOff>
    </xdr:from>
    <xdr:to>
      <xdr:col>24</xdr:col>
      <xdr:colOff>114300</xdr:colOff>
      <xdr:row>77</xdr:row>
      <xdr:rowOff>24047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72324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0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74433</xdr:rowOff>
    </xdr:from>
    <xdr:to>
      <xdr:col>20</xdr:col>
      <xdr:colOff>38100</xdr:colOff>
      <xdr:row>78</xdr:row>
      <xdr:rowOff>4583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167160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6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64604</xdr:rowOff>
    </xdr:from>
    <xdr:to>
      <xdr:col>15</xdr:col>
      <xdr:colOff>101600</xdr:colOff>
      <xdr:row>77</xdr:row>
      <xdr:rowOff>166204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157331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5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117280</xdr:rowOff>
    </xdr:from>
    <xdr:to>
      <xdr:col>10</xdr:col>
      <xdr:colOff>165100</xdr:colOff>
      <xdr:row>78</xdr:row>
      <xdr:rowOff>47430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38557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1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78417</xdr:rowOff>
    </xdr:from>
    <xdr:to>
      <xdr:col>6</xdr:col>
      <xdr:colOff>38100</xdr:colOff>
      <xdr:row>77</xdr:row>
      <xdr:rowOff>8567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25094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8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53747</xdr:rowOff>
    </xdr:from>
    <xdr:to>
      <xdr:col>24</xdr:col>
      <xdr:colOff>63500</xdr:colOff>
      <xdr:row>98</xdr:row>
      <xdr:rowOff>83889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55847"/>
          <a:ext cx="8382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136695</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2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83889</xdr:rowOff>
    </xdr:from>
    <xdr:to>
      <xdr:col>19</xdr:col>
      <xdr:colOff>177800</xdr:colOff>
      <xdr:row>98</xdr:row>
      <xdr:rowOff>87644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85989"/>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146578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3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102634</xdr:rowOff>
    </xdr:from>
    <xdr:to>
      <xdr:col>15</xdr:col>
      <xdr:colOff>50800</xdr:colOff>
      <xdr:row>98</xdr:row>
      <xdr:rowOff>87644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33284"/>
          <a:ext cx="889000" cy="15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6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152828</xdr:rowOff>
    </xdr:from>
    <xdr:to>
      <xdr:col>10</xdr:col>
      <xdr:colOff>114300</xdr:colOff>
      <xdr:row>97</xdr:row>
      <xdr:rowOff>102634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612028"/>
          <a:ext cx="889000" cy="12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95634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49137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2947</xdr:rowOff>
    </xdr:from>
    <xdr:to>
      <xdr:col>24</xdr:col>
      <xdr:colOff>114300</xdr:colOff>
      <xdr:row>98</xdr:row>
      <xdr:rowOff>104547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152824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33089</xdr:rowOff>
    </xdr:from>
    <xdr:to>
      <xdr:col>20</xdr:col>
      <xdr:colOff>38100</xdr:colOff>
      <xdr:row>98</xdr:row>
      <xdr:rowOff>134689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125816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36844</xdr:rowOff>
    </xdr:from>
    <xdr:to>
      <xdr:col>15</xdr:col>
      <xdr:colOff>101600</xdr:colOff>
      <xdr:row>98</xdr:row>
      <xdr:rowOff>138444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129571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51834</xdr:rowOff>
    </xdr:from>
    <xdr:to>
      <xdr:col>10</xdr:col>
      <xdr:colOff>165100</xdr:colOff>
      <xdr:row>97</xdr:row>
      <xdr:rowOff>153434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144561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7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102028</xdr:rowOff>
    </xdr:from>
    <xdr:to>
      <xdr:col>6</xdr:col>
      <xdr:colOff>38100</xdr:colOff>
      <xdr:row>97</xdr:row>
      <xdr:rowOff>32178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48705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3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85027</xdr:rowOff>
    </xdr:from>
    <xdr:to>
      <xdr:col>55</xdr:col>
      <xdr:colOff>0</xdr:colOff>
      <xdr:row>38</xdr:row>
      <xdr:rowOff>85407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600127"/>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77868</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78169</xdr:rowOff>
    </xdr:from>
    <xdr:to>
      <xdr:col>50</xdr:col>
      <xdr:colOff>114300</xdr:colOff>
      <xdr:row>38</xdr:row>
      <xdr:rowOff>85407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593269"/>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7002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73216</xdr:rowOff>
    </xdr:from>
    <xdr:to>
      <xdr:col>45</xdr:col>
      <xdr:colOff>177800</xdr:colOff>
      <xdr:row>38</xdr:row>
      <xdr:rowOff>78169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58831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163022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73216</xdr:rowOff>
    </xdr:from>
    <xdr:to>
      <xdr:col>41</xdr:col>
      <xdr:colOff>50800</xdr:colOff>
      <xdr:row>38</xdr:row>
      <xdr:rowOff>88456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58831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146257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1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34227</xdr:rowOff>
    </xdr:from>
    <xdr:to>
      <xdr:col>55</xdr:col>
      <xdr:colOff>50800</xdr:colOff>
      <xdr:row>38</xdr:row>
      <xdr:rowOff>135827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120604</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64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34607</xdr:rowOff>
    </xdr:from>
    <xdr:to>
      <xdr:col>50</xdr:col>
      <xdr:colOff>165100</xdr:colOff>
      <xdr:row>38</xdr:row>
      <xdr:rowOff>136207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127334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42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27369</xdr:rowOff>
    </xdr:from>
    <xdr:to>
      <xdr:col>46</xdr:col>
      <xdr:colOff>38100</xdr:colOff>
      <xdr:row>38</xdr:row>
      <xdr:rowOff>128969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120096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3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22416</xdr:rowOff>
    </xdr:from>
    <xdr:to>
      <xdr:col>41</xdr:col>
      <xdr:colOff>101600</xdr:colOff>
      <xdr:row>38</xdr:row>
      <xdr:rowOff>124016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115143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130383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45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22611</xdr:rowOff>
    </xdr:from>
    <xdr:to>
      <xdr:col>55</xdr:col>
      <xdr:colOff>0</xdr:colOff>
      <xdr:row>57</xdr:row>
      <xdr:rowOff>22611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795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55862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485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22611</xdr:rowOff>
    </xdr:from>
    <xdr:to>
      <xdr:col>50</xdr:col>
      <xdr:colOff>114300</xdr:colOff>
      <xdr:row>57</xdr:row>
      <xdr:rowOff>56764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795261"/>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155181</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50683</xdr:rowOff>
    </xdr:from>
    <xdr:to>
      <xdr:col>45</xdr:col>
      <xdr:colOff>177800</xdr:colOff>
      <xdr:row>57</xdr:row>
      <xdr:rowOff>56764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823333"/>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154632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45517</xdr:rowOff>
    </xdr:from>
    <xdr:to>
      <xdr:col>41</xdr:col>
      <xdr:colOff>50800</xdr:colOff>
      <xdr:row>57</xdr:row>
      <xdr:rowOff>50683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818167"/>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112981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138173</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143261</xdr:rowOff>
    </xdr:from>
    <xdr:to>
      <xdr:col>55</xdr:col>
      <xdr:colOff>50800</xdr:colOff>
      <xdr:row>57</xdr:row>
      <xdr:rowOff>73411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121688</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2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143261</xdr:rowOff>
    </xdr:from>
    <xdr:to>
      <xdr:col>50</xdr:col>
      <xdr:colOff>165100</xdr:colOff>
      <xdr:row>57</xdr:row>
      <xdr:rowOff>73411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64538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5964</xdr:rowOff>
    </xdr:from>
    <xdr:to>
      <xdr:col>46</xdr:col>
      <xdr:colOff>38100</xdr:colOff>
      <xdr:row>57</xdr:row>
      <xdr:rowOff>107564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98691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87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171333</xdr:rowOff>
    </xdr:from>
    <xdr:to>
      <xdr:col>41</xdr:col>
      <xdr:colOff>101600</xdr:colOff>
      <xdr:row>57</xdr:row>
      <xdr:rowOff>101483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7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92610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86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166167</xdr:rowOff>
    </xdr:from>
    <xdr:to>
      <xdr:col>36</xdr:col>
      <xdr:colOff>165100</xdr:colOff>
      <xdr:row>57</xdr:row>
      <xdr:rowOff>96317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87444</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8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129566</xdr:rowOff>
    </xdr:from>
    <xdr:to>
      <xdr:col>54</xdr:col>
      <xdr:colOff>189865</xdr:colOff>
      <xdr:row>79</xdr:row>
      <xdr:rowOff>97561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302516"/>
          <a:ext cx="127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101388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6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97561</xdr:rowOff>
    </xdr:from>
    <xdr:to>
      <xdr:col>55</xdr:col>
      <xdr:colOff>88900</xdr:colOff>
      <xdr:row>79</xdr:row>
      <xdr:rowOff>97561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64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76243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20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129566</xdr:rowOff>
    </xdr:from>
    <xdr:to>
      <xdr:col>55</xdr:col>
      <xdr:colOff>88900</xdr:colOff>
      <xdr:row>71</xdr:row>
      <xdr:rowOff>129566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30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13094</xdr:rowOff>
    </xdr:from>
    <xdr:to>
      <xdr:col>55</xdr:col>
      <xdr:colOff>0</xdr:colOff>
      <xdr:row>78</xdr:row>
      <xdr:rowOff>91046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14744"/>
          <a:ext cx="838200" cy="24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147566</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7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169139</xdr:rowOff>
    </xdr:from>
    <xdr:to>
      <xdr:col>55</xdr:col>
      <xdr:colOff>50800</xdr:colOff>
      <xdr:row>77</xdr:row>
      <xdr:rowOff>99289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9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48640</xdr:rowOff>
    </xdr:from>
    <xdr:to>
      <xdr:col>50</xdr:col>
      <xdr:colOff>114300</xdr:colOff>
      <xdr:row>78</xdr:row>
      <xdr:rowOff>91046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421740"/>
          <a:ext cx="8890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13463</xdr:rowOff>
    </xdr:from>
    <xdr:to>
      <xdr:col>50</xdr:col>
      <xdr:colOff>165100</xdr:colOff>
      <xdr:row>78</xdr:row>
      <xdr:rowOff>115063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8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131590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1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164922</xdr:rowOff>
    </xdr:from>
    <xdr:to>
      <xdr:col>45</xdr:col>
      <xdr:colOff>177800</xdr:colOff>
      <xdr:row>78</xdr:row>
      <xdr:rowOff>48640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366572"/>
          <a:ext cx="8890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39866</xdr:rowOff>
    </xdr:from>
    <xdr:to>
      <xdr:col>46</xdr:col>
      <xdr:colOff>38100</xdr:colOff>
      <xdr:row>78</xdr:row>
      <xdr:rowOff>141466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41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132593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5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32296</xdr:rowOff>
    </xdr:from>
    <xdr:to>
      <xdr:col>41</xdr:col>
      <xdr:colOff>50800</xdr:colOff>
      <xdr:row>77</xdr:row>
      <xdr:rowOff>164922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33946"/>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43980</xdr:rowOff>
    </xdr:from>
    <xdr:to>
      <xdr:col>41</xdr:col>
      <xdr:colOff>101600</xdr:colOff>
      <xdr:row>78</xdr:row>
      <xdr:rowOff>145580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4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136707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5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23749</xdr:rowOff>
    </xdr:from>
    <xdr:to>
      <xdr:col>36</xdr:col>
      <xdr:colOff>165100</xdr:colOff>
      <xdr:row>78</xdr:row>
      <xdr:rowOff>125349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39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116476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4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133744</xdr:rowOff>
    </xdr:from>
    <xdr:to>
      <xdr:col>55</xdr:col>
      <xdr:colOff>50800</xdr:colOff>
      <xdr:row>77</xdr:row>
      <xdr:rowOff>63894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156621</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0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40246</xdr:rowOff>
    </xdr:from>
    <xdr:to>
      <xdr:col>50</xdr:col>
      <xdr:colOff>165100</xdr:colOff>
      <xdr:row>78</xdr:row>
      <xdr:rowOff>141846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132973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5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169290</xdr:rowOff>
    </xdr:from>
    <xdr:to>
      <xdr:col>46</xdr:col>
      <xdr:colOff>38100</xdr:colOff>
      <xdr:row>78</xdr:row>
      <xdr:rowOff>99440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115967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14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114122</xdr:rowOff>
    </xdr:from>
    <xdr:to>
      <xdr:col>41</xdr:col>
      <xdr:colOff>101600</xdr:colOff>
      <xdr:row>78</xdr:row>
      <xdr:rowOff>44272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60799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0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152946</xdr:rowOff>
    </xdr:from>
    <xdr:to>
      <xdr:col>36</xdr:col>
      <xdr:colOff>165100</xdr:colOff>
      <xdr:row>77</xdr:row>
      <xdr:rowOff>83096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99623</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95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148844</xdr:rowOff>
    </xdr:from>
    <xdr:to>
      <xdr:col>55</xdr:col>
      <xdr:colOff>0</xdr:colOff>
      <xdr:row>96</xdr:row>
      <xdr:rowOff>101448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436594"/>
          <a:ext cx="838200" cy="1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118025</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34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148844</xdr:rowOff>
    </xdr:from>
    <xdr:to>
      <xdr:col>50</xdr:col>
      <xdr:colOff>114300</xdr:colOff>
      <xdr:row>97</xdr:row>
      <xdr:rowOff>23457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436594"/>
          <a:ext cx="889000" cy="2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33304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127927</xdr:rowOff>
    </xdr:from>
    <xdr:to>
      <xdr:col>45</xdr:col>
      <xdr:colOff>177800</xdr:colOff>
      <xdr:row>97</xdr:row>
      <xdr:rowOff>23457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587127"/>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90136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2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28524</xdr:rowOff>
    </xdr:from>
    <xdr:to>
      <xdr:col>41</xdr:col>
      <xdr:colOff>50800</xdr:colOff>
      <xdr:row>96</xdr:row>
      <xdr:rowOff>127927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316274"/>
          <a:ext cx="889000" cy="27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40797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50648</xdr:rowOff>
    </xdr:from>
    <xdr:to>
      <xdr:col>55</xdr:col>
      <xdr:colOff>50800</xdr:colOff>
      <xdr:row>96</xdr:row>
      <xdr:rowOff>152248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29075</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4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98044</xdr:rowOff>
    </xdr:from>
    <xdr:to>
      <xdr:col>50</xdr:col>
      <xdr:colOff>165100</xdr:colOff>
      <xdr:row>96</xdr:row>
      <xdr:rowOff>28194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3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44721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144107</xdr:rowOff>
    </xdr:from>
    <xdr:to>
      <xdr:col>46</xdr:col>
      <xdr:colOff>38100</xdr:colOff>
      <xdr:row>97</xdr:row>
      <xdr:rowOff>74257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65384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69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77127</xdr:rowOff>
    </xdr:from>
    <xdr:to>
      <xdr:col>41</xdr:col>
      <xdr:colOff>101600</xdr:colOff>
      <xdr:row>97</xdr:row>
      <xdr:rowOff>7277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5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169854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62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149174</xdr:rowOff>
    </xdr:from>
    <xdr:to>
      <xdr:col>36</xdr:col>
      <xdr:colOff>165100</xdr:colOff>
      <xdr:row>95</xdr:row>
      <xdr:rowOff>79324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2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95851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0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21696</xdr:rowOff>
    </xdr:from>
    <xdr:to>
      <xdr:col>85</xdr:col>
      <xdr:colOff>127000</xdr:colOff>
      <xdr:row>38</xdr:row>
      <xdr:rowOff>30338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536796"/>
          <a:ext cx="8382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133357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34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21696</xdr:rowOff>
    </xdr:from>
    <xdr:to>
      <xdr:col>81</xdr:col>
      <xdr:colOff>50800</xdr:colOff>
      <xdr:row>38</xdr:row>
      <xdr:rowOff>35916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536796"/>
          <a:ext cx="8890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121714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35916</xdr:rowOff>
    </xdr:from>
    <xdr:to>
      <xdr:col>76</xdr:col>
      <xdr:colOff>114300</xdr:colOff>
      <xdr:row>38</xdr:row>
      <xdr:rowOff>55118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55101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143019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55118</xdr:rowOff>
    </xdr:from>
    <xdr:to>
      <xdr:col>71</xdr:col>
      <xdr:colOff>177800</xdr:colOff>
      <xdr:row>38</xdr:row>
      <xdr:rowOff>66685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570218"/>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19804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150988</xdr:rowOff>
    </xdr:from>
    <xdr:to>
      <xdr:col>85</xdr:col>
      <xdr:colOff>177800</xdr:colOff>
      <xdr:row>38</xdr:row>
      <xdr:rowOff>81138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9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65915</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142347</xdr:rowOff>
    </xdr:from>
    <xdr:to>
      <xdr:col>81</xdr:col>
      <xdr:colOff>101600</xdr:colOff>
      <xdr:row>38</xdr:row>
      <xdr:rowOff>72496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859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63623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156566</xdr:rowOff>
    </xdr:from>
    <xdr:to>
      <xdr:col>76</xdr:col>
      <xdr:colOff>165100</xdr:colOff>
      <xdr:row>38</xdr:row>
      <xdr:rowOff>86716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77843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4318</xdr:rowOff>
    </xdr:from>
    <xdr:to>
      <xdr:col>72</xdr:col>
      <xdr:colOff>38100</xdr:colOff>
      <xdr:row>38</xdr:row>
      <xdr:rowOff>105918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97045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6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15885</xdr:rowOff>
    </xdr:from>
    <xdr:to>
      <xdr:col>67</xdr:col>
      <xdr:colOff>101600</xdr:colOff>
      <xdr:row>38</xdr:row>
      <xdr:rowOff>117485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108612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2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64621</xdr:rowOff>
    </xdr:from>
    <xdr:to>
      <xdr:col>85</xdr:col>
      <xdr:colOff>127000</xdr:colOff>
      <xdr:row>55</xdr:row>
      <xdr:rowOff>114488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322921"/>
          <a:ext cx="838200" cy="2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87966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346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114488</xdr:rowOff>
    </xdr:from>
    <xdr:to>
      <xdr:col>81</xdr:col>
      <xdr:colOff>50800</xdr:colOff>
      <xdr:row>57</xdr:row>
      <xdr:rowOff>48423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544238"/>
          <a:ext cx="889000" cy="2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38719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48423</xdr:rowOff>
    </xdr:from>
    <xdr:to>
      <xdr:col>76</xdr:col>
      <xdr:colOff>114300</xdr:colOff>
      <xdr:row>57</xdr:row>
      <xdr:rowOff>78305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821073"/>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101643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7700</xdr:rowOff>
    </xdr:from>
    <xdr:to>
      <xdr:col>71</xdr:col>
      <xdr:colOff>177800</xdr:colOff>
      <xdr:row>57</xdr:row>
      <xdr:rowOff>78305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608900"/>
          <a:ext cx="889000" cy="2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110264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153771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13821</xdr:rowOff>
    </xdr:from>
    <xdr:to>
      <xdr:col>85</xdr:col>
      <xdr:colOff>177800</xdr:colOff>
      <xdr:row>54</xdr:row>
      <xdr:rowOff>115421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2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36698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12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63688</xdr:rowOff>
    </xdr:from>
    <xdr:to>
      <xdr:col>81</xdr:col>
      <xdr:colOff>101600</xdr:colOff>
      <xdr:row>55</xdr:row>
      <xdr:rowOff>165288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4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10365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2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169073</xdr:rowOff>
    </xdr:from>
    <xdr:to>
      <xdr:col>76</xdr:col>
      <xdr:colOff>165100</xdr:colOff>
      <xdr:row>57</xdr:row>
      <xdr:rowOff>99223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90350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86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27505</xdr:rowOff>
    </xdr:from>
    <xdr:to>
      <xdr:col>72</xdr:col>
      <xdr:colOff>38100</xdr:colOff>
      <xdr:row>57</xdr:row>
      <xdr:rowOff>129105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0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120232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89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128350</xdr:rowOff>
    </xdr:from>
    <xdr:to>
      <xdr:col>67</xdr:col>
      <xdr:colOff>101600</xdr:colOff>
      <xdr:row>56</xdr:row>
      <xdr:rowOff>58500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5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75027</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3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134260</xdr:rowOff>
    </xdr:from>
    <xdr:to>
      <xdr:col>85</xdr:col>
      <xdr:colOff>127000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07360"/>
          <a:ext cx="8382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79944</xdr:rowOff>
    </xdr:from>
    <xdr:to>
      <xdr:col>81</xdr:col>
      <xdr:colOff>50800</xdr:colOff>
      <xdr:row>78</xdr:row>
      <xdr:rowOff>134260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53044"/>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54825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79944</xdr:rowOff>
    </xdr:from>
    <xdr:to>
      <xdr:col>76</xdr:col>
      <xdr:colOff>114300</xdr:colOff>
      <xdr:row>78</xdr:row>
      <xdr:rowOff>128453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53044"/>
          <a:ext cx="8890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78691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128453</xdr:rowOff>
    </xdr:from>
    <xdr:to>
      <xdr:col>71</xdr:col>
      <xdr:colOff>177800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01553"/>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15643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168760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83460</xdr:rowOff>
    </xdr:from>
    <xdr:to>
      <xdr:col>81</xdr:col>
      <xdr:colOff>101600</xdr:colOff>
      <xdr:row>79</xdr:row>
      <xdr:rowOff>13610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4737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549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29144</xdr:rowOff>
    </xdr:from>
    <xdr:to>
      <xdr:col>76</xdr:col>
      <xdr:colOff>165100</xdr:colOff>
      <xdr:row>78</xdr:row>
      <xdr:rowOff>130744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121871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49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77653</xdr:rowOff>
    </xdr:from>
    <xdr:to>
      <xdr:col>72</xdr:col>
      <xdr:colOff>38100</xdr:colOff>
      <xdr:row>79</xdr:row>
      <xdr:rowOff>7803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170380</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4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69196</xdr:rowOff>
    </xdr:from>
    <xdr:to>
      <xdr:col>85</xdr:col>
      <xdr:colOff>127000</xdr:colOff>
      <xdr:row>95</xdr:row>
      <xdr:rowOff>83198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56946"/>
          <a:ext cx="8382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20471</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3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83198</xdr:rowOff>
    </xdr:from>
    <xdr:to>
      <xdr:col>81</xdr:col>
      <xdr:colOff>50800</xdr:colOff>
      <xdr:row>95</xdr:row>
      <xdr:rowOff>108134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70948"/>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95280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108134</xdr:rowOff>
    </xdr:from>
    <xdr:to>
      <xdr:col>76</xdr:col>
      <xdr:colOff>114300</xdr:colOff>
      <xdr:row>95</xdr:row>
      <xdr:rowOff>118802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39588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106557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118802</xdr:rowOff>
    </xdr:from>
    <xdr:to>
      <xdr:col>71</xdr:col>
      <xdr:colOff>177800</xdr:colOff>
      <xdr:row>95</xdr:row>
      <xdr:rowOff>119126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06552"/>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88231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89716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18396</xdr:rowOff>
    </xdr:from>
    <xdr:to>
      <xdr:col>85</xdr:col>
      <xdr:colOff>177800</xdr:colOff>
      <xdr:row>95</xdr:row>
      <xdr:rowOff>119996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168273</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32398</xdr:rowOff>
    </xdr:from>
    <xdr:to>
      <xdr:col>81</xdr:col>
      <xdr:colOff>101600</xdr:colOff>
      <xdr:row>95</xdr:row>
      <xdr:rowOff>133998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125125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57334</xdr:rowOff>
    </xdr:from>
    <xdr:to>
      <xdr:col>76</xdr:col>
      <xdr:colOff>165100</xdr:colOff>
      <xdr:row>95</xdr:row>
      <xdr:rowOff>158934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150061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4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68002</xdr:rowOff>
    </xdr:from>
    <xdr:to>
      <xdr:col>72</xdr:col>
      <xdr:colOff>38100</xdr:colOff>
      <xdr:row>95</xdr:row>
      <xdr:rowOff>169602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160729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4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68326</xdr:rowOff>
    </xdr:from>
    <xdr:to>
      <xdr:col>67</xdr:col>
      <xdr:colOff>101600</xdr:colOff>
      <xdr:row>95</xdr:row>
      <xdr:rowOff>169926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161053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481,650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76,244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最も大きな割合を占める総務費では、新庁舎建設事業費（住民一人当たり</a:t>
          </a:r>
          <a:r>
            <a:rPr kumimoji="1" lang="en-US" altLang="ja-JP" sz="1300">
              <a:latin typeface="ＭＳ Ｐゴシック" panose="020B0600070205080204" pitchFamily="50" charset="-128"/>
              <a:ea typeface="ＭＳ Ｐゴシック" panose="020B0600070205080204" pitchFamily="50" charset="-128"/>
            </a:rPr>
            <a:t>39,993</a:t>
          </a:r>
          <a:r>
            <a:rPr kumimoji="1" lang="ja-JP" altLang="en-US" sz="1300">
              <a:latin typeface="ＭＳ Ｐゴシック" panose="020B0600070205080204" pitchFamily="50" charset="-128"/>
              <a:ea typeface="ＭＳ Ｐゴシック" panose="020B0600070205080204" pitchFamily="50" charset="-128"/>
            </a:rPr>
            <a:t>円減）などが減したが、特別定額給付金給付事業費（住民一人当たり</a:t>
          </a:r>
          <a:r>
            <a:rPr kumimoji="1" lang="en-US" altLang="ja-JP" sz="1300">
              <a:latin typeface="ＭＳ Ｐゴシック" panose="020B0600070205080204" pitchFamily="50" charset="-128"/>
              <a:ea typeface="ＭＳ Ｐゴシック" panose="020B0600070205080204" pitchFamily="50" charset="-128"/>
            </a:rPr>
            <a:t>99,696</a:t>
          </a:r>
          <a:r>
            <a:rPr kumimoji="1" lang="ja-JP" altLang="en-US" sz="1300">
              <a:latin typeface="ＭＳ Ｐゴシック" panose="020B0600070205080204" pitchFamily="50" charset="-128"/>
              <a:ea typeface="ＭＳ Ｐゴシック" panose="020B0600070205080204" pitchFamily="50" charset="-128"/>
            </a:rPr>
            <a:t>円増）などの増により、住民一人当たり</a:t>
          </a:r>
          <a:r>
            <a:rPr kumimoji="1" lang="en-US" altLang="ja-JP" sz="1300">
              <a:latin typeface="ＭＳ Ｐゴシック" panose="020B0600070205080204" pitchFamily="50" charset="-128"/>
              <a:ea typeface="ＭＳ Ｐゴシック" panose="020B0600070205080204" pitchFamily="50" charset="-128"/>
            </a:rPr>
            <a:t>145,270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60,186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民生費は、荒崎幼保園改築事業費（住民一人当たり</a:t>
          </a:r>
          <a:r>
            <a:rPr kumimoji="1" lang="en-US" altLang="ja-JP" sz="1300">
              <a:latin typeface="ＭＳ Ｐゴシック" panose="020B0600070205080204" pitchFamily="50" charset="-128"/>
              <a:ea typeface="ＭＳ Ｐゴシック" panose="020B0600070205080204" pitchFamily="50" charset="-128"/>
            </a:rPr>
            <a:t>3,104</a:t>
          </a:r>
          <a:r>
            <a:rPr kumimoji="1" lang="ja-JP" altLang="en-US" sz="1300">
              <a:latin typeface="ＭＳ Ｐゴシック" panose="020B0600070205080204" pitchFamily="50" charset="-128"/>
              <a:ea typeface="ＭＳ Ｐゴシック" panose="020B0600070205080204" pitchFamily="50" charset="-128"/>
            </a:rPr>
            <a:t>円増）の増などにより住民一人当たり</a:t>
          </a:r>
          <a:r>
            <a:rPr kumimoji="1" lang="en-US" altLang="ja-JP" sz="1300">
              <a:latin typeface="ＭＳ Ｐゴシック" panose="020B0600070205080204" pitchFamily="50" charset="-128"/>
              <a:ea typeface="ＭＳ Ｐゴシック" panose="020B0600070205080204" pitchFamily="50" charset="-128"/>
            </a:rPr>
            <a:t>134,347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4,654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％）増、商工費は、新型コロナウイルス感染症対応中小企業融資資金利子補給基金積立事業費（住民一人当たり</a:t>
          </a:r>
          <a:r>
            <a:rPr kumimoji="1" lang="en-US" altLang="ja-JP" sz="1300">
              <a:latin typeface="ＭＳ Ｐゴシック" panose="020B0600070205080204" pitchFamily="50" charset="-128"/>
              <a:ea typeface="ＭＳ Ｐゴシック" panose="020B0600070205080204" pitchFamily="50" charset="-128"/>
            </a:rPr>
            <a:t>3,739</a:t>
          </a:r>
          <a:r>
            <a:rPr kumimoji="1" lang="ja-JP" altLang="en-US" sz="1300">
              <a:latin typeface="ＭＳ Ｐゴシック" panose="020B0600070205080204" pitchFamily="50" charset="-128"/>
              <a:ea typeface="ＭＳ Ｐゴシック" panose="020B0600070205080204" pitchFamily="50" charset="-128"/>
            </a:rPr>
            <a:t>円増）の増などにより住民一人当たり</a:t>
          </a:r>
          <a:r>
            <a:rPr kumimoji="1" lang="en-US" altLang="ja-JP" sz="1300">
              <a:latin typeface="ＭＳ Ｐゴシック" panose="020B0600070205080204" pitchFamily="50" charset="-128"/>
              <a:ea typeface="ＭＳ Ｐゴシック" panose="020B0600070205080204" pitchFamily="50" charset="-128"/>
            </a:rPr>
            <a:t>19,823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6,546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49.3</a:t>
          </a:r>
          <a:r>
            <a:rPr kumimoji="1" lang="ja-JP" altLang="en-US" sz="1300">
              <a:latin typeface="ＭＳ Ｐゴシック" panose="020B0600070205080204" pitchFamily="50" charset="-128"/>
              <a:ea typeface="ＭＳ Ｐゴシック" panose="020B0600070205080204" pitchFamily="50" charset="-128"/>
            </a:rPr>
            <a:t>％）増、土木費は、福田公園整備事業費（住民一人当たり</a:t>
          </a:r>
          <a:r>
            <a:rPr kumimoji="1" lang="en-US" altLang="ja-JP" sz="1300">
              <a:latin typeface="ＭＳ Ｐゴシック" panose="020B0600070205080204" pitchFamily="50" charset="-128"/>
              <a:ea typeface="ＭＳ Ｐゴシック" panose="020B0600070205080204" pitchFamily="50" charset="-128"/>
            </a:rPr>
            <a:t>3,863</a:t>
          </a:r>
          <a:r>
            <a:rPr kumimoji="1" lang="ja-JP" altLang="en-US" sz="1300">
              <a:latin typeface="ＭＳ Ｐゴシック" panose="020B0600070205080204" pitchFamily="50" charset="-128"/>
              <a:ea typeface="ＭＳ Ｐゴシック" panose="020B0600070205080204" pitchFamily="50" charset="-128"/>
            </a:rPr>
            <a:t>円減）の減などにより住民一人当たり</a:t>
          </a:r>
          <a:r>
            <a:rPr kumimoji="1" lang="en-US" altLang="ja-JP" sz="1300">
              <a:latin typeface="ＭＳ Ｐゴシック" panose="020B0600070205080204" pitchFamily="50" charset="-128"/>
              <a:ea typeface="ＭＳ Ｐゴシック" panose="020B0600070205080204" pitchFamily="50" charset="-128"/>
            </a:rPr>
            <a:t>42,004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3,256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％）減、教育費は、小・中学校教育用情報機器利用環境整備事業費（住民一人当たり</a:t>
          </a:r>
          <a:r>
            <a:rPr kumimoji="1" lang="en-US" altLang="ja-JP" sz="1300">
              <a:latin typeface="ＭＳ Ｐゴシック" panose="020B0600070205080204" pitchFamily="50" charset="-128"/>
              <a:ea typeface="ＭＳ Ｐゴシック" panose="020B0600070205080204" pitchFamily="50" charset="-128"/>
            </a:rPr>
            <a:t>8,478</a:t>
          </a:r>
          <a:r>
            <a:rPr kumimoji="1" lang="ja-JP" altLang="en-US" sz="1300">
              <a:latin typeface="ＭＳ Ｐゴシック" panose="020B0600070205080204" pitchFamily="50" charset="-128"/>
              <a:ea typeface="ＭＳ Ｐゴシック" panose="020B0600070205080204" pitchFamily="50" charset="-128"/>
            </a:rPr>
            <a:t>円増）の増などにより住民一人当たり</a:t>
          </a:r>
          <a:r>
            <a:rPr kumimoji="1" lang="en-US" altLang="ja-JP" sz="1300">
              <a:latin typeface="ＭＳ Ｐゴシック" panose="020B0600070205080204" pitchFamily="50" charset="-128"/>
              <a:ea typeface="ＭＳ Ｐゴシック" panose="020B0600070205080204" pitchFamily="50" charset="-128"/>
            </a:rPr>
            <a:t>57,299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6,777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そのほか、衛生費が住民一人当たり</a:t>
          </a:r>
          <a:r>
            <a:rPr kumimoji="1" lang="en-US" altLang="ja-JP" sz="1300">
              <a:latin typeface="ＭＳ Ｐゴシック" panose="020B0600070205080204" pitchFamily="50" charset="-128"/>
              <a:ea typeface="ＭＳ Ｐゴシック" panose="020B0600070205080204" pitchFamily="50" charset="-128"/>
            </a:rPr>
            <a:t>26,632</a:t>
          </a:r>
          <a:r>
            <a:rPr kumimoji="1" lang="ja-JP" altLang="en-US" sz="1300">
              <a:latin typeface="ＭＳ Ｐゴシック" panose="020B0600070205080204" pitchFamily="50" charset="-128"/>
              <a:ea typeface="ＭＳ Ｐゴシック" panose="020B0600070205080204" pitchFamily="50" charset="-128"/>
            </a:rPr>
            <a:t>円、農林水産業費が住民一人当たり</a:t>
          </a:r>
          <a:r>
            <a:rPr kumimoji="1" lang="en-US" altLang="ja-JP" sz="1300">
              <a:latin typeface="ＭＳ Ｐゴシック" panose="020B0600070205080204" pitchFamily="50" charset="-128"/>
              <a:ea typeface="ＭＳ Ｐゴシック" panose="020B0600070205080204" pitchFamily="50" charset="-128"/>
            </a:rPr>
            <a:t>6,311</a:t>
          </a:r>
          <a:r>
            <a:rPr kumimoji="1" lang="ja-JP" altLang="en-US" sz="1300">
              <a:latin typeface="ＭＳ Ｐゴシック" panose="020B0600070205080204" pitchFamily="50" charset="-128"/>
              <a:ea typeface="ＭＳ Ｐゴシック" panose="020B0600070205080204" pitchFamily="50" charset="-128"/>
            </a:rPr>
            <a:t>円、消防費が住民一人当たり</a:t>
          </a:r>
          <a:r>
            <a:rPr kumimoji="1" lang="en-US" altLang="ja-JP" sz="1300">
              <a:latin typeface="ＭＳ Ｐゴシック" panose="020B0600070205080204" pitchFamily="50" charset="-128"/>
              <a:ea typeface="ＭＳ Ｐゴシック" panose="020B0600070205080204" pitchFamily="50" charset="-128"/>
            </a:rPr>
            <a:t>12,392</a:t>
          </a:r>
          <a:r>
            <a:rPr kumimoji="1" lang="ja-JP" altLang="en-US" sz="1300">
              <a:latin typeface="ＭＳ Ｐゴシック" panose="020B0600070205080204" pitchFamily="50" charset="-128"/>
              <a:ea typeface="ＭＳ Ｐゴシック" panose="020B0600070205080204" pitchFamily="50" charset="-128"/>
            </a:rPr>
            <a:t>円、公債費が住民一人当たり</a:t>
          </a:r>
          <a:r>
            <a:rPr kumimoji="1" lang="en-US" altLang="ja-JP" sz="1300">
              <a:latin typeface="ＭＳ Ｐゴシック" panose="020B0600070205080204" pitchFamily="50" charset="-128"/>
              <a:ea typeface="ＭＳ Ｐゴシック" panose="020B0600070205080204" pitchFamily="50" charset="-128"/>
            </a:rPr>
            <a:t>34,701</a:t>
          </a:r>
          <a:r>
            <a:rPr kumimoji="1" lang="ja-JP" altLang="en-US" sz="1300">
              <a:latin typeface="ＭＳ Ｐゴシック" panose="020B0600070205080204" pitchFamily="50" charset="-128"/>
              <a:ea typeface="ＭＳ Ｐゴシック" panose="020B0600070205080204" pitchFamily="50" charset="-128"/>
            </a:rPr>
            <a:t>円などとなっている。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292</a:t>
          </a:r>
          <a:r>
            <a:rPr kumimoji="1" lang="ja-JP" altLang="en-US" sz="1200">
              <a:latin typeface="ＭＳ ゴシック" pitchFamily="49" charset="-128"/>
              <a:ea typeface="ＭＳ ゴシック" pitchFamily="49" charset="-128"/>
            </a:rPr>
            <a:t>百万円を積み立てた結果、令和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年度末残高は</a:t>
          </a:r>
          <a:r>
            <a:rPr kumimoji="1" lang="en-US" altLang="ja-JP" sz="1200">
              <a:latin typeface="ＭＳ ゴシック" pitchFamily="49" charset="-128"/>
              <a:ea typeface="ＭＳ ゴシック" pitchFamily="49" charset="-128"/>
            </a:rPr>
            <a:t>5,644</a:t>
          </a:r>
          <a:r>
            <a:rPr kumimoji="1" lang="ja-JP" altLang="en-US" sz="1200">
              <a:latin typeface="ＭＳ ゴシック" pitchFamily="49" charset="-128"/>
              <a:ea typeface="ＭＳ ゴシック" pitchFamily="49" charset="-128"/>
            </a:rPr>
            <a:t>百万円となり、標準財政規模比で</a:t>
          </a:r>
          <a:r>
            <a:rPr kumimoji="1" lang="en-US" altLang="ja-JP" sz="1200">
              <a:latin typeface="ＭＳ ゴシック" pitchFamily="49" charset="-128"/>
              <a:ea typeface="ＭＳ ゴシック" pitchFamily="49" charset="-128"/>
            </a:rPr>
            <a:t>0.44</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15.6</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実質収支額は、新型コロナウイルス感染症対策関係経費などにより歳出が増加、それに伴い国庫補助金等の歳入も増加はしたが、差引で</a:t>
          </a:r>
          <a:r>
            <a:rPr kumimoji="1" lang="en-US" altLang="ja-JP" sz="1200">
              <a:latin typeface="ＭＳ ゴシック" pitchFamily="49" charset="-128"/>
              <a:ea typeface="ＭＳ ゴシック" pitchFamily="49" charset="-128"/>
            </a:rPr>
            <a:t>595</a:t>
          </a:r>
          <a:r>
            <a:rPr kumimoji="1" lang="ja-JP" altLang="en-US" sz="1200">
              <a:latin typeface="ＭＳ ゴシック" pitchFamily="49" charset="-128"/>
              <a:ea typeface="ＭＳ ゴシック" pitchFamily="49" charset="-128"/>
            </a:rPr>
            <a:t>百万円の減となり、標準財政規模比で</a:t>
          </a:r>
          <a:r>
            <a:rPr kumimoji="1" lang="en-US" altLang="ja-JP" sz="1200">
              <a:latin typeface="ＭＳ ゴシック" pitchFamily="49" charset="-128"/>
              <a:ea typeface="ＭＳ ゴシック" pitchFamily="49" charset="-128"/>
            </a:rPr>
            <a:t>1.84</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6.14</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また、財政調整基金の積立・取崩を考慮した実質単年度収支は</a:t>
          </a:r>
          <a:r>
            <a:rPr kumimoji="1" lang="en-US" altLang="ja-JP" sz="1200">
              <a:latin typeface="ＭＳ ゴシック" pitchFamily="49" charset="-128"/>
              <a:ea typeface="ＭＳ ゴシック" pitchFamily="49" charset="-128"/>
            </a:rPr>
            <a:t>303</a:t>
          </a:r>
          <a:r>
            <a:rPr kumimoji="1" lang="ja-JP" altLang="en-US" sz="1200">
              <a:latin typeface="ＭＳ ゴシック" pitchFamily="49" charset="-128"/>
              <a:ea typeface="ＭＳ ゴシック" pitchFamily="49" charset="-128"/>
            </a:rPr>
            <a:t>百万円の赤字となった。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連結実質収支については、全会計で実質収支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もしくは黒字を確保した。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前年度比較で、一般会計で実質収支額が前年度比</a:t>
          </a:r>
          <a:r>
            <a:rPr kumimoji="1" lang="en-US" altLang="ja-JP" sz="1400">
              <a:latin typeface="ＭＳ ゴシック" pitchFamily="49" charset="-128"/>
              <a:ea typeface="ＭＳ ゴシック" pitchFamily="49" charset="-128"/>
            </a:rPr>
            <a:t>595</a:t>
          </a:r>
          <a:r>
            <a:rPr kumimoji="1" lang="ja-JP" altLang="en-US" sz="1400">
              <a:latin typeface="ＭＳ ゴシック" pitchFamily="49" charset="-128"/>
              <a:ea typeface="ＭＳ ゴシック" pitchFamily="49" charset="-128"/>
            </a:rPr>
            <a:t>百万円の減（標準財政規模比で</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ポイントの減）となる一方で、国民健康保険事業会計で実質収支額が前年度比</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百万円の減（標準財政規模比で</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ポイントの減）、公共下水道事業会計で実質収支額が前年度比</a:t>
          </a:r>
          <a:r>
            <a:rPr kumimoji="1" lang="en-US" altLang="ja-JP" sz="1400">
              <a:latin typeface="ＭＳ ゴシック" pitchFamily="49" charset="-128"/>
              <a:ea typeface="ＭＳ ゴシック" pitchFamily="49" charset="-128"/>
            </a:rPr>
            <a:t>211</a:t>
          </a:r>
          <a:r>
            <a:rPr kumimoji="1" lang="ja-JP" altLang="en-US" sz="1400">
              <a:latin typeface="ＭＳ ゴシック" pitchFamily="49" charset="-128"/>
              <a:ea typeface="ＭＳ ゴシック" pitchFamily="49" charset="-128"/>
            </a:rPr>
            <a:t>百万円の増（標準財政規模比で</a:t>
          </a:r>
          <a:r>
            <a:rPr kumimoji="1" lang="en-US" altLang="ja-JP" sz="1400">
              <a:latin typeface="ＭＳ ゴシック" pitchFamily="49" charset="-128"/>
              <a:ea typeface="ＭＳ ゴシック" pitchFamily="49" charset="-128"/>
            </a:rPr>
            <a:t>0.58</a:t>
          </a:r>
          <a:r>
            <a:rPr kumimoji="1" lang="ja-JP" altLang="en-US" sz="1400">
              <a:latin typeface="ＭＳ ゴシック" pitchFamily="49" charset="-128"/>
              <a:ea typeface="ＭＳ ゴシック" pitchFamily="49" charset="-128"/>
            </a:rPr>
            <a:t>ポイント増）となり、最も事業規模の大きい病院事業会計で余剰額が前年度比</a:t>
          </a:r>
          <a:r>
            <a:rPr kumimoji="1" lang="en-US" altLang="ja-JP" sz="1400">
              <a:latin typeface="ＭＳ ゴシック" pitchFamily="49" charset="-128"/>
              <a:ea typeface="ＭＳ ゴシック" pitchFamily="49" charset="-128"/>
            </a:rPr>
            <a:t>668</a:t>
          </a:r>
          <a:r>
            <a:rPr kumimoji="1" lang="ja-JP" altLang="en-US" sz="1400">
              <a:latin typeface="ＭＳ ゴシック" pitchFamily="49" charset="-128"/>
              <a:ea typeface="ＭＳ ゴシック" pitchFamily="49" charset="-128"/>
            </a:rPr>
            <a:t>百万円の増（標準財政規模比で</a:t>
          </a:r>
          <a:r>
            <a:rPr kumimoji="1" lang="en-US" altLang="ja-JP" sz="1400">
              <a:latin typeface="ＭＳ ゴシック" pitchFamily="49" charset="-128"/>
              <a:ea typeface="ＭＳ ゴシック" pitchFamily="49" charset="-128"/>
            </a:rPr>
            <a:t>0.02</a:t>
          </a:r>
          <a:r>
            <a:rPr kumimoji="1" lang="ja-JP" altLang="en-US" sz="1400">
              <a:latin typeface="ＭＳ ゴシック" pitchFamily="49" charset="-128"/>
              <a:ea typeface="ＭＳ ゴシック" pitchFamily="49" charset="-128"/>
            </a:rPr>
            <a:t>ポイント減）となるなど、連結実質収支ベースで前年度比</a:t>
          </a:r>
          <a:r>
            <a:rPr kumimoji="1" lang="en-US" altLang="ja-JP" sz="1400">
              <a:latin typeface="ＭＳ ゴシック" pitchFamily="49" charset="-128"/>
              <a:ea typeface="ＭＳ ゴシック" pitchFamily="49" charset="-128"/>
            </a:rPr>
            <a:t>307</a:t>
          </a:r>
          <a:r>
            <a:rPr kumimoji="1" lang="ja-JP" altLang="en-US" sz="1400">
              <a:latin typeface="ＭＳ ゴシック" pitchFamily="49" charset="-128"/>
              <a:ea typeface="ＭＳ ゴシック" pitchFamily="49" charset="-128"/>
            </a:rPr>
            <a:t>百万円の増（標準財政規模比で</a:t>
          </a:r>
          <a:r>
            <a:rPr kumimoji="1" lang="en-US" altLang="ja-JP" sz="1400">
              <a:latin typeface="ＭＳ ゴシック" pitchFamily="49" charset="-128"/>
              <a:ea typeface="ＭＳ ゴシック" pitchFamily="49" charset="-128"/>
            </a:rPr>
            <a:t>1.74</a:t>
          </a:r>
          <a:r>
            <a:rPr kumimoji="1" lang="ja-JP" altLang="en-US" sz="1400">
              <a:latin typeface="ＭＳ ゴシック" pitchFamily="49" charset="-128"/>
              <a:ea typeface="ＭＳ ゴシック" pitchFamily="49" charset="-128"/>
            </a:rPr>
            <a:t>ポイント減）となった。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79960576</v>
      </c>
      <c r="BO4" s="433"/>
      <c r="BP4" s="433"/>
      <c r="BQ4" s="433"/>
      <c r="BR4" s="433"/>
      <c r="BS4" s="433"/>
      <c r="BT4" s="433"/>
      <c r="BU4" s="434"/>
      <c r="BV4" s="432">
        <v>68394264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6.1</v>
      </c>
      <c r="CU4" s="439"/>
      <c r="CV4" s="439"/>
      <c r="CW4" s="439"/>
      <c r="CX4" s="439"/>
      <c r="CY4" s="439"/>
      <c r="CZ4" s="439"/>
      <c r="DA4" s="440"/>
      <c r="DB4" s="438">
        <v>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77446374</v>
      </c>
      <c r="BO5" s="470"/>
      <c r="BP5" s="470"/>
      <c r="BQ5" s="470"/>
      <c r="BR5" s="470"/>
      <c r="BS5" s="470"/>
      <c r="BT5" s="470"/>
      <c r="BU5" s="471"/>
      <c r="BV5" s="469">
        <v>65396100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v>
      </c>
      <c r="CU5" s="467"/>
      <c r="CV5" s="467"/>
      <c r="CW5" s="467"/>
      <c r="CX5" s="467"/>
      <c r="CY5" s="467"/>
      <c r="CZ5" s="467"/>
      <c r="DA5" s="468"/>
      <c r="DB5" s="466">
        <v>89.9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2514202</v>
      </c>
      <c r="BO6" s="470"/>
      <c r="BP6" s="470"/>
      <c r="BQ6" s="470"/>
      <c r="BR6" s="470"/>
      <c r="BS6" s="470"/>
      <c r="BT6" s="470"/>
      <c r="BU6" s="471"/>
      <c r="BV6" s="469">
        <v>2998164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94.2</v>
      </c>
      <c r="CU6" s="507"/>
      <c r="CV6" s="507"/>
      <c r="CW6" s="507"/>
      <c r="CX6" s="507"/>
      <c r="CY6" s="507"/>
      <c r="CZ6" s="507"/>
      <c r="DA6" s="508"/>
      <c r="DB6" s="506">
        <v>94.3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292549</v>
      </c>
      <c r="BO7" s="470"/>
      <c r="BP7" s="470"/>
      <c r="BQ7" s="470"/>
      <c r="BR7" s="470"/>
      <c r="BS7" s="470"/>
      <c r="BT7" s="470"/>
      <c r="BU7" s="471"/>
      <c r="BV7" s="469">
        <v>181683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36173659</v>
      </c>
      <c r="CU7" s="470"/>
      <c r="CV7" s="470"/>
      <c r="CW7" s="470"/>
      <c r="CX7" s="470"/>
      <c r="CY7" s="470"/>
      <c r="CZ7" s="470"/>
      <c r="DA7" s="471"/>
      <c r="DB7" s="469">
        <v>35293164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2221653</v>
      </c>
      <c r="BO8" s="470"/>
      <c r="BP8" s="470"/>
      <c r="BQ8" s="470"/>
      <c r="BR8" s="470"/>
      <c r="BS8" s="470"/>
      <c r="BT8" s="470"/>
      <c r="BU8" s="471"/>
      <c r="BV8" s="469">
        <v>2816481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0.88</v>
      </c>
      <c r="CU8" s="510"/>
      <c r="CV8" s="510"/>
      <c r="CW8" s="510"/>
      <c r="CX8" s="510"/>
      <c r="CY8" s="510"/>
      <c r="CZ8" s="510"/>
      <c r="DA8" s="511"/>
      <c r="DB8" s="509">
        <v>0.88</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158286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-594828</v>
      </c>
      <c r="BO9" s="470"/>
      <c r="BP9" s="470"/>
      <c r="BQ9" s="470"/>
      <c r="BR9" s="470"/>
      <c r="BS9" s="470"/>
      <c r="BT9" s="470"/>
      <c r="BU9" s="471"/>
      <c r="BV9" s="469">
        <v>342921</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12.7</v>
      </c>
      <c r="CU9" s="467"/>
      <c r="CV9" s="467"/>
      <c r="CW9" s="467"/>
      <c r="CX9" s="467"/>
      <c r="CY9" s="467"/>
      <c r="CZ9" s="467"/>
      <c r="DA9" s="468"/>
      <c r="DB9" s="466">
        <v>12.9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159879</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291800</v>
      </c>
      <c r="BO10" s="470"/>
      <c r="BP10" s="470"/>
      <c r="BQ10" s="470"/>
      <c r="BR10" s="470"/>
      <c r="BS10" s="470"/>
      <c r="BT10" s="470"/>
      <c r="BU10" s="471"/>
      <c r="BV10" s="469">
        <v>609500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116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160794</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800000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155128</v>
      </c>
      <c r="S13" s="554"/>
      <c r="T13" s="554"/>
      <c r="U13" s="554"/>
      <c r="V13" s="555"/>
      <c r="W13" s="485" t="s">
        <v>140</v>
      </c>
      <c r="X13" s="486"/>
      <c r="Y13" s="486"/>
      <c r="Z13" s="486"/>
      <c r="AA13" s="486"/>
      <c r="AB13" s="476"/>
      <c r="AC13" s="520">
        <v>1169</v>
      </c>
      <c r="AD13" s="521"/>
      <c r="AE13" s="521"/>
      <c r="AF13" s="521"/>
      <c r="AG13" s="563"/>
      <c r="AH13" s="520">
        <v>1135</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-303028</v>
      </c>
      <c r="BO13" s="470"/>
      <c r="BP13" s="470"/>
      <c r="BQ13" s="470"/>
      <c r="BR13" s="470"/>
      <c r="BS13" s="470"/>
      <c r="BT13" s="470"/>
      <c r="BU13" s="471"/>
      <c r="BV13" s="469">
        <v>152421</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1.3</v>
      </c>
      <c r="CU13" s="467"/>
      <c r="CV13" s="467"/>
      <c r="CW13" s="467"/>
      <c r="CX13" s="467"/>
      <c r="CY13" s="467"/>
      <c r="CZ13" s="467"/>
      <c r="DA13" s="468"/>
      <c r="DB13" s="466">
        <v>0.9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161310</v>
      </c>
      <c r="S14" s="554"/>
      <c r="T14" s="554"/>
      <c r="U14" s="554"/>
      <c r="V14" s="555"/>
      <c r="W14" s="459"/>
      <c r="X14" s="460"/>
      <c r="Y14" s="460"/>
      <c r="Z14" s="460"/>
      <c r="AA14" s="460"/>
      <c r="AB14" s="449"/>
      <c r="AC14" s="556">
        <v>1.5</v>
      </c>
      <c r="AD14" s="557"/>
      <c r="AE14" s="557"/>
      <c r="AF14" s="557"/>
      <c r="AG14" s="558"/>
      <c r="AH14" s="556">
        <v>1.5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32.5</v>
      </c>
      <c r="CU14" s="568"/>
      <c r="CV14" s="568"/>
      <c r="CW14" s="568"/>
      <c r="CX14" s="568"/>
      <c r="CY14" s="568"/>
      <c r="CZ14" s="568"/>
      <c r="DA14" s="569"/>
      <c r="DB14" s="567">
        <v>37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155722</v>
      </c>
      <c r="S15" s="554"/>
      <c r="T15" s="554"/>
      <c r="U15" s="554"/>
      <c r="V15" s="555"/>
      <c r="W15" s="485" t="s">
        <v>147</v>
      </c>
      <c r="X15" s="486"/>
      <c r="Y15" s="486"/>
      <c r="Z15" s="486"/>
      <c r="AA15" s="486"/>
      <c r="AB15" s="476"/>
      <c r="AC15" s="520">
        <v>25646</v>
      </c>
      <c r="AD15" s="521"/>
      <c r="AE15" s="521"/>
      <c r="AF15" s="521"/>
      <c r="AG15" s="563"/>
      <c r="AH15" s="520">
        <v>25228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23950867</v>
      </c>
      <c r="BO15" s="433"/>
      <c r="BP15" s="433"/>
      <c r="BQ15" s="433"/>
      <c r="BR15" s="433"/>
      <c r="BS15" s="433"/>
      <c r="BT15" s="433"/>
      <c r="BU15" s="434"/>
      <c r="BV15" s="432">
        <v>23158615</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33.6</v>
      </c>
      <c r="AD16" s="557"/>
      <c r="AE16" s="557"/>
      <c r="AF16" s="557"/>
      <c r="AG16" s="558"/>
      <c r="AH16" s="556">
        <v>34</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27344084</v>
      </c>
      <c r="BO16" s="470"/>
      <c r="BP16" s="470"/>
      <c r="BQ16" s="470"/>
      <c r="BR16" s="470"/>
      <c r="BS16" s="470"/>
      <c r="BT16" s="470"/>
      <c r="BU16" s="471"/>
      <c r="BV16" s="469">
        <v>26312993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49431</v>
      </c>
      <c r="AD17" s="521"/>
      <c r="AE17" s="521"/>
      <c r="AF17" s="521"/>
      <c r="AG17" s="563"/>
      <c r="AH17" s="520">
        <v>47735</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30659282</v>
      </c>
      <c r="BO17" s="470"/>
      <c r="BP17" s="470"/>
      <c r="BQ17" s="470"/>
      <c r="BR17" s="470"/>
      <c r="BS17" s="470"/>
      <c r="BT17" s="470"/>
      <c r="BU17" s="471"/>
      <c r="BV17" s="469">
        <v>29812707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206.57</v>
      </c>
      <c r="M18" s="585"/>
      <c r="N18" s="585"/>
      <c r="O18" s="585"/>
      <c r="P18" s="585"/>
      <c r="Q18" s="585"/>
      <c r="R18" s="586"/>
      <c r="S18" s="586"/>
      <c r="T18" s="586"/>
      <c r="U18" s="586"/>
      <c r="V18" s="587"/>
      <c r="W18" s="487"/>
      <c r="X18" s="488"/>
      <c r="Y18" s="488"/>
      <c r="Z18" s="488"/>
      <c r="AA18" s="488"/>
      <c r="AB18" s="479"/>
      <c r="AC18" s="588">
        <v>64.8</v>
      </c>
      <c r="AD18" s="589"/>
      <c r="AE18" s="589"/>
      <c r="AF18" s="589"/>
      <c r="AG18" s="590"/>
      <c r="AH18" s="588">
        <v>64.400000000000006</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32225623</v>
      </c>
      <c r="BO18" s="470"/>
      <c r="BP18" s="470"/>
      <c r="BQ18" s="470"/>
      <c r="BR18" s="470"/>
      <c r="BS18" s="470"/>
      <c r="BT18" s="470"/>
      <c r="BU18" s="471"/>
      <c r="BV18" s="469">
        <v>32186936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766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43710050</v>
      </c>
      <c r="BO19" s="470"/>
      <c r="BP19" s="470"/>
      <c r="BQ19" s="470"/>
      <c r="BR19" s="470"/>
      <c r="BS19" s="470"/>
      <c r="BT19" s="470"/>
      <c r="BU19" s="471"/>
      <c r="BV19" s="469">
        <v>42556244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62277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69348962</v>
      </c>
      <c r="BO23" s="470"/>
      <c r="BP23" s="470"/>
      <c r="BQ23" s="470"/>
      <c r="BR23" s="470"/>
      <c r="BS23" s="470"/>
      <c r="BT23" s="470"/>
      <c r="BU23" s="471"/>
      <c r="BV23" s="469">
        <v>69809977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10550</v>
      </c>
      <c r="R24" s="521"/>
      <c r="S24" s="521"/>
      <c r="T24" s="521"/>
      <c r="U24" s="521"/>
      <c r="V24" s="563"/>
      <c r="W24" s="622"/>
      <c r="X24" s="610"/>
      <c r="Y24" s="611"/>
      <c r="Z24" s="519" t="s">
        <v>171</v>
      </c>
      <c r="AA24" s="499"/>
      <c r="AB24" s="499"/>
      <c r="AC24" s="499"/>
      <c r="AD24" s="499"/>
      <c r="AE24" s="499"/>
      <c r="AF24" s="499"/>
      <c r="AG24" s="500"/>
      <c r="AH24" s="520">
        <v>1053</v>
      </c>
      <c r="AI24" s="521"/>
      <c r="AJ24" s="521"/>
      <c r="AK24" s="521"/>
      <c r="AL24" s="563"/>
      <c r="AM24" s="520">
        <v>3265353</v>
      </c>
      <c r="AN24" s="521"/>
      <c r="AO24" s="521"/>
      <c r="AP24" s="521"/>
      <c r="AQ24" s="521"/>
      <c r="AR24" s="563"/>
      <c r="AS24" s="520">
        <v>3101</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18441974</v>
      </c>
      <c r="BO24" s="470"/>
      <c r="BP24" s="470"/>
      <c r="BQ24" s="470"/>
      <c r="BR24" s="470"/>
      <c r="BS24" s="470"/>
      <c r="BT24" s="470"/>
      <c r="BU24" s="471"/>
      <c r="BV24" s="469">
        <v>20955134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8700</v>
      </c>
      <c r="R25" s="521"/>
      <c r="S25" s="521"/>
      <c r="T25" s="521"/>
      <c r="U25" s="521"/>
      <c r="V25" s="563"/>
      <c r="W25" s="622"/>
      <c r="X25" s="610"/>
      <c r="Y25" s="611"/>
      <c r="Z25" s="519" t="s">
        <v>174</v>
      </c>
      <c r="AA25" s="499"/>
      <c r="AB25" s="499"/>
      <c r="AC25" s="499"/>
      <c r="AD25" s="499"/>
      <c r="AE25" s="499"/>
      <c r="AF25" s="499"/>
      <c r="AG25" s="500"/>
      <c r="AH25" s="520" t="s">
        <v>138</v>
      </c>
      <c r="AI25" s="521"/>
      <c r="AJ25" s="521"/>
      <c r="AK25" s="521"/>
      <c r="AL25" s="563"/>
      <c r="AM25" s="520" t="s">
        <v>175</v>
      </c>
      <c r="AN25" s="521"/>
      <c r="AO25" s="521"/>
      <c r="AP25" s="521"/>
      <c r="AQ25" s="521"/>
      <c r="AR25" s="563"/>
      <c r="AS25" s="520" t="s">
        <v>138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11349179</v>
      </c>
      <c r="BO25" s="433"/>
      <c r="BP25" s="433"/>
      <c r="BQ25" s="433"/>
      <c r="BR25" s="433"/>
      <c r="BS25" s="433"/>
      <c r="BT25" s="433"/>
      <c r="BU25" s="434"/>
      <c r="BV25" s="432">
        <v>11701620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6890</v>
      </c>
      <c r="R26" s="521"/>
      <c r="S26" s="521"/>
      <c r="T26" s="521"/>
      <c r="U26" s="521"/>
      <c r="V26" s="563"/>
      <c r="W26" s="622"/>
      <c r="X26" s="610"/>
      <c r="Y26" s="611"/>
      <c r="Z26" s="519" t="s">
        <v>178</v>
      </c>
      <c r="AA26" s="632"/>
      <c r="AB26" s="632"/>
      <c r="AC26" s="632"/>
      <c r="AD26" s="632"/>
      <c r="AE26" s="632"/>
      <c r="AF26" s="632"/>
      <c r="AG26" s="633"/>
      <c r="AH26" s="520">
        <v>194</v>
      </c>
      <c r="AI26" s="521"/>
      <c r="AJ26" s="521"/>
      <c r="AK26" s="521"/>
      <c r="AL26" s="563"/>
      <c r="AM26" s="520">
        <v>567838</v>
      </c>
      <c r="AN26" s="521"/>
      <c r="AO26" s="521"/>
      <c r="AP26" s="521"/>
      <c r="AQ26" s="521"/>
      <c r="AR26" s="563"/>
      <c r="AS26" s="520">
        <v>2927</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v>100000</v>
      </c>
      <c r="BO26" s="470"/>
      <c r="BP26" s="470"/>
      <c r="BQ26" s="470"/>
      <c r="BR26" s="470"/>
      <c r="BS26" s="470"/>
      <c r="BT26" s="470"/>
      <c r="BU26" s="471"/>
      <c r="BV26" s="469">
        <v>100000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6300</v>
      </c>
      <c r="R27" s="521"/>
      <c r="S27" s="521"/>
      <c r="T27" s="521"/>
      <c r="U27" s="521"/>
      <c r="V27" s="563"/>
      <c r="W27" s="622"/>
      <c r="X27" s="610"/>
      <c r="Y27" s="611"/>
      <c r="Z27" s="519" t="s">
        <v>181</v>
      </c>
      <c r="AA27" s="499"/>
      <c r="AB27" s="499"/>
      <c r="AC27" s="499"/>
      <c r="AD27" s="499"/>
      <c r="AE27" s="499"/>
      <c r="AF27" s="499"/>
      <c r="AG27" s="500"/>
      <c r="AH27" s="520">
        <v>91</v>
      </c>
      <c r="AI27" s="521"/>
      <c r="AJ27" s="521"/>
      <c r="AK27" s="521"/>
      <c r="AL27" s="563"/>
      <c r="AM27" s="520">
        <v>253259</v>
      </c>
      <c r="AN27" s="521"/>
      <c r="AO27" s="521"/>
      <c r="AP27" s="521"/>
      <c r="AQ27" s="521"/>
      <c r="AR27" s="563"/>
      <c r="AS27" s="520">
        <v>2783</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138</v>
      </c>
      <c r="BO27" s="646"/>
      <c r="BP27" s="646"/>
      <c r="BQ27" s="646"/>
      <c r="BR27" s="646"/>
      <c r="BS27" s="646"/>
      <c r="BT27" s="646"/>
      <c r="BU27" s="647"/>
      <c r="BV27" s="645" t="s">
        <v>138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5790</v>
      </c>
      <c r="R28" s="521"/>
      <c r="S28" s="521"/>
      <c r="T28" s="521"/>
      <c r="U28" s="521"/>
      <c r="V28" s="563"/>
      <c r="W28" s="622"/>
      <c r="X28" s="610"/>
      <c r="Y28" s="611"/>
      <c r="Z28" s="519" t="s">
        <v>184</v>
      </c>
      <c r="AA28" s="499"/>
      <c r="AB28" s="499"/>
      <c r="AC28" s="499"/>
      <c r="AD28" s="499"/>
      <c r="AE28" s="499"/>
      <c r="AF28" s="499"/>
      <c r="AG28" s="500"/>
      <c r="AH28" s="520" t="s">
        <v>175</v>
      </c>
      <c r="AI28" s="521"/>
      <c r="AJ28" s="521"/>
      <c r="AK28" s="521"/>
      <c r="AL28" s="563"/>
      <c r="AM28" s="520" t="s">
        <v>175</v>
      </c>
      <c r="AN28" s="521"/>
      <c r="AO28" s="521"/>
      <c r="AP28" s="521"/>
      <c r="AQ28" s="521"/>
      <c r="AR28" s="563"/>
      <c r="AS28" s="520" t="s">
        <v>138</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5643600</v>
      </c>
      <c r="BO28" s="433"/>
      <c r="BP28" s="433"/>
      <c r="BQ28" s="433"/>
      <c r="BR28" s="433"/>
      <c r="BS28" s="433"/>
      <c r="BT28" s="433"/>
      <c r="BU28" s="434"/>
      <c r="BV28" s="432">
        <v>5351800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20</v>
      </c>
      <c r="M29" s="521"/>
      <c r="N29" s="521"/>
      <c r="O29" s="521"/>
      <c r="P29" s="563"/>
      <c r="Q29" s="520">
        <v>5530</v>
      </c>
      <c r="R29" s="521"/>
      <c r="S29" s="521"/>
      <c r="T29" s="521"/>
      <c r="U29" s="521"/>
      <c r="V29" s="563"/>
      <c r="W29" s="623"/>
      <c r="X29" s="624"/>
      <c r="Y29" s="625"/>
      <c r="Z29" s="519" t="s">
        <v>187</v>
      </c>
      <c r="AA29" s="499"/>
      <c r="AB29" s="499"/>
      <c r="AC29" s="499"/>
      <c r="AD29" s="499"/>
      <c r="AE29" s="499"/>
      <c r="AF29" s="499"/>
      <c r="AG29" s="500"/>
      <c r="AH29" s="520">
        <v>1144</v>
      </c>
      <c r="AI29" s="521"/>
      <c r="AJ29" s="521"/>
      <c r="AK29" s="521"/>
      <c r="AL29" s="563"/>
      <c r="AM29" s="520">
        <v>3518612</v>
      </c>
      <c r="AN29" s="521"/>
      <c r="AO29" s="521"/>
      <c r="AP29" s="521"/>
      <c r="AQ29" s="521"/>
      <c r="AR29" s="563"/>
      <c r="AS29" s="520">
        <v>3076</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875042</v>
      </c>
      <c r="BO29" s="470"/>
      <c r="BP29" s="470"/>
      <c r="BQ29" s="470"/>
      <c r="BR29" s="470"/>
      <c r="BS29" s="470"/>
      <c r="BT29" s="470"/>
      <c r="BU29" s="471"/>
      <c r="BV29" s="469">
        <v>1147808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100.7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3506039</v>
      </c>
      <c r="BO30" s="646"/>
      <c r="BP30" s="646"/>
      <c r="BQ30" s="646"/>
      <c r="BR30" s="646"/>
      <c r="BS30" s="646"/>
      <c r="BT30" s="646"/>
      <c r="BU30" s="647"/>
      <c r="BV30" s="645">
        <v>3059603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196</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198</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国民健康保険事業会計</v>
      </c>
      <c r="X34" s="659"/>
      <c r="Y34" s="659"/>
      <c r="Z34" s="659"/>
      <c r="AA34" s="659"/>
      <c r="AB34" s="659"/>
      <c r="AC34" s="659"/>
      <c r="AD34" s="659"/>
      <c r="AE34" s="659"/>
      <c r="AF34" s="659"/>
      <c r="AG34" s="659"/>
      <c r="AH34" s="659"/>
      <c r="AI34" s="659"/>
      <c r="AJ34" s="659"/>
      <c r="AK34" s="659"/>
      <c r="AL34" s="214"/>
      <c r="AM34" s="658">
        <f>IF(AO34="","",MAX(C34:D43,U34:V43)+1)</f>
        <v>11</v>
      </c>
      <c r="AN34" s="658"/>
      <c r="AO34" s="659" t="str">
        <f>IF('各会計、関係団体の財政状況及び健全化判断比率'!B34="","",'各会計、関係団体の財政状況及び健全化判断比率'!B34)</f>
        <v>病院事業会計</v>
      </c>
      <c r="AP34" s="659"/>
      <c r="AQ34" s="659"/>
      <c r="AR34" s="659"/>
      <c r="AS34" s="659"/>
      <c r="AT34" s="659"/>
      <c r="AU34" s="659"/>
      <c r="AV34" s="659"/>
      <c r="AW34" s="659"/>
      <c r="AX34" s="659"/>
      <c r="AY34" s="659"/>
      <c r="AZ34" s="659"/>
      <c r="BA34" s="659"/>
      <c r="BB34" s="659"/>
      <c r="BC34" s="659"/>
      <c r="BD34" s="214"/>
      <c r="BE34" s="658">
        <f>IF(BG34="","",MAX(C34:D43,U34:V43,AM34:AN43)+1)</f>
        <v>17</v>
      </c>
      <c r="BF34" s="658"/>
      <c r="BG34" s="659" t="str">
        <f>IF('各会計、関係団体の財政状況及び健全化判断比率'!B40="","",'各会計、関係団体の財政状況及び健全化判断比率'!B40)</f>
        <v>公設地方卸売市場事業会計</v>
      </c>
      <c r="BH34" s="659"/>
      <c r="BI34" s="659"/>
      <c r="BJ34" s="659"/>
      <c r="BK34" s="659"/>
      <c r="BL34" s="659"/>
      <c r="BM34" s="659"/>
      <c r="BN34" s="659"/>
      <c r="BO34" s="659"/>
      <c r="BP34" s="659"/>
      <c r="BQ34" s="659"/>
      <c r="BR34" s="659"/>
      <c r="BS34" s="659"/>
      <c r="BT34" s="659"/>
      <c r="BU34" s="659"/>
      <c r="BV34" s="214"/>
      <c r="BW34" s="658">
        <f>IF(BY34="","",MAX(C34:D43,U34:V43,AM34:AN43,BE34:BF43)+1)</f>
        <v>18</v>
      </c>
      <c r="BX34" s="658"/>
      <c r="BY34" s="659" t="str">
        <f>IF('各会計、関係団体の財政状況及び健全化判断比率'!B68="","",'各会計、関係団体の財政状況及び健全化判断比率'!B68)</f>
        <v>大垣消防組合</v>
      </c>
      <c r="BZ34" s="659"/>
      <c r="CA34" s="659"/>
      <c r="CB34" s="659"/>
      <c r="CC34" s="659"/>
      <c r="CD34" s="659"/>
      <c r="CE34" s="659"/>
      <c r="CF34" s="659"/>
      <c r="CG34" s="659"/>
      <c r="CH34" s="659"/>
      <c r="CI34" s="659"/>
      <c r="CJ34" s="659"/>
      <c r="CK34" s="659"/>
      <c r="CL34" s="659"/>
      <c r="CM34" s="659"/>
      <c r="CN34" s="214"/>
      <c r="CO34" s="658">
        <f>IF(CQ34="","",MAX(C34:D43,U34:V43,AM34:AN43,BE34:BF43,BW34:BX43)+1)</f>
        <v>28</v>
      </c>
      <c r="CP34" s="658"/>
      <c r="CQ34" s="659" t="str">
        <f>IF('各会計、関係団体の財政状況及び健全化判断比率'!BS7="","",'各会計、関係団体の財政状況及び健全化判断比率'!BS7)</f>
        <v>大垣勤労者福祉サービスセンター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物品調達会計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国民健康保険直営診療施設事業会計</v>
      </c>
      <c r="X35" s="659"/>
      <c r="Y35" s="659"/>
      <c r="Z35" s="659"/>
      <c r="AA35" s="659"/>
      <c r="AB35" s="659"/>
      <c r="AC35" s="659"/>
      <c r="AD35" s="659"/>
      <c r="AE35" s="659"/>
      <c r="AF35" s="659"/>
      <c r="AG35" s="659"/>
      <c r="AH35" s="659"/>
      <c r="AI35" s="659"/>
      <c r="AJ35" s="659"/>
      <c r="AK35" s="659"/>
      <c r="AL35" s="214"/>
      <c r="AM35" s="658">
        <f t="shared" ref="AM35:AM43" si="0">IF(AO35="","",AM34+1)</f>
        <v>12</v>
      </c>
      <c r="AN35" s="658"/>
      <c r="AO35" s="659" t="str">
        <f>IF('各会計、関係団体の財政状況及び健全化判断比率'!B35="","",'各会計、関係団体の財政状況及び健全化判断比率'!B35)</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19</v>
      </c>
      <c r="BX35" s="658"/>
      <c r="BY35" s="659" t="str">
        <f>IF('各会計、関係団体の財政状況及び健全化判断比率'!B69="","",'各会計、関係団体の財政状況及び健全化判断比率'!B69)</f>
        <v>大垣衛生施設組合</v>
      </c>
      <c r="BZ35" s="659"/>
      <c r="CA35" s="659"/>
      <c r="CB35" s="659"/>
      <c r="CC35" s="659"/>
      <c r="CD35" s="659"/>
      <c r="CE35" s="659"/>
      <c r="CF35" s="659"/>
      <c r="CG35" s="659"/>
      <c r="CH35" s="659"/>
      <c r="CI35" s="659"/>
      <c r="CJ35" s="659"/>
      <c r="CK35" s="659"/>
      <c r="CL35" s="659"/>
      <c r="CM35" s="659"/>
      <c r="CN35" s="214"/>
      <c r="CO35" s="658">
        <f t="shared" ref="CO35:CO43" si="3">IF(CQ35="","",CO34+1)</f>
        <v>29</v>
      </c>
      <c r="CP35" s="658"/>
      <c r="CQ35" s="659" t="str">
        <f>IF('各会計、関係団体の財政状況及び健全化判断比率'!BS8="","",'各会計、関係団体の財政状況及び健全化判断比率'!BS8)</f>
        <v>大垣市文化事業団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公共用地先行取得事業会計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後期高齢者医療事業会計</v>
      </c>
      <c r="X36" s="659"/>
      <c r="Y36" s="659"/>
      <c r="Z36" s="659"/>
      <c r="AA36" s="659"/>
      <c r="AB36" s="659"/>
      <c r="AC36" s="659"/>
      <c r="AD36" s="659"/>
      <c r="AE36" s="659"/>
      <c r="AF36" s="659"/>
      <c r="AG36" s="659"/>
      <c r="AH36" s="659"/>
      <c r="AI36" s="659"/>
      <c r="AJ36" s="659"/>
      <c r="AK36" s="659"/>
      <c r="AL36" s="214"/>
      <c r="AM36" s="658">
        <f t="shared" si="0"/>
        <v>13</v>
      </c>
      <c r="AN36" s="658"/>
      <c r="AO36" s="659" t="str">
        <f>IF('各会計、関係団体の財政状況及び健全化判断比率'!B36="","",'各会計、関係団体の財政状況及び健全化判断比率'!B36)</f>
        <v>簡易水道事業会計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20</v>
      </c>
      <c r="BX36" s="658"/>
      <c r="BY36" s="659" t="str">
        <f>IF('各会計、関係団体の財政状況及び健全化判断比率'!B70="","",'各会計、関係団体の財政状況及び健全化判断比率'!B70)</f>
        <v>西南濃粗大廃棄物処理組合</v>
      </c>
      <c r="BZ36" s="659"/>
      <c r="CA36" s="659"/>
      <c r="CB36" s="659"/>
      <c r="CC36" s="659"/>
      <c r="CD36" s="659"/>
      <c r="CE36" s="659"/>
      <c r="CF36" s="659"/>
      <c r="CG36" s="659"/>
      <c r="CH36" s="659"/>
      <c r="CI36" s="659"/>
      <c r="CJ36" s="659"/>
      <c r="CK36" s="659"/>
      <c r="CL36" s="659"/>
      <c r="CM36" s="659"/>
      <c r="CN36" s="214"/>
      <c r="CO36" s="658">
        <f t="shared" si="3"/>
        <v>30</v>
      </c>
      <c r="CP36" s="658"/>
      <c r="CQ36" s="659" t="str">
        <f>IF('各会計、関係団体の財政状況及び健全化判断比率'!BS9="","",'各会計、関係団体の財政状況及び健全化判断比率'!BS9)</f>
        <v>大垣市土地開発公社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〇</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市行造林事業会計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介護保険事業会計</v>
      </c>
      <c r="X37" s="659"/>
      <c r="Y37" s="659"/>
      <c r="Z37" s="659"/>
      <c r="AA37" s="659"/>
      <c r="AB37" s="659"/>
      <c r="AC37" s="659"/>
      <c r="AD37" s="659"/>
      <c r="AE37" s="659"/>
      <c r="AF37" s="659"/>
      <c r="AG37" s="659"/>
      <c r="AH37" s="659"/>
      <c r="AI37" s="659"/>
      <c r="AJ37" s="659"/>
      <c r="AK37" s="659"/>
      <c r="AL37" s="214"/>
      <c r="AM37" s="658">
        <f t="shared" si="0"/>
        <v>14</v>
      </c>
      <c r="AN37" s="658"/>
      <c r="AO37" s="659" t="str">
        <f>IF('各会計、関係団体の財政状況及び健全化判断比率'!B37="","",'各会計、関係団体の財政状況及び健全化判断比率'!B37)</f>
        <v>公共下水道事業会計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21</v>
      </c>
      <c r="BX37" s="658"/>
      <c r="BY37" s="659" t="str">
        <f>IF('各会計、関係団体の財政状況及び健全化判断比率'!B71="","",'各会計、関係団体の財政状況及び健全化判断比率'!B71)</f>
        <v>西濃環境整備組合</v>
      </c>
      <c r="BZ37" s="659"/>
      <c r="CA37" s="659"/>
      <c r="CB37" s="659"/>
      <c r="CC37" s="659"/>
      <c r="CD37" s="659"/>
      <c r="CE37" s="659"/>
      <c r="CF37" s="659"/>
      <c r="CG37" s="659"/>
      <c r="CH37" s="659"/>
      <c r="CI37" s="659"/>
      <c r="CJ37" s="659"/>
      <c r="CK37" s="659"/>
      <c r="CL37" s="659"/>
      <c r="CM37" s="659"/>
      <c r="CN37" s="214"/>
      <c r="CO37" s="658">
        <f t="shared" si="3"/>
        <v>31</v>
      </c>
      <c r="CP37" s="658"/>
      <c r="CQ37" s="659" t="str">
        <f>IF('各会計、関係団体の財政状況及び健全化判断比率'!BS10="","",'各会計、関係団体の財政状況及び健全化判断比率'!BS10)</f>
        <v>かみいしづ緑の村公社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9</v>
      </c>
      <c r="V38" s="658"/>
      <c r="W38" s="659" t="str">
        <f>IF('各会計、関係団体の財政状況及び健全化判断比率'!B32="","",'各会計、関係団体の財政状況及び健全化判断比率'!B32)</f>
        <v>駐車場事業会計</v>
      </c>
      <c r="X38" s="659"/>
      <c r="Y38" s="659"/>
      <c r="Z38" s="659"/>
      <c r="AA38" s="659"/>
      <c r="AB38" s="659"/>
      <c r="AC38" s="659"/>
      <c r="AD38" s="659"/>
      <c r="AE38" s="659"/>
      <c r="AF38" s="659"/>
      <c r="AG38" s="659"/>
      <c r="AH38" s="659"/>
      <c r="AI38" s="659"/>
      <c r="AJ38" s="659"/>
      <c r="AK38" s="659"/>
      <c r="AL38" s="214"/>
      <c r="AM38" s="658">
        <f t="shared" si="0"/>
        <v>15</v>
      </c>
      <c r="AN38" s="658"/>
      <c r="AO38" s="659" t="str">
        <f>IF('各会計、関係団体の財政状況及び健全化判断比率'!B38="","",'各会計、関係団体の財政状況及び健全化判断比率'!B38)</f>
        <v>特定環境保全公共下水道事業会計</v>
      </c>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22</v>
      </c>
      <c r="BX38" s="658"/>
      <c r="BY38" s="659" t="str">
        <f>IF('各会計、関係団体の財政状況及び健全化判断比率'!B72="","",'各会計、関係団体の財政状況及び健全化判断比率'!B72)</f>
        <v>西南濃老人福祉施設事務組合</v>
      </c>
      <c r="BZ38" s="659"/>
      <c r="CA38" s="659"/>
      <c r="CB38" s="659"/>
      <c r="CC38" s="659"/>
      <c r="CD38" s="659"/>
      <c r="CE38" s="659"/>
      <c r="CF38" s="659"/>
      <c r="CG38" s="659"/>
      <c r="CH38" s="659"/>
      <c r="CI38" s="659"/>
      <c r="CJ38" s="659"/>
      <c r="CK38" s="659"/>
      <c r="CL38" s="659"/>
      <c r="CM38" s="659"/>
      <c r="CN38" s="214"/>
      <c r="CO38" s="658">
        <f t="shared" si="3"/>
        <v>32</v>
      </c>
      <c r="CP38" s="658"/>
      <c r="CQ38" s="659" t="str">
        <f>IF('各会計、関係団体の財政状況及び健全化判断比率'!BS11="","",'各会計、関係団体の財政状況及び健全化判断比率'!BS11)</f>
        <v>養老線管理機構</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f t="shared" si="4"/>
        <v>10</v>
      </c>
      <c r="V39" s="658"/>
      <c r="W39" s="659" t="str">
        <f>IF('各会計、関係団体の財政状況及び健全化判断比率'!B33="","",'各会計、関係団体の財政状況及び健全化判断比率'!B33)</f>
        <v>競輪事業会計</v>
      </c>
      <c r="X39" s="659"/>
      <c r="Y39" s="659"/>
      <c r="Z39" s="659"/>
      <c r="AA39" s="659"/>
      <c r="AB39" s="659"/>
      <c r="AC39" s="659"/>
      <c r="AD39" s="659"/>
      <c r="AE39" s="659"/>
      <c r="AF39" s="659"/>
      <c r="AG39" s="659"/>
      <c r="AH39" s="659"/>
      <c r="AI39" s="659"/>
      <c r="AJ39" s="659"/>
      <c r="AK39" s="659"/>
      <c r="AL39" s="214"/>
      <c r="AM39" s="658">
        <f t="shared" si="0"/>
        <v>16</v>
      </c>
      <c r="AN39" s="658"/>
      <c r="AO39" s="659" t="str">
        <f>IF('各会計、関係団体の財政状況及び健全化判断比率'!B39="","",'各会計、関係団体の財政状況及び健全化判断比率'!B39)</f>
        <v>農業集落排水事業会計</v>
      </c>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23</v>
      </c>
      <c r="BX39" s="658"/>
      <c r="BY39" s="659" t="str">
        <f>IF('各会計、関係団体の財政状況及び健全化判断比率'!B73="","",'各会計、関係団体の財政状況及び健全化判断比率'!B73)</f>
        <v>あすわ苑老人福祉施設事務組合</v>
      </c>
      <c r="BZ39" s="659"/>
      <c r="CA39" s="659"/>
      <c r="CB39" s="659"/>
      <c r="CC39" s="659"/>
      <c r="CD39" s="659"/>
      <c r="CE39" s="659"/>
      <c r="CF39" s="659"/>
      <c r="CG39" s="659"/>
      <c r="CH39" s="659"/>
      <c r="CI39" s="659"/>
      <c r="CJ39" s="659"/>
      <c r="CK39" s="659"/>
      <c r="CL39" s="659"/>
      <c r="CM39" s="659"/>
      <c r="CN39" s="214"/>
      <c r="CO39" s="658">
        <f t="shared" si="3"/>
        <v>33</v>
      </c>
      <c r="CP39" s="658"/>
      <c r="CQ39" s="659" t="str">
        <f>IF('各会計、関係団体の財政状況及び健全化判断比率'!BS12="","",'各会計、関係団体の財政状況及び健全化判断比率'!BS12)</f>
        <v>樽見鉄道株式会社</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24</v>
      </c>
      <c r="BX40" s="658"/>
      <c r="BY40" s="659" t="str">
        <f>IF('各会計、関係団体の財政状況及び健全化判断比率'!B74="","",'各会計、関係団体の財政状況及び健全化判断比率'!B74)</f>
        <v>大垣市安八郡安八町東安中学校組合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25</v>
      </c>
      <c r="BX41" s="658"/>
      <c r="BY41" s="659" t="str">
        <f>IF('各会計、関係団体の財政状況及び健全化判断比率'!B75="","",'各会計、関係団体の財政状況及び健全化判断比率'!B75)</f>
        <v>岐阜県後期高齢者医療広域連合（一般会計）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26</v>
      </c>
      <c r="BX42" s="658"/>
      <c r="BY42" s="659" t="str">
        <f>IF('各会計、関係団体の財政状況及び健全化判断比率'!B76="","",'各会計、関係団体の財政状況及び健全化判断比率'!B76)</f>
        <v>岐阜県後期高齢者医療広域連合（特別会計）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27</v>
      </c>
      <c r="BX43" s="658"/>
      <c r="BY43" s="659" t="str">
        <f>IF('各会計、関係団体の財政状況及び健全化判断比率'!B77="","",'各会計、関係団体の財政状況及び健全化判断比率'!B77)</f>
        <v>西美濃さくら苑介護老人保健施設事務組合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z8mpvQAWL8Z43wihehQ3ViFiLG9VsEOxt3yK1622Ejoi50pd9UMRAiSle1s202MgGMUQpBRfU6cxgM2Klmk8eQ==" saltValue="g6dRUrM899P71/qIxtB93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573</v>
      </c>
      <c r="D34" s="1250"/>
      <c r="E34" s="1251"/>
      <c r="F34" s="32">
        <v>78.64</v>
      </c>
      <c r="G34" s="33">
        <v>77.680000000000007</v>
      </c>
      <c r="H34" s="33">
        <v>78.17</v>
      </c>
      <c r="I34" s="33">
        <v>77.03</v>
      </c>
      <c r="J34" s="34">
        <v>77.010000000000005</v>
      </c>
      <c r="K34" s="22"/>
      <c r="L34" s="22"/>
      <c r="M34" s="22"/>
      <c r="N34" s="22"/>
      <c r="O34" s="22"/>
      <c r="P34" s="22"/>
    </row>
    <row r="35" spans="1:16" ht="39" customHeight="1" x14ac:dyDescent="0.15">
      <c r="A35" s="22"/>
      <c r="B35" s="35"/>
      <c r="C35" s="1244" t="s">
        <v>574</v>
      </c>
      <c r="D35" s="1245"/>
      <c r="E35" s="1246"/>
      <c r="F35" s="36">
        <v>7.64</v>
      </c>
      <c r="G35" s="37">
        <v>8.83</v>
      </c>
      <c r="H35" s="37">
        <v>8.08</v>
      </c>
      <c r="I35" s="37">
        <v>6.89</v>
      </c>
      <c r="J35" s="38">
        <v>6.33</v>
      </c>
      <c r="K35" s="22"/>
      <c r="L35" s="22"/>
      <c r="M35" s="22"/>
      <c r="N35" s="22"/>
      <c r="O35" s="22"/>
      <c r="P35" s="22"/>
    </row>
    <row r="36" spans="1:16" ht="39" customHeight="1" x14ac:dyDescent="0.15">
      <c r="A36" s="22"/>
      <c r="B36" s="35"/>
      <c r="C36" s="1244" t="s">
        <v>575</v>
      </c>
      <c r="D36" s="1245"/>
      <c r="E36" s="1246"/>
      <c r="F36" s="36">
        <v>6.09</v>
      </c>
      <c r="G36" s="37">
        <v>5.87</v>
      </c>
      <c r="H36" s="37">
        <v>7.01</v>
      </c>
      <c r="I36" s="37">
        <v>7.97</v>
      </c>
      <c r="J36" s="38">
        <v>6.13</v>
      </c>
      <c r="K36" s="22"/>
      <c r="L36" s="22"/>
      <c r="M36" s="22"/>
      <c r="N36" s="22"/>
      <c r="O36" s="22"/>
      <c r="P36" s="22"/>
    </row>
    <row r="37" spans="1:16" ht="39" customHeight="1" x14ac:dyDescent="0.15">
      <c r="A37" s="22"/>
      <c r="B37" s="35"/>
      <c r="C37" s="1244" t="s">
        <v>576</v>
      </c>
      <c r="D37" s="1245"/>
      <c r="E37" s="1246"/>
      <c r="F37" s="36">
        <v>6.75</v>
      </c>
      <c r="G37" s="37">
        <v>6.09</v>
      </c>
      <c r="H37" s="37">
        <v>5.88</v>
      </c>
      <c r="I37" s="37">
        <v>5.68</v>
      </c>
      <c r="J37" s="38">
        <v>5.72</v>
      </c>
      <c r="K37" s="22"/>
      <c r="L37" s="22"/>
      <c r="M37" s="22"/>
      <c r="N37" s="22"/>
      <c r="O37" s="22"/>
      <c r="P37" s="22"/>
    </row>
    <row r="38" spans="1:16" ht="39" customHeight="1" x14ac:dyDescent="0.15">
      <c r="A38" s="22"/>
      <c r="B38" s="35"/>
      <c r="C38" s="1244" t="s">
        <v>577</v>
      </c>
      <c r="D38" s="1245"/>
      <c r="E38" s="1246"/>
      <c r="F38" s="36">
        <v>4.01</v>
      </c>
      <c r="G38" s="37">
        <v>4.91</v>
      </c>
      <c r="H38" s="37">
        <v>4.7</v>
      </c>
      <c r="I38" s="37">
        <v>4.96</v>
      </c>
      <c r="J38" s="38">
        <v>5.2</v>
      </c>
      <c r="K38" s="22"/>
      <c r="L38" s="22"/>
      <c r="M38" s="22"/>
      <c r="N38" s="22"/>
      <c r="O38" s="22"/>
      <c r="P38" s="22"/>
    </row>
    <row r="39" spans="1:16" ht="39" customHeight="1" x14ac:dyDescent="0.15">
      <c r="A39" s="22"/>
      <c r="B39" s="35"/>
      <c r="C39" s="1244" t="s">
        <v>578</v>
      </c>
      <c r="D39" s="1245"/>
      <c r="E39" s="1246"/>
      <c r="F39" s="36">
        <v>3.51</v>
      </c>
      <c r="G39" s="37">
        <v>3.5</v>
      </c>
      <c r="H39" s="37">
        <v>3.39</v>
      </c>
      <c r="I39" s="37">
        <v>3.39</v>
      </c>
      <c r="J39" s="38">
        <v>3.23</v>
      </c>
      <c r="K39" s="22"/>
      <c r="L39" s="22"/>
      <c r="M39" s="22"/>
      <c r="N39" s="22"/>
      <c r="O39" s="22"/>
      <c r="P39" s="22"/>
    </row>
    <row r="40" spans="1:16" ht="39" customHeight="1" x14ac:dyDescent="0.15">
      <c r="A40" s="22"/>
      <c r="B40" s="35"/>
      <c r="C40" s="1244" t="s">
        <v>579</v>
      </c>
      <c r="D40" s="1245"/>
      <c r="E40" s="1246"/>
      <c r="F40" s="36">
        <v>0</v>
      </c>
      <c r="G40" s="37">
        <v>0</v>
      </c>
      <c r="H40" s="37">
        <v>0</v>
      </c>
      <c r="I40" s="37">
        <v>0.31</v>
      </c>
      <c r="J40" s="38">
        <v>0.89</v>
      </c>
      <c r="K40" s="22"/>
      <c r="L40" s="22"/>
      <c r="M40" s="22"/>
      <c r="N40" s="22"/>
      <c r="O40" s="22"/>
      <c r="P40" s="22"/>
    </row>
    <row r="41" spans="1:16" ht="39" customHeight="1" x14ac:dyDescent="0.15">
      <c r="A41" s="22"/>
      <c r="B41" s="35"/>
      <c r="C41" s="1244" t="s">
        <v>580</v>
      </c>
      <c r="D41" s="1245"/>
      <c r="E41" s="1246"/>
      <c r="F41" s="36">
        <v>0.16</v>
      </c>
      <c r="G41" s="37">
        <v>0.17</v>
      </c>
      <c r="H41" s="37">
        <v>0.16</v>
      </c>
      <c r="I41" s="37">
        <v>0.15</v>
      </c>
      <c r="J41" s="38">
        <v>0.18</v>
      </c>
      <c r="K41" s="22"/>
      <c r="L41" s="22"/>
      <c r="M41" s="22"/>
      <c r="N41" s="22"/>
      <c r="O41" s="22"/>
      <c r="P41" s="22"/>
    </row>
    <row r="42" spans="1:16" ht="39" customHeight="1" x14ac:dyDescent="0.15">
      <c r="A42" s="22"/>
      <c r="B42" s="39"/>
      <c r="C42" s="1244" t="s">
        <v>581</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582</v>
      </c>
      <c r="D43" s="1248"/>
      <c r="E43" s="1249"/>
      <c r="F43" s="41">
        <v>0.08</v>
      </c>
      <c r="G43" s="42">
        <v>0.05</v>
      </c>
      <c r="H43" s="42">
        <v>0.06</v>
      </c>
      <c r="I43" s="42">
        <v>0.14000000000000001</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LJXneHil1c3pqVM83YwCT7bfKOF8ak3t1QNG9O0xzs7q1dUJsg88CGW5ZxMU86T26hZV6IQ5EbunNDI8OumQ==" saltValue="4LbT5Ahl0CGyXwTD33cN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5212</v>
      </c>
      <c r="L45" s="60">
        <v>5211</v>
      </c>
      <c r="M45" s="60">
        <v>5289</v>
      </c>
      <c r="N45" s="60">
        <v>5493</v>
      </c>
      <c r="O45" s="61">
        <v>5586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524</v>
      </c>
      <c r="L46" s="64" t="s">
        <v>524</v>
      </c>
      <c r="M46" s="64" t="s">
        <v>524</v>
      </c>
      <c r="N46" s="64" t="s">
        <v>524</v>
      </c>
      <c r="O46" s="65" t="s">
        <v>524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524</v>
      </c>
      <c r="L47" s="64" t="s">
        <v>524</v>
      </c>
      <c r="M47" s="64" t="s">
        <v>524</v>
      </c>
      <c r="N47" s="64" t="s">
        <v>524</v>
      </c>
      <c r="O47" s="65" t="s">
        <v>524</v>
      </c>
      <c r="P47" s="48"/>
      <c r="Q47" s="48"/>
      <c r="R47" s="48"/>
      <c r="S47" s="48"/>
      <c r="T47" s="48"/>
      <c r="U47" s="48"/>
    </row>
    <row r="48" spans="1:21" ht="30.75" customHeight="1" x14ac:dyDescent="0.15">
      <c r="A48" s="48"/>
      <c r="B48" s="1254"/>
      <c r="C48" s="1255"/>
      <c r="D48" s="62"/>
      <c r="E48" s="1260" t="s">
        <v>15</v>
      </c>
      <c r="F48" s="1260"/>
      <c r="G48" s="1260"/>
      <c r="H48" s="1260"/>
      <c r="I48" s="1260"/>
      <c r="J48" s="1261"/>
      <c r="K48" s="63">
        <v>1499</v>
      </c>
      <c r="L48" s="64">
        <v>1455</v>
      </c>
      <c r="M48" s="64">
        <v>1420</v>
      </c>
      <c r="N48" s="64">
        <v>1482</v>
      </c>
      <c r="O48" s="65">
        <v>1248</v>
      </c>
      <c r="P48" s="48"/>
      <c r="Q48" s="48"/>
      <c r="R48" s="48"/>
      <c r="S48" s="48"/>
      <c r="T48" s="48"/>
      <c r="U48" s="48"/>
    </row>
    <row r="49" spans="1:21" ht="30.75" customHeight="1" x14ac:dyDescent="0.15">
      <c r="A49" s="48"/>
      <c r="B49" s="1254"/>
      <c r="C49" s="1255"/>
      <c r="D49" s="62"/>
      <c r="E49" s="1260" t="s">
        <v>16</v>
      </c>
      <c r="F49" s="1260"/>
      <c r="G49" s="1260"/>
      <c r="H49" s="1260"/>
      <c r="I49" s="1260"/>
      <c r="J49" s="1261"/>
      <c r="K49" s="63">
        <v>78</v>
      </c>
      <c r="L49" s="64">
        <v>97</v>
      </c>
      <c r="M49" s="64">
        <v>100</v>
      </c>
      <c r="N49" s="64">
        <v>93</v>
      </c>
      <c r="O49" s="65">
        <v>97</v>
      </c>
      <c r="P49" s="48"/>
      <c r="Q49" s="48"/>
      <c r="R49" s="48"/>
      <c r="S49" s="48"/>
      <c r="T49" s="48"/>
      <c r="U49" s="48"/>
    </row>
    <row r="50" spans="1:21" ht="30.75" customHeight="1" x14ac:dyDescent="0.15">
      <c r="A50" s="48"/>
      <c r="B50" s="1254"/>
      <c r="C50" s="1255"/>
      <c r="D50" s="62"/>
      <c r="E50" s="1260" t="s">
        <v>17</v>
      </c>
      <c r="F50" s="1260"/>
      <c r="G50" s="1260"/>
      <c r="H50" s="1260"/>
      <c r="I50" s="1260"/>
      <c r="J50" s="1261"/>
      <c r="K50" s="63">
        <v>203</v>
      </c>
      <c r="L50" s="64">
        <v>193</v>
      </c>
      <c r="M50" s="64">
        <v>220</v>
      </c>
      <c r="N50" s="64">
        <v>219</v>
      </c>
      <c r="O50" s="65">
        <v>216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524</v>
      </c>
      <c r="L51" s="64">
        <v>0</v>
      </c>
      <c r="M51" s="64" t="s">
        <v>524</v>
      </c>
      <c r="N51" s="64" t="s">
        <v>524</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6634</v>
      </c>
      <c r="L52" s="64">
        <v>6754</v>
      </c>
      <c r="M52" s="64">
        <v>6832</v>
      </c>
      <c r="N52" s="64">
        <v>6818</v>
      </c>
      <c r="O52" s="65">
        <v>6532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358</v>
      </c>
      <c r="L53" s="69">
        <v>202</v>
      </c>
      <c r="M53" s="69">
        <v>197</v>
      </c>
      <c r="N53" s="69">
        <v>469</v>
      </c>
      <c r="O53" s="70">
        <v>615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623</v>
      </c>
      <c r="L57" s="84" t="s">
        <v>623</v>
      </c>
      <c r="M57" s="84" t="s">
        <v>623</v>
      </c>
      <c r="N57" s="84" t="s">
        <v>623</v>
      </c>
      <c r="O57" s="85" t="s">
        <v>623</v>
      </c>
    </row>
    <row r="58" spans="1:21" ht="31.5" customHeight="1" thickBot="1" x14ac:dyDescent="0.2">
      <c r="B58" s="1270"/>
      <c r="C58" s="1271"/>
      <c r="D58" s="1275" t="s">
        <v>27</v>
      </c>
      <c r="E58" s="1276"/>
      <c r="F58" s="1276"/>
      <c r="G58" s="1276"/>
      <c r="H58" s="1276"/>
      <c r="I58" s="1276"/>
      <c r="J58" s="1277"/>
      <c r="K58" s="86" t="s">
        <v>623</v>
      </c>
      <c r="L58" s="87" t="s">
        <v>623</v>
      </c>
      <c r="M58" s="87" t="s">
        <v>623</v>
      </c>
      <c r="N58" s="87" t="s">
        <v>623</v>
      </c>
      <c r="O58" s="88" t="s">
        <v>623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J9hkk3st9gS4FXyJPlteWZPwZbFgzY370MYZju4POeQL9hN56n/UEr49Qrcq5v1mxtnxqPAvPnVK7O14I1Tbg==" saltValue="kP2pqvmOXfrG6V6FN9NI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78" t="s">
        <v>30</v>
      </c>
      <c r="C41" s="1279"/>
      <c r="D41" s="102"/>
      <c r="E41" s="1284" t="s">
        <v>31</v>
      </c>
      <c r="F41" s="1284"/>
      <c r="G41" s="1284"/>
      <c r="H41" s="1285"/>
      <c r="I41" s="103">
        <v>65555</v>
      </c>
      <c r="J41" s="104">
        <v>65207</v>
      </c>
      <c r="K41" s="104">
        <v>67506</v>
      </c>
      <c r="L41" s="104">
        <v>69823</v>
      </c>
      <c r="M41" s="105">
        <v>69356</v>
      </c>
    </row>
    <row r="42" spans="2:13" ht="27.75" customHeight="1" x14ac:dyDescent="0.15">
      <c r="B42" s="1280"/>
      <c r="C42" s="1281"/>
      <c r="D42" s="106"/>
      <c r="E42" s="1286" t="s">
        <v>32</v>
      </c>
      <c r="F42" s="1286"/>
      <c r="G42" s="1286"/>
      <c r="H42" s="1287"/>
      <c r="I42" s="107">
        <v>4986</v>
      </c>
      <c r="J42" s="108">
        <v>4648</v>
      </c>
      <c r="K42" s="108">
        <v>4411</v>
      </c>
      <c r="L42" s="108">
        <v>3506</v>
      </c>
      <c r="M42" s="109">
        <v>3257</v>
      </c>
    </row>
    <row r="43" spans="2:13" ht="27.75" customHeight="1" x14ac:dyDescent="0.15">
      <c r="B43" s="1280"/>
      <c r="C43" s="1281"/>
      <c r="D43" s="106"/>
      <c r="E43" s="1286" t="s">
        <v>33</v>
      </c>
      <c r="F43" s="1286"/>
      <c r="G43" s="1286"/>
      <c r="H43" s="1287"/>
      <c r="I43" s="107">
        <v>20193</v>
      </c>
      <c r="J43" s="108">
        <v>19710</v>
      </c>
      <c r="K43" s="108">
        <v>19054</v>
      </c>
      <c r="L43" s="108">
        <v>18092</v>
      </c>
      <c r="M43" s="109">
        <v>16486</v>
      </c>
    </row>
    <row r="44" spans="2:13" ht="27.75" customHeight="1" x14ac:dyDescent="0.15">
      <c r="B44" s="1280"/>
      <c r="C44" s="1281"/>
      <c r="D44" s="106"/>
      <c r="E44" s="1286" t="s">
        <v>34</v>
      </c>
      <c r="F44" s="1286"/>
      <c r="G44" s="1286"/>
      <c r="H44" s="1287"/>
      <c r="I44" s="107">
        <v>885</v>
      </c>
      <c r="J44" s="108">
        <v>932</v>
      </c>
      <c r="K44" s="108">
        <v>990</v>
      </c>
      <c r="L44" s="108">
        <v>1056</v>
      </c>
      <c r="M44" s="109">
        <v>1340</v>
      </c>
    </row>
    <row r="45" spans="2:13" ht="27.75" customHeight="1" x14ac:dyDescent="0.15">
      <c r="B45" s="1280"/>
      <c r="C45" s="1281"/>
      <c r="D45" s="106"/>
      <c r="E45" s="1286" t="s">
        <v>35</v>
      </c>
      <c r="F45" s="1286"/>
      <c r="G45" s="1286"/>
      <c r="H45" s="1287"/>
      <c r="I45" s="107">
        <v>8023</v>
      </c>
      <c r="J45" s="108">
        <v>8180</v>
      </c>
      <c r="K45" s="108">
        <v>8269</v>
      </c>
      <c r="L45" s="108">
        <v>8573</v>
      </c>
      <c r="M45" s="109">
        <v>8667</v>
      </c>
    </row>
    <row r="46" spans="2:13" ht="27.75" customHeight="1" x14ac:dyDescent="0.15">
      <c r="B46" s="1280"/>
      <c r="C46" s="1281"/>
      <c r="D46" s="110"/>
      <c r="E46" s="1286" t="s">
        <v>36</v>
      </c>
      <c r="F46" s="1286"/>
      <c r="G46" s="1286"/>
      <c r="H46" s="1287"/>
      <c r="I46" s="107">
        <v>3164</v>
      </c>
      <c r="J46" s="108">
        <v>2512</v>
      </c>
      <c r="K46" s="108">
        <v>2000</v>
      </c>
      <c r="L46" s="108">
        <v>1580</v>
      </c>
      <c r="M46" s="109">
        <v>586</v>
      </c>
    </row>
    <row r="47" spans="2:13" ht="27.75" customHeight="1" x14ac:dyDescent="0.15">
      <c r="B47" s="1280"/>
      <c r="C47" s="1281"/>
      <c r="D47" s="111"/>
      <c r="E47" s="1288" t="s">
        <v>37</v>
      </c>
      <c r="F47" s="1289"/>
      <c r="G47" s="1289"/>
      <c r="H47" s="1290"/>
      <c r="I47" s="107" t="s">
        <v>524</v>
      </c>
      <c r="J47" s="108" t="s">
        <v>524</v>
      </c>
      <c r="K47" s="108" t="s">
        <v>524</v>
      </c>
      <c r="L47" s="108" t="s">
        <v>524</v>
      </c>
      <c r="M47" s="109" t="s">
        <v>524</v>
      </c>
    </row>
    <row r="48" spans="2:13" ht="27.75" customHeight="1" x14ac:dyDescent="0.15">
      <c r="B48" s="1280"/>
      <c r="C48" s="1281"/>
      <c r="D48" s="106"/>
      <c r="E48" s="1286" t="s">
        <v>38</v>
      </c>
      <c r="F48" s="1286"/>
      <c r="G48" s="1286"/>
      <c r="H48" s="1287"/>
      <c r="I48" s="107" t="s">
        <v>524</v>
      </c>
      <c r="J48" s="108" t="s">
        <v>524</v>
      </c>
      <c r="K48" s="108" t="s">
        <v>524</v>
      </c>
      <c r="L48" s="108" t="s">
        <v>524</v>
      </c>
      <c r="M48" s="109" t="s">
        <v>524</v>
      </c>
    </row>
    <row r="49" spans="2:13" ht="27.75" customHeight="1" x14ac:dyDescent="0.15">
      <c r="B49" s="1282"/>
      <c r="C49" s="1283"/>
      <c r="D49" s="106"/>
      <c r="E49" s="1286" t="s">
        <v>39</v>
      </c>
      <c r="F49" s="1286"/>
      <c r="G49" s="1286"/>
      <c r="H49" s="1287"/>
      <c r="I49" s="107" t="s">
        <v>524</v>
      </c>
      <c r="J49" s="108" t="s">
        <v>524</v>
      </c>
      <c r="K49" s="108" t="s">
        <v>524</v>
      </c>
      <c r="L49" s="108" t="s">
        <v>524</v>
      </c>
      <c r="M49" s="109" t="s">
        <v>524</v>
      </c>
    </row>
    <row r="50" spans="2:13" ht="27.75" customHeight="1" x14ac:dyDescent="0.15">
      <c r="B50" s="1291" t="s">
        <v>40</v>
      </c>
      <c r="C50" s="1292"/>
      <c r="D50" s="112"/>
      <c r="E50" s="1286" t="s">
        <v>41</v>
      </c>
      <c r="F50" s="1286"/>
      <c r="G50" s="1286"/>
      <c r="H50" s="1287"/>
      <c r="I50" s="107">
        <v>13094</v>
      </c>
      <c r="J50" s="108">
        <v>15196</v>
      </c>
      <c r="K50" s="108">
        <v>15972</v>
      </c>
      <c r="L50" s="108">
        <v>12003</v>
      </c>
      <c r="M50" s="109">
        <v>12771</v>
      </c>
    </row>
    <row r="51" spans="2:13" ht="27.75" customHeight="1" x14ac:dyDescent="0.15">
      <c r="B51" s="1280"/>
      <c r="C51" s="1281"/>
      <c r="D51" s="106"/>
      <c r="E51" s="1286" t="s">
        <v>42</v>
      </c>
      <c r="F51" s="1286"/>
      <c r="G51" s="1286"/>
      <c r="H51" s="1287"/>
      <c r="I51" s="107">
        <v>23067</v>
      </c>
      <c r="J51" s="108">
        <v>23108</v>
      </c>
      <c r="K51" s="108">
        <v>21859</v>
      </c>
      <c r="L51" s="108">
        <v>18598</v>
      </c>
      <c r="M51" s="109">
        <v>17140</v>
      </c>
    </row>
    <row r="52" spans="2:13" ht="27.75" customHeight="1" x14ac:dyDescent="0.15">
      <c r="B52" s="1282"/>
      <c r="C52" s="1283"/>
      <c r="D52" s="106"/>
      <c r="E52" s="1286" t="s">
        <v>43</v>
      </c>
      <c r="F52" s="1286"/>
      <c r="G52" s="1286"/>
      <c r="H52" s="1287"/>
      <c r="I52" s="107">
        <v>61951</v>
      </c>
      <c r="J52" s="108">
        <v>61151</v>
      </c>
      <c r="K52" s="108">
        <v>61266</v>
      </c>
      <c r="L52" s="108">
        <v>60820</v>
      </c>
      <c r="M52" s="109">
        <v>59662</v>
      </c>
    </row>
    <row r="53" spans="2:13" ht="27.75" customHeight="1" thickBot="1" x14ac:dyDescent="0.2">
      <c r="B53" s="1293" t="s">
        <v>44</v>
      </c>
      <c r="C53" s="1294"/>
      <c r="D53" s="113"/>
      <c r="E53" s="1295" t="s">
        <v>45</v>
      </c>
      <c r="F53" s="1295"/>
      <c r="G53" s="1295"/>
      <c r="H53" s="1296"/>
      <c r="I53" s="114">
        <v>4694</v>
      </c>
      <c r="J53" s="115">
        <v>1733</v>
      </c>
      <c r="K53" s="115">
        <v>3134</v>
      </c>
      <c r="L53" s="115">
        <v>11209</v>
      </c>
      <c r="M53" s="116">
        <v>10120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uJCJyeMXfeo+qs7riYGbNqDM1YQTXp9jpvoS56amkbxLwZ14R+NNOHRsz040HGL2+tXAaVRuTb8HzcbO7gbkw==" saltValue="HfZBUI9yrGLTbze/vmpE2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5542</v>
      </c>
      <c r="G55" s="128">
        <v>5352</v>
      </c>
      <c r="H55" s="129">
        <v>5644</v>
      </c>
    </row>
    <row r="56" spans="2:8" ht="52.5" customHeight="1" x14ac:dyDescent="0.15">
      <c r="B56" s="130"/>
      <c r="C56" s="1307" t="s">
        <v>49</v>
      </c>
      <c r="D56" s="1307"/>
      <c r="E56" s="1308"/>
      <c r="F56" s="131">
        <v>1057</v>
      </c>
      <c r="G56" s="131">
        <v>1148</v>
      </c>
      <c r="H56" s="132">
        <v>875</v>
      </c>
    </row>
    <row r="57" spans="2:8" ht="53.25" customHeight="1" x14ac:dyDescent="0.15">
      <c r="B57" s="130"/>
      <c r="C57" s="1309" t="s">
        <v>50</v>
      </c>
      <c r="D57" s="1309"/>
      <c r="E57" s="1310"/>
      <c r="F57" s="133">
        <v>7137</v>
      </c>
      <c r="G57" s="133">
        <v>3060</v>
      </c>
      <c r="H57" s="134">
        <v>3506</v>
      </c>
    </row>
    <row r="58" spans="2:8" ht="45.75" customHeight="1" x14ac:dyDescent="0.15">
      <c r="B58" s="135"/>
      <c r="C58" s="1297" t="s">
        <v>617</v>
      </c>
      <c r="D58" s="1298"/>
      <c r="E58" s="1299"/>
      <c r="F58" s="136">
        <v>946</v>
      </c>
      <c r="G58" s="136">
        <v>939</v>
      </c>
      <c r="H58" s="137">
        <v>877</v>
      </c>
    </row>
    <row r="59" spans="2:8" ht="45.75" customHeight="1" x14ac:dyDescent="0.15">
      <c r="B59" s="135"/>
      <c r="C59" s="1297" t="s">
        <v>618</v>
      </c>
      <c r="D59" s="1298"/>
      <c r="E59" s="1299"/>
      <c r="F59" s="136">
        <v>5289</v>
      </c>
      <c r="G59" s="136">
        <v>977</v>
      </c>
      <c r="H59" s="137">
        <v>804</v>
      </c>
    </row>
    <row r="60" spans="2:8" ht="45.75" customHeight="1" x14ac:dyDescent="0.15">
      <c r="B60" s="135"/>
      <c r="C60" s="1297" t="s">
        <v>619</v>
      </c>
      <c r="D60" s="1298"/>
      <c r="E60" s="1299"/>
      <c r="F60" s="136">
        <v>253</v>
      </c>
      <c r="G60" s="136">
        <v>533</v>
      </c>
      <c r="H60" s="137">
        <v>608</v>
      </c>
    </row>
    <row r="61" spans="2:8" ht="45.75" customHeight="1" x14ac:dyDescent="0.15">
      <c r="B61" s="135"/>
      <c r="C61" s="1297" t="s">
        <v>620</v>
      </c>
      <c r="D61" s="1298"/>
      <c r="E61" s="1299"/>
      <c r="F61" s="136" t="s">
        <v>622</v>
      </c>
      <c r="G61" s="136" t="s">
        <v>622</v>
      </c>
      <c r="H61" s="137">
        <v>600</v>
      </c>
    </row>
    <row r="62" spans="2:8" ht="45.75" customHeight="1" thickBot="1" x14ac:dyDescent="0.2">
      <c r="B62" s="138"/>
      <c r="C62" s="1300" t="s">
        <v>621</v>
      </c>
      <c r="D62" s="1301"/>
      <c r="E62" s="1302"/>
      <c r="F62" s="139">
        <v>418</v>
      </c>
      <c r="G62" s="139">
        <v>402</v>
      </c>
      <c r="H62" s="140">
        <v>397</v>
      </c>
    </row>
    <row r="63" spans="2:8" ht="52.5" customHeight="1" thickBot="1" x14ac:dyDescent="0.2">
      <c r="B63" s="141"/>
      <c r="C63" s="1303" t="s">
        <v>51</v>
      </c>
      <c r="D63" s="1303"/>
      <c r="E63" s="1304"/>
      <c r="F63" s="142">
        <v>13736</v>
      </c>
      <c r="G63" s="142">
        <v>9559</v>
      </c>
      <c r="H63" s="143">
        <v>10025</v>
      </c>
    </row>
    <row r="64" spans="2:8" ht="15" customHeight="1" x14ac:dyDescent="0.15"/>
  </sheetData>
  <sheetProtection algorithmName="SHA-512" hashValue="LvIZmzqnYV+O2K/wWYaMe/lZQJR9AxshBgV1J8oEKZwtb+tBOdNAKz5ZFdpCE6kPGyzbGsIgyz5NhgicePH0ug==" saltValue="190v56NjoUd6tnMkyMNG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G91" sqref="AG91"/>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635</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635</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634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630</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633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628</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566</v>
      </c>
      <c r="BQ50" s="1313"/>
      <c r="BR50" s="1313"/>
      <c r="BS50" s="1313"/>
      <c r="BT50" s="1313"/>
      <c r="BU50" s="1313"/>
      <c r="BV50" s="1313"/>
      <c r="BW50" s="1313"/>
      <c r="BX50" s="1313" t="s">
        <v>567</v>
      </c>
      <c r="BY50" s="1313"/>
      <c r="BZ50" s="1313"/>
      <c r="CA50" s="1313"/>
      <c r="CB50" s="1313"/>
      <c r="CC50" s="1313"/>
      <c r="CD50" s="1313"/>
      <c r="CE50" s="1313"/>
      <c r="CF50" s="1313" t="s">
        <v>568</v>
      </c>
      <c r="CG50" s="1313"/>
      <c r="CH50" s="1313"/>
      <c r="CI50" s="1313"/>
      <c r="CJ50" s="1313"/>
      <c r="CK50" s="1313"/>
      <c r="CL50" s="1313"/>
      <c r="CM50" s="1313"/>
      <c r="CN50" s="1313" t="s">
        <v>569</v>
      </c>
      <c r="CO50" s="1313"/>
      <c r="CP50" s="1313"/>
      <c r="CQ50" s="1313"/>
      <c r="CR50" s="1313"/>
      <c r="CS50" s="1313"/>
      <c r="CT50" s="1313"/>
      <c r="CU50" s="1313"/>
      <c r="CV50" s="1313" t="s">
        <v>570</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627</v>
      </c>
      <c r="AO51" s="1314"/>
      <c r="AP51" s="1314"/>
      <c r="AQ51" s="1314"/>
      <c r="AR51" s="1314"/>
      <c r="AS51" s="1314"/>
      <c r="AT51" s="1314"/>
      <c r="AU51" s="1314"/>
      <c r="AV51" s="1314"/>
      <c r="AW51" s="1314"/>
      <c r="AX51" s="1314"/>
      <c r="AY51" s="1314"/>
      <c r="AZ51" s="1314"/>
      <c r="BA51" s="1314"/>
      <c r="BB51" s="1314" t="s">
        <v>625</v>
      </c>
      <c r="BC51" s="1314"/>
      <c r="BD51" s="1314"/>
      <c r="BE51" s="1314"/>
      <c r="BF51" s="1314"/>
      <c r="BG51" s="1314"/>
      <c r="BH51" s="1314"/>
      <c r="BI51" s="1314"/>
      <c r="BJ51" s="1314"/>
      <c r="BK51" s="1314"/>
      <c r="BL51" s="1314"/>
      <c r="BM51" s="1314"/>
      <c r="BN51" s="1314"/>
      <c r="BO51" s="1314"/>
      <c r="BP51" s="1311">
        <v>15.6</v>
      </c>
      <c r="BQ51" s="1311"/>
      <c r="BR51" s="1311"/>
      <c r="BS51" s="1311"/>
      <c r="BT51" s="1311"/>
      <c r="BU51" s="1311"/>
      <c r="BV51" s="1311"/>
      <c r="BW51" s="1311"/>
      <c r="BX51" s="1311">
        <v>5.7</v>
      </c>
      <c r="BY51" s="1311"/>
      <c r="BZ51" s="1311"/>
      <c r="CA51" s="1311"/>
      <c r="CB51" s="1311"/>
      <c r="CC51" s="1311"/>
      <c r="CD51" s="1311"/>
      <c r="CE51" s="1311"/>
      <c r="CF51" s="1311">
        <v>10.3</v>
      </c>
      <c r="CG51" s="1311"/>
      <c r="CH51" s="1311"/>
      <c r="CI51" s="1311"/>
      <c r="CJ51" s="1311"/>
      <c r="CK51" s="1311"/>
      <c r="CL51" s="1311"/>
      <c r="CM51" s="1311"/>
      <c r="CN51" s="1311">
        <v>37</v>
      </c>
      <c r="CO51" s="1311"/>
      <c r="CP51" s="1311"/>
      <c r="CQ51" s="1311"/>
      <c r="CR51" s="1311"/>
      <c r="CS51" s="1311"/>
      <c r="CT51" s="1311"/>
      <c r="CU51" s="1311"/>
      <c r="CV51" s="1311">
        <v>32.5</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632</v>
      </c>
      <c r="BC53" s="1314"/>
      <c r="BD53" s="1314"/>
      <c r="BE53" s="1314"/>
      <c r="BF53" s="1314"/>
      <c r="BG53" s="1314"/>
      <c r="BH53" s="1314"/>
      <c r="BI53" s="1314"/>
      <c r="BJ53" s="1314"/>
      <c r="BK53" s="1314"/>
      <c r="BL53" s="1314"/>
      <c r="BM53" s="1314"/>
      <c r="BN53" s="1314"/>
      <c r="BO53" s="1314"/>
      <c r="BP53" s="1311">
        <v>73.8</v>
      </c>
      <c r="BQ53" s="1311"/>
      <c r="BR53" s="1311"/>
      <c r="BS53" s="1311"/>
      <c r="BT53" s="1311"/>
      <c r="BU53" s="1311"/>
      <c r="BV53" s="1311"/>
      <c r="BW53" s="1311"/>
      <c r="BX53" s="1311">
        <v>73.5</v>
      </c>
      <c r="BY53" s="1311"/>
      <c r="BZ53" s="1311"/>
      <c r="CA53" s="1311"/>
      <c r="CB53" s="1311"/>
      <c r="CC53" s="1311"/>
      <c r="CD53" s="1311"/>
      <c r="CE53" s="1311"/>
      <c r="CF53" s="1311">
        <v>74.5</v>
      </c>
      <c r="CG53" s="1311"/>
      <c r="CH53" s="1311"/>
      <c r="CI53" s="1311"/>
      <c r="CJ53" s="1311"/>
      <c r="CK53" s="1311"/>
      <c r="CL53" s="1311"/>
      <c r="CM53" s="1311"/>
      <c r="CN53" s="1311">
        <v>73.2</v>
      </c>
      <c r="CO53" s="1311"/>
      <c r="CP53" s="1311"/>
      <c r="CQ53" s="1311"/>
      <c r="CR53" s="1311"/>
      <c r="CS53" s="1311"/>
      <c r="CT53" s="1311"/>
      <c r="CU53" s="1311"/>
      <c r="CV53" s="1311">
        <v>74</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626</v>
      </c>
      <c r="AO55" s="1313"/>
      <c r="AP55" s="1313"/>
      <c r="AQ55" s="1313"/>
      <c r="AR55" s="1313"/>
      <c r="AS55" s="1313"/>
      <c r="AT55" s="1313"/>
      <c r="AU55" s="1313"/>
      <c r="AV55" s="1313"/>
      <c r="AW55" s="1313"/>
      <c r="AX55" s="1313"/>
      <c r="AY55" s="1313"/>
      <c r="AZ55" s="1313"/>
      <c r="BA55" s="1313"/>
      <c r="BB55" s="1314" t="s">
        <v>625</v>
      </c>
      <c r="BC55" s="1314"/>
      <c r="BD55" s="1314"/>
      <c r="BE55" s="1314"/>
      <c r="BF55" s="1314"/>
      <c r="BG55" s="1314"/>
      <c r="BH55" s="1314"/>
      <c r="BI55" s="1314"/>
      <c r="BJ55" s="1314"/>
      <c r="BK55" s="1314"/>
      <c r="BL55" s="1314"/>
      <c r="BM55" s="1314"/>
      <c r="BN55" s="1314"/>
      <c r="BO55" s="1314"/>
      <c r="BP55" s="1311">
        <v>24.1</v>
      </c>
      <c r="BQ55" s="1311"/>
      <c r="BR55" s="1311"/>
      <c r="BS55" s="1311"/>
      <c r="BT55" s="1311"/>
      <c r="BU55" s="1311"/>
      <c r="BV55" s="1311"/>
      <c r="BW55" s="1311"/>
      <c r="BX55" s="1311">
        <v>20.100000000000001</v>
      </c>
      <c r="BY55" s="1311"/>
      <c r="BZ55" s="1311"/>
      <c r="CA55" s="1311"/>
      <c r="CB55" s="1311"/>
      <c r="CC55" s="1311"/>
      <c r="CD55" s="1311"/>
      <c r="CE55" s="1311"/>
      <c r="CF55" s="1311">
        <v>16</v>
      </c>
      <c r="CG55" s="1311"/>
      <c r="CH55" s="1311"/>
      <c r="CI55" s="1311"/>
      <c r="CJ55" s="1311"/>
      <c r="CK55" s="1311"/>
      <c r="CL55" s="1311"/>
      <c r="CM55" s="1311"/>
      <c r="CN55" s="1311">
        <v>18.399999999999999</v>
      </c>
      <c r="CO55" s="1311"/>
      <c r="CP55" s="1311"/>
      <c r="CQ55" s="1311"/>
      <c r="CR55" s="1311"/>
      <c r="CS55" s="1311"/>
      <c r="CT55" s="1311"/>
      <c r="CU55" s="1311"/>
      <c r="CV55" s="1311">
        <v>13.5</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632</v>
      </c>
      <c r="BC57" s="1314"/>
      <c r="BD57" s="1314"/>
      <c r="BE57" s="1314"/>
      <c r="BF57" s="1314"/>
      <c r="BG57" s="1314"/>
      <c r="BH57" s="1314"/>
      <c r="BI57" s="1314"/>
      <c r="BJ57" s="1314"/>
      <c r="BK57" s="1314"/>
      <c r="BL57" s="1314"/>
      <c r="BM57" s="1314"/>
      <c r="BN57" s="1314"/>
      <c r="BO57" s="1314"/>
      <c r="BP57" s="1311">
        <v>57.1</v>
      </c>
      <c r="BQ57" s="1311"/>
      <c r="BR57" s="1311"/>
      <c r="BS57" s="1311"/>
      <c r="BT57" s="1311"/>
      <c r="BU57" s="1311"/>
      <c r="BV57" s="1311"/>
      <c r="BW57" s="1311"/>
      <c r="BX57" s="1311">
        <v>57.7</v>
      </c>
      <c r="BY57" s="1311"/>
      <c r="BZ57" s="1311"/>
      <c r="CA57" s="1311"/>
      <c r="CB57" s="1311"/>
      <c r="CC57" s="1311"/>
      <c r="CD57" s="1311"/>
      <c r="CE57" s="1311"/>
      <c r="CF57" s="1311">
        <v>58.8</v>
      </c>
      <c r="CG57" s="1311"/>
      <c r="CH57" s="1311"/>
      <c r="CI57" s="1311"/>
      <c r="CJ57" s="1311"/>
      <c r="CK57" s="1311"/>
      <c r="CL57" s="1311"/>
      <c r="CM57" s="1311"/>
      <c r="CN57" s="1311">
        <v>59.8</v>
      </c>
      <c r="CO57" s="1311"/>
      <c r="CP57" s="1311"/>
      <c r="CQ57" s="1311"/>
      <c r="CR57" s="1311"/>
      <c r="CS57" s="1311"/>
      <c r="CT57" s="1311"/>
      <c r="CU57" s="1311"/>
      <c r="CV57" s="1311">
        <v>58.7</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631</v>
      </c>
    </row>
    <row r="64" spans="1:109" ht="13.5" x14ac:dyDescent="0.15">
      <c r="B64" s="389"/>
      <c r="G64" s="405"/>
      <c r="I64" s="407"/>
      <c r="J64" s="407"/>
      <c r="K64" s="407"/>
      <c r="L64" s="407"/>
      <c r="M64" s="407"/>
      <c r="N64" s="406"/>
      <c r="AM64" s="405"/>
      <c r="AN64" s="405" t="s">
        <v>630</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629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628</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566</v>
      </c>
      <c r="BQ72" s="1313"/>
      <c r="BR72" s="1313"/>
      <c r="BS72" s="1313"/>
      <c r="BT72" s="1313"/>
      <c r="BU72" s="1313"/>
      <c r="BV72" s="1313"/>
      <c r="BW72" s="1313"/>
      <c r="BX72" s="1313" t="s">
        <v>567</v>
      </c>
      <c r="BY72" s="1313"/>
      <c r="BZ72" s="1313"/>
      <c r="CA72" s="1313"/>
      <c r="CB72" s="1313"/>
      <c r="CC72" s="1313"/>
      <c r="CD72" s="1313"/>
      <c r="CE72" s="1313"/>
      <c r="CF72" s="1313" t="s">
        <v>568</v>
      </c>
      <c r="CG72" s="1313"/>
      <c r="CH72" s="1313"/>
      <c r="CI72" s="1313"/>
      <c r="CJ72" s="1313"/>
      <c r="CK72" s="1313"/>
      <c r="CL72" s="1313"/>
      <c r="CM72" s="1313"/>
      <c r="CN72" s="1313" t="s">
        <v>569</v>
      </c>
      <c r="CO72" s="1313"/>
      <c r="CP72" s="1313"/>
      <c r="CQ72" s="1313"/>
      <c r="CR72" s="1313"/>
      <c r="CS72" s="1313"/>
      <c r="CT72" s="1313"/>
      <c r="CU72" s="1313"/>
      <c r="CV72" s="1313" t="s">
        <v>570</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627</v>
      </c>
      <c r="AO73" s="1314"/>
      <c r="AP73" s="1314"/>
      <c r="AQ73" s="1314"/>
      <c r="AR73" s="1314"/>
      <c r="AS73" s="1314"/>
      <c r="AT73" s="1314"/>
      <c r="AU73" s="1314"/>
      <c r="AV73" s="1314"/>
      <c r="AW73" s="1314"/>
      <c r="AX73" s="1314"/>
      <c r="AY73" s="1314"/>
      <c r="AZ73" s="1314"/>
      <c r="BA73" s="1314"/>
      <c r="BB73" s="1314" t="s">
        <v>625</v>
      </c>
      <c r="BC73" s="1314"/>
      <c r="BD73" s="1314"/>
      <c r="BE73" s="1314"/>
      <c r="BF73" s="1314"/>
      <c r="BG73" s="1314"/>
      <c r="BH73" s="1314"/>
      <c r="BI73" s="1314"/>
      <c r="BJ73" s="1314"/>
      <c r="BK73" s="1314"/>
      <c r="BL73" s="1314"/>
      <c r="BM73" s="1314"/>
      <c r="BN73" s="1314"/>
      <c r="BO73" s="1314"/>
      <c r="BP73" s="1311">
        <v>15.6</v>
      </c>
      <c r="BQ73" s="1311"/>
      <c r="BR73" s="1311"/>
      <c r="BS73" s="1311"/>
      <c r="BT73" s="1311"/>
      <c r="BU73" s="1311"/>
      <c r="BV73" s="1311"/>
      <c r="BW73" s="1311"/>
      <c r="BX73" s="1311">
        <v>5.7</v>
      </c>
      <c r="BY73" s="1311"/>
      <c r="BZ73" s="1311"/>
      <c r="CA73" s="1311"/>
      <c r="CB73" s="1311"/>
      <c r="CC73" s="1311"/>
      <c r="CD73" s="1311"/>
      <c r="CE73" s="1311"/>
      <c r="CF73" s="1311">
        <v>10.3</v>
      </c>
      <c r="CG73" s="1311"/>
      <c r="CH73" s="1311"/>
      <c r="CI73" s="1311"/>
      <c r="CJ73" s="1311"/>
      <c r="CK73" s="1311"/>
      <c r="CL73" s="1311"/>
      <c r="CM73" s="1311"/>
      <c r="CN73" s="1311">
        <v>37</v>
      </c>
      <c r="CO73" s="1311"/>
      <c r="CP73" s="1311"/>
      <c r="CQ73" s="1311"/>
      <c r="CR73" s="1311"/>
      <c r="CS73" s="1311"/>
      <c r="CT73" s="1311"/>
      <c r="CU73" s="1311"/>
      <c r="CV73" s="1311">
        <v>32.5</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624</v>
      </c>
      <c r="BC75" s="1314"/>
      <c r="BD75" s="1314"/>
      <c r="BE75" s="1314"/>
      <c r="BF75" s="1314"/>
      <c r="BG75" s="1314"/>
      <c r="BH75" s="1314"/>
      <c r="BI75" s="1314"/>
      <c r="BJ75" s="1314"/>
      <c r="BK75" s="1314"/>
      <c r="BL75" s="1314"/>
      <c r="BM75" s="1314"/>
      <c r="BN75" s="1314"/>
      <c r="BO75" s="1314"/>
      <c r="BP75" s="1311">
        <v>0.9</v>
      </c>
      <c r="BQ75" s="1311"/>
      <c r="BR75" s="1311"/>
      <c r="BS75" s="1311"/>
      <c r="BT75" s="1311"/>
      <c r="BU75" s="1311"/>
      <c r="BV75" s="1311"/>
      <c r="BW75" s="1311"/>
      <c r="BX75" s="1311">
        <v>0.9</v>
      </c>
      <c r="BY75" s="1311"/>
      <c r="BZ75" s="1311"/>
      <c r="CA75" s="1311"/>
      <c r="CB75" s="1311"/>
      <c r="CC75" s="1311"/>
      <c r="CD75" s="1311"/>
      <c r="CE75" s="1311"/>
      <c r="CF75" s="1311">
        <v>0.8</v>
      </c>
      <c r="CG75" s="1311"/>
      <c r="CH75" s="1311"/>
      <c r="CI75" s="1311"/>
      <c r="CJ75" s="1311"/>
      <c r="CK75" s="1311"/>
      <c r="CL75" s="1311"/>
      <c r="CM75" s="1311"/>
      <c r="CN75" s="1311">
        <v>0.9</v>
      </c>
      <c r="CO75" s="1311"/>
      <c r="CP75" s="1311"/>
      <c r="CQ75" s="1311"/>
      <c r="CR75" s="1311"/>
      <c r="CS75" s="1311"/>
      <c r="CT75" s="1311"/>
      <c r="CU75" s="1311"/>
      <c r="CV75" s="1311">
        <v>1.3</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626</v>
      </c>
      <c r="AO77" s="1313"/>
      <c r="AP77" s="1313"/>
      <c r="AQ77" s="1313"/>
      <c r="AR77" s="1313"/>
      <c r="AS77" s="1313"/>
      <c r="AT77" s="1313"/>
      <c r="AU77" s="1313"/>
      <c r="AV77" s="1313"/>
      <c r="AW77" s="1313"/>
      <c r="AX77" s="1313"/>
      <c r="AY77" s="1313"/>
      <c r="AZ77" s="1313"/>
      <c r="BA77" s="1313"/>
      <c r="BB77" s="1314" t="s">
        <v>625</v>
      </c>
      <c r="BC77" s="1314"/>
      <c r="BD77" s="1314"/>
      <c r="BE77" s="1314"/>
      <c r="BF77" s="1314"/>
      <c r="BG77" s="1314"/>
      <c r="BH77" s="1314"/>
      <c r="BI77" s="1314"/>
      <c r="BJ77" s="1314"/>
      <c r="BK77" s="1314"/>
      <c r="BL77" s="1314"/>
      <c r="BM77" s="1314"/>
      <c r="BN77" s="1314"/>
      <c r="BO77" s="1314"/>
      <c r="BP77" s="1311">
        <v>24.1</v>
      </c>
      <c r="BQ77" s="1311"/>
      <c r="BR77" s="1311"/>
      <c r="BS77" s="1311"/>
      <c r="BT77" s="1311"/>
      <c r="BU77" s="1311"/>
      <c r="BV77" s="1311"/>
      <c r="BW77" s="1311"/>
      <c r="BX77" s="1311">
        <v>20.100000000000001</v>
      </c>
      <c r="BY77" s="1311"/>
      <c r="BZ77" s="1311"/>
      <c r="CA77" s="1311"/>
      <c r="CB77" s="1311"/>
      <c r="CC77" s="1311"/>
      <c r="CD77" s="1311"/>
      <c r="CE77" s="1311"/>
      <c r="CF77" s="1311">
        <v>16</v>
      </c>
      <c r="CG77" s="1311"/>
      <c r="CH77" s="1311"/>
      <c r="CI77" s="1311"/>
      <c r="CJ77" s="1311"/>
      <c r="CK77" s="1311"/>
      <c r="CL77" s="1311"/>
      <c r="CM77" s="1311"/>
      <c r="CN77" s="1311">
        <v>18.399999999999999</v>
      </c>
      <c r="CO77" s="1311"/>
      <c r="CP77" s="1311"/>
      <c r="CQ77" s="1311"/>
      <c r="CR77" s="1311"/>
      <c r="CS77" s="1311"/>
      <c r="CT77" s="1311"/>
      <c r="CU77" s="1311"/>
      <c r="CV77" s="1311">
        <v>13.5</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624</v>
      </c>
      <c r="BC79" s="1314"/>
      <c r="BD79" s="1314"/>
      <c r="BE79" s="1314"/>
      <c r="BF79" s="1314"/>
      <c r="BG79" s="1314"/>
      <c r="BH79" s="1314"/>
      <c r="BI79" s="1314"/>
      <c r="BJ79" s="1314"/>
      <c r="BK79" s="1314"/>
      <c r="BL79" s="1314"/>
      <c r="BM79" s="1314"/>
      <c r="BN79" s="1314"/>
      <c r="BO79" s="1314"/>
      <c r="BP79" s="1311">
        <v>6</v>
      </c>
      <c r="BQ79" s="1311"/>
      <c r="BR79" s="1311"/>
      <c r="BS79" s="1311"/>
      <c r="BT79" s="1311"/>
      <c r="BU79" s="1311"/>
      <c r="BV79" s="1311"/>
      <c r="BW79" s="1311"/>
      <c r="BX79" s="1311">
        <v>5.8</v>
      </c>
      <c r="BY79" s="1311"/>
      <c r="BZ79" s="1311"/>
      <c r="CA79" s="1311"/>
      <c r="CB79" s="1311"/>
      <c r="CC79" s="1311"/>
      <c r="CD79" s="1311"/>
      <c r="CE79" s="1311"/>
      <c r="CF79" s="1311">
        <v>5.3</v>
      </c>
      <c r="CG79" s="1311"/>
      <c r="CH79" s="1311"/>
      <c r="CI79" s="1311"/>
      <c r="CJ79" s="1311"/>
      <c r="CK79" s="1311"/>
      <c r="CL79" s="1311"/>
      <c r="CM79" s="1311"/>
      <c r="CN79" s="1311">
        <v>5</v>
      </c>
      <c r="CO79" s="1311"/>
      <c r="CP79" s="1311"/>
      <c r="CQ79" s="1311"/>
      <c r="CR79" s="1311"/>
      <c r="CS79" s="1311"/>
      <c r="CT79" s="1311"/>
      <c r="CU79" s="1311"/>
      <c r="CV79" s="1311">
        <v>4.3</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Z4+ZKzNY8X7PqmDUVVHw5L8J/3nCiC2fk7vMAPZI+ys0FVZAjBjRcdND1VMYA7CdrGpADZADKt/en9o05tFKA==" saltValue="I1mTaDIou3A+jd3WB4GTjg=="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G91" sqref="AG9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sQibPAxvchXxsw1qIYHAsW17rW1suGfRrvYVhc38xL0bSpuqDgxoYtXB2Sxh3oEH3lEdkaeACu1KIAqmb+8yjQ==" saltValue="XUwFW97iQZGUkYLFochp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G91" sqref="AG9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Ft8KzuRH4SLrC7gkc0gO3IL7V2SRV9yVxwrJlo+QFblja7NbWk2b+tqmv6vlBEFuASBnyfABioPH56ZM5luCmA==" saltValue="UrO2X+RlOPY/faNiOr9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62969</v>
      </c>
      <c r="E3" s="162"/>
      <c r="F3" s="163">
        <v>52619</v>
      </c>
      <c r="G3" s="164"/>
      <c r="H3" s="165"/>
    </row>
    <row r="4" spans="1:8" x14ac:dyDescent="0.15">
      <c r="A4" s="166"/>
      <c r="B4" s="167"/>
      <c r="C4" s="168"/>
      <c r="D4" s="169">
        <v>43998</v>
      </c>
      <c r="E4" s="170"/>
      <c r="F4" s="171">
        <v>31149</v>
      </c>
      <c r="G4" s="172"/>
      <c r="H4" s="173"/>
    </row>
    <row r="5" spans="1:8" x14ac:dyDescent="0.15">
      <c r="A5" s="154" t="s">
        <v>558</v>
      </c>
      <c r="B5" s="159"/>
      <c r="C5" s="160"/>
      <c r="D5" s="161">
        <v>39551</v>
      </c>
      <c r="E5" s="162"/>
      <c r="F5" s="163">
        <v>51875</v>
      </c>
      <c r="G5" s="164"/>
      <c r="H5" s="165"/>
    </row>
    <row r="6" spans="1:8" x14ac:dyDescent="0.15">
      <c r="A6" s="166"/>
      <c r="B6" s="167"/>
      <c r="C6" s="168"/>
      <c r="D6" s="169">
        <v>30214</v>
      </c>
      <c r="E6" s="170"/>
      <c r="F6" s="171">
        <v>29372</v>
      </c>
      <c r="G6" s="172"/>
      <c r="H6" s="173"/>
    </row>
    <row r="7" spans="1:8" x14ac:dyDescent="0.15">
      <c r="A7" s="154" t="s">
        <v>559</v>
      </c>
      <c r="B7" s="159"/>
      <c r="C7" s="160"/>
      <c r="D7" s="161">
        <v>55328</v>
      </c>
      <c r="E7" s="162"/>
      <c r="F7" s="163">
        <v>48064</v>
      </c>
      <c r="G7" s="164"/>
      <c r="H7" s="165"/>
    </row>
    <row r="8" spans="1:8" x14ac:dyDescent="0.15">
      <c r="A8" s="166"/>
      <c r="B8" s="167"/>
      <c r="C8" s="168"/>
      <c r="D8" s="169">
        <v>47420</v>
      </c>
      <c r="E8" s="170"/>
      <c r="F8" s="171">
        <v>30373</v>
      </c>
      <c r="G8" s="172"/>
      <c r="H8" s="173"/>
    </row>
    <row r="9" spans="1:8" x14ac:dyDescent="0.15">
      <c r="A9" s="154" t="s">
        <v>560</v>
      </c>
      <c r="B9" s="159"/>
      <c r="C9" s="160"/>
      <c r="D9" s="161">
        <v>87194</v>
      </c>
      <c r="E9" s="162"/>
      <c r="F9" s="163">
        <v>56662</v>
      </c>
      <c r="G9" s="164"/>
      <c r="H9" s="165"/>
    </row>
    <row r="10" spans="1:8" x14ac:dyDescent="0.15">
      <c r="A10" s="166"/>
      <c r="B10" s="167"/>
      <c r="C10" s="168"/>
      <c r="D10" s="169">
        <v>74721</v>
      </c>
      <c r="E10" s="170"/>
      <c r="F10" s="171">
        <v>34709</v>
      </c>
      <c r="G10" s="172"/>
      <c r="H10" s="173"/>
    </row>
    <row r="11" spans="1:8" x14ac:dyDescent="0.15">
      <c r="A11" s="154" t="s">
        <v>561</v>
      </c>
      <c r="B11" s="159"/>
      <c r="C11" s="160"/>
      <c r="D11" s="161">
        <v>43417</v>
      </c>
      <c r="E11" s="162"/>
      <c r="F11" s="163">
        <v>60285</v>
      </c>
      <c r="G11" s="164"/>
      <c r="H11" s="165"/>
    </row>
    <row r="12" spans="1:8" x14ac:dyDescent="0.15">
      <c r="A12" s="166"/>
      <c r="B12" s="167"/>
      <c r="C12" s="174"/>
      <c r="D12" s="169">
        <v>32256</v>
      </c>
      <c r="E12" s="170"/>
      <c r="F12" s="171">
        <v>36445</v>
      </c>
      <c r="G12" s="172"/>
      <c r="H12" s="173"/>
    </row>
    <row r="13" spans="1:8" x14ac:dyDescent="0.15">
      <c r="A13" s="154"/>
      <c r="B13" s="159"/>
      <c r="C13" s="175"/>
      <c r="D13" s="176">
        <v>57692</v>
      </c>
      <c r="E13" s="177"/>
      <c r="F13" s="178">
        <v>53901</v>
      </c>
      <c r="G13" s="179"/>
      <c r="H13" s="165"/>
    </row>
    <row r="14" spans="1:8" x14ac:dyDescent="0.15">
      <c r="A14" s="166"/>
      <c r="B14" s="167"/>
      <c r="C14" s="168"/>
      <c r="D14" s="169">
        <v>45722</v>
      </c>
      <c r="E14" s="170"/>
      <c r="F14" s="171">
        <v>32410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6.1</v>
      </c>
      <c r="C19" s="180">
        <f>ROUND(VALUE(SUBSTITUTE(実質収支比率等に係る経年分析!G$48,"▲","-")),2)</f>
        <v>5.88</v>
      </c>
      <c r="D19" s="180">
        <f>ROUND(VALUE(SUBSTITUTE(実質収支比率等に係る経年分析!H$48,"▲","-")),2)</f>
        <v>7.02</v>
      </c>
      <c r="E19" s="180">
        <f>ROUND(VALUE(SUBSTITUTE(実質収支比率等に係る経年分析!I$48,"▲","-")),2)</f>
        <v>7.98</v>
      </c>
      <c r="F19" s="180">
        <f>ROUND(VALUE(SUBSTITUTE(実質収支比率等に係る経年分析!J$48,"▲","-")),2)</f>
        <v>6.14</v>
      </c>
    </row>
    <row r="20" spans="1:11" x14ac:dyDescent="0.15">
      <c r="A20" s="180" t="s">
        <v>55</v>
      </c>
      <c r="B20" s="180">
        <f>ROUND(VALUE(SUBSTITUTE(実質収支比率等に係る経年分析!F$47,"▲","-")),2)</f>
        <v>12.68</v>
      </c>
      <c r="C20" s="180">
        <f>ROUND(VALUE(SUBSTITUTE(実質収支比率等に係る経年分析!G$47,"▲","-")),2)</f>
        <v>14.04</v>
      </c>
      <c r="D20" s="180">
        <f>ROUND(VALUE(SUBSTITUTE(実質収支比率等に係る経年分析!H$47,"▲","-")),2)</f>
        <v>15.73</v>
      </c>
      <c r="E20" s="180">
        <f>ROUND(VALUE(SUBSTITUTE(実質収支比率等に係る経年分析!I$47,"▲","-")),2)</f>
        <v>15.16</v>
      </c>
      <c r="F20" s="180">
        <f>ROUND(VALUE(SUBSTITUTE(実質収支比率等に係る経年分析!J$47,"▲","-")),2)</f>
        <v>15.6</v>
      </c>
    </row>
    <row r="21" spans="1:11" x14ac:dyDescent="0.15">
      <c r="A21" s="180" t="s">
        <v>56</v>
      </c>
      <c r="B21" s="180">
        <f>IF(ISNUMBER(VALUE(SUBSTITUTE(実質収支比率等に係る経年分析!F$49,"▲","-"))),ROUND(VALUE(SUBSTITUTE(実質収支比率等に係る経年分析!F$49,"▲","-")),2),NA())</f>
        <v>-0.8</v>
      </c>
      <c r="C21" s="180">
        <f>IF(ISNUMBER(VALUE(SUBSTITUTE(実質収支比率等に係る経年分析!G$49,"▲","-"))),ROUND(VALUE(SUBSTITUTE(実質収支比率等に係る経年分析!G$49,"▲","-")),2),NA())</f>
        <v>1.29</v>
      </c>
      <c r="D21" s="180">
        <f>IF(ISNUMBER(VALUE(SUBSTITUTE(実質収支比率等に係る経年分析!H$49,"▲","-"))),ROUND(VALUE(SUBSTITUTE(実質収支比率等に係る経年分析!H$49,"▲","-")),2),NA())</f>
        <v>2.87</v>
      </c>
      <c r="E21" s="180">
        <f>IF(ISNUMBER(VALUE(SUBSTITUTE(実質収支比率等に係る経年分析!I$49,"▲","-"))),ROUND(VALUE(SUBSTITUTE(実質収支比率等に係る経年分析!I$49,"▲","-")),2),NA())</f>
        <v>0.43</v>
      </c>
      <c r="F21" s="180">
        <f>IF(ISNUMBER(VALUE(SUBSTITUTE(実質収支比率等に係る経年分析!J$49,"▲","-"))),ROUND(VALUE(SUBSTITUTE(実質収支比率等に係る経年分析!J$49,"▲","-")),2),NA())</f>
        <v>-0.84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0.14000000000000001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0.18</v>
      </c>
    </row>
    <row r="30" spans="1:11" x14ac:dyDescent="0.15">
      <c r="A30" s="181" t="str">
        <f>IF(連結実質赤字比率に係る赤字・黒字の構成分析!C$40="",NA(),連結実質赤字比率に係る赤字・黒字の構成分析!C$40)</f>
        <v>公共下水道事業会計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0.89</v>
      </c>
    </row>
    <row r="31" spans="1:11" x14ac:dyDescent="0.15">
      <c r="A31" s="181" t="str">
        <f>IF(連結実質赤字比率に係る赤字・黒字の構成分析!C$39="",NA(),連結実質赤字比率に係る赤字・黒字の構成分析!C$39)</f>
        <v>競輪事業会計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3.51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3.39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3.23</v>
      </c>
    </row>
    <row r="32" spans="1:11" x14ac:dyDescent="0.15">
      <c r="A32" s="181" t="str">
        <f>IF(連結実質赤字比率に係る赤字・黒字の構成分析!C$38="",NA(),連結実質赤字比率に係る赤字・黒字の構成分析!C$38)</f>
        <v>介護保険事業会計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5.2</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6.75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5.72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6.13</v>
      </c>
    </row>
    <row r="35" spans="1:16" x14ac:dyDescent="0.15">
      <c r="A35" s="181" t="str">
        <f>IF(連結実質赤字比率に係る赤字・黒字の構成分析!C$35="",NA(),連結実質赤字比率に係る赤字・黒字の構成分析!C$35)</f>
        <v>国民健康保険事業会計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6.33</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77.680000000000007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78.17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77.010000000000005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6634</v>
      </c>
      <c r="E42" s="182"/>
      <c r="F42" s="182"/>
      <c r="G42" s="182">
        <f>'実質公債費比率（分子）の構造'!L$52</f>
        <v>6754</v>
      </c>
      <c r="H42" s="182"/>
      <c r="I42" s="182"/>
      <c r="J42" s="182">
        <f>'実質公債費比率（分子）の構造'!M$52</f>
        <v>6832</v>
      </c>
      <c r="K42" s="182"/>
      <c r="L42" s="182"/>
      <c r="M42" s="182">
        <f>'実質公債費比率（分子）の構造'!N$52</f>
        <v>6818</v>
      </c>
      <c r="N42" s="182"/>
      <c r="O42" s="182"/>
      <c r="P42" s="182">
        <f>'実質公債費比率（分子）の構造'!O$52</f>
        <v>6532</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203</v>
      </c>
      <c r="C44" s="182"/>
      <c r="D44" s="182"/>
      <c r="E44" s="182">
        <f>'実質公債費比率（分子）の構造'!L$50</f>
        <v>193</v>
      </c>
      <c r="F44" s="182"/>
      <c r="G44" s="182"/>
      <c r="H44" s="182">
        <f>'実質公債費比率（分子）の構造'!M$50</f>
        <v>220</v>
      </c>
      <c r="I44" s="182"/>
      <c r="J44" s="182"/>
      <c r="K44" s="182">
        <f>'実質公債費比率（分子）の構造'!N$50</f>
        <v>219</v>
      </c>
      <c r="L44" s="182"/>
      <c r="M44" s="182"/>
      <c r="N44" s="182">
        <f>'実質公債費比率（分子）の構造'!O$50</f>
        <v>216</v>
      </c>
      <c r="O44" s="182"/>
      <c r="P44" s="182"/>
    </row>
    <row r="45" spans="1:16" x14ac:dyDescent="0.15">
      <c r="A45" s="182" t="s">
        <v>66</v>
      </c>
      <c r="B45" s="182">
        <f>'実質公債費比率（分子）の構造'!K$49</f>
        <v>78</v>
      </c>
      <c r="C45" s="182"/>
      <c r="D45" s="182"/>
      <c r="E45" s="182">
        <f>'実質公債費比率（分子）の構造'!L$49</f>
        <v>97</v>
      </c>
      <c r="F45" s="182"/>
      <c r="G45" s="182"/>
      <c r="H45" s="182">
        <f>'実質公債費比率（分子）の構造'!M$49</f>
        <v>100</v>
      </c>
      <c r="I45" s="182"/>
      <c r="J45" s="182"/>
      <c r="K45" s="182">
        <f>'実質公債費比率（分子）の構造'!N$49</f>
        <v>93</v>
      </c>
      <c r="L45" s="182"/>
      <c r="M45" s="182"/>
      <c r="N45" s="182">
        <f>'実質公債費比率（分子）の構造'!O$49</f>
        <v>97</v>
      </c>
      <c r="O45" s="182"/>
      <c r="P45" s="182"/>
    </row>
    <row r="46" spans="1:16" x14ac:dyDescent="0.15">
      <c r="A46" s="182" t="s">
        <v>67</v>
      </c>
      <c r="B46" s="182">
        <f>'実質公債費比率（分子）の構造'!K$48</f>
        <v>1499</v>
      </c>
      <c r="C46" s="182"/>
      <c r="D46" s="182"/>
      <c r="E46" s="182">
        <f>'実質公債費比率（分子）の構造'!L$48</f>
        <v>1455</v>
      </c>
      <c r="F46" s="182"/>
      <c r="G46" s="182"/>
      <c r="H46" s="182">
        <f>'実質公債費比率（分子）の構造'!M$48</f>
        <v>1420</v>
      </c>
      <c r="I46" s="182"/>
      <c r="J46" s="182"/>
      <c r="K46" s="182">
        <f>'実質公債費比率（分子）の構造'!N$48</f>
        <v>1482</v>
      </c>
      <c r="L46" s="182"/>
      <c r="M46" s="182"/>
      <c r="N46" s="182">
        <f>'実質公債費比率（分子）の構造'!O$48</f>
        <v>1248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5212</v>
      </c>
      <c r="C49" s="182"/>
      <c r="D49" s="182"/>
      <c r="E49" s="182">
        <f>'実質公債費比率（分子）の構造'!L$45</f>
        <v>5211</v>
      </c>
      <c r="F49" s="182"/>
      <c r="G49" s="182"/>
      <c r="H49" s="182">
        <f>'実質公債費比率（分子）の構造'!M$45</f>
        <v>5289</v>
      </c>
      <c r="I49" s="182"/>
      <c r="J49" s="182"/>
      <c r="K49" s="182">
        <f>'実質公債費比率（分子）の構造'!N$45</f>
        <v>5493</v>
      </c>
      <c r="L49" s="182"/>
      <c r="M49" s="182"/>
      <c r="N49" s="182">
        <f>'実質公債費比率（分子）の構造'!O$45</f>
        <v>5586</v>
      </c>
      <c r="O49" s="182"/>
      <c r="P49" s="182"/>
    </row>
    <row r="50" spans="1:16" x14ac:dyDescent="0.15">
      <c r="A50" s="182" t="s">
        <v>71</v>
      </c>
      <c r="B50" s="182" t="e">
        <f>NA()</f>
        <v>#N/A</v>
      </c>
      <c r="C50" s="182">
        <f>IF(ISNUMBER('実質公債費比率（分子）の構造'!K$53),'実質公債費比率（分子）の構造'!K$53,NA())</f>
        <v>358</v>
      </c>
      <c r="D50" s="182" t="e">
        <f>NA()</f>
        <v>#N/A</v>
      </c>
      <c r="E50" s="182" t="e">
        <f>NA()</f>
        <v>#N/A</v>
      </c>
      <c r="F50" s="182">
        <f>IF(ISNUMBER('実質公債費比率（分子）の構造'!L$53),'実質公債費比率（分子）の構造'!L$53,NA())</f>
        <v>202</v>
      </c>
      <c r="G50" s="182" t="e">
        <f>NA()</f>
        <v>#N/A</v>
      </c>
      <c r="H50" s="182" t="e">
        <f>NA()</f>
        <v>#N/A</v>
      </c>
      <c r="I50" s="182">
        <f>IF(ISNUMBER('実質公債費比率（分子）の構造'!M$53),'実質公債費比率（分子）の構造'!M$53,NA())</f>
        <v>197</v>
      </c>
      <c r="J50" s="182" t="e">
        <f>NA()</f>
        <v>#N/A</v>
      </c>
      <c r="K50" s="182" t="e">
        <f>NA()</f>
        <v>#N/A</v>
      </c>
      <c r="L50" s="182">
        <f>IF(ISNUMBER('実質公債費比率（分子）の構造'!N$53),'実質公債費比率（分子）の構造'!N$53,NA())</f>
        <v>469</v>
      </c>
      <c r="M50" s="182" t="e">
        <f>NA()</f>
        <v>#N/A</v>
      </c>
      <c r="N50" s="182" t="e">
        <f>NA()</f>
        <v>#N/A</v>
      </c>
      <c r="O50" s="182">
        <f>IF(ISNUMBER('実質公債費比率（分子）の構造'!O$53),'実質公債費比率（分子）の構造'!O$53,NA())</f>
        <v>615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61951</v>
      </c>
      <c r="E56" s="181"/>
      <c r="F56" s="181"/>
      <c r="G56" s="181">
        <f>'将来負担比率（分子）の構造'!J$52</f>
        <v>61151</v>
      </c>
      <c r="H56" s="181"/>
      <c r="I56" s="181"/>
      <c r="J56" s="181">
        <f>'将来負担比率（分子）の構造'!K$52</f>
        <v>61266</v>
      </c>
      <c r="K56" s="181"/>
      <c r="L56" s="181"/>
      <c r="M56" s="181">
        <f>'将来負担比率（分子）の構造'!L$52</f>
        <v>60820</v>
      </c>
      <c r="N56" s="181"/>
      <c r="O56" s="181"/>
      <c r="P56" s="181">
        <f>'将来負担比率（分子）の構造'!M$52</f>
        <v>59662</v>
      </c>
    </row>
    <row r="57" spans="1:16" x14ac:dyDescent="0.15">
      <c r="A57" s="181" t="s">
        <v>42</v>
      </c>
      <c r="B57" s="181"/>
      <c r="C57" s="181"/>
      <c r="D57" s="181">
        <f>'将来負担比率（分子）の構造'!I$51</f>
        <v>23067</v>
      </c>
      <c r="E57" s="181"/>
      <c r="F57" s="181"/>
      <c r="G57" s="181">
        <f>'将来負担比率（分子）の構造'!J$51</f>
        <v>23108</v>
      </c>
      <c r="H57" s="181"/>
      <c r="I57" s="181"/>
      <c r="J57" s="181">
        <f>'将来負担比率（分子）の構造'!K$51</f>
        <v>21859</v>
      </c>
      <c r="K57" s="181"/>
      <c r="L57" s="181"/>
      <c r="M57" s="181">
        <f>'将来負担比率（分子）の構造'!L$51</f>
        <v>18598</v>
      </c>
      <c r="N57" s="181"/>
      <c r="O57" s="181"/>
      <c r="P57" s="181">
        <f>'将来負担比率（分子）の構造'!M$51</f>
        <v>17140</v>
      </c>
    </row>
    <row r="58" spans="1:16" x14ac:dyDescent="0.15">
      <c r="A58" s="181" t="s">
        <v>41</v>
      </c>
      <c r="B58" s="181"/>
      <c r="C58" s="181"/>
      <c r="D58" s="181">
        <f>'将来負担比率（分子）の構造'!I$50</f>
        <v>13094</v>
      </c>
      <c r="E58" s="181"/>
      <c r="F58" s="181"/>
      <c r="G58" s="181">
        <f>'将来負担比率（分子）の構造'!J$50</f>
        <v>15196</v>
      </c>
      <c r="H58" s="181"/>
      <c r="I58" s="181"/>
      <c r="J58" s="181">
        <f>'将来負担比率（分子）の構造'!K$50</f>
        <v>15972</v>
      </c>
      <c r="K58" s="181"/>
      <c r="L58" s="181"/>
      <c r="M58" s="181">
        <f>'将来負担比率（分子）の構造'!L$50</f>
        <v>12003</v>
      </c>
      <c r="N58" s="181"/>
      <c r="O58" s="181"/>
      <c r="P58" s="181">
        <f>'将来負担比率（分子）の構造'!M$50</f>
        <v>12771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3164</v>
      </c>
      <c r="C61" s="181"/>
      <c r="D61" s="181"/>
      <c r="E61" s="181">
        <f>'将来負担比率（分子）の構造'!J$46</f>
        <v>2512</v>
      </c>
      <c r="F61" s="181"/>
      <c r="G61" s="181"/>
      <c r="H61" s="181">
        <f>'将来負担比率（分子）の構造'!K$46</f>
        <v>2000</v>
      </c>
      <c r="I61" s="181"/>
      <c r="J61" s="181"/>
      <c r="K61" s="181">
        <f>'将来負担比率（分子）の構造'!L$46</f>
        <v>1580</v>
      </c>
      <c r="L61" s="181"/>
      <c r="M61" s="181"/>
      <c r="N61" s="181">
        <f>'将来負担比率（分子）の構造'!M$46</f>
        <v>586</v>
      </c>
      <c r="O61" s="181"/>
      <c r="P61" s="181"/>
    </row>
    <row r="62" spans="1:16" x14ac:dyDescent="0.15">
      <c r="A62" s="181" t="s">
        <v>35</v>
      </c>
      <c r="B62" s="181">
        <f>'将来負担比率（分子）の構造'!I$45</f>
        <v>8023</v>
      </c>
      <c r="C62" s="181"/>
      <c r="D62" s="181"/>
      <c r="E62" s="181">
        <f>'将来負担比率（分子）の構造'!J$45</f>
        <v>8180</v>
      </c>
      <c r="F62" s="181"/>
      <c r="G62" s="181"/>
      <c r="H62" s="181">
        <f>'将来負担比率（分子）の構造'!K$45</f>
        <v>8269</v>
      </c>
      <c r="I62" s="181"/>
      <c r="J62" s="181"/>
      <c r="K62" s="181">
        <f>'将来負担比率（分子）の構造'!L$45</f>
        <v>8573</v>
      </c>
      <c r="L62" s="181"/>
      <c r="M62" s="181"/>
      <c r="N62" s="181">
        <f>'将来負担比率（分子）の構造'!M$45</f>
        <v>8667</v>
      </c>
      <c r="O62" s="181"/>
      <c r="P62" s="181"/>
    </row>
    <row r="63" spans="1:16" x14ac:dyDescent="0.15">
      <c r="A63" s="181" t="s">
        <v>34</v>
      </c>
      <c r="B63" s="181">
        <f>'将来負担比率（分子）の構造'!I$44</f>
        <v>885</v>
      </c>
      <c r="C63" s="181"/>
      <c r="D63" s="181"/>
      <c r="E63" s="181">
        <f>'将来負担比率（分子）の構造'!J$44</f>
        <v>932</v>
      </c>
      <c r="F63" s="181"/>
      <c r="G63" s="181"/>
      <c r="H63" s="181">
        <f>'将来負担比率（分子）の構造'!K$44</f>
        <v>990</v>
      </c>
      <c r="I63" s="181"/>
      <c r="J63" s="181"/>
      <c r="K63" s="181">
        <f>'将来負担比率（分子）の構造'!L$44</f>
        <v>1056</v>
      </c>
      <c r="L63" s="181"/>
      <c r="M63" s="181"/>
      <c r="N63" s="181">
        <f>'将来負担比率（分子）の構造'!M$44</f>
        <v>1340</v>
      </c>
      <c r="O63" s="181"/>
      <c r="P63" s="181"/>
    </row>
    <row r="64" spans="1:16" x14ac:dyDescent="0.15">
      <c r="A64" s="181" t="s">
        <v>33</v>
      </c>
      <c r="B64" s="181">
        <f>'将来負担比率（分子）の構造'!I$43</f>
        <v>20193</v>
      </c>
      <c r="C64" s="181"/>
      <c r="D64" s="181"/>
      <c r="E64" s="181">
        <f>'将来負担比率（分子）の構造'!J$43</f>
        <v>19710</v>
      </c>
      <c r="F64" s="181"/>
      <c r="G64" s="181"/>
      <c r="H64" s="181">
        <f>'将来負担比率（分子）の構造'!K$43</f>
        <v>19054</v>
      </c>
      <c r="I64" s="181"/>
      <c r="J64" s="181"/>
      <c r="K64" s="181">
        <f>'将来負担比率（分子）の構造'!L$43</f>
        <v>18092</v>
      </c>
      <c r="L64" s="181"/>
      <c r="M64" s="181"/>
      <c r="N64" s="181">
        <f>'将来負担比率（分子）の構造'!M$43</f>
        <v>16486</v>
      </c>
      <c r="O64" s="181"/>
      <c r="P64" s="181"/>
    </row>
    <row r="65" spans="1:16" x14ac:dyDescent="0.15">
      <c r="A65" s="181" t="s">
        <v>32</v>
      </c>
      <c r="B65" s="181">
        <f>'将来負担比率（分子）の構造'!I$42</f>
        <v>4986</v>
      </c>
      <c r="C65" s="181"/>
      <c r="D65" s="181"/>
      <c r="E65" s="181">
        <f>'将来負担比率（分子）の構造'!J$42</f>
        <v>4648</v>
      </c>
      <c r="F65" s="181"/>
      <c r="G65" s="181"/>
      <c r="H65" s="181">
        <f>'将来負担比率（分子）の構造'!K$42</f>
        <v>4411</v>
      </c>
      <c r="I65" s="181"/>
      <c r="J65" s="181"/>
      <c r="K65" s="181">
        <f>'将来負担比率（分子）の構造'!L$42</f>
        <v>3506</v>
      </c>
      <c r="L65" s="181"/>
      <c r="M65" s="181"/>
      <c r="N65" s="181">
        <f>'将来負担比率（分子）の構造'!M$42</f>
        <v>3257</v>
      </c>
      <c r="O65" s="181"/>
      <c r="P65" s="181"/>
    </row>
    <row r="66" spans="1:16" x14ac:dyDescent="0.15">
      <c r="A66" s="181" t="s">
        <v>31</v>
      </c>
      <c r="B66" s="181">
        <f>'将来負担比率（分子）の構造'!I$41</f>
        <v>65555</v>
      </c>
      <c r="C66" s="181"/>
      <c r="D66" s="181"/>
      <c r="E66" s="181">
        <f>'将来負担比率（分子）の構造'!J$41</f>
        <v>65207</v>
      </c>
      <c r="F66" s="181"/>
      <c r="G66" s="181"/>
      <c r="H66" s="181">
        <f>'将来負担比率（分子）の構造'!K$41</f>
        <v>67506</v>
      </c>
      <c r="I66" s="181"/>
      <c r="J66" s="181"/>
      <c r="K66" s="181">
        <f>'将来負担比率（分子）の構造'!L$41</f>
        <v>69823</v>
      </c>
      <c r="L66" s="181"/>
      <c r="M66" s="181"/>
      <c r="N66" s="181">
        <f>'将来負担比率（分子）の構造'!M$41</f>
        <v>69356</v>
      </c>
      <c r="O66" s="181"/>
      <c r="P66" s="181"/>
    </row>
    <row r="67" spans="1:16" x14ac:dyDescent="0.15">
      <c r="A67" s="181" t="s">
        <v>75</v>
      </c>
      <c r="B67" s="181" t="e">
        <f>NA()</f>
        <v>#N/A</v>
      </c>
      <c r="C67" s="181">
        <f>IF(ISNUMBER('将来負担比率（分子）の構造'!I$53), IF('将来負担比率（分子）の構造'!I$53 &lt; 0, 0, '将来負担比率（分子）の構造'!I$53), NA())</f>
        <v>4694</v>
      </c>
      <c r="D67" s="181" t="e">
        <f>NA()</f>
        <v>#N/A</v>
      </c>
      <c r="E67" s="181" t="e">
        <f>NA()</f>
        <v>#N/A</v>
      </c>
      <c r="F67" s="181">
        <f>IF(ISNUMBER('将来負担比率（分子）の構造'!J$53), IF('将来負担比率（分子）の構造'!J$53 &lt; 0, 0, '将来負担比率（分子）の構造'!J$53), NA())</f>
        <v>1733</v>
      </c>
      <c r="G67" s="181" t="e">
        <f>NA()</f>
        <v>#N/A</v>
      </c>
      <c r="H67" s="181" t="e">
        <f>NA()</f>
        <v>#N/A</v>
      </c>
      <c r="I67" s="181">
        <f>IF(ISNUMBER('将来負担比率（分子）の構造'!K$53), IF('将来負担比率（分子）の構造'!K$53 &lt; 0, 0, '将来負担比率（分子）の構造'!K$53), NA())</f>
        <v>3134</v>
      </c>
      <c r="J67" s="181" t="e">
        <f>NA()</f>
        <v>#N/A</v>
      </c>
      <c r="K67" s="181" t="e">
        <f>NA()</f>
        <v>#N/A</v>
      </c>
      <c r="L67" s="181">
        <f>IF(ISNUMBER('将来負担比率（分子）の構造'!L$53), IF('将来負担比率（分子）の構造'!L$53 &lt; 0, 0, '将来負担比率（分子）の構造'!L$53), NA())</f>
        <v>11209</v>
      </c>
      <c r="M67" s="181" t="e">
        <f>NA()</f>
        <v>#N/A</v>
      </c>
      <c r="N67" s="181" t="e">
        <f>NA()</f>
        <v>#N/A</v>
      </c>
      <c r="O67" s="181">
        <f>IF(ISNUMBER('将来負担比率（分子）の構造'!M$53), IF('将来負担比率（分子）の構造'!M$53 &lt; 0, 0, '将来負担比率（分子）の構造'!M$53), NA())</f>
        <v>10120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5542</v>
      </c>
      <c r="C72" s="185">
        <f>基金残高に係る経年分析!G55</f>
        <v>5352</v>
      </c>
      <c r="D72" s="185">
        <f>基金残高に係る経年分析!H55</f>
        <v>5644</v>
      </c>
    </row>
    <row r="73" spans="1:16" x14ac:dyDescent="0.15">
      <c r="A73" s="184" t="s">
        <v>78</v>
      </c>
      <c r="B73" s="185">
        <f>基金残高に係る経年分析!F56</f>
        <v>1057</v>
      </c>
      <c r="C73" s="185">
        <f>基金残高に係る経年分析!G56</f>
        <v>1148</v>
      </c>
      <c r="D73" s="185">
        <f>基金残高に係る経年分析!H56</f>
        <v>875</v>
      </c>
    </row>
    <row r="74" spans="1:16" x14ac:dyDescent="0.15">
      <c r="A74" s="184" t="s">
        <v>79</v>
      </c>
      <c r="B74" s="185">
        <f>基金残高に係る経年分析!F57</f>
        <v>7137</v>
      </c>
      <c r="C74" s="185">
        <f>基金残高に係る経年分析!G57</f>
        <v>3060</v>
      </c>
      <c r="D74" s="185">
        <f>基金残高に係る経年分析!H57</f>
        <v>3506</v>
      </c>
    </row>
  </sheetData>
  <sheetProtection algorithmName="SHA-512" hashValue="sPUmE0pHD/TS1DipyxRiotMNPAmRqFm5QFQajpZ/B0c32QgCQU2/WmLz10c4BBNPqWvmc8/8yISZ7x+mm6rMTw==" saltValue="VpNNfw8Go4ajvOcwSP1I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27282939</v>
      </c>
      <c r="S5" s="675"/>
      <c r="T5" s="675"/>
      <c r="U5" s="675"/>
      <c r="V5" s="675"/>
      <c r="W5" s="675"/>
      <c r="X5" s="675"/>
      <c r="Y5" s="676"/>
      <c r="Z5" s="677">
        <v>34.1</v>
      </c>
      <c r="AA5" s="677"/>
      <c r="AB5" s="677"/>
      <c r="AC5" s="677"/>
      <c r="AD5" s="678">
        <v>25118209</v>
      </c>
      <c r="AE5" s="678"/>
      <c r="AF5" s="678"/>
      <c r="AG5" s="678"/>
      <c r="AH5" s="678"/>
      <c r="AI5" s="678"/>
      <c r="AJ5" s="678"/>
      <c r="AK5" s="678"/>
      <c r="AL5" s="679">
        <v>73.400000000000006</v>
      </c>
      <c r="AM5" s="680"/>
      <c r="AN5" s="680"/>
      <c r="AO5" s="681"/>
      <c r="AP5" s="671" t="s">
        <v>227</v>
      </c>
      <c r="AQ5" s="672"/>
      <c r="AR5" s="672"/>
      <c r="AS5" s="672"/>
      <c r="AT5" s="672"/>
      <c r="AU5" s="672"/>
      <c r="AV5" s="672"/>
      <c r="AW5" s="672"/>
      <c r="AX5" s="672"/>
      <c r="AY5" s="672"/>
      <c r="AZ5" s="672"/>
      <c r="BA5" s="672"/>
      <c r="BB5" s="672"/>
      <c r="BC5" s="672"/>
      <c r="BD5" s="672"/>
      <c r="BE5" s="672"/>
      <c r="BF5" s="673"/>
      <c r="BG5" s="685">
        <v>25118209</v>
      </c>
      <c r="BH5" s="686"/>
      <c r="BI5" s="686"/>
      <c r="BJ5" s="686"/>
      <c r="BK5" s="686"/>
      <c r="BL5" s="686"/>
      <c r="BM5" s="686"/>
      <c r="BN5" s="687"/>
      <c r="BO5" s="688">
        <v>92.1</v>
      </c>
      <c r="BP5" s="688"/>
      <c r="BQ5" s="688"/>
      <c r="BR5" s="688"/>
      <c r="BS5" s="689" t="s">
        <v>228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220</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575309</v>
      </c>
      <c r="S6" s="686"/>
      <c r="T6" s="686"/>
      <c r="U6" s="686"/>
      <c r="V6" s="686"/>
      <c r="W6" s="686"/>
      <c r="X6" s="686"/>
      <c r="Y6" s="687"/>
      <c r="Z6" s="688">
        <v>0.7</v>
      </c>
      <c r="AA6" s="688"/>
      <c r="AB6" s="688"/>
      <c r="AC6" s="688"/>
      <c r="AD6" s="689">
        <v>575309</v>
      </c>
      <c r="AE6" s="689"/>
      <c r="AF6" s="689"/>
      <c r="AG6" s="689"/>
      <c r="AH6" s="689"/>
      <c r="AI6" s="689"/>
      <c r="AJ6" s="689"/>
      <c r="AK6" s="689"/>
      <c r="AL6" s="690">
        <v>1.7</v>
      </c>
      <c r="AM6" s="691"/>
      <c r="AN6" s="691"/>
      <c r="AO6" s="692"/>
      <c r="AP6" s="682" t="s">
        <v>233</v>
      </c>
      <c r="AQ6" s="683"/>
      <c r="AR6" s="683"/>
      <c r="AS6" s="683"/>
      <c r="AT6" s="683"/>
      <c r="AU6" s="683"/>
      <c r="AV6" s="683"/>
      <c r="AW6" s="683"/>
      <c r="AX6" s="683"/>
      <c r="AY6" s="683"/>
      <c r="AZ6" s="683"/>
      <c r="BA6" s="683"/>
      <c r="BB6" s="683"/>
      <c r="BC6" s="683"/>
      <c r="BD6" s="683"/>
      <c r="BE6" s="683"/>
      <c r="BF6" s="684"/>
      <c r="BG6" s="685">
        <v>25118209</v>
      </c>
      <c r="BH6" s="686"/>
      <c r="BI6" s="686"/>
      <c r="BJ6" s="686"/>
      <c r="BK6" s="686"/>
      <c r="BL6" s="686"/>
      <c r="BM6" s="686"/>
      <c r="BN6" s="687"/>
      <c r="BO6" s="688">
        <v>92.1</v>
      </c>
      <c r="BP6" s="688"/>
      <c r="BQ6" s="688"/>
      <c r="BR6" s="688"/>
      <c r="BS6" s="689" t="s">
        <v>234</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351165</v>
      </c>
      <c r="CS6" s="686"/>
      <c r="CT6" s="686"/>
      <c r="CU6" s="686"/>
      <c r="CV6" s="686"/>
      <c r="CW6" s="686"/>
      <c r="CX6" s="686"/>
      <c r="CY6" s="687"/>
      <c r="CZ6" s="679">
        <v>0.5</v>
      </c>
      <c r="DA6" s="680"/>
      <c r="DB6" s="680"/>
      <c r="DC6" s="699"/>
      <c r="DD6" s="694" t="s">
        <v>138</v>
      </c>
      <c r="DE6" s="686"/>
      <c r="DF6" s="686"/>
      <c r="DG6" s="686"/>
      <c r="DH6" s="686"/>
      <c r="DI6" s="686"/>
      <c r="DJ6" s="686"/>
      <c r="DK6" s="686"/>
      <c r="DL6" s="686"/>
      <c r="DM6" s="686"/>
      <c r="DN6" s="686"/>
      <c r="DO6" s="686"/>
      <c r="DP6" s="687"/>
      <c r="DQ6" s="694">
        <v>351165</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25787</v>
      </c>
      <c r="S7" s="686"/>
      <c r="T7" s="686"/>
      <c r="U7" s="686"/>
      <c r="V7" s="686"/>
      <c r="W7" s="686"/>
      <c r="X7" s="686"/>
      <c r="Y7" s="687"/>
      <c r="Z7" s="688">
        <v>0</v>
      </c>
      <c r="AA7" s="688"/>
      <c r="AB7" s="688"/>
      <c r="AC7" s="688"/>
      <c r="AD7" s="689">
        <v>25787</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10963695</v>
      </c>
      <c r="BH7" s="686"/>
      <c r="BI7" s="686"/>
      <c r="BJ7" s="686"/>
      <c r="BK7" s="686"/>
      <c r="BL7" s="686"/>
      <c r="BM7" s="686"/>
      <c r="BN7" s="687"/>
      <c r="BO7" s="688">
        <v>40.200000000000003</v>
      </c>
      <c r="BP7" s="688"/>
      <c r="BQ7" s="688"/>
      <c r="BR7" s="688"/>
      <c r="BS7" s="689" t="s">
        <v>228</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23358495</v>
      </c>
      <c r="CS7" s="686"/>
      <c r="CT7" s="686"/>
      <c r="CU7" s="686"/>
      <c r="CV7" s="686"/>
      <c r="CW7" s="686"/>
      <c r="CX7" s="686"/>
      <c r="CY7" s="687"/>
      <c r="CZ7" s="688">
        <v>30.2</v>
      </c>
      <c r="DA7" s="688"/>
      <c r="DB7" s="688"/>
      <c r="DC7" s="688"/>
      <c r="DD7" s="694">
        <v>844857</v>
      </c>
      <c r="DE7" s="686"/>
      <c r="DF7" s="686"/>
      <c r="DG7" s="686"/>
      <c r="DH7" s="686"/>
      <c r="DI7" s="686"/>
      <c r="DJ7" s="686"/>
      <c r="DK7" s="686"/>
      <c r="DL7" s="686"/>
      <c r="DM7" s="686"/>
      <c r="DN7" s="686"/>
      <c r="DO7" s="686"/>
      <c r="DP7" s="687"/>
      <c r="DQ7" s="694">
        <v>4934479</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97151</v>
      </c>
      <c r="S8" s="686"/>
      <c r="T8" s="686"/>
      <c r="U8" s="686"/>
      <c r="V8" s="686"/>
      <c r="W8" s="686"/>
      <c r="X8" s="686"/>
      <c r="Y8" s="687"/>
      <c r="Z8" s="688">
        <v>0.1</v>
      </c>
      <c r="AA8" s="688"/>
      <c r="AB8" s="688"/>
      <c r="AC8" s="688"/>
      <c r="AD8" s="689">
        <v>97151</v>
      </c>
      <c r="AE8" s="689"/>
      <c r="AF8" s="689"/>
      <c r="AG8" s="689"/>
      <c r="AH8" s="689"/>
      <c r="AI8" s="689"/>
      <c r="AJ8" s="689"/>
      <c r="AK8" s="689"/>
      <c r="AL8" s="690">
        <v>0.3</v>
      </c>
      <c r="AM8" s="691"/>
      <c r="AN8" s="691"/>
      <c r="AO8" s="692"/>
      <c r="AP8" s="682" t="s">
        <v>240</v>
      </c>
      <c r="AQ8" s="683"/>
      <c r="AR8" s="683"/>
      <c r="AS8" s="683"/>
      <c r="AT8" s="683"/>
      <c r="AU8" s="683"/>
      <c r="AV8" s="683"/>
      <c r="AW8" s="683"/>
      <c r="AX8" s="683"/>
      <c r="AY8" s="683"/>
      <c r="AZ8" s="683"/>
      <c r="BA8" s="683"/>
      <c r="BB8" s="683"/>
      <c r="BC8" s="683"/>
      <c r="BD8" s="683"/>
      <c r="BE8" s="683"/>
      <c r="BF8" s="684"/>
      <c r="BG8" s="685">
        <v>287019</v>
      </c>
      <c r="BH8" s="686"/>
      <c r="BI8" s="686"/>
      <c r="BJ8" s="686"/>
      <c r="BK8" s="686"/>
      <c r="BL8" s="686"/>
      <c r="BM8" s="686"/>
      <c r="BN8" s="687"/>
      <c r="BO8" s="688">
        <v>1.1000000000000001</v>
      </c>
      <c r="BP8" s="688"/>
      <c r="BQ8" s="688"/>
      <c r="BR8" s="688"/>
      <c r="BS8" s="694" t="s">
        <v>234</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21602240</v>
      </c>
      <c r="CS8" s="686"/>
      <c r="CT8" s="686"/>
      <c r="CU8" s="686"/>
      <c r="CV8" s="686"/>
      <c r="CW8" s="686"/>
      <c r="CX8" s="686"/>
      <c r="CY8" s="687"/>
      <c r="CZ8" s="688">
        <v>27.9</v>
      </c>
      <c r="DA8" s="688"/>
      <c r="DB8" s="688"/>
      <c r="DC8" s="688"/>
      <c r="DD8" s="694">
        <v>651589</v>
      </c>
      <c r="DE8" s="686"/>
      <c r="DF8" s="686"/>
      <c r="DG8" s="686"/>
      <c r="DH8" s="686"/>
      <c r="DI8" s="686"/>
      <c r="DJ8" s="686"/>
      <c r="DK8" s="686"/>
      <c r="DL8" s="686"/>
      <c r="DM8" s="686"/>
      <c r="DN8" s="686"/>
      <c r="DO8" s="686"/>
      <c r="DP8" s="687"/>
      <c r="DQ8" s="694">
        <v>11054272</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113350</v>
      </c>
      <c r="S9" s="686"/>
      <c r="T9" s="686"/>
      <c r="U9" s="686"/>
      <c r="V9" s="686"/>
      <c r="W9" s="686"/>
      <c r="X9" s="686"/>
      <c r="Y9" s="687"/>
      <c r="Z9" s="688">
        <v>0.1</v>
      </c>
      <c r="AA9" s="688"/>
      <c r="AB9" s="688"/>
      <c r="AC9" s="688"/>
      <c r="AD9" s="689">
        <v>113350</v>
      </c>
      <c r="AE9" s="689"/>
      <c r="AF9" s="689"/>
      <c r="AG9" s="689"/>
      <c r="AH9" s="689"/>
      <c r="AI9" s="689"/>
      <c r="AJ9" s="689"/>
      <c r="AK9" s="689"/>
      <c r="AL9" s="690">
        <v>0.3</v>
      </c>
      <c r="AM9" s="691"/>
      <c r="AN9" s="691"/>
      <c r="AO9" s="692"/>
      <c r="AP9" s="682" t="s">
        <v>243</v>
      </c>
      <c r="AQ9" s="683"/>
      <c r="AR9" s="683"/>
      <c r="AS9" s="683"/>
      <c r="AT9" s="683"/>
      <c r="AU9" s="683"/>
      <c r="AV9" s="683"/>
      <c r="AW9" s="683"/>
      <c r="AX9" s="683"/>
      <c r="AY9" s="683"/>
      <c r="AZ9" s="683"/>
      <c r="BA9" s="683"/>
      <c r="BB9" s="683"/>
      <c r="BC9" s="683"/>
      <c r="BD9" s="683"/>
      <c r="BE9" s="683"/>
      <c r="BF9" s="684"/>
      <c r="BG9" s="685">
        <v>9136948</v>
      </c>
      <c r="BH9" s="686"/>
      <c r="BI9" s="686"/>
      <c r="BJ9" s="686"/>
      <c r="BK9" s="686"/>
      <c r="BL9" s="686"/>
      <c r="BM9" s="686"/>
      <c r="BN9" s="687"/>
      <c r="BO9" s="688">
        <v>33.5</v>
      </c>
      <c r="BP9" s="688"/>
      <c r="BQ9" s="688"/>
      <c r="BR9" s="688"/>
      <c r="BS9" s="694" t="s">
        <v>234</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4282194</v>
      </c>
      <c r="CS9" s="686"/>
      <c r="CT9" s="686"/>
      <c r="CU9" s="686"/>
      <c r="CV9" s="686"/>
      <c r="CW9" s="686"/>
      <c r="CX9" s="686"/>
      <c r="CY9" s="687"/>
      <c r="CZ9" s="688">
        <v>5.5</v>
      </c>
      <c r="DA9" s="688"/>
      <c r="DB9" s="688"/>
      <c r="DC9" s="688"/>
      <c r="DD9" s="694">
        <v>333510</v>
      </c>
      <c r="DE9" s="686"/>
      <c r="DF9" s="686"/>
      <c r="DG9" s="686"/>
      <c r="DH9" s="686"/>
      <c r="DI9" s="686"/>
      <c r="DJ9" s="686"/>
      <c r="DK9" s="686"/>
      <c r="DL9" s="686"/>
      <c r="DM9" s="686"/>
      <c r="DN9" s="686"/>
      <c r="DO9" s="686"/>
      <c r="DP9" s="687"/>
      <c r="DQ9" s="694">
        <v>3500738</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228</v>
      </c>
      <c r="S10" s="686"/>
      <c r="T10" s="686"/>
      <c r="U10" s="686"/>
      <c r="V10" s="686"/>
      <c r="W10" s="686"/>
      <c r="X10" s="686"/>
      <c r="Y10" s="687"/>
      <c r="Z10" s="688" t="s">
        <v>138</v>
      </c>
      <c r="AA10" s="688"/>
      <c r="AB10" s="688"/>
      <c r="AC10" s="688"/>
      <c r="AD10" s="689" t="s">
        <v>228</v>
      </c>
      <c r="AE10" s="689"/>
      <c r="AF10" s="689"/>
      <c r="AG10" s="689"/>
      <c r="AH10" s="689"/>
      <c r="AI10" s="689"/>
      <c r="AJ10" s="689"/>
      <c r="AK10" s="689"/>
      <c r="AL10" s="690" t="s">
        <v>234</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450902</v>
      </c>
      <c r="BH10" s="686"/>
      <c r="BI10" s="686"/>
      <c r="BJ10" s="686"/>
      <c r="BK10" s="686"/>
      <c r="BL10" s="686"/>
      <c r="BM10" s="686"/>
      <c r="BN10" s="687"/>
      <c r="BO10" s="688">
        <v>1.7</v>
      </c>
      <c r="BP10" s="688"/>
      <c r="BQ10" s="688"/>
      <c r="BR10" s="688"/>
      <c r="BS10" s="694" t="s">
        <v>234</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110450</v>
      </c>
      <c r="CS10" s="686"/>
      <c r="CT10" s="686"/>
      <c r="CU10" s="686"/>
      <c r="CV10" s="686"/>
      <c r="CW10" s="686"/>
      <c r="CX10" s="686"/>
      <c r="CY10" s="687"/>
      <c r="CZ10" s="688">
        <v>0.1</v>
      </c>
      <c r="DA10" s="688"/>
      <c r="DB10" s="688"/>
      <c r="DC10" s="688"/>
      <c r="DD10" s="694">
        <v>1895</v>
      </c>
      <c r="DE10" s="686"/>
      <c r="DF10" s="686"/>
      <c r="DG10" s="686"/>
      <c r="DH10" s="686"/>
      <c r="DI10" s="686"/>
      <c r="DJ10" s="686"/>
      <c r="DK10" s="686"/>
      <c r="DL10" s="686"/>
      <c r="DM10" s="686"/>
      <c r="DN10" s="686"/>
      <c r="DO10" s="686"/>
      <c r="DP10" s="687"/>
      <c r="DQ10" s="694">
        <v>108162</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3623542</v>
      </c>
      <c r="S11" s="686"/>
      <c r="T11" s="686"/>
      <c r="U11" s="686"/>
      <c r="V11" s="686"/>
      <c r="W11" s="686"/>
      <c r="X11" s="686"/>
      <c r="Y11" s="687"/>
      <c r="Z11" s="690">
        <v>4.5</v>
      </c>
      <c r="AA11" s="691"/>
      <c r="AB11" s="691"/>
      <c r="AC11" s="703"/>
      <c r="AD11" s="694">
        <v>3623542</v>
      </c>
      <c r="AE11" s="686"/>
      <c r="AF11" s="686"/>
      <c r="AG11" s="686"/>
      <c r="AH11" s="686"/>
      <c r="AI11" s="686"/>
      <c r="AJ11" s="686"/>
      <c r="AK11" s="687"/>
      <c r="AL11" s="690">
        <v>10.6</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1088826</v>
      </c>
      <c r="BH11" s="686"/>
      <c r="BI11" s="686"/>
      <c r="BJ11" s="686"/>
      <c r="BK11" s="686"/>
      <c r="BL11" s="686"/>
      <c r="BM11" s="686"/>
      <c r="BN11" s="687"/>
      <c r="BO11" s="688">
        <v>4</v>
      </c>
      <c r="BP11" s="688"/>
      <c r="BQ11" s="688"/>
      <c r="BR11" s="688"/>
      <c r="BS11" s="694" t="s">
        <v>138</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1014777</v>
      </c>
      <c r="CS11" s="686"/>
      <c r="CT11" s="686"/>
      <c r="CU11" s="686"/>
      <c r="CV11" s="686"/>
      <c r="CW11" s="686"/>
      <c r="CX11" s="686"/>
      <c r="CY11" s="687"/>
      <c r="CZ11" s="688">
        <v>1.3</v>
      </c>
      <c r="DA11" s="688"/>
      <c r="DB11" s="688"/>
      <c r="DC11" s="688"/>
      <c r="DD11" s="694">
        <v>535567</v>
      </c>
      <c r="DE11" s="686"/>
      <c r="DF11" s="686"/>
      <c r="DG11" s="686"/>
      <c r="DH11" s="686"/>
      <c r="DI11" s="686"/>
      <c r="DJ11" s="686"/>
      <c r="DK11" s="686"/>
      <c r="DL11" s="686"/>
      <c r="DM11" s="686"/>
      <c r="DN11" s="686"/>
      <c r="DO11" s="686"/>
      <c r="DP11" s="687"/>
      <c r="DQ11" s="694">
        <v>630816</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22718</v>
      </c>
      <c r="S12" s="686"/>
      <c r="T12" s="686"/>
      <c r="U12" s="686"/>
      <c r="V12" s="686"/>
      <c r="W12" s="686"/>
      <c r="X12" s="686"/>
      <c r="Y12" s="687"/>
      <c r="Z12" s="688">
        <v>0</v>
      </c>
      <c r="AA12" s="688"/>
      <c r="AB12" s="688"/>
      <c r="AC12" s="688"/>
      <c r="AD12" s="689">
        <v>22718</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12755196</v>
      </c>
      <c r="BH12" s="686"/>
      <c r="BI12" s="686"/>
      <c r="BJ12" s="686"/>
      <c r="BK12" s="686"/>
      <c r="BL12" s="686"/>
      <c r="BM12" s="686"/>
      <c r="BN12" s="687"/>
      <c r="BO12" s="688">
        <v>46.8</v>
      </c>
      <c r="BP12" s="688"/>
      <c r="BQ12" s="688"/>
      <c r="BR12" s="688"/>
      <c r="BS12" s="694" t="s">
        <v>138</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3187389</v>
      </c>
      <c r="CS12" s="686"/>
      <c r="CT12" s="686"/>
      <c r="CU12" s="686"/>
      <c r="CV12" s="686"/>
      <c r="CW12" s="686"/>
      <c r="CX12" s="686"/>
      <c r="CY12" s="687"/>
      <c r="CZ12" s="688">
        <v>4.0999999999999996</v>
      </c>
      <c r="DA12" s="688"/>
      <c r="DB12" s="688"/>
      <c r="DC12" s="688"/>
      <c r="DD12" s="694">
        <v>6159</v>
      </c>
      <c r="DE12" s="686"/>
      <c r="DF12" s="686"/>
      <c r="DG12" s="686"/>
      <c r="DH12" s="686"/>
      <c r="DI12" s="686"/>
      <c r="DJ12" s="686"/>
      <c r="DK12" s="686"/>
      <c r="DL12" s="686"/>
      <c r="DM12" s="686"/>
      <c r="DN12" s="686"/>
      <c r="DO12" s="686"/>
      <c r="DP12" s="687"/>
      <c r="DQ12" s="694">
        <v>2064287</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255</v>
      </c>
      <c r="S13" s="686"/>
      <c r="T13" s="686"/>
      <c r="U13" s="686"/>
      <c r="V13" s="686"/>
      <c r="W13" s="686"/>
      <c r="X13" s="686"/>
      <c r="Y13" s="687"/>
      <c r="Z13" s="688" t="s">
        <v>234</v>
      </c>
      <c r="AA13" s="688"/>
      <c r="AB13" s="688"/>
      <c r="AC13" s="688"/>
      <c r="AD13" s="689" t="s">
        <v>138</v>
      </c>
      <c r="AE13" s="689"/>
      <c r="AF13" s="689"/>
      <c r="AG13" s="689"/>
      <c r="AH13" s="689"/>
      <c r="AI13" s="689"/>
      <c r="AJ13" s="689"/>
      <c r="AK13" s="689"/>
      <c r="AL13" s="690" t="s">
        <v>234</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12746103</v>
      </c>
      <c r="BH13" s="686"/>
      <c r="BI13" s="686"/>
      <c r="BJ13" s="686"/>
      <c r="BK13" s="686"/>
      <c r="BL13" s="686"/>
      <c r="BM13" s="686"/>
      <c r="BN13" s="687"/>
      <c r="BO13" s="688">
        <v>46.7</v>
      </c>
      <c r="BP13" s="688"/>
      <c r="BQ13" s="688"/>
      <c r="BR13" s="688"/>
      <c r="BS13" s="694" t="s">
        <v>138</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6754037</v>
      </c>
      <c r="CS13" s="686"/>
      <c r="CT13" s="686"/>
      <c r="CU13" s="686"/>
      <c r="CV13" s="686"/>
      <c r="CW13" s="686"/>
      <c r="CX13" s="686"/>
      <c r="CY13" s="687"/>
      <c r="CZ13" s="688">
        <v>8.6999999999999993</v>
      </c>
      <c r="DA13" s="688"/>
      <c r="DB13" s="688"/>
      <c r="DC13" s="688"/>
      <c r="DD13" s="694">
        <v>2301143</v>
      </c>
      <c r="DE13" s="686"/>
      <c r="DF13" s="686"/>
      <c r="DG13" s="686"/>
      <c r="DH13" s="686"/>
      <c r="DI13" s="686"/>
      <c r="DJ13" s="686"/>
      <c r="DK13" s="686"/>
      <c r="DL13" s="686"/>
      <c r="DM13" s="686"/>
      <c r="DN13" s="686"/>
      <c r="DO13" s="686"/>
      <c r="DP13" s="687"/>
      <c r="DQ13" s="694">
        <v>4681601</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234</v>
      </c>
      <c r="S14" s="686"/>
      <c r="T14" s="686"/>
      <c r="U14" s="686"/>
      <c r="V14" s="686"/>
      <c r="W14" s="686"/>
      <c r="X14" s="686"/>
      <c r="Y14" s="687"/>
      <c r="Z14" s="688" t="s">
        <v>138</v>
      </c>
      <c r="AA14" s="688"/>
      <c r="AB14" s="688"/>
      <c r="AC14" s="688"/>
      <c r="AD14" s="689" t="s">
        <v>234</v>
      </c>
      <c r="AE14" s="689"/>
      <c r="AF14" s="689"/>
      <c r="AG14" s="689"/>
      <c r="AH14" s="689"/>
      <c r="AI14" s="689"/>
      <c r="AJ14" s="689"/>
      <c r="AK14" s="689"/>
      <c r="AL14" s="690" t="s">
        <v>255</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426364</v>
      </c>
      <c r="BH14" s="686"/>
      <c r="BI14" s="686"/>
      <c r="BJ14" s="686"/>
      <c r="BK14" s="686"/>
      <c r="BL14" s="686"/>
      <c r="BM14" s="686"/>
      <c r="BN14" s="687"/>
      <c r="BO14" s="688">
        <v>1.6</v>
      </c>
      <c r="BP14" s="688"/>
      <c r="BQ14" s="688"/>
      <c r="BR14" s="688"/>
      <c r="BS14" s="694" t="s">
        <v>234</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1992634</v>
      </c>
      <c r="CS14" s="686"/>
      <c r="CT14" s="686"/>
      <c r="CU14" s="686"/>
      <c r="CV14" s="686"/>
      <c r="CW14" s="686"/>
      <c r="CX14" s="686"/>
      <c r="CY14" s="687"/>
      <c r="CZ14" s="688">
        <v>2.6</v>
      </c>
      <c r="DA14" s="688"/>
      <c r="DB14" s="688"/>
      <c r="DC14" s="688"/>
      <c r="DD14" s="694">
        <v>68687</v>
      </c>
      <c r="DE14" s="686"/>
      <c r="DF14" s="686"/>
      <c r="DG14" s="686"/>
      <c r="DH14" s="686"/>
      <c r="DI14" s="686"/>
      <c r="DJ14" s="686"/>
      <c r="DK14" s="686"/>
      <c r="DL14" s="686"/>
      <c r="DM14" s="686"/>
      <c r="DN14" s="686"/>
      <c r="DO14" s="686"/>
      <c r="DP14" s="687"/>
      <c r="DQ14" s="694">
        <v>1899301</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234</v>
      </c>
      <c r="S15" s="686"/>
      <c r="T15" s="686"/>
      <c r="U15" s="686"/>
      <c r="V15" s="686"/>
      <c r="W15" s="686"/>
      <c r="X15" s="686"/>
      <c r="Y15" s="687"/>
      <c r="Z15" s="688" t="s">
        <v>228</v>
      </c>
      <c r="AA15" s="688"/>
      <c r="AB15" s="688"/>
      <c r="AC15" s="688"/>
      <c r="AD15" s="689" t="s">
        <v>228</v>
      </c>
      <c r="AE15" s="689"/>
      <c r="AF15" s="689"/>
      <c r="AG15" s="689"/>
      <c r="AH15" s="689"/>
      <c r="AI15" s="689"/>
      <c r="AJ15" s="689"/>
      <c r="AK15" s="689"/>
      <c r="AL15" s="690" t="s">
        <v>255</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971085</v>
      </c>
      <c r="BH15" s="686"/>
      <c r="BI15" s="686"/>
      <c r="BJ15" s="686"/>
      <c r="BK15" s="686"/>
      <c r="BL15" s="686"/>
      <c r="BM15" s="686"/>
      <c r="BN15" s="687"/>
      <c r="BO15" s="688">
        <v>3.6</v>
      </c>
      <c r="BP15" s="688"/>
      <c r="BQ15" s="688"/>
      <c r="BR15" s="688"/>
      <c r="BS15" s="694" t="s">
        <v>255</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9213328</v>
      </c>
      <c r="CS15" s="686"/>
      <c r="CT15" s="686"/>
      <c r="CU15" s="686"/>
      <c r="CV15" s="686"/>
      <c r="CW15" s="686"/>
      <c r="CX15" s="686"/>
      <c r="CY15" s="687"/>
      <c r="CZ15" s="688">
        <v>11.9</v>
      </c>
      <c r="DA15" s="688"/>
      <c r="DB15" s="688"/>
      <c r="DC15" s="688"/>
      <c r="DD15" s="694">
        <v>2237778</v>
      </c>
      <c r="DE15" s="686"/>
      <c r="DF15" s="686"/>
      <c r="DG15" s="686"/>
      <c r="DH15" s="686"/>
      <c r="DI15" s="686"/>
      <c r="DJ15" s="686"/>
      <c r="DK15" s="686"/>
      <c r="DL15" s="686"/>
      <c r="DM15" s="686"/>
      <c r="DN15" s="686"/>
      <c r="DO15" s="686"/>
      <c r="DP15" s="687"/>
      <c r="DQ15" s="694">
        <v>6403495</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50879</v>
      </c>
      <c r="S16" s="686"/>
      <c r="T16" s="686"/>
      <c r="U16" s="686"/>
      <c r="V16" s="686"/>
      <c r="W16" s="686"/>
      <c r="X16" s="686"/>
      <c r="Y16" s="687"/>
      <c r="Z16" s="688">
        <v>0.1</v>
      </c>
      <c r="AA16" s="688"/>
      <c r="AB16" s="688"/>
      <c r="AC16" s="688"/>
      <c r="AD16" s="689">
        <v>50879</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v>1869</v>
      </c>
      <c r="BH16" s="686"/>
      <c r="BI16" s="686"/>
      <c r="BJ16" s="686"/>
      <c r="BK16" s="686"/>
      <c r="BL16" s="686"/>
      <c r="BM16" s="686"/>
      <c r="BN16" s="687"/>
      <c r="BO16" s="688">
        <v>0</v>
      </c>
      <c r="BP16" s="688"/>
      <c r="BQ16" s="688"/>
      <c r="BR16" s="688"/>
      <c r="BS16" s="694" t="s">
        <v>234</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t="s">
        <v>228</v>
      </c>
      <c r="CS16" s="686"/>
      <c r="CT16" s="686"/>
      <c r="CU16" s="686"/>
      <c r="CV16" s="686"/>
      <c r="CW16" s="686"/>
      <c r="CX16" s="686"/>
      <c r="CY16" s="687"/>
      <c r="CZ16" s="688" t="s">
        <v>234</v>
      </c>
      <c r="DA16" s="688"/>
      <c r="DB16" s="688"/>
      <c r="DC16" s="688"/>
      <c r="DD16" s="694" t="s">
        <v>228</v>
      </c>
      <c r="DE16" s="686"/>
      <c r="DF16" s="686"/>
      <c r="DG16" s="686"/>
      <c r="DH16" s="686"/>
      <c r="DI16" s="686"/>
      <c r="DJ16" s="686"/>
      <c r="DK16" s="686"/>
      <c r="DL16" s="686"/>
      <c r="DM16" s="686"/>
      <c r="DN16" s="686"/>
      <c r="DO16" s="686"/>
      <c r="DP16" s="687"/>
      <c r="DQ16" s="694" t="s">
        <v>228</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240770</v>
      </c>
      <c r="S17" s="686"/>
      <c r="T17" s="686"/>
      <c r="U17" s="686"/>
      <c r="V17" s="686"/>
      <c r="W17" s="686"/>
      <c r="X17" s="686"/>
      <c r="Y17" s="687"/>
      <c r="Z17" s="688">
        <v>0.3</v>
      </c>
      <c r="AA17" s="688"/>
      <c r="AB17" s="688"/>
      <c r="AC17" s="688"/>
      <c r="AD17" s="689">
        <v>240770</v>
      </c>
      <c r="AE17" s="689"/>
      <c r="AF17" s="689"/>
      <c r="AG17" s="689"/>
      <c r="AH17" s="689"/>
      <c r="AI17" s="689"/>
      <c r="AJ17" s="689"/>
      <c r="AK17" s="689"/>
      <c r="AL17" s="690">
        <v>0.7</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255</v>
      </c>
      <c r="BH17" s="686"/>
      <c r="BI17" s="686"/>
      <c r="BJ17" s="686"/>
      <c r="BK17" s="686"/>
      <c r="BL17" s="686"/>
      <c r="BM17" s="686"/>
      <c r="BN17" s="687"/>
      <c r="BO17" s="688" t="s">
        <v>234</v>
      </c>
      <c r="BP17" s="688"/>
      <c r="BQ17" s="688"/>
      <c r="BR17" s="688"/>
      <c r="BS17" s="694" t="s">
        <v>234</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5579665</v>
      </c>
      <c r="CS17" s="686"/>
      <c r="CT17" s="686"/>
      <c r="CU17" s="686"/>
      <c r="CV17" s="686"/>
      <c r="CW17" s="686"/>
      <c r="CX17" s="686"/>
      <c r="CY17" s="687"/>
      <c r="CZ17" s="688">
        <v>7.2</v>
      </c>
      <c r="DA17" s="688"/>
      <c r="DB17" s="688"/>
      <c r="DC17" s="688"/>
      <c r="DD17" s="694" t="s">
        <v>138</v>
      </c>
      <c r="DE17" s="686"/>
      <c r="DF17" s="686"/>
      <c r="DG17" s="686"/>
      <c r="DH17" s="686"/>
      <c r="DI17" s="686"/>
      <c r="DJ17" s="686"/>
      <c r="DK17" s="686"/>
      <c r="DL17" s="686"/>
      <c r="DM17" s="686"/>
      <c r="DN17" s="686"/>
      <c r="DO17" s="686"/>
      <c r="DP17" s="687"/>
      <c r="DQ17" s="694">
        <v>5567532</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212088</v>
      </c>
      <c r="S18" s="686"/>
      <c r="T18" s="686"/>
      <c r="U18" s="686"/>
      <c r="V18" s="686"/>
      <c r="W18" s="686"/>
      <c r="X18" s="686"/>
      <c r="Y18" s="687"/>
      <c r="Z18" s="688">
        <v>0.3</v>
      </c>
      <c r="AA18" s="688"/>
      <c r="AB18" s="688"/>
      <c r="AC18" s="688"/>
      <c r="AD18" s="689">
        <v>212088</v>
      </c>
      <c r="AE18" s="689"/>
      <c r="AF18" s="689"/>
      <c r="AG18" s="689"/>
      <c r="AH18" s="689"/>
      <c r="AI18" s="689"/>
      <c r="AJ18" s="689"/>
      <c r="AK18" s="689"/>
      <c r="AL18" s="690">
        <v>0.6</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138</v>
      </c>
      <c r="BP18" s="688"/>
      <c r="BQ18" s="688"/>
      <c r="BR18" s="688"/>
      <c r="BS18" s="694" t="s">
        <v>234</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228</v>
      </c>
      <c r="CS18" s="686"/>
      <c r="CT18" s="686"/>
      <c r="CU18" s="686"/>
      <c r="CV18" s="686"/>
      <c r="CW18" s="686"/>
      <c r="CX18" s="686"/>
      <c r="CY18" s="687"/>
      <c r="CZ18" s="688" t="s">
        <v>228</v>
      </c>
      <c r="DA18" s="688"/>
      <c r="DB18" s="688"/>
      <c r="DC18" s="688"/>
      <c r="DD18" s="694" t="s">
        <v>234</v>
      </c>
      <c r="DE18" s="686"/>
      <c r="DF18" s="686"/>
      <c r="DG18" s="686"/>
      <c r="DH18" s="686"/>
      <c r="DI18" s="686"/>
      <c r="DJ18" s="686"/>
      <c r="DK18" s="686"/>
      <c r="DL18" s="686"/>
      <c r="DM18" s="686"/>
      <c r="DN18" s="686"/>
      <c r="DO18" s="686"/>
      <c r="DP18" s="687"/>
      <c r="DQ18" s="694" t="s">
        <v>138</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170375</v>
      </c>
      <c r="S19" s="686"/>
      <c r="T19" s="686"/>
      <c r="U19" s="686"/>
      <c r="V19" s="686"/>
      <c r="W19" s="686"/>
      <c r="X19" s="686"/>
      <c r="Y19" s="687"/>
      <c r="Z19" s="688">
        <v>0.2</v>
      </c>
      <c r="AA19" s="688"/>
      <c r="AB19" s="688"/>
      <c r="AC19" s="688"/>
      <c r="AD19" s="689">
        <v>170375</v>
      </c>
      <c r="AE19" s="689"/>
      <c r="AF19" s="689"/>
      <c r="AG19" s="689"/>
      <c r="AH19" s="689"/>
      <c r="AI19" s="689"/>
      <c r="AJ19" s="689"/>
      <c r="AK19" s="689"/>
      <c r="AL19" s="690">
        <v>0.5</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2164730</v>
      </c>
      <c r="BH19" s="686"/>
      <c r="BI19" s="686"/>
      <c r="BJ19" s="686"/>
      <c r="BK19" s="686"/>
      <c r="BL19" s="686"/>
      <c r="BM19" s="686"/>
      <c r="BN19" s="687"/>
      <c r="BO19" s="688">
        <v>7.9</v>
      </c>
      <c r="BP19" s="688"/>
      <c r="BQ19" s="688"/>
      <c r="BR19" s="688"/>
      <c r="BS19" s="694" t="s">
        <v>228</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234</v>
      </c>
      <c r="DA19" s="688"/>
      <c r="DB19" s="688"/>
      <c r="DC19" s="688"/>
      <c r="DD19" s="694" t="s">
        <v>234</v>
      </c>
      <c r="DE19" s="686"/>
      <c r="DF19" s="686"/>
      <c r="DG19" s="686"/>
      <c r="DH19" s="686"/>
      <c r="DI19" s="686"/>
      <c r="DJ19" s="686"/>
      <c r="DK19" s="686"/>
      <c r="DL19" s="686"/>
      <c r="DM19" s="686"/>
      <c r="DN19" s="686"/>
      <c r="DO19" s="686"/>
      <c r="DP19" s="687"/>
      <c r="DQ19" s="694" t="s">
        <v>228</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26231</v>
      </c>
      <c r="S20" s="686"/>
      <c r="T20" s="686"/>
      <c r="U20" s="686"/>
      <c r="V20" s="686"/>
      <c r="W20" s="686"/>
      <c r="X20" s="686"/>
      <c r="Y20" s="687"/>
      <c r="Z20" s="688">
        <v>0</v>
      </c>
      <c r="AA20" s="688"/>
      <c r="AB20" s="688"/>
      <c r="AC20" s="688"/>
      <c r="AD20" s="689">
        <v>26231</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2164730</v>
      </c>
      <c r="BH20" s="686"/>
      <c r="BI20" s="686"/>
      <c r="BJ20" s="686"/>
      <c r="BK20" s="686"/>
      <c r="BL20" s="686"/>
      <c r="BM20" s="686"/>
      <c r="BN20" s="687"/>
      <c r="BO20" s="688">
        <v>7.9</v>
      </c>
      <c r="BP20" s="688"/>
      <c r="BQ20" s="688"/>
      <c r="BR20" s="688"/>
      <c r="BS20" s="694" t="s">
        <v>234</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77446374</v>
      </c>
      <c r="CS20" s="686"/>
      <c r="CT20" s="686"/>
      <c r="CU20" s="686"/>
      <c r="CV20" s="686"/>
      <c r="CW20" s="686"/>
      <c r="CX20" s="686"/>
      <c r="CY20" s="687"/>
      <c r="CZ20" s="688">
        <v>100</v>
      </c>
      <c r="DA20" s="688"/>
      <c r="DB20" s="688"/>
      <c r="DC20" s="688"/>
      <c r="DD20" s="694">
        <v>6981185</v>
      </c>
      <c r="DE20" s="686"/>
      <c r="DF20" s="686"/>
      <c r="DG20" s="686"/>
      <c r="DH20" s="686"/>
      <c r="DI20" s="686"/>
      <c r="DJ20" s="686"/>
      <c r="DK20" s="686"/>
      <c r="DL20" s="686"/>
      <c r="DM20" s="686"/>
      <c r="DN20" s="686"/>
      <c r="DO20" s="686"/>
      <c r="DP20" s="687"/>
      <c r="DQ20" s="694">
        <v>41195848</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15482</v>
      </c>
      <c r="S21" s="686"/>
      <c r="T21" s="686"/>
      <c r="U21" s="686"/>
      <c r="V21" s="686"/>
      <c r="W21" s="686"/>
      <c r="X21" s="686"/>
      <c r="Y21" s="687"/>
      <c r="Z21" s="688">
        <v>0</v>
      </c>
      <c r="AA21" s="688"/>
      <c r="AB21" s="688"/>
      <c r="AC21" s="688"/>
      <c r="AD21" s="689">
        <v>15482</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234</v>
      </c>
      <c r="BH21" s="686"/>
      <c r="BI21" s="686"/>
      <c r="BJ21" s="686"/>
      <c r="BK21" s="686"/>
      <c r="BL21" s="686"/>
      <c r="BM21" s="686"/>
      <c r="BN21" s="687"/>
      <c r="BO21" s="688" t="s">
        <v>138</v>
      </c>
      <c r="BP21" s="688"/>
      <c r="BQ21" s="688"/>
      <c r="BR21" s="688"/>
      <c r="BS21" s="694" t="s">
        <v>138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4417281</v>
      </c>
      <c r="S22" s="686"/>
      <c r="T22" s="686"/>
      <c r="U22" s="686"/>
      <c r="V22" s="686"/>
      <c r="W22" s="686"/>
      <c r="X22" s="686"/>
      <c r="Y22" s="687"/>
      <c r="Z22" s="688">
        <v>5.5</v>
      </c>
      <c r="AA22" s="688"/>
      <c r="AB22" s="688"/>
      <c r="AC22" s="688"/>
      <c r="AD22" s="689">
        <v>3911204</v>
      </c>
      <c r="AE22" s="689"/>
      <c r="AF22" s="689"/>
      <c r="AG22" s="689"/>
      <c r="AH22" s="689"/>
      <c r="AI22" s="689"/>
      <c r="AJ22" s="689"/>
      <c r="AK22" s="689"/>
      <c r="AL22" s="690">
        <v>11.4</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138</v>
      </c>
      <c r="BH22" s="686"/>
      <c r="BI22" s="686"/>
      <c r="BJ22" s="686"/>
      <c r="BK22" s="686"/>
      <c r="BL22" s="686"/>
      <c r="BM22" s="686"/>
      <c r="BN22" s="687"/>
      <c r="BO22" s="688" t="s">
        <v>255</v>
      </c>
      <c r="BP22" s="688"/>
      <c r="BQ22" s="688"/>
      <c r="BR22" s="688"/>
      <c r="BS22" s="694" t="s">
        <v>234</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3911204</v>
      </c>
      <c r="S23" s="686"/>
      <c r="T23" s="686"/>
      <c r="U23" s="686"/>
      <c r="V23" s="686"/>
      <c r="W23" s="686"/>
      <c r="X23" s="686"/>
      <c r="Y23" s="687"/>
      <c r="Z23" s="688">
        <v>4.9000000000000004</v>
      </c>
      <c r="AA23" s="688"/>
      <c r="AB23" s="688"/>
      <c r="AC23" s="688"/>
      <c r="AD23" s="689">
        <v>3911204</v>
      </c>
      <c r="AE23" s="689"/>
      <c r="AF23" s="689"/>
      <c r="AG23" s="689"/>
      <c r="AH23" s="689"/>
      <c r="AI23" s="689"/>
      <c r="AJ23" s="689"/>
      <c r="AK23" s="689"/>
      <c r="AL23" s="690">
        <v>11.4</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2164730</v>
      </c>
      <c r="BH23" s="686"/>
      <c r="BI23" s="686"/>
      <c r="BJ23" s="686"/>
      <c r="BK23" s="686"/>
      <c r="BL23" s="686"/>
      <c r="BM23" s="686"/>
      <c r="BN23" s="687"/>
      <c r="BO23" s="688">
        <v>7.9</v>
      </c>
      <c r="BP23" s="688"/>
      <c r="BQ23" s="688"/>
      <c r="BR23" s="688"/>
      <c r="BS23" s="694" t="s">
        <v>234</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506043</v>
      </c>
      <c r="S24" s="686"/>
      <c r="T24" s="686"/>
      <c r="U24" s="686"/>
      <c r="V24" s="686"/>
      <c r="W24" s="686"/>
      <c r="X24" s="686"/>
      <c r="Y24" s="687"/>
      <c r="Z24" s="688">
        <v>0.6</v>
      </c>
      <c r="AA24" s="688"/>
      <c r="AB24" s="688"/>
      <c r="AC24" s="688"/>
      <c r="AD24" s="689" t="s">
        <v>234</v>
      </c>
      <c r="AE24" s="689"/>
      <c r="AF24" s="689"/>
      <c r="AG24" s="689"/>
      <c r="AH24" s="689"/>
      <c r="AI24" s="689"/>
      <c r="AJ24" s="689"/>
      <c r="AK24" s="689"/>
      <c r="AL24" s="690" t="s">
        <v>138</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228</v>
      </c>
      <c r="BP24" s="688"/>
      <c r="BQ24" s="688"/>
      <c r="BR24" s="688"/>
      <c r="BS24" s="694" t="s">
        <v>138</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28461521</v>
      </c>
      <c r="CS24" s="675"/>
      <c r="CT24" s="675"/>
      <c r="CU24" s="675"/>
      <c r="CV24" s="675"/>
      <c r="CW24" s="675"/>
      <c r="CX24" s="675"/>
      <c r="CY24" s="676"/>
      <c r="CZ24" s="679">
        <v>36.700000000000003</v>
      </c>
      <c r="DA24" s="680"/>
      <c r="DB24" s="680"/>
      <c r="DC24" s="699"/>
      <c r="DD24" s="719">
        <v>19084265</v>
      </c>
      <c r="DE24" s="675"/>
      <c r="DF24" s="675"/>
      <c r="DG24" s="675"/>
      <c r="DH24" s="675"/>
      <c r="DI24" s="675"/>
      <c r="DJ24" s="675"/>
      <c r="DK24" s="676"/>
      <c r="DL24" s="719">
        <v>18926221</v>
      </c>
      <c r="DM24" s="675"/>
      <c r="DN24" s="675"/>
      <c r="DO24" s="675"/>
      <c r="DP24" s="675"/>
      <c r="DQ24" s="675"/>
      <c r="DR24" s="675"/>
      <c r="DS24" s="675"/>
      <c r="DT24" s="675"/>
      <c r="DU24" s="675"/>
      <c r="DV24" s="676"/>
      <c r="DW24" s="679">
        <v>52.9</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34</v>
      </c>
      <c r="S25" s="686"/>
      <c r="T25" s="686"/>
      <c r="U25" s="686"/>
      <c r="V25" s="686"/>
      <c r="W25" s="686"/>
      <c r="X25" s="686"/>
      <c r="Y25" s="687"/>
      <c r="Z25" s="688">
        <v>0</v>
      </c>
      <c r="AA25" s="688"/>
      <c r="AB25" s="688"/>
      <c r="AC25" s="688"/>
      <c r="AD25" s="689" t="s">
        <v>234</v>
      </c>
      <c r="AE25" s="689"/>
      <c r="AF25" s="689"/>
      <c r="AG25" s="689"/>
      <c r="AH25" s="689"/>
      <c r="AI25" s="689"/>
      <c r="AJ25" s="689"/>
      <c r="AK25" s="689"/>
      <c r="AL25" s="690" t="s">
        <v>228</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228</v>
      </c>
      <c r="BH25" s="686"/>
      <c r="BI25" s="686"/>
      <c r="BJ25" s="686"/>
      <c r="BK25" s="686"/>
      <c r="BL25" s="686"/>
      <c r="BM25" s="686"/>
      <c r="BN25" s="687"/>
      <c r="BO25" s="688" t="s">
        <v>255</v>
      </c>
      <c r="BP25" s="688"/>
      <c r="BQ25" s="688"/>
      <c r="BR25" s="688"/>
      <c r="BS25" s="694" t="s">
        <v>228</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10382567</v>
      </c>
      <c r="CS25" s="722"/>
      <c r="CT25" s="722"/>
      <c r="CU25" s="722"/>
      <c r="CV25" s="722"/>
      <c r="CW25" s="722"/>
      <c r="CX25" s="722"/>
      <c r="CY25" s="723"/>
      <c r="CZ25" s="690">
        <v>13.4</v>
      </c>
      <c r="DA25" s="720"/>
      <c r="DB25" s="720"/>
      <c r="DC25" s="724"/>
      <c r="DD25" s="694">
        <v>9625023</v>
      </c>
      <c r="DE25" s="722"/>
      <c r="DF25" s="722"/>
      <c r="DG25" s="722"/>
      <c r="DH25" s="722"/>
      <c r="DI25" s="722"/>
      <c r="DJ25" s="722"/>
      <c r="DK25" s="723"/>
      <c r="DL25" s="694">
        <v>9519535</v>
      </c>
      <c r="DM25" s="722"/>
      <c r="DN25" s="722"/>
      <c r="DO25" s="722"/>
      <c r="DP25" s="722"/>
      <c r="DQ25" s="722"/>
      <c r="DR25" s="722"/>
      <c r="DS25" s="722"/>
      <c r="DT25" s="722"/>
      <c r="DU25" s="722"/>
      <c r="DV25" s="723"/>
      <c r="DW25" s="690">
        <v>26.6</v>
      </c>
      <c r="DX25" s="720"/>
      <c r="DY25" s="720"/>
      <c r="DZ25" s="720"/>
      <c r="EA25" s="720"/>
      <c r="EB25" s="720"/>
      <c r="EC25" s="721"/>
    </row>
    <row r="26" spans="2:133" ht="11.25" customHeight="1" x14ac:dyDescent="0.15">
      <c r="B26" s="682" t="s">
        <v>297</v>
      </c>
      <c r="C26" s="683"/>
      <c r="D26" s="683"/>
      <c r="E26" s="683"/>
      <c r="F26" s="683"/>
      <c r="G26" s="683"/>
      <c r="H26" s="683"/>
      <c r="I26" s="683"/>
      <c r="J26" s="683"/>
      <c r="K26" s="683"/>
      <c r="L26" s="683"/>
      <c r="M26" s="683"/>
      <c r="N26" s="683"/>
      <c r="O26" s="683"/>
      <c r="P26" s="683"/>
      <c r="Q26" s="684"/>
      <c r="R26" s="685">
        <v>36661814</v>
      </c>
      <c r="S26" s="686"/>
      <c r="T26" s="686"/>
      <c r="U26" s="686"/>
      <c r="V26" s="686"/>
      <c r="W26" s="686"/>
      <c r="X26" s="686"/>
      <c r="Y26" s="687"/>
      <c r="Z26" s="688">
        <v>45.8</v>
      </c>
      <c r="AA26" s="688"/>
      <c r="AB26" s="688"/>
      <c r="AC26" s="688"/>
      <c r="AD26" s="689">
        <v>33991007</v>
      </c>
      <c r="AE26" s="689"/>
      <c r="AF26" s="689"/>
      <c r="AG26" s="689"/>
      <c r="AH26" s="689"/>
      <c r="AI26" s="689"/>
      <c r="AJ26" s="689"/>
      <c r="AK26" s="689"/>
      <c r="AL26" s="690">
        <v>99.4</v>
      </c>
      <c r="AM26" s="691"/>
      <c r="AN26" s="691"/>
      <c r="AO26" s="692"/>
      <c r="AP26" s="704" t="s">
        <v>298</v>
      </c>
      <c r="AQ26" s="731"/>
      <c r="AR26" s="731"/>
      <c r="AS26" s="731"/>
      <c r="AT26" s="731"/>
      <c r="AU26" s="731"/>
      <c r="AV26" s="731"/>
      <c r="AW26" s="731"/>
      <c r="AX26" s="731"/>
      <c r="AY26" s="731"/>
      <c r="AZ26" s="731"/>
      <c r="BA26" s="731"/>
      <c r="BB26" s="731"/>
      <c r="BC26" s="731"/>
      <c r="BD26" s="731"/>
      <c r="BE26" s="731"/>
      <c r="BF26" s="706"/>
      <c r="BG26" s="685" t="s">
        <v>138</v>
      </c>
      <c r="BH26" s="686"/>
      <c r="BI26" s="686"/>
      <c r="BJ26" s="686"/>
      <c r="BK26" s="686"/>
      <c r="BL26" s="686"/>
      <c r="BM26" s="686"/>
      <c r="BN26" s="687"/>
      <c r="BO26" s="688" t="s">
        <v>234</v>
      </c>
      <c r="BP26" s="688"/>
      <c r="BQ26" s="688"/>
      <c r="BR26" s="688"/>
      <c r="BS26" s="694" t="s">
        <v>228</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6724788</v>
      </c>
      <c r="CS26" s="686"/>
      <c r="CT26" s="686"/>
      <c r="CU26" s="686"/>
      <c r="CV26" s="686"/>
      <c r="CW26" s="686"/>
      <c r="CX26" s="686"/>
      <c r="CY26" s="687"/>
      <c r="CZ26" s="690">
        <v>8.6999999999999993</v>
      </c>
      <c r="DA26" s="720"/>
      <c r="DB26" s="720"/>
      <c r="DC26" s="724"/>
      <c r="DD26" s="694">
        <v>6305572</v>
      </c>
      <c r="DE26" s="686"/>
      <c r="DF26" s="686"/>
      <c r="DG26" s="686"/>
      <c r="DH26" s="686"/>
      <c r="DI26" s="686"/>
      <c r="DJ26" s="686"/>
      <c r="DK26" s="687"/>
      <c r="DL26" s="694" t="s">
        <v>138</v>
      </c>
      <c r="DM26" s="686"/>
      <c r="DN26" s="686"/>
      <c r="DO26" s="686"/>
      <c r="DP26" s="686"/>
      <c r="DQ26" s="686"/>
      <c r="DR26" s="686"/>
      <c r="DS26" s="686"/>
      <c r="DT26" s="686"/>
      <c r="DU26" s="686"/>
      <c r="DV26" s="687"/>
      <c r="DW26" s="690" t="s">
        <v>234</v>
      </c>
      <c r="DX26" s="720"/>
      <c r="DY26" s="720"/>
      <c r="DZ26" s="720"/>
      <c r="EA26" s="720"/>
      <c r="EB26" s="720"/>
      <c r="EC26" s="721"/>
    </row>
    <row r="27" spans="2:133" ht="11.25" customHeight="1" x14ac:dyDescent="0.15">
      <c r="B27" s="682" t="s">
        <v>300</v>
      </c>
      <c r="C27" s="683"/>
      <c r="D27" s="683"/>
      <c r="E27" s="683"/>
      <c r="F27" s="683"/>
      <c r="G27" s="683"/>
      <c r="H27" s="683"/>
      <c r="I27" s="683"/>
      <c r="J27" s="683"/>
      <c r="K27" s="683"/>
      <c r="L27" s="683"/>
      <c r="M27" s="683"/>
      <c r="N27" s="683"/>
      <c r="O27" s="683"/>
      <c r="P27" s="683"/>
      <c r="Q27" s="684"/>
      <c r="R27" s="685">
        <v>21299</v>
      </c>
      <c r="S27" s="686"/>
      <c r="T27" s="686"/>
      <c r="U27" s="686"/>
      <c r="V27" s="686"/>
      <c r="W27" s="686"/>
      <c r="X27" s="686"/>
      <c r="Y27" s="687"/>
      <c r="Z27" s="688">
        <v>0</v>
      </c>
      <c r="AA27" s="688"/>
      <c r="AB27" s="688"/>
      <c r="AC27" s="688"/>
      <c r="AD27" s="689">
        <v>21299</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27282939</v>
      </c>
      <c r="BH27" s="686"/>
      <c r="BI27" s="686"/>
      <c r="BJ27" s="686"/>
      <c r="BK27" s="686"/>
      <c r="BL27" s="686"/>
      <c r="BM27" s="686"/>
      <c r="BN27" s="687"/>
      <c r="BO27" s="688">
        <v>100</v>
      </c>
      <c r="BP27" s="688"/>
      <c r="BQ27" s="688"/>
      <c r="BR27" s="688"/>
      <c r="BS27" s="694" t="s">
        <v>234</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12499289</v>
      </c>
      <c r="CS27" s="722"/>
      <c r="CT27" s="722"/>
      <c r="CU27" s="722"/>
      <c r="CV27" s="722"/>
      <c r="CW27" s="722"/>
      <c r="CX27" s="722"/>
      <c r="CY27" s="723"/>
      <c r="CZ27" s="690">
        <v>16.100000000000001</v>
      </c>
      <c r="DA27" s="720"/>
      <c r="DB27" s="720"/>
      <c r="DC27" s="724"/>
      <c r="DD27" s="694">
        <v>3891710</v>
      </c>
      <c r="DE27" s="722"/>
      <c r="DF27" s="722"/>
      <c r="DG27" s="722"/>
      <c r="DH27" s="722"/>
      <c r="DI27" s="722"/>
      <c r="DJ27" s="722"/>
      <c r="DK27" s="723"/>
      <c r="DL27" s="694">
        <v>3839154</v>
      </c>
      <c r="DM27" s="722"/>
      <c r="DN27" s="722"/>
      <c r="DO27" s="722"/>
      <c r="DP27" s="722"/>
      <c r="DQ27" s="722"/>
      <c r="DR27" s="722"/>
      <c r="DS27" s="722"/>
      <c r="DT27" s="722"/>
      <c r="DU27" s="722"/>
      <c r="DV27" s="723"/>
      <c r="DW27" s="690">
        <v>10.7</v>
      </c>
      <c r="DX27" s="720"/>
      <c r="DY27" s="720"/>
      <c r="DZ27" s="720"/>
      <c r="EA27" s="720"/>
      <c r="EB27" s="720"/>
      <c r="EC27" s="721"/>
    </row>
    <row r="28" spans="2:133" ht="11.25" customHeight="1" x14ac:dyDescent="0.15">
      <c r="B28" s="682" t="s">
        <v>303</v>
      </c>
      <c r="C28" s="683"/>
      <c r="D28" s="683"/>
      <c r="E28" s="683"/>
      <c r="F28" s="683"/>
      <c r="G28" s="683"/>
      <c r="H28" s="683"/>
      <c r="I28" s="683"/>
      <c r="J28" s="683"/>
      <c r="K28" s="683"/>
      <c r="L28" s="683"/>
      <c r="M28" s="683"/>
      <c r="N28" s="683"/>
      <c r="O28" s="683"/>
      <c r="P28" s="683"/>
      <c r="Q28" s="684"/>
      <c r="R28" s="685">
        <v>129417</v>
      </c>
      <c r="S28" s="686"/>
      <c r="T28" s="686"/>
      <c r="U28" s="686"/>
      <c r="V28" s="686"/>
      <c r="W28" s="686"/>
      <c r="X28" s="686"/>
      <c r="Y28" s="687"/>
      <c r="Z28" s="688">
        <v>0.2</v>
      </c>
      <c r="AA28" s="688"/>
      <c r="AB28" s="688"/>
      <c r="AC28" s="688"/>
      <c r="AD28" s="689" t="s">
        <v>234</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5579665</v>
      </c>
      <c r="CS28" s="686"/>
      <c r="CT28" s="686"/>
      <c r="CU28" s="686"/>
      <c r="CV28" s="686"/>
      <c r="CW28" s="686"/>
      <c r="CX28" s="686"/>
      <c r="CY28" s="687"/>
      <c r="CZ28" s="690">
        <v>7.2</v>
      </c>
      <c r="DA28" s="720"/>
      <c r="DB28" s="720"/>
      <c r="DC28" s="724"/>
      <c r="DD28" s="694">
        <v>5567532</v>
      </c>
      <c r="DE28" s="686"/>
      <c r="DF28" s="686"/>
      <c r="DG28" s="686"/>
      <c r="DH28" s="686"/>
      <c r="DI28" s="686"/>
      <c r="DJ28" s="686"/>
      <c r="DK28" s="687"/>
      <c r="DL28" s="694">
        <v>5567532</v>
      </c>
      <c r="DM28" s="686"/>
      <c r="DN28" s="686"/>
      <c r="DO28" s="686"/>
      <c r="DP28" s="686"/>
      <c r="DQ28" s="686"/>
      <c r="DR28" s="686"/>
      <c r="DS28" s="686"/>
      <c r="DT28" s="686"/>
      <c r="DU28" s="686"/>
      <c r="DV28" s="687"/>
      <c r="DW28" s="690">
        <v>15.6</v>
      </c>
      <c r="DX28" s="720"/>
      <c r="DY28" s="720"/>
      <c r="DZ28" s="720"/>
      <c r="EA28" s="720"/>
      <c r="EB28" s="720"/>
      <c r="EC28" s="721"/>
    </row>
    <row r="29" spans="2:133" ht="11.25" customHeight="1" x14ac:dyDescent="0.15">
      <c r="B29" s="682" t="s">
        <v>305</v>
      </c>
      <c r="C29" s="683"/>
      <c r="D29" s="683"/>
      <c r="E29" s="683"/>
      <c r="F29" s="683"/>
      <c r="G29" s="683"/>
      <c r="H29" s="683"/>
      <c r="I29" s="683"/>
      <c r="J29" s="683"/>
      <c r="K29" s="683"/>
      <c r="L29" s="683"/>
      <c r="M29" s="683"/>
      <c r="N29" s="683"/>
      <c r="O29" s="683"/>
      <c r="P29" s="683"/>
      <c r="Q29" s="684"/>
      <c r="R29" s="685">
        <v>906200</v>
      </c>
      <c r="S29" s="686"/>
      <c r="T29" s="686"/>
      <c r="U29" s="686"/>
      <c r="V29" s="686"/>
      <c r="W29" s="686"/>
      <c r="X29" s="686"/>
      <c r="Y29" s="687"/>
      <c r="Z29" s="688">
        <v>1.1000000000000001</v>
      </c>
      <c r="AA29" s="688"/>
      <c r="AB29" s="688"/>
      <c r="AC29" s="688"/>
      <c r="AD29" s="689">
        <v>159893</v>
      </c>
      <c r="AE29" s="689"/>
      <c r="AF29" s="689"/>
      <c r="AG29" s="689"/>
      <c r="AH29" s="689"/>
      <c r="AI29" s="689"/>
      <c r="AJ29" s="689"/>
      <c r="AK29" s="689"/>
      <c r="AL29" s="690">
        <v>0.5</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5579471</v>
      </c>
      <c r="CS29" s="722"/>
      <c r="CT29" s="722"/>
      <c r="CU29" s="722"/>
      <c r="CV29" s="722"/>
      <c r="CW29" s="722"/>
      <c r="CX29" s="722"/>
      <c r="CY29" s="723"/>
      <c r="CZ29" s="690">
        <v>7.2</v>
      </c>
      <c r="DA29" s="720"/>
      <c r="DB29" s="720"/>
      <c r="DC29" s="724"/>
      <c r="DD29" s="694">
        <v>5567338</v>
      </c>
      <c r="DE29" s="722"/>
      <c r="DF29" s="722"/>
      <c r="DG29" s="722"/>
      <c r="DH29" s="722"/>
      <c r="DI29" s="722"/>
      <c r="DJ29" s="722"/>
      <c r="DK29" s="723"/>
      <c r="DL29" s="694">
        <v>5567338</v>
      </c>
      <c r="DM29" s="722"/>
      <c r="DN29" s="722"/>
      <c r="DO29" s="722"/>
      <c r="DP29" s="722"/>
      <c r="DQ29" s="722"/>
      <c r="DR29" s="722"/>
      <c r="DS29" s="722"/>
      <c r="DT29" s="722"/>
      <c r="DU29" s="722"/>
      <c r="DV29" s="723"/>
      <c r="DW29" s="690">
        <v>15.6</v>
      </c>
      <c r="DX29" s="720"/>
      <c r="DY29" s="720"/>
      <c r="DZ29" s="720"/>
      <c r="EA29" s="720"/>
      <c r="EB29" s="720"/>
      <c r="EC29" s="721"/>
    </row>
    <row r="30" spans="2:133" ht="11.25" customHeight="1" x14ac:dyDescent="0.15">
      <c r="B30" s="682" t="s">
        <v>308</v>
      </c>
      <c r="C30" s="683"/>
      <c r="D30" s="683"/>
      <c r="E30" s="683"/>
      <c r="F30" s="683"/>
      <c r="G30" s="683"/>
      <c r="H30" s="683"/>
      <c r="I30" s="683"/>
      <c r="J30" s="683"/>
      <c r="K30" s="683"/>
      <c r="L30" s="683"/>
      <c r="M30" s="683"/>
      <c r="N30" s="683"/>
      <c r="O30" s="683"/>
      <c r="P30" s="683"/>
      <c r="Q30" s="684"/>
      <c r="R30" s="685">
        <v>329063</v>
      </c>
      <c r="S30" s="686"/>
      <c r="T30" s="686"/>
      <c r="U30" s="686"/>
      <c r="V30" s="686"/>
      <c r="W30" s="686"/>
      <c r="X30" s="686"/>
      <c r="Y30" s="687"/>
      <c r="Z30" s="688">
        <v>0.4</v>
      </c>
      <c r="AA30" s="688"/>
      <c r="AB30" s="688"/>
      <c r="AC30" s="688"/>
      <c r="AD30" s="689" t="s">
        <v>228</v>
      </c>
      <c r="AE30" s="689"/>
      <c r="AF30" s="689"/>
      <c r="AG30" s="689"/>
      <c r="AH30" s="689"/>
      <c r="AI30" s="689"/>
      <c r="AJ30" s="689"/>
      <c r="AK30" s="689"/>
      <c r="AL30" s="690" t="s">
        <v>234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309</v>
      </c>
      <c r="BH30" s="732"/>
      <c r="BI30" s="732"/>
      <c r="BJ30" s="732"/>
      <c r="BK30" s="732"/>
      <c r="BL30" s="732"/>
      <c r="BM30" s="732"/>
      <c r="BN30" s="732"/>
      <c r="BO30" s="732"/>
      <c r="BP30" s="732"/>
      <c r="BQ30" s="733"/>
      <c r="BR30" s="664" t="s">
        <v>310</v>
      </c>
      <c r="BS30" s="732"/>
      <c r="BT30" s="732"/>
      <c r="BU30" s="732"/>
      <c r="BV30" s="732"/>
      <c r="BW30" s="732"/>
      <c r="BX30" s="732"/>
      <c r="BY30" s="732"/>
      <c r="BZ30" s="732"/>
      <c r="CA30" s="732"/>
      <c r="CB30" s="733"/>
      <c r="CD30" s="727"/>
      <c r="CE30" s="728"/>
      <c r="CF30" s="700" t="s">
        <v>311</v>
      </c>
      <c r="CG30" s="701"/>
      <c r="CH30" s="701"/>
      <c r="CI30" s="701"/>
      <c r="CJ30" s="701"/>
      <c r="CK30" s="701"/>
      <c r="CL30" s="701"/>
      <c r="CM30" s="701"/>
      <c r="CN30" s="701"/>
      <c r="CO30" s="701"/>
      <c r="CP30" s="701"/>
      <c r="CQ30" s="702"/>
      <c r="CR30" s="685">
        <v>5264215</v>
      </c>
      <c r="CS30" s="686"/>
      <c r="CT30" s="686"/>
      <c r="CU30" s="686"/>
      <c r="CV30" s="686"/>
      <c r="CW30" s="686"/>
      <c r="CX30" s="686"/>
      <c r="CY30" s="687"/>
      <c r="CZ30" s="690">
        <v>6.8</v>
      </c>
      <c r="DA30" s="720"/>
      <c r="DB30" s="720"/>
      <c r="DC30" s="724"/>
      <c r="DD30" s="694">
        <v>5253634</v>
      </c>
      <c r="DE30" s="686"/>
      <c r="DF30" s="686"/>
      <c r="DG30" s="686"/>
      <c r="DH30" s="686"/>
      <c r="DI30" s="686"/>
      <c r="DJ30" s="686"/>
      <c r="DK30" s="687"/>
      <c r="DL30" s="694">
        <v>5253634</v>
      </c>
      <c r="DM30" s="686"/>
      <c r="DN30" s="686"/>
      <c r="DO30" s="686"/>
      <c r="DP30" s="686"/>
      <c r="DQ30" s="686"/>
      <c r="DR30" s="686"/>
      <c r="DS30" s="686"/>
      <c r="DT30" s="686"/>
      <c r="DU30" s="686"/>
      <c r="DV30" s="687"/>
      <c r="DW30" s="690">
        <v>14.7</v>
      </c>
      <c r="DX30" s="720"/>
      <c r="DY30" s="720"/>
      <c r="DZ30" s="720"/>
      <c r="EA30" s="720"/>
      <c r="EB30" s="720"/>
      <c r="EC30" s="721"/>
    </row>
    <row r="31" spans="2:133" ht="11.25" customHeight="1" x14ac:dyDescent="0.15">
      <c r="B31" s="682" t="s">
        <v>312</v>
      </c>
      <c r="C31" s="683"/>
      <c r="D31" s="683"/>
      <c r="E31" s="683"/>
      <c r="F31" s="683"/>
      <c r="G31" s="683"/>
      <c r="H31" s="683"/>
      <c r="I31" s="683"/>
      <c r="J31" s="683"/>
      <c r="K31" s="683"/>
      <c r="L31" s="683"/>
      <c r="M31" s="683"/>
      <c r="N31" s="683"/>
      <c r="O31" s="683"/>
      <c r="P31" s="683"/>
      <c r="Q31" s="684"/>
      <c r="R31" s="685">
        <v>25573718</v>
      </c>
      <c r="S31" s="686"/>
      <c r="T31" s="686"/>
      <c r="U31" s="686"/>
      <c r="V31" s="686"/>
      <c r="W31" s="686"/>
      <c r="X31" s="686"/>
      <c r="Y31" s="687"/>
      <c r="Z31" s="688">
        <v>32</v>
      </c>
      <c r="AA31" s="688"/>
      <c r="AB31" s="688"/>
      <c r="AC31" s="688"/>
      <c r="AD31" s="689" t="s">
        <v>138</v>
      </c>
      <c r="AE31" s="689"/>
      <c r="AF31" s="689"/>
      <c r="AG31" s="689"/>
      <c r="AH31" s="689"/>
      <c r="AI31" s="689"/>
      <c r="AJ31" s="689"/>
      <c r="AK31" s="689"/>
      <c r="AL31" s="690" t="s">
        <v>138</v>
      </c>
      <c r="AM31" s="691"/>
      <c r="AN31" s="691"/>
      <c r="AO31" s="692"/>
      <c r="AP31" s="739" t="s">
        <v>313</v>
      </c>
      <c r="AQ31" s="740"/>
      <c r="AR31" s="740"/>
      <c r="AS31" s="740"/>
      <c r="AT31" s="745" t="s">
        <v>314</v>
      </c>
      <c r="AU31" s="231"/>
      <c r="AV31" s="231"/>
      <c r="AW31" s="231"/>
      <c r="AX31" s="671" t="s">
        <v>187</v>
      </c>
      <c r="AY31" s="672"/>
      <c r="AZ31" s="672"/>
      <c r="BA31" s="672"/>
      <c r="BB31" s="672"/>
      <c r="BC31" s="672"/>
      <c r="BD31" s="672"/>
      <c r="BE31" s="672"/>
      <c r="BF31" s="673"/>
      <c r="BG31" s="753">
        <v>97.9</v>
      </c>
      <c r="BH31" s="737"/>
      <c r="BI31" s="737"/>
      <c r="BJ31" s="737"/>
      <c r="BK31" s="737"/>
      <c r="BL31" s="737"/>
      <c r="BM31" s="680">
        <v>93.5</v>
      </c>
      <c r="BN31" s="737"/>
      <c r="BO31" s="737"/>
      <c r="BP31" s="737"/>
      <c r="BQ31" s="738"/>
      <c r="BR31" s="753">
        <v>98.9</v>
      </c>
      <c r="BS31" s="737"/>
      <c r="BT31" s="737"/>
      <c r="BU31" s="737"/>
      <c r="BV31" s="737"/>
      <c r="BW31" s="737"/>
      <c r="BX31" s="680">
        <v>94.4</v>
      </c>
      <c r="BY31" s="737"/>
      <c r="BZ31" s="737"/>
      <c r="CA31" s="737"/>
      <c r="CB31" s="738"/>
      <c r="CD31" s="727"/>
      <c r="CE31" s="728"/>
      <c r="CF31" s="700" t="s">
        <v>315</v>
      </c>
      <c r="CG31" s="701"/>
      <c r="CH31" s="701"/>
      <c r="CI31" s="701"/>
      <c r="CJ31" s="701"/>
      <c r="CK31" s="701"/>
      <c r="CL31" s="701"/>
      <c r="CM31" s="701"/>
      <c r="CN31" s="701"/>
      <c r="CO31" s="701"/>
      <c r="CP31" s="701"/>
      <c r="CQ31" s="702"/>
      <c r="CR31" s="685">
        <v>315256</v>
      </c>
      <c r="CS31" s="722"/>
      <c r="CT31" s="722"/>
      <c r="CU31" s="722"/>
      <c r="CV31" s="722"/>
      <c r="CW31" s="722"/>
      <c r="CX31" s="722"/>
      <c r="CY31" s="723"/>
      <c r="CZ31" s="690">
        <v>0.4</v>
      </c>
      <c r="DA31" s="720"/>
      <c r="DB31" s="720"/>
      <c r="DC31" s="724"/>
      <c r="DD31" s="694">
        <v>313704</v>
      </c>
      <c r="DE31" s="722"/>
      <c r="DF31" s="722"/>
      <c r="DG31" s="722"/>
      <c r="DH31" s="722"/>
      <c r="DI31" s="722"/>
      <c r="DJ31" s="722"/>
      <c r="DK31" s="723"/>
      <c r="DL31" s="694">
        <v>313704</v>
      </c>
      <c r="DM31" s="722"/>
      <c r="DN31" s="722"/>
      <c r="DO31" s="722"/>
      <c r="DP31" s="722"/>
      <c r="DQ31" s="722"/>
      <c r="DR31" s="722"/>
      <c r="DS31" s="722"/>
      <c r="DT31" s="722"/>
      <c r="DU31" s="722"/>
      <c r="DV31" s="723"/>
      <c r="DW31" s="690">
        <v>0.9</v>
      </c>
      <c r="DX31" s="720"/>
      <c r="DY31" s="720"/>
      <c r="DZ31" s="720"/>
      <c r="EA31" s="720"/>
      <c r="EB31" s="720"/>
      <c r="EC31" s="721"/>
    </row>
    <row r="32" spans="2:133" ht="11.25" customHeight="1" x14ac:dyDescent="0.15">
      <c r="B32" s="748" t="s">
        <v>316</v>
      </c>
      <c r="C32" s="749"/>
      <c r="D32" s="749"/>
      <c r="E32" s="749"/>
      <c r="F32" s="749"/>
      <c r="G32" s="749"/>
      <c r="H32" s="749"/>
      <c r="I32" s="749"/>
      <c r="J32" s="749"/>
      <c r="K32" s="749"/>
      <c r="L32" s="749"/>
      <c r="M32" s="749"/>
      <c r="N32" s="749"/>
      <c r="O32" s="749"/>
      <c r="P32" s="749"/>
      <c r="Q32" s="750"/>
      <c r="R32" s="685" t="s">
        <v>234</v>
      </c>
      <c r="S32" s="686"/>
      <c r="T32" s="686"/>
      <c r="U32" s="686"/>
      <c r="V32" s="686"/>
      <c r="W32" s="686"/>
      <c r="X32" s="686"/>
      <c r="Y32" s="687"/>
      <c r="Z32" s="688" t="s">
        <v>255</v>
      </c>
      <c r="AA32" s="688"/>
      <c r="AB32" s="688"/>
      <c r="AC32" s="688"/>
      <c r="AD32" s="689" t="s">
        <v>138</v>
      </c>
      <c r="AE32" s="689"/>
      <c r="AF32" s="689"/>
      <c r="AG32" s="689"/>
      <c r="AH32" s="689"/>
      <c r="AI32" s="689"/>
      <c r="AJ32" s="689"/>
      <c r="AK32" s="689"/>
      <c r="AL32" s="690" t="s">
        <v>228</v>
      </c>
      <c r="AM32" s="691"/>
      <c r="AN32" s="691"/>
      <c r="AO32" s="692"/>
      <c r="AP32" s="741"/>
      <c r="AQ32" s="742"/>
      <c r="AR32" s="742"/>
      <c r="AS32" s="742"/>
      <c r="AT32" s="746"/>
      <c r="AU32" s="230" t="s">
        <v>317</v>
      </c>
      <c r="AV32" s="230"/>
      <c r="AW32" s="230"/>
      <c r="AX32" s="682" t="s">
        <v>318</v>
      </c>
      <c r="AY32" s="683"/>
      <c r="AZ32" s="683"/>
      <c r="BA32" s="683"/>
      <c r="BB32" s="683"/>
      <c r="BC32" s="683"/>
      <c r="BD32" s="683"/>
      <c r="BE32" s="683"/>
      <c r="BF32" s="684"/>
      <c r="BG32" s="754">
        <v>96.6</v>
      </c>
      <c r="BH32" s="722"/>
      <c r="BI32" s="722"/>
      <c r="BJ32" s="722"/>
      <c r="BK32" s="722"/>
      <c r="BL32" s="722"/>
      <c r="BM32" s="691">
        <v>92.4</v>
      </c>
      <c r="BN32" s="751"/>
      <c r="BO32" s="751"/>
      <c r="BP32" s="751"/>
      <c r="BQ32" s="752"/>
      <c r="BR32" s="754">
        <v>98.8</v>
      </c>
      <c r="BS32" s="722"/>
      <c r="BT32" s="722"/>
      <c r="BU32" s="722"/>
      <c r="BV32" s="722"/>
      <c r="BW32" s="722"/>
      <c r="BX32" s="691">
        <v>94.7</v>
      </c>
      <c r="BY32" s="751"/>
      <c r="BZ32" s="751"/>
      <c r="CA32" s="751"/>
      <c r="CB32" s="752"/>
      <c r="CD32" s="729"/>
      <c r="CE32" s="730"/>
      <c r="CF32" s="700" t="s">
        <v>319</v>
      </c>
      <c r="CG32" s="701"/>
      <c r="CH32" s="701"/>
      <c r="CI32" s="701"/>
      <c r="CJ32" s="701"/>
      <c r="CK32" s="701"/>
      <c r="CL32" s="701"/>
      <c r="CM32" s="701"/>
      <c r="CN32" s="701"/>
      <c r="CO32" s="701"/>
      <c r="CP32" s="701"/>
      <c r="CQ32" s="702"/>
      <c r="CR32" s="685">
        <v>194</v>
      </c>
      <c r="CS32" s="686"/>
      <c r="CT32" s="686"/>
      <c r="CU32" s="686"/>
      <c r="CV32" s="686"/>
      <c r="CW32" s="686"/>
      <c r="CX32" s="686"/>
      <c r="CY32" s="687"/>
      <c r="CZ32" s="690">
        <v>0</v>
      </c>
      <c r="DA32" s="720"/>
      <c r="DB32" s="720"/>
      <c r="DC32" s="724"/>
      <c r="DD32" s="694">
        <v>194</v>
      </c>
      <c r="DE32" s="686"/>
      <c r="DF32" s="686"/>
      <c r="DG32" s="686"/>
      <c r="DH32" s="686"/>
      <c r="DI32" s="686"/>
      <c r="DJ32" s="686"/>
      <c r="DK32" s="687"/>
      <c r="DL32" s="694">
        <v>194</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320</v>
      </c>
      <c r="C33" s="683"/>
      <c r="D33" s="683"/>
      <c r="E33" s="683"/>
      <c r="F33" s="683"/>
      <c r="G33" s="683"/>
      <c r="H33" s="683"/>
      <c r="I33" s="683"/>
      <c r="J33" s="683"/>
      <c r="K33" s="683"/>
      <c r="L33" s="683"/>
      <c r="M33" s="683"/>
      <c r="N33" s="683"/>
      <c r="O33" s="683"/>
      <c r="P33" s="683"/>
      <c r="Q33" s="684"/>
      <c r="R33" s="685">
        <v>3788426</v>
      </c>
      <c r="S33" s="686"/>
      <c r="T33" s="686"/>
      <c r="U33" s="686"/>
      <c r="V33" s="686"/>
      <c r="W33" s="686"/>
      <c r="X33" s="686"/>
      <c r="Y33" s="687"/>
      <c r="Z33" s="688">
        <v>4.7</v>
      </c>
      <c r="AA33" s="688"/>
      <c r="AB33" s="688"/>
      <c r="AC33" s="688"/>
      <c r="AD33" s="689" t="s">
        <v>138</v>
      </c>
      <c r="AE33" s="689"/>
      <c r="AF33" s="689"/>
      <c r="AG33" s="689"/>
      <c r="AH33" s="689"/>
      <c r="AI33" s="689"/>
      <c r="AJ33" s="689"/>
      <c r="AK33" s="689"/>
      <c r="AL33" s="690" t="s">
        <v>234</v>
      </c>
      <c r="AM33" s="691"/>
      <c r="AN33" s="691"/>
      <c r="AO33" s="692"/>
      <c r="AP33" s="743"/>
      <c r="AQ33" s="744"/>
      <c r="AR33" s="744"/>
      <c r="AS33" s="744"/>
      <c r="AT33" s="747"/>
      <c r="AU33" s="232"/>
      <c r="AV33" s="232"/>
      <c r="AW33" s="232"/>
      <c r="AX33" s="734" t="s">
        <v>321</v>
      </c>
      <c r="AY33" s="735"/>
      <c r="AZ33" s="735"/>
      <c r="BA33" s="735"/>
      <c r="BB33" s="735"/>
      <c r="BC33" s="735"/>
      <c r="BD33" s="735"/>
      <c r="BE33" s="735"/>
      <c r="BF33" s="736"/>
      <c r="BG33" s="755">
        <v>98.7</v>
      </c>
      <c r="BH33" s="756"/>
      <c r="BI33" s="756"/>
      <c r="BJ33" s="756"/>
      <c r="BK33" s="756"/>
      <c r="BL33" s="756"/>
      <c r="BM33" s="757">
        <v>94.1</v>
      </c>
      <c r="BN33" s="756"/>
      <c r="BO33" s="756"/>
      <c r="BP33" s="756"/>
      <c r="BQ33" s="758"/>
      <c r="BR33" s="755">
        <v>98.9</v>
      </c>
      <c r="BS33" s="756"/>
      <c r="BT33" s="756"/>
      <c r="BU33" s="756"/>
      <c r="BV33" s="756"/>
      <c r="BW33" s="756"/>
      <c r="BX33" s="757">
        <v>94.1</v>
      </c>
      <c r="BY33" s="756"/>
      <c r="BZ33" s="756"/>
      <c r="CA33" s="756"/>
      <c r="CB33" s="758"/>
      <c r="CD33" s="700" t="s">
        <v>322</v>
      </c>
      <c r="CE33" s="701"/>
      <c r="CF33" s="701"/>
      <c r="CG33" s="701"/>
      <c r="CH33" s="701"/>
      <c r="CI33" s="701"/>
      <c r="CJ33" s="701"/>
      <c r="CK33" s="701"/>
      <c r="CL33" s="701"/>
      <c r="CM33" s="701"/>
      <c r="CN33" s="701"/>
      <c r="CO33" s="701"/>
      <c r="CP33" s="701"/>
      <c r="CQ33" s="702"/>
      <c r="CR33" s="685">
        <v>42003668</v>
      </c>
      <c r="CS33" s="722"/>
      <c r="CT33" s="722"/>
      <c r="CU33" s="722"/>
      <c r="CV33" s="722"/>
      <c r="CW33" s="722"/>
      <c r="CX33" s="722"/>
      <c r="CY33" s="723"/>
      <c r="CZ33" s="690">
        <v>54.2</v>
      </c>
      <c r="DA33" s="720"/>
      <c r="DB33" s="720"/>
      <c r="DC33" s="724"/>
      <c r="DD33" s="694">
        <v>19931127</v>
      </c>
      <c r="DE33" s="722"/>
      <c r="DF33" s="722"/>
      <c r="DG33" s="722"/>
      <c r="DH33" s="722"/>
      <c r="DI33" s="722"/>
      <c r="DJ33" s="722"/>
      <c r="DK33" s="723"/>
      <c r="DL33" s="694">
        <v>13299402</v>
      </c>
      <c r="DM33" s="722"/>
      <c r="DN33" s="722"/>
      <c r="DO33" s="722"/>
      <c r="DP33" s="722"/>
      <c r="DQ33" s="722"/>
      <c r="DR33" s="722"/>
      <c r="DS33" s="722"/>
      <c r="DT33" s="722"/>
      <c r="DU33" s="722"/>
      <c r="DV33" s="723"/>
      <c r="DW33" s="690">
        <v>37.1</v>
      </c>
      <c r="DX33" s="720"/>
      <c r="DY33" s="720"/>
      <c r="DZ33" s="720"/>
      <c r="EA33" s="720"/>
      <c r="EB33" s="720"/>
      <c r="EC33" s="721"/>
    </row>
    <row r="34" spans="2:133" ht="11.25" customHeight="1" x14ac:dyDescent="0.15">
      <c r="B34" s="682" t="s">
        <v>323</v>
      </c>
      <c r="C34" s="683"/>
      <c r="D34" s="683"/>
      <c r="E34" s="683"/>
      <c r="F34" s="683"/>
      <c r="G34" s="683"/>
      <c r="H34" s="683"/>
      <c r="I34" s="683"/>
      <c r="J34" s="683"/>
      <c r="K34" s="683"/>
      <c r="L34" s="683"/>
      <c r="M34" s="683"/>
      <c r="N34" s="683"/>
      <c r="O34" s="683"/>
      <c r="P34" s="683"/>
      <c r="Q34" s="684"/>
      <c r="R34" s="685">
        <v>88001</v>
      </c>
      <c r="S34" s="686"/>
      <c r="T34" s="686"/>
      <c r="U34" s="686"/>
      <c r="V34" s="686"/>
      <c r="W34" s="686"/>
      <c r="X34" s="686"/>
      <c r="Y34" s="687"/>
      <c r="Z34" s="688">
        <v>0.1</v>
      </c>
      <c r="AA34" s="688"/>
      <c r="AB34" s="688"/>
      <c r="AC34" s="688"/>
      <c r="AD34" s="689" t="s">
        <v>138</v>
      </c>
      <c r="AE34" s="689"/>
      <c r="AF34" s="689"/>
      <c r="AG34" s="689"/>
      <c r="AH34" s="689"/>
      <c r="AI34" s="689"/>
      <c r="AJ34" s="689"/>
      <c r="AK34" s="689"/>
      <c r="AL34" s="690" t="s">
        <v>234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9137950</v>
      </c>
      <c r="CS34" s="686"/>
      <c r="CT34" s="686"/>
      <c r="CU34" s="686"/>
      <c r="CV34" s="686"/>
      <c r="CW34" s="686"/>
      <c r="CX34" s="686"/>
      <c r="CY34" s="687"/>
      <c r="CZ34" s="690">
        <v>11.8</v>
      </c>
      <c r="DA34" s="720"/>
      <c r="DB34" s="720"/>
      <c r="DC34" s="724"/>
      <c r="DD34" s="694">
        <v>6880334</v>
      </c>
      <c r="DE34" s="686"/>
      <c r="DF34" s="686"/>
      <c r="DG34" s="686"/>
      <c r="DH34" s="686"/>
      <c r="DI34" s="686"/>
      <c r="DJ34" s="686"/>
      <c r="DK34" s="687"/>
      <c r="DL34" s="694">
        <v>5127793</v>
      </c>
      <c r="DM34" s="686"/>
      <c r="DN34" s="686"/>
      <c r="DO34" s="686"/>
      <c r="DP34" s="686"/>
      <c r="DQ34" s="686"/>
      <c r="DR34" s="686"/>
      <c r="DS34" s="686"/>
      <c r="DT34" s="686"/>
      <c r="DU34" s="686"/>
      <c r="DV34" s="687"/>
      <c r="DW34" s="690">
        <v>14.3</v>
      </c>
      <c r="DX34" s="720"/>
      <c r="DY34" s="720"/>
      <c r="DZ34" s="720"/>
      <c r="EA34" s="720"/>
      <c r="EB34" s="720"/>
      <c r="EC34" s="721"/>
    </row>
    <row r="35" spans="2:133" ht="11.25" customHeight="1" x14ac:dyDescent="0.15">
      <c r="B35" s="682" t="s">
        <v>325</v>
      </c>
      <c r="C35" s="683"/>
      <c r="D35" s="683"/>
      <c r="E35" s="683"/>
      <c r="F35" s="683"/>
      <c r="G35" s="683"/>
      <c r="H35" s="683"/>
      <c r="I35" s="683"/>
      <c r="J35" s="683"/>
      <c r="K35" s="683"/>
      <c r="L35" s="683"/>
      <c r="M35" s="683"/>
      <c r="N35" s="683"/>
      <c r="O35" s="683"/>
      <c r="P35" s="683"/>
      <c r="Q35" s="684"/>
      <c r="R35" s="685">
        <v>729160</v>
      </c>
      <c r="S35" s="686"/>
      <c r="T35" s="686"/>
      <c r="U35" s="686"/>
      <c r="V35" s="686"/>
      <c r="W35" s="686"/>
      <c r="X35" s="686"/>
      <c r="Y35" s="687"/>
      <c r="Z35" s="688">
        <v>0.9</v>
      </c>
      <c r="AA35" s="688"/>
      <c r="AB35" s="688"/>
      <c r="AC35" s="688"/>
      <c r="AD35" s="689" t="s">
        <v>234</v>
      </c>
      <c r="AE35" s="689"/>
      <c r="AF35" s="689"/>
      <c r="AG35" s="689"/>
      <c r="AH35" s="689"/>
      <c r="AI35" s="689"/>
      <c r="AJ35" s="689"/>
      <c r="AK35" s="689"/>
      <c r="AL35" s="690" t="s">
        <v>255</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418981</v>
      </c>
      <c r="CS35" s="722"/>
      <c r="CT35" s="722"/>
      <c r="CU35" s="722"/>
      <c r="CV35" s="722"/>
      <c r="CW35" s="722"/>
      <c r="CX35" s="722"/>
      <c r="CY35" s="723"/>
      <c r="CZ35" s="690">
        <v>0.5</v>
      </c>
      <c r="DA35" s="720"/>
      <c r="DB35" s="720"/>
      <c r="DC35" s="724"/>
      <c r="DD35" s="694">
        <v>403665</v>
      </c>
      <c r="DE35" s="722"/>
      <c r="DF35" s="722"/>
      <c r="DG35" s="722"/>
      <c r="DH35" s="722"/>
      <c r="DI35" s="722"/>
      <c r="DJ35" s="722"/>
      <c r="DK35" s="723"/>
      <c r="DL35" s="694">
        <v>403665</v>
      </c>
      <c r="DM35" s="722"/>
      <c r="DN35" s="722"/>
      <c r="DO35" s="722"/>
      <c r="DP35" s="722"/>
      <c r="DQ35" s="722"/>
      <c r="DR35" s="722"/>
      <c r="DS35" s="722"/>
      <c r="DT35" s="722"/>
      <c r="DU35" s="722"/>
      <c r="DV35" s="723"/>
      <c r="DW35" s="690">
        <v>1.1000000000000001</v>
      </c>
      <c r="DX35" s="720"/>
      <c r="DY35" s="720"/>
      <c r="DZ35" s="720"/>
      <c r="EA35" s="720"/>
      <c r="EB35" s="720"/>
      <c r="EC35" s="721"/>
    </row>
    <row r="36" spans="2:133" ht="11.25" customHeight="1" x14ac:dyDescent="0.15">
      <c r="B36" s="682" t="s">
        <v>329</v>
      </c>
      <c r="C36" s="683"/>
      <c r="D36" s="683"/>
      <c r="E36" s="683"/>
      <c r="F36" s="683"/>
      <c r="G36" s="683"/>
      <c r="H36" s="683"/>
      <c r="I36" s="683"/>
      <c r="J36" s="683"/>
      <c r="K36" s="683"/>
      <c r="L36" s="683"/>
      <c r="M36" s="683"/>
      <c r="N36" s="683"/>
      <c r="O36" s="683"/>
      <c r="P36" s="683"/>
      <c r="Q36" s="684"/>
      <c r="R36" s="685">
        <v>1771998</v>
      </c>
      <c r="S36" s="686"/>
      <c r="T36" s="686"/>
      <c r="U36" s="686"/>
      <c r="V36" s="686"/>
      <c r="W36" s="686"/>
      <c r="X36" s="686"/>
      <c r="Y36" s="687"/>
      <c r="Z36" s="688">
        <v>2.2000000000000002</v>
      </c>
      <c r="AA36" s="688"/>
      <c r="AB36" s="688"/>
      <c r="AC36" s="688"/>
      <c r="AD36" s="689">
        <v>4937</v>
      </c>
      <c r="AE36" s="689"/>
      <c r="AF36" s="689"/>
      <c r="AG36" s="689"/>
      <c r="AH36" s="689"/>
      <c r="AI36" s="689"/>
      <c r="AJ36" s="689"/>
      <c r="AK36" s="689"/>
      <c r="AL36" s="690">
        <v>0</v>
      </c>
      <c r="AM36" s="691"/>
      <c r="AN36" s="691"/>
      <c r="AO36" s="692"/>
      <c r="AP36" s="235"/>
      <c r="AQ36" s="759" t="s">
        <v>330</v>
      </c>
      <c r="AR36" s="760"/>
      <c r="AS36" s="760"/>
      <c r="AT36" s="760"/>
      <c r="AU36" s="760"/>
      <c r="AV36" s="760"/>
      <c r="AW36" s="760"/>
      <c r="AX36" s="760"/>
      <c r="AY36" s="761"/>
      <c r="AZ36" s="674">
        <v>7180695</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2290718</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23912342</v>
      </c>
      <c r="CS36" s="686"/>
      <c r="CT36" s="686"/>
      <c r="CU36" s="686"/>
      <c r="CV36" s="686"/>
      <c r="CW36" s="686"/>
      <c r="CX36" s="686"/>
      <c r="CY36" s="687"/>
      <c r="CZ36" s="690">
        <v>30.9</v>
      </c>
      <c r="DA36" s="720"/>
      <c r="DB36" s="720"/>
      <c r="DC36" s="724"/>
      <c r="DD36" s="694">
        <v>6643214</v>
      </c>
      <c r="DE36" s="686"/>
      <c r="DF36" s="686"/>
      <c r="DG36" s="686"/>
      <c r="DH36" s="686"/>
      <c r="DI36" s="686"/>
      <c r="DJ36" s="686"/>
      <c r="DK36" s="687"/>
      <c r="DL36" s="694">
        <v>3563221</v>
      </c>
      <c r="DM36" s="686"/>
      <c r="DN36" s="686"/>
      <c r="DO36" s="686"/>
      <c r="DP36" s="686"/>
      <c r="DQ36" s="686"/>
      <c r="DR36" s="686"/>
      <c r="DS36" s="686"/>
      <c r="DT36" s="686"/>
      <c r="DU36" s="686"/>
      <c r="DV36" s="687"/>
      <c r="DW36" s="690">
        <v>10</v>
      </c>
      <c r="DX36" s="720"/>
      <c r="DY36" s="720"/>
      <c r="DZ36" s="720"/>
      <c r="EA36" s="720"/>
      <c r="EB36" s="720"/>
      <c r="EC36" s="721"/>
    </row>
    <row r="37" spans="2:133" ht="11.25" customHeight="1" x14ac:dyDescent="0.15">
      <c r="B37" s="682" t="s">
        <v>333</v>
      </c>
      <c r="C37" s="683"/>
      <c r="D37" s="683"/>
      <c r="E37" s="683"/>
      <c r="F37" s="683"/>
      <c r="G37" s="683"/>
      <c r="H37" s="683"/>
      <c r="I37" s="683"/>
      <c r="J37" s="683"/>
      <c r="K37" s="683"/>
      <c r="L37" s="683"/>
      <c r="M37" s="683"/>
      <c r="N37" s="683"/>
      <c r="O37" s="683"/>
      <c r="P37" s="683"/>
      <c r="Q37" s="684"/>
      <c r="R37" s="685">
        <v>2998164</v>
      </c>
      <c r="S37" s="686"/>
      <c r="T37" s="686"/>
      <c r="U37" s="686"/>
      <c r="V37" s="686"/>
      <c r="W37" s="686"/>
      <c r="X37" s="686"/>
      <c r="Y37" s="687"/>
      <c r="Z37" s="688">
        <v>3.7</v>
      </c>
      <c r="AA37" s="688"/>
      <c r="AB37" s="688"/>
      <c r="AC37" s="688"/>
      <c r="AD37" s="689" t="s">
        <v>228</v>
      </c>
      <c r="AE37" s="689"/>
      <c r="AF37" s="689"/>
      <c r="AG37" s="689"/>
      <c r="AH37" s="689"/>
      <c r="AI37" s="689"/>
      <c r="AJ37" s="689"/>
      <c r="AK37" s="689"/>
      <c r="AL37" s="690" t="s">
        <v>234</v>
      </c>
      <c r="AM37" s="691"/>
      <c r="AN37" s="691"/>
      <c r="AO37" s="692"/>
      <c r="AQ37" s="763" t="s">
        <v>334</v>
      </c>
      <c r="AR37" s="764"/>
      <c r="AS37" s="764"/>
      <c r="AT37" s="764"/>
      <c r="AU37" s="764"/>
      <c r="AV37" s="764"/>
      <c r="AW37" s="764"/>
      <c r="AX37" s="764"/>
      <c r="AY37" s="765"/>
      <c r="AZ37" s="685">
        <v>1718332</v>
      </c>
      <c r="BA37" s="686"/>
      <c r="BB37" s="686"/>
      <c r="BC37" s="686"/>
      <c r="BD37" s="722"/>
      <c r="BE37" s="722"/>
      <c r="BF37" s="752"/>
      <c r="BG37" s="700" t="s">
        <v>335</v>
      </c>
      <c r="BH37" s="701"/>
      <c r="BI37" s="701"/>
      <c r="BJ37" s="701"/>
      <c r="BK37" s="701"/>
      <c r="BL37" s="701"/>
      <c r="BM37" s="701"/>
      <c r="BN37" s="701"/>
      <c r="BO37" s="701"/>
      <c r="BP37" s="701"/>
      <c r="BQ37" s="701"/>
      <c r="BR37" s="701"/>
      <c r="BS37" s="701"/>
      <c r="BT37" s="701"/>
      <c r="BU37" s="702"/>
      <c r="BV37" s="685">
        <v>2118425</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1925761</v>
      </c>
      <c r="CS37" s="722"/>
      <c r="CT37" s="722"/>
      <c r="CU37" s="722"/>
      <c r="CV37" s="722"/>
      <c r="CW37" s="722"/>
      <c r="CX37" s="722"/>
      <c r="CY37" s="723"/>
      <c r="CZ37" s="690">
        <v>2.5</v>
      </c>
      <c r="DA37" s="720"/>
      <c r="DB37" s="720"/>
      <c r="DC37" s="724"/>
      <c r="DD37" s="694">
        <v>1924615</v>
      </c>
      <c r="DE37" s="722"/>
      <c r="DF37" s="722"/>
      <c r="DG37" s="722"/>
      <c r="DH37" s="722"/>
      <c r="DI37" s="722"/>
      <c r="DJ37" s="722"/>
      <c r="DK37" s="723"/>
      <c r="DL37" s="694">
        <v>1671951</v>
      </c>
      <c r="DM37" s="722"/>
      <c r="DN37" s="722"/>
      <c r="DO37" s="722"/>
      <c r="DP37" s="722"/>
      <c r="DQ37" s="722"/>
      <c r="DR37" s="722"/>
      <c r="DS37" s="722"/>
      <c r="DT37" s="722"/>
      <c r="DU37" s="722"/>
      <c r="DV37" s="723"/>
      <c r="DW37" s="690">
        <v>4.7</v>
      </c>
      <c r="DX37" s="720"/>
      <c r="DY37" s="720"/>
      <c r="DZ37" s="720"/>
      <c r="EA37" s="720"/>
      <c r="EB37" s="720"/>
      <c r="EC37" s="721"/>
    </row>
    <row r="38" spans="2:133" ht="11.25" customHeight="1" x14ac:dyDescent="0.15">
      <c r="B38" s="682" t="s">
        <v>337</v>
      </c>
      <c r="C38" s="683"/>
      <c r="D38" s="683"/>
      <c r="E38" s="683"/>
      <c r="F38" s="683"/>
      <c r="G38" s="683"/>
      <c r="H38" s="683"/>
      <c r="I38" s="683"/>
      <c r="J38" s="683"/>
      <c r="K38" s="683"/>
      <c r="L38" s="683"/>
      <c r="M38" s="683"/>
      <c r="N38" s="683"/>
      <c r="O38" s="683"/>
      <c r="P38" s="683"/>
      <c r="Q38" s="684"/>
      <c r="R38" s="685">
        <v>2160116</v>
      </c>
      <c r="S38" s="686"/>
      <c r="T38" s="686"/>
      <c r="U38" s="686"/>
      <c r="V38" s="686"/>
      <c r="W38" s="686"/>
      <c r="X38" s="686"/>
      <c r="Y38" s="687"/>
      <c r="Z38" s="688">
        <v>2.7</v>
      </c>
      <c r="AA38" s="688"/>
      <c r="AB38" s="688"/>
      <c r="AC38" s="688"/>
      <c r="AD38" s="689">
        <v>24287</v>
      </c>
      <c r="AE38" s="689"/>
      <c r="AF38" s="689"/>
      <c r="AG38" s="689"/>
      <c r="AH38" s="689"/>
      <c r="AI38" s="689"/>
      <c r="AJ38" s="689"/>
      <c r="AK38" s="689"/>
      <c r="AL38" s="690">
        <v>0.1</v>
      </c>
      <c r="AM38" s="691"/>
      <c r="AN38" s="691"/>
      <c r="AO38" s="692"/>
      <c r="AQ38" s="763" t="s">
        <v>338</v>
      </c>
      <c r="AR38" s="764"/>
      <c r="AS38" s="764"/>
      <c r="AT38" s="764"/>
      <c r="AU38" s="764"/>
      <c r="AV38" s="764"/>
      <c r="AW38" s="764"/>
      <c r="AX38" s="764"/>
      <c r="AY38" s="765"/>
      <c r="AZ38" s="685">
        <v>337018</v>
      </c>
      <c r="BA38" s="686"/>
      <c r="BB38" s="686"/>
      <c r="BC38" s="686"/>
      <c r="BD38" s="722"/>
      <c r="BE38" s="722"/>
      <c r="BF38" s="752"/>
      <c r="BG38" s="700" t="s">
        <v>339</v>
      </c>
      <c r="BH38" s="701"/>
      <c r="BI38" s="701"/>
      <c r="BJ38" s="701"/>
      <c r="BK38" s="701"/>
      <c r="BL38" s="701"/>
      <c r="BM38" s="701"/>
      <c r="BN38" s="701"/>
      <c r="BO38" s="701"/>
      <c r="BP38" s="701"/>
      <c r="BQ38" s="701"/>
      <c r="BR38" s="701"/>
      <c r="BS38" s="701"/>
      <c r="BT38" s="701"/>
      <c r="BU38" s="702"/>
      <c r="BV38" s="685">
        <v>19436</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5056767</v>
      </c>
      <c r="CS38" s="686"/>
      <c r="CT38" s="686"/>
      <c r="CU38" s="686"/>
      <c r="CV38" s="686"/>
      <c r="CW38" s="686"/>
      <c r="CX38" s="686"/>
      <c r="CY38" s="687"/>
      <c r="CZ38" s="690">
        <v>6.5</v>
      </c>
      <c r="DA38" s="720"/>
      <c r="DB38" s="720"/>
      <c r="DC38" s="724"/>
      <c r="DD38" s="694">
        <v>4152838</v>
      </c>
      <c r="DE38" s="686"/>
      <c r="DF38" s="686"/>
      <c r="DG38" s="686"/>
      <c r="DH38" s="686"/>
      <c r="DI38" s="686"/>
      <c r="DJ38" s="686"/>
      <c r="DK38" s="687"/>
      <c r="DL38" s="694">
        <v>3974976</v>
      </c>
      <c r="DM38" s="686"/>
      <c r="DN38" s="686"/>
      <c r="DO38" s="686"/>
      <c r="DP38" s="686"/>
      <c r="DQ38" s="686"/>
      <c r="DR38" s="686"/>
      <c r="DS38" s="686"/>
      <c r="DT38" s="686"/>
      <c r="DU38" s="686"/>
      <c r="DV38" s="687"/>
      <c r="DW38" s="690">
        <v>11.1</v>
      </c>
      <c r="DX38" s="720"/>
      <c r="DY38" s="720"/>
      <c r="DZ38" s="720"/>
      <c r="EA38" s="720"/>
      <c r="EB38" s="720"/>
      <c r="EC38" s="721"/>
    </row>
    <row r="39" spans="2:133" ht="11.25" customHeight="1" x14ac:dyDescent="0.15">
      <c r="B39" s="682" t="s">
        <v>341</v>
      </c>
      <c r="C39" s="683"/>
      <c r="D39" s="683"/>
      <c r="E39" s="683"/>
      <c r="F39" s="683"/>
      <c r="G39" s="683"/>
      <c r="H39" s="683"/>
      <c r="I39" s="683"/>
      <c r="J39" s="683"/>
      <c r="K39" s="683"/>
      <c r="L39" s="683"/>
      <c r="M39" s="683"/>
      <c r="N39" s="683"/>
      <c r="O39" s="683"/>
      <c r="P39" s="683"/>
      <c r="Q39" s="684"/>
      <c r="R39" s="685">
        <v>4803200</v>
      </c>
      <c r="S39" s="686"/>
      <c r="T39" s="686"/>
      <c r="U39" s="686"/>
      <c r="V39" s="686"/>
      <c r="W39" s="686"/>
      <c r="X39" s="686"/>
      <c r="Y39" s="687"/>
      <c r="Z39" s="688">
        <v>6</v>
      </c>
      <c r="AA39" s="688"/>
      <c r="AB39" s="688"/>
      <c r="AC39" s="688"/>
      <c r="AD39" s="689" t="s">
        <v>138</v>
      </c>
      <c r="AE39" s="689"/>
      <c r="AF39" s="689"/>
      <c r="AG39" s="689"/>
      <c r="AH39" s="689"/>
      <c r="AI39" s="689"/>
      <c r="AJ39" s="689"/>
      <c r="AK39" s="689"/>
      <c r="AL39" s="690" t="s">
        <v>234</v>
      </c>
      <c r="AM39" s="691"/>
      <c r="AN39" s="691"/>
      <c r="AO39" s="692"/>
      <c r="AQ39" s="763" t="s">
        <v>342</v>
      </c>
      <c r="AR39" s="764"/>
      <c r="AS39" s="764"/>
      <c r="AT39" s="764"/>
      <c r="AU39" s="764"/>
      <c r="AV39" s="764"/>
      <c r="AW39" s="764"/>
      <c r="AX39" s="764"/>
      <c r="AY39" s="765"/>
      <c r="AZ39" s="685">
        <v>49236</v>
      </c>
      <c r="BA39" s="686"/>
      <c r="BB39" s="686"/>
      <c r="BC39" s="686"/>
      <c r="BD39" s="722"/>
      <c r="BE39" s="722"/>
      <c r="BF39" s="752"/>
      <c r="BG39" s="700" t="s">
        <v>343</v>
      </c>
      <c r="BH39" s="701"/>
      <c r="BI39" s="701"/>
      <c r="BJ39" s="701"/>
      <c r="BK39" s="701"/>
      <c r="BL39" s="701"/>
      <c r="BM39" s="701"/>
      <c r="BN39" s="701"/>
      <c r="BO39" s="701"/>
      <c r="BP39" s="701"/>
      <c r="BQ39" s="701"/>
      <c r="BR39" s="701"/>
      <c r="BS39" s="701"/>
      <c r="BT39" s="701"/>
      <c r="BU39" s="702"/>
      <c r="BV39" s="685">
        <v>30817</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1728708</v>
      </c>
      <c r="CS39" s="722"/>
      <c r="CT39" s="722"/>
      <c r="CU39" s="722"/>
      <c r="CV39" s="722"/>
      <c r="CW39" s="722"/>
      <c r="CX39" s="722"/>
      <c r="CY39" s="723"/>
      <c r="CZ39" s="690">
        <v>2.2000000000000002</v>
      </c>
      <c r="DA39" s="720"/>
      <c r="DB39" s="720"/>
      <c r="DC39" s="724"/>
      <c r="DD39" s="694">
        <v>1208366</v>
      </c>
      <c r="DE39" s="722"/>
      <c r="DF39" s="722"/>
      <c r="DG39" s="722"/>
      <c r="DH39" s="722"/>
      <c r="DI39" s="722"/>
      <c r="DJ39" s="722"/>
      <c r="DK39" s="723"/>
      <c r="DL39" s="694" t="s">
        <v>138</v>
      </c>
      <c r="DM39" s="722"/>
      <c r="DN39" s="722"/>
      <c r="DO39" s="722"/>
      <c r="DP39" s="722"/>
      <c r="DQ39" s="722"/>
      <c r="DR39" s="722"/>
      <c r="DS39" s="722"/>
      <c r="DT39" s="722"/>
      <c r="DU39" s="722"/>
      <c r="DV39" s="723"/>
      <c r="DW39" s="690" t="s">
        <v>234</v>
      </c>
      <c r="DX39" s="720"/>
      <c r="DY39" s="720"/>
      <c r="DZ39" s="720"/>
      <c r="EA39" s="720"/>
      <c r="EB39" s="720"/>
      <c r="EC39" s="721"/>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234</v>
      </c>
      <c r="S40" s="686"/>
      <c r="T40" s="686"/>
      <c r="U40" s="686"/>
      <c r="V40" s="686"/>
      <c r="W40" s="686"/>
      <c r="X40" s="686"/>
      <c r="Y40" s="687"/>
      <c r="Z40" s="688" t="s">
        <v>234</v>
      </c>
      <c r="AA40" s="688"/>
      <c r="AB40" s="688"/>
      <c r="AC40" s="688"/>
      <c r="AD40" s="689" t="s">
        <v>138</v>
      </c>
      <c r="AE40" s="689"/>
      <c r="AF40" s="689"/>
      <c r="AG40" s="689"/>
      <c r="AH40" s="689"/>
      <c r="AI40" s="689"/>
      <c r="AJ40" s="689"/>
      <c r="AK40" s="689"/>
      <c r="AL40" s="690" t="s">
        <v>138</v>
      </c>
      <c r="AM40" s="691"/>
      <c r="AN40" s="691"/>
      <c r="AO40" s="692"/>
      <c r="AQ40" s="763" t="s">
        <v>346</v>
      </c>
      <c r="AR40" s="764"/>
      <c r="AS40" s="764"/>
      <c r="AT40" s="764"/>
      <c r="AU40" s="764"/>
      <c r="AV40" s="764"/>
      <c r="AW40" s="764"/>
      <c r="AX40" s="764"/>
      <c r="AY40" s="765"/>
      <c r="AZ40" s="685">
        <v>26679</v>
      </c>
      <c r="BA40" s="686"/>
      <c r="BB40" s="686"/>
      <c r="BC40" s="686"/>
      <c r="BD40" s="722"/>
      <c r="BE40" s="722"/>
      <c r="BF40" s="752"/>
      <c r="BG40" s="772" t="s">
        <v>347</v>
      </c>
      <c r="BH40" s="773"/>
      <c r="BI40" s="773"/>
      <c r="BJ40" s="773"/>
      <c r="BK40" s="773"/>
      <c r="BL40" s="236"/>
      <c r="BM40" s="701" t="s">
        <v>348</v>
      </c>
      <c r="BN40" s="701"/>
      <c r="BO40" s="701"/>
      <c r="BP40" s="701"/>
      <c r="BQ40" s="701"/>
      <c r="BR40" s="701"/>
      <c r="BS40" s="701"/>
      <c r="BT40" s="701"/>
      <c r="BU40" s="702"/>
      <c r="BV40" s="685">
        <v>96</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1748920</v>
      </c>
      <c r="CS40" s="686"/>
      <c r="CT40" s="686"/>
      <c r="CU40" s="686"/>
      <c r="CV40" s="686"/>
      <c r="CW40" s="686"/>
      <c r="CX40" s="686"/>
      <c r="CY40" s="687"/>
      <c r="CZ40" s="690">
        <v>2.2999999999999998</v>
      </c>
      <c r="DA40" s="720"/>
      <c r="DB40" s="720"/>
      <c r="DC40" s="724"/>
      <c r="DD40" s="694">
        <v>642710</v>
      </c>
      <c r="DE40" s="686"/>
      <c r="DF40" s="686"/>
      <c r="DG40" s="686"/>
      <c r="DH40" s="686"/>
      <c r="DI40" s="686"/>
      <c r="DJ40" s="686"/>
      <c r="DK40" s="687"/>
      <c r="DL40" s="694">
        <v>229747</v>
      </c>
      <c r="DM40" s="686"/>
      <c r="DN40" s="686"/>
      <c r="DO40" s="686"/>
      <c r="DP40" s="686"/>
      <c r="DQ40" s="686"/>
      <c r="DR40" s="686"/>
      <c r="DS40" s="686"/>
      <c r="DT40" s="686"/>
      <c r="DU40" s="686"/>
      <c r="DV40" s="687"/>
      <c r="DW40" s="690">
        <v>0.6</v>
      </c>
      <c r="DX40" s="720"/>
      <c r="DY40" s="720"/>
      <c r="DZ40" s="720"/>
      <c r="EA40" s="720"/>
      <c r="EB40" s="720"/>
      <c r="EC40" s="721"/>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228</v>
      </c>
      <c r="S41" s="686"/>
      <c r="T41" s="686"/>
      <c r="U41" s="686"/>
      <c r="V41" s="686"/>
      <c r="W41" s="686"/>
      <c r="X41" s="686"/>
      <c r="Y41" s="687"/>
      <c r="Z41" s="688" t="s">
        <v>234</v>
      </c>
      <c r="AA41" s="688"/>
      <c r="AB41" s="688"/>
      <c r="AC41" s="688"/>
      <c r="AD41" s="689" t="s">
        <v>255</v>
      </c>
      <c r="AE41" s="689"/>
      <c r="AF41" s="689"/>
      <c r="AG41" s="689"/>
      <c r="AH41" s="689"/>
      <c r="AI41" s="689"/>
      <c r="AJ41" s="689"/>
      <c r="AK41" s="689"/>
      <c r="AL41" s="690" t="s">
        <v>138</v>
      </c>
      <c r="AM41" s="691"/>
      <c r="AN41" s="691"/>
      <c r="AO41" s="692"/>
      <c r="AQ41" s="763" t="s">
        <v>351</v>
      </c>
      <c r="AR41" s="764"/>
      <c r="AS41" s="764"/>
      <c r="AT41" s="764"/>
      <c r="AU41" s="764"/>
      <c r="AV41" s="764"/>
      <c r="AW41" s="764"/>
      <c r="AX41" s="764"/>
      <c r="AY41" s="765"/>
      <c r="AZ41" s="685">
        <v>1074677</v>
      </c>
      <c r="BA41" s="686"/>
      <c r="BB41" s="686"/>
      <c r="BC41" s="686"/>
      <c r="BD41" s="722"/>
      <c r="BE41" s="722"/>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234</v>
      </c>
      <c r="CS41" s="722"/>
      <c r="CT41" s="722"/>
      <c r="CU41" s="722"/>
      <c r="CV41" s="722"/>
      <c r="CW41" s="722"/>
      <c r="CX41" s="722"/>
      <c r="CY41" s="723"/>
      <c r="CZ41" s="690" t="s">
        <v>234</v>
      </c>
      <c r="DA41" s="720"/>
      <c r="DB41" s="720"/>
      <c r="DC41" s="724"/>
      <c r="DD41" s="694" t="s">
        <v>138</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1600000</v>
      </c>
      <c r="S42" s="686"/>
      <c r="T42" s="686"/>
      <c r="U42" s="686"/>
      <c r="V42" s="686"/>
      <c r="W42" s="686"/>
      <c r="X42" s="686"/>
      <c r="Y42" s="687"/>
      <c r="Z42" s="688">
        <v>2</v>
      </c>
      <c r="AA42" s="688"/>
      <c r="AB42" s="688"/>
      <c r="AC42" s="688"/>
      <c r="AD42" s="689" t="s">
        <v>138</v>
      </c>
      <c r="AE42" s="689"/>
      <c r="AF42" s="689"/>
      <c r="AG42" s="689"/>
      <c r="AH42" s="689"/>
      <c r="AI42" s="689"/>
      <c r="AJ42" s="689"/>
      <c r="AK42" s="689"/>
      <c r="AL42" s="690" t="s">
        <v>234</v>
      </c>
      <c r="AM42" s="691"/>
      <c r="AN42" s="691"/>
      <c r="AO42" s="692"/>
      <c r="AQ42" s="784" t="s">
        <v>355</v>
      </c>
      <c r="AR42" s="785"/>
      <c r="AS42" s="785"/>
      <c r="AT42" s="785"/>
      <c r="AU42" s="785"/>
      <c r="AV42" s="785"/>
      <c r="AW42" s="785"/>
      <c r="AX42" s="785"/>
      <c r="AY42" s="786"/>
      <c r="AZ42" s="776">
        <v>3974753</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315</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6981185</v>
      </c>
      <c r="CS42" s="686"/>
      <c r="CT42" s="686"/>
      <c r="CU42" s="686"/>
      <c r="CV42" s="686"/>
      <c r="CW42" s="686"/>
      <c r="CX42" s="686"/>
      <c r="CY42" s="687"/>
      <c r="CZ42" s="690">
        <v>9</v>
      </c>
      <c r="DA42" s="691"/>
      <c r="DB42" s="691"/>
      <c r="DC42" s="703"/>
      <c r="DD42" s="694">
        <v>2180456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358</v>
      </c>
      <c r="C43" s="735"/>
      <c r="D43" s="735"/>
      <c r="E43" s="735"/>
      <c r="F43" s="735"/>
      <c r="G43" s="735"/>
      <c r="H43" s="735"/>
      <c r="I43" s="735"/>
      <c r="J43" s="735"/>
      <c r="K43" s="735"/>
      <c r="L43" s="735"/>
      <c r="M43" s="735"/>
      <c r="N43" s="735"/>
      <c r="O43" s="735"/>
      <c r="P43" s="735"/>
      <c r="Q43" s="736"/>
      <c r="R43" s="776">
        <v>79960576</v>
      </c>
      <c r="S43" s="777"/>
      <c r="T43" s="777"/>
      <c r="U43" s="777"/>
      <c r="V43" s="777"/>
      <c r="W43" s="777"/>
      <c r="X43" s="777"/>
      <c r="Y43" s="778"/>
      <c r="Z43" s="779">
        <v>100</v>
      </c>
      <c r="AA43" s="779"/>
      <c r="AB43" s="779"/>
      <c r="AC43" s="779"/>
      <c r="AD43" s="780">
        <v>34201423</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316886</v>
      </c>
      <c r="CS43" s="722"/>
      <c r="CT43" s="722"/>
      <c r="CU43" s="722"/>
      <c r="CV43" s="722"/>
      <c r="CW43" s="722"/>
      <c r="CX43" s="722"/>
      <c r="CY43" s="723"/>
      <c r="CZ43" s="690">
        <v>0.4</v>
      </c>
      <c r="DA43" s="720"/>
      <c r="DB43" s="720"/>
      <c r="DC43" s="724"/>
      <c r="DD43" s="694">
        <v>316886</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6981185</v>
      </c>
      <c r="CS44" s="686"/>
      <c r="CT44" s="686"/>
      <c r="CU44" s="686"/>
      <c r="CV44" s="686"/>
      <c r="CW44" s="686"/>
      <c r="CX44" s="686"/>
      <c r="CY44" s="687"/>
      <c r="CZ44" s="690">
        <v>9</v>
      </c>
      <c r="DA44" s="691"/>
      <c r="DB44" s="691"/>
      <c r="DC44" s="703"/>
      <c r="DD44" s="694">
        <v>2180456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1575604</v>
      </c>
      <c r="CS45" s="722"/>
      <c r="CT45" s="722"/>
      <c r="CU45" s="722"/>
      <c r="CV45" s="722"/>
      <c r="CW45" s="722"/>
      <c r="CX45" s="722"/>
      <c r="CY45" s="723"/>
      <c r="CZ45" s="690">
        <v>2</v>
      </c>
      <c r="DA45" s="720"/>
      <c r="DB45" s="720"/>
      <c r="DC45" s="724"/>
      <c r="DD45" s="694">
        <v>113739</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5186618</v>
      </c>
      <c r="CS46" s="686"/>
      <c r="CT46" s="686"/>
      <c r="CU46" s="686"/>
      <c r="CV46" s="686"/>
      <c r="CW46" s="686"/>
      <c r="CX46" s="686"/>
      <c r="CY46" s="687"/>
      <c r="CZ46" s="690">
        <v>6.7</v>
      </c>
      <c r="DA46" s="691"/>
      <c r="DB46" s="691"/>
      <c r="DC46" s="703"/>
      <c r="DD46" s="694">
        <v>2019954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t="s">
        <v>234</v>
      </c>
      <c r="CS47" s="722"/>
      <c r="CT47" s="722"/>
      <c r="CU47" s="722"/>
      <c r="CV47" s="722"/>
      <c r="CW47" s="722"/>
      <c r="CX47" s="722"/>
      <c r="CY47" s="723"/>
      <c r="CZ47" s="690" t="s">
        <v>234</v>
      </c>
      <c r="DA47" s="720"/>
      <c r="DB47" s="720"/>
      <c r="DC47" s="724"/>
      <c r="DD47" s="694" t="s">
        <v>234</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234</v>
      </c>
      <c r="CS48" s="686"/>
      <c r="CT48" s="686"/>
      <c r="CU48" s="686"/>
      <c r="CV48" s="686"/>
      <c r="CW48" s="686"/>
      <c r="CX48" s="686"/>
      <c r="CY48" s="687"/>
      <c r="CZ48" s="690" t="s">
        <v>234</v>
      </c>
      <c r="DA48" s="691"/>
      <c r="DB48" s="691"/>
      <c r="DC48" s="703"/>
      <c r="DD48" s="694" t="s">
        <v>234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368</v>
      </c>
      <c r="CE49" s="735"/>
      <c r="CF49" s="735"/>
      <c r="CG49" s="735"/>
      <c r="CH49" s="735"/>
      <c r="CI49" s="735"/>
      <c r="CJ49" s="735"/>
      <c r="CK49" s="735"/>
      <c r="CL49" s="735"/>
      <c r="CM49" s="735"/>
      <c r="CN49" s="735"/>
      <c r="CO49" s="735"/>
      <c r="CP49" s="735"/>
      <c r="CQ49" s="736"/>
      <c r="CR49" s="776">
        <v>77446374</v>
      </c>
      <c r="CS49" s="756"/>
      <c r="CT49" s="756"/>
      <c r="CU49" s="756"/>
      <c r="CV49" s="756"/>
      <c r="CW49" s="756"/>
      <c r="CX49" s="756"/>
      <c r="CY49" s="787"/>
      <c r="CZ49" s="781">
        <v>100</v>
      </c>
      <c r="DA49" s="788"/>
      <c r="DB49" s="788"/>
      <c r="DC49" s="789"/>
      <c r="DD49" s="790">
        <v>41195848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c8AiwnLzifV8WwTAoR9IpEzCi4yrzpzYyKJgB14XARWalAp74zPG5RGWmZR6Ry7Lc6J6jDb8Az8CoXjH/qxBcw==" saltValue="N1vDTNnwET55vP1Zkd54k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79726</v>
      </c>
      <c r="R7" s="821"/>
      <c r="S7" s="821"/>
      <c r="T7" s="821"/>
      <c r="U7" s="821"/>
      <c r="V7" s="821">
        <v>77213</v>
      </c>
      <c r="W7" s="821"/>
      <c r="X7" s="821"/>
      <c r="Y7" s="821"/>
      <c r="Z7" s="821"/>
      <c r="AA7" s="821">
        <v>2513</v>
      </c>
      <c r="AB7" s="821"/>
      <c r="AC7" s="821"/>
      <c r="AD7" s="821"/>
      <c r="AE7" s="822"/>
      <c r="AF7" s="823">
        <v>2221</v>
      </c>
      <c r="AG7" s="824"/>
      <c r="AH7" s="824"/>
      <c r="AI7" s="824"/>
      <c r="AJ7" s="825"/>
      <c r="AK7" s="860">
        <v>1489</v>
      </c>
      <c r="AL7" s="861"/>
      <c r="AM7" s="861"/>
      <c r="AN7" s="861"/>
      <c r="AO7" s="861"/>
      <c r="AP7" s="861">
        <v>67274</v>
      </c>
      <c r="AQ7" s="861"/>
      <c r="AR7" s="861"/>
      <c r="AS7" s="861"/>
      <c r="AT7" s="861"/>
      <c r="AU7" s="862" t="s">
        <v>610</v>
      </c>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601</v>
      </c>
      <c r="BT7" s="865"/>
      <c r="BU7" s="865"/>
      <c r="BV7" s="865"/>
      <c r="BW7" s="865"/>
      <c r="BX7" s="865"/>
      <c r="BY7" s="865"/>
      <c r="BZ7" s="865"/>
      <c r="CA7" s="865"/>
      <c r="CB7" s="865"/>
      <c r="CC7" s="865"/>
      <c r="CD7" s="865"/>
      <c r="CE7" s="865"/>
      <c r="CF7" s="865"/>
      <c r="CG7" s="866"/>
      <c r="CH7" s="857">
        <v>4</v>
      </c>
      <c r="CI7" s="858"/>
      <c r="CJ7" s="858"/>
      <c r="CK7" s="858"/>
      <c r="CL7" s="859"/>
      <c r="CM7" s="857">
        <v>61</v>
      </c>
      <c r="CN7" s="858"/>
      <c r="CO7" s="858"/>
      <c r="CP7" s="858"/>
      <c r="CQ7" s="859"/>
      <c r="CR7" s="857">
        <v>10</v>
      </c>
      <c r="CS7" s="858"/>
      <c r="CT7" s="858"/>
      <c r="CU7" s="858"/>
      <c r="CV7" s="859"/>
      <c r="CW7" s="857">
        <v>33</v>
      </c>
      <c r="CX7" s="858"/>
      <c r="CY7" s="858"/>
      <c r="CZ7" s="858"/>
      <c r="DA7" s="859"/>
      <c r="DB7" s="857" t="s">
        <v>611</v>
      </c>
      <c r="DC7" s="858"/>
      <c r="DD7" s="858"/>
      <c r="DE7" s="858"/>
      <c r="DF7" s="859"/>
      <c r="DG7" s="857" t="s">
        <v>611</v>
      </c>
      <c r="DH7" s="858"/>
      <c r="DI7" s="858"/>
      <c r="DJ7" s="858"/>
      <c r="DK7" s="859"/>
      <c r="DL7" s="857" t="s">
        <v>611</v>
      </c>
      <c r="DM7" s="858"/>
      <c r="DN7" s="858"/>
      <c r="DO7" s="858"/>
      <c r="DP7" s="859"/>
      <c r="DQ7" s="857" t="s">
        <v>611</v>
      </c>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8</v>
      </c>
      <c r="R8" s="845"/>
      <c r="S8" s="845"/>
      <c r="T8" s="845"/>
      <c r="U8" s="845"/>
      <c r="V8" s="845">
        <v>8</v>
      </c>
      <c r="W8" s="845"/>
      <c r="X8" s="845"/>
      <c r="Y8" s="845"/>
      <c r="Z8" s="845"/>
      <c r="AA8" s="845">
        <v>1</v>
      </c>
      <c r="AB8" s="845"/>
      <c r="AC8" s="845"/>
      <c r="AD8" s="845"/>
      <c r="AE8" s="846"/>
      <c r="AF8" s="847">
        <v>1</v>
      </c>
      <c r="AG8" s="848"/>
      <c r="AH8" s="848"/>
      <c r="AI8" s="848"/>
      <c r="AJ8" s="849"/>
      <c r="AK8" s="850" t="s">
        <v>608</v>
      </c>
      <c r="AL8" s="851"/>
      <c r="AM8" s="851"/>
      <c r="AN8" s="851"/>
      <c r="AO8" s="851"/>
      <c r="AP8" s="851" t="s">
        <v>608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602</v>
      </c>
      <c r="BT8" s="855"/>
      <c r="BU8" s="855"/>
      <c r="BV8" s="855"/>
      <c r="BW8" s="855"/>
      <c r="BX8" s="855"/>
      <c r="BY8" s="855"/>
      <c r="BZ8" s="855"/>
      <c r="CA8" s="855"/>
      <c r="CB8" s="855"/>
      <c r="CC8" s="855"/>
      <c r="CD8" s="855"/>
      <c r="CE8" s="855"/>
      <c r="CF8" s="855"/>
      <c r="CG8" s="856"/>
      <c r="CH8" s="867">
        <v>8</v>
      </c>
      <c r="CI8" s="868"/>
      <c r="CJ8" s="868"/>
      <c r="CK8" s="868"/>
      <c r="CL8" s="869"/>
      <c r="CM8" s="867">
        <v>318</v>
      </c>
      <c r="CN8" s="868"/>
      <c r="CO8" s="868"/>
      <c r="CP8" s="868"/>
      <c r="CQ8" s="869"/>
      <c r="CR8" s="867">
        <v>100</v>
      </c>
      <c r="CS8" s="868"/>
      <c r="CT8" s="868"/>
      <c r="CU8" s="868"/>
      <c r="CV8" s="869"/>
      <c r="CW8" s="867">
        <v>23</v>
      </c>
      <c r="CX8" s="868"/>
      <c r="CY8" s="868"/>
      <c r="CZ8" s="868"/>
      <c r="DA8" s="869"/>
      <c r="DB8" s="867" t="s">
        <v>611</v>
      </c>
      <c r="DC8" s="868"/>
      <c r="DD8" s="868"/>
      <c r="DE8" s="868"/>
      <c r="DF8" s="869"/>
      <c r="DG8" s="867" t="s">
        <v>611</v>
      </c>
      <c r="DH8" s="868"/>
      <c r="DI8" s="868"/>
      <c r="DJ8" s="868"/>
      <c r="DK8" s="869"/>
      <c r="DL8" s="867" t="s">
        <v>611</v>
      </c>
      <c r="DM8" s="868"/>
      <c r="DN8" s="868"/>
      <c r="DO8" s="868"/>
      <c r="DP8" s="869"/>
      <c r="DQ8" s="867" t="s">
        <v>611</v>
      </c>
      <c r="DR8" s="868"/>
      <c r="DS8" s="868"/>
      <c r="DT8" s="868"/>
      <c r="DU8" s="869"/>
      <c r="DV8" s="870"/>
      <c r="DW8" s="871"/>
      <c r="DX8" s="871"/>
      <c r="DY8" s="871"/>
      <c r="DZ8" s="872"/>
      <c r="EA8" s="256"/>
    </row>
    <row r="9" spans="1:131" s="257" customFormat="1" ht="26.25" customHeight="1" x14ac:dyDescent="0.15">
      <c r="A9" s="263">
        <v>3</v>
      </c>
      <c r="B9" s="841" t="s">
        <v>393</v>
      </c>
      <c r="C9" s="842"/>
      <c r="D9" s="842"/>
      <c r="E9" s="842"/>
      <c r="F9" s="842"/>
      <c r="G9" s="842"/>
      <c r="H9" s="842"/>
      <c r="I9" s="842"/>
      <c r="J9" s="842"/>
      <c r="K9" s="842"/>
      <c r="L9" s="842"/>
      <c r="M9" s="842"/>
      <c r="N9" s="842"/>
      <c r="O9" s="842"/>
      <c r="P9" s="843"/>
      <c r="Q9" s="844">
        <v>279</v>
      </c>
      <c r="R9" s="845"/>
      <c r="S9" s="845"/>
      <c r="T9" s="845"/>
      <c r="U9" s="845"/>
      <c r="V9" s="845">
        <v>279</v>
      </c>
      <c r="W9" s="845"/>
      <c r="X9" s="845"/>
      <c r="Y9" s="845"/>
      <c r="Z9" s="845"/>
      <c r="AA9" s="845" t="s">
        <v>608</v>
      </c>
      <c r="AB9" s="845"/>
      <c r="AC9" s="845"/>
      <c r="AD9" s="845"/>
      <c r="AE9" s="846"/>
      <c r="AF9" s="847" t="s">
        <v>234</v>
      </c>
      <c r="AG9" s="848"/>
      <c r="AH9" s="848"/>
      <c r="AI9" s="848"/>
      <c r="AJ9" s="849"/>
      <c r="AK9" s="850">
        <v>279</v>
      </c>
      <c r="AL9" s="851"/>
      <c r="AM9" s="851"/>
      <c r="AN9" s="851"/>
      <c r="AO9" s="851"/>
      <c r="AP9" s="851">
        <v>1639</v>
      </c>
      <c r="AQ9" s="851"/>
      <c r="AR9" s="851"/>
      <c r="AS9" s="851"/>
      <c r="AT9" s="851"/>
      <c r="AU9" s="852" t="s">
        <v>609</v>
      </c>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t="s">
        <v>604</v>
      </c>
      <c r="BS9" s="854" t="s">
        <v>603</v>
      </c>
      <c r="BT9" s="855"/>
      <c r="BU9" s="855"/>
      <c r="BV9" s="855"/>
      <c r="BW9" s="855"/>
      <c r="BX9" s="855"/>
      <c r="BY9" s="855"/>
      <c r="BZ9" s="855"/>
      <c r="CA9" s="855"/>
      <c r="CB9" s="855"/>
      <c r="CC9" s="855"/>
      <c r="CD9" s="855"/>
      <c r="CE9" s="855"/>
      <c r="CF9" s="855"/>
      <c r="CG9" s="856"/>
      <c r="CH9" s="867">
        <v>522</v>
      </c>
      <c r="CI9" s="868"/>
      <c r="CJ9" s="868"/>
      <c r="CK9" s="868"/>
      <c r="CL9" s="869"/>
      <c r="CM9" s="867">
        <v>39</v>
      </c>
      <c r="CN9" s="868"/>
      <c r="CO9" s="868"/>
      <c r="CP9" s="868"/>
      <c r="CQ9" s="869"/>
      <c r="CR9" s="867">
        <v>5</v>
      </c>
      <c r="CS9" s="868"/>
      <c r="CT9" s="868"/>
      <c r="CU9" s="868"/>
      <c r="CV9" s="869"/>
      <c r="CW9" s="867">
        <v>500</v>
      </c>
      <c r="CX9" s="868"/>
      <c r="CY9" s="868"/>
      <c r="CZ9" s="868"/>
      <c r="DA9" s="869"/>
      <c r="DB9" s="867" t="s">
        <v>611</v>
      </c>
      <c r="DC9" s="868"/>
      <c r="DD9" s="868"/>
      <c r="DE9" s="868"/>
      <c r="DF9" s="869"/>
      <c r="DG9" s="867">
        <v>2846</v>
      </c>
      <c r="DH9" s="868"/>
      <c r="DI9" s="868"/>
      <c r="DJ9" s="868"/>
      <c r="DK9" s="869"/>
      <c r="DL9" s="867" t="s">
        <v>611</v>
      </c>
      <c r="DM9" s="868"/>
      <c r="DN9" s="868"/>
      <c r="DO9" s="868"/>
      <c r="DP9" s="869"/>
      <c r="DQ9" s="867">
        <v>587</v>
      </c>
      <c r="DR9" s="868"/>
      <c r="DS9" s="868"/>
      <c r="DT9" s="868"/>
      <c r="DU9" s="869"/>
      <c r="DV9" s="870"/>
      <c r="DW9" s="871"/>
      <c r="DX9" s="871"/>
      <c r="DY9" s="871"/>
      <c r="DZ9" s="872"/>
      <c r="EA9" s="256"/>
    </row>
    <row r="10" spans="1:131" s="257" customFormat="1" ht="26.25" customHeight="1" x14ac:dyDescent="0.15">
      <c r="A10" s="263">
        <v>4</v>
      </c>
      <c r="B10" s="841" t="s">
        <v>394</v>
      </c>
      <c r="C10" s="842"/>
      <c r="D10" s="842"/>
      <c r="E10" s="842"/>
      <c r="F10" s="842"/>
      <c r="G10" s="842"/>
      <c r="H10" s="842"/>
      <c r="I10" s="842"/>
      <c r="J10" s="842"/>
      <c r="K10" s="842"/>
      <c r="L10" s="842"/>
      <c r="M10" s="842"/>
      <c r="N10" s="842"/>
      <c r="O10" s="842"/>
      <c r="P10" s="843"/>
      <c r="Q10" s="844">
        <v>53</v>
      </c>
      <c r="R10" s="845"/>
      <c r="S10" s="845"/>
      <c r="T10" s="845"/>
      <c r="U10" s="845"/>
      <c r="V10" s="845">
        <v>53</v>
      </c>
      <c r="W10" s="845"/>
      <c r="X10" s="845"/>
      <c r="Y10" s="845"/>
      <c r="Z10" s="845"/>
      <c r="AA10" s="845" t="s">
        <v>608</v>
      </c>
      <c r="AB10" s="845"/>
      <c r="AC10" s="845"/>
      <c r="AD10" s="845"/>
      <c r="AE10" s="846"/>
      <c r="AF10" s="847" t="s">
        <v>234</v>
      </c>
      <c r="AG10" s="848"/>
      <c r="AH10" s="848"/>
      <c r="AI10" s="848"/>
      <c r="AJ10" s="849"/>
      <c r="AK10" s="850">
        <v>32</v>
      </c>
      <c r="AL10" s="851"/>
      <c r="AM10" s="851"/>
      <c r="AN10" s="851"/>
      <c r="AO10" s="851"/>
      <c r="AP10" s="851">
        <v>443</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605</v>
      </c>
      <c r="BT10" s="855"/>
      <c r="BU10" s="855"/>
      <c r="BV10" s="855"/>
      <c r="BW10" s="855"/>
      <c r="BX10" s="855"/>
      <c r="BY10" s="855"/>
      <c r="BZ10" s="855"/>
      <c r="CA10" s="855"/>
      <c r="CB10" s="855"/>
      <c r="CC10" s="855"/>
      <c r="CD10" s="855"/>
      <c r="CE10" s="855"/>
      <c r="CF10" s="855"/>
      <c r="CG10" s="856"/>
      <c r="CH10" s="867">
        <v>1</v>
      </c>
      <c r="CI10" s="868"/>
      <c r="CJ10" s="868"/>
      <c r="CK10" s="868"/>
      <c r="CL10" s="869"/>
      <c r="CM10" s="867">
        <v>29</v>
      </c>
      <c r="CN10" s="868"/>
      <c r="CO10" s="868"/>
      <c r="CP10" s="868"/>
      <c r="CQ10" s="869"/>
      <c r="CR10" s="867">
        <v>1</v>
      </c>
      <c r="CS10" s="868"/>
      <c r="CT10" s="868"/>
      <c r="CU10" s="868"/>
      <c r="CV10" s="869"/>
      <c r="CW10" s="867" t="s">
        <v>611</v>
      </c>
      <c r="CX10" s="868"/>
      <c r="CY10" s="868"/>
      <c r="CZ10" s="868"/>
      <c r="DA10" s="869"/>
      <c r="DB10" s="867" t="s">
        <v>611</v>
      </c>
      <c r="DC10" s="868"/>
      <c r="DD10" s="868"/>
      <c r="DE10" s="868"/>
      <c r="DF10" s="869"/>
      <c r="DG10" s="867" t="s">
        <v>611</v>
      </c>
      <c r="DH10" s="868"/>
      <c r="DI10" s="868"/>
      <c r="DJ10" s="868"/>
      <c r="DK10" s="869"/>
      <c r="DL10" s="867" t="s">
        <v>611</v>
      </c>
      <c r="DM10" s="868"/>
      <c r="DN10" s="868"/>
      <c r="DO10" s="868"/>
      <c r="DP10" s="869"/>
      <c r="DQ10" s="867" t="s">
        <v>611</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606</v>
      </c>
      <c r="BT11" s="855"/>
      <c r="BU11" s="855"/>
      <c r="BV11" s="855"/>
      <c r="BW11" s="855"/>
      <c r="BX11" s="855"/>
      <c r="BY11" s="855"/>
      <c r="BZ11" s="855"/>
      <c r="CA11" s="855"/>
      <c r="CB11" s="855"/>
      <c r="CC11" s="855"/>
      <c r="CD11" s="855"/>
      <c r="CE11" s="855"/>
      <c r="CF11" s="855"/>
      <c r="CG11" s="856"/>
      <c r="CH11" s="867">
        <v>-874</v>
      </c>
      <c r="CI11" s="868"/>
      <c r="CJ11" s="868"/>
      <c r="CK11" s="868"/>
      <c r="CL11" s="869"/>
      <c r="CM11" s="867">
        <v>508</v>
      </c>
      <c r="CN11" s="868"/>
      <c r="CO11" s="868"/>
      <c r="CP11" s="868"/>
      <c r="CQ11" s="869"/>
      <c r="CR11" s="867">
        <v>40</v>
      </c>
      <c r="CS11" s="868"/>
      <c r="CT11" s="868"/>
      <c r="CU11" s="868"/>
      <c r="CV11" s="869"/>
      <c r="CW11" s="867" t="s">
        <v>611</v>
      </c>
      <c r="CX11" s="868"/>
      <c r="CY11" s="868"/>
      <c r="CZ11" s="868"/>
      <c r="DA11" s="869"/>
      <c r="DB11" s="867" t="s">
        <v>611</v>
      </c>
      <c r="DC11" s="868"/>
      <c r="DD11" s="868"/>
      <c r="DE11" s="868"/>
      <c r="DF11" s="869"/>
      <c r="DG11" s="867" t="s">
        <v>611</v>
      </c>
      <c r="DH11" s="868"/>
      <c r="DI11" s="868"/>
      <c r="DJ11" s="868"/>
      <c r="DK11" s="869"/>
      <c r="DL11" s="867" t="s">
        <v>611</v>
      </c>
      <c r="DM11" s="868"/>
      <c r="DN11" s="868"/>
      <c r="DO11" s="868"/>
      <c r="DP11" s="869"/>
      <c r="DQ11" s="867" t="s">
        <v>611</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607</v>
      </c>
      <c r="BT12" s="855"/>
      <c r="BU12" s="855"/>
      <c r="BV12" s="855"/>
      <c r="BW12" s="855"/>
      <c r="BX12" s="855"/>
      <c r="BY12" s="855"/>
      <c r="BZ12" s="855"/>
      <c r="CA12" s="855"/>
      <c r="CB12" s="855"/>
      <c r="CC12" s="855"/>
      <c r="CD12" s="855"/>
      <c r="CE12" s="855"/>
      <c r="CF12" s="855"/>
      <c r="CG12" s="856"/>
      <c r="CH12" s="867">
        <v>-98</v>
      </c>
      <c r="CI12" s="868"/>
      <c r="CJ12" s="868"/>
      <c r="CK12" s="868"/>
      <c r="CL12" s="869"/>
      <c r="CM12" s="867">
        <v>-20</v>
      </c>
      <c r="CN12" s="868"/>
      <c r="CO12" s="868"/>
      <c r="CP12" s="868"/>
      <c r="CQ12" s="869"/>
      <c r="CR12" s="867">
        <v>11</v>
      </c>
      <c r="CS12" s="868"/>
      <c r="CT12" s="868"/>
      <c r="CU12" s="868"/>
      <c r="CV12" s="869"/>
      <c r="CW12" s="867">
        <v>10</v>
      </c>
      <c r="CX12" s="868"/>
      <c r="CY12" s="868"/>
      <c r="CZ12" s="868"/>
      <c r="DA12" s="869"/>
      <c r="DB12" s="867" t="s">
        <v>611</v>
      </c>
      <c r="DC12" s="868"/>
      <c r="DD12" s="868"/>
      <c r="DE12" s="868"/>
      <c r="DF12" s="869"/>
      <c r="DG12" s="867" t="s">
        <v>611</v>
      </c>
      <c r="DH12" s="868"/>
      <c r="DI12" s="868"/>
      <c r="DJ12" s="868"/>
      <c r="DK12" s="869"/>
      <c r="DL12" s="867" t="s">
        <v>611</v>
      </c>
      <c r="DM12" s="868"/>
      <c r="DN12" s="868"/>
      <c r="DO12" s="868"/>
      <c r="DP12" s="869"/>
      <c r="DQ12" s="867" t="s">
        <v>611</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396</v>
      </c>
      <c r="B23" s="876" t="s">
        <v>397</v>
      </c>
      <c r="C23" s="877"/>
      <c r="D23" s="877"/>
      <c r="E23" s="877"/>
      <c r="F23" s="877"/>
      <c r="G23" s="877"/>
      <c r="H23" s="877"/>
      <c r="I23" s="877"/>
      <c r="J23" s="877"/>
      <c r="K23" s="877"/>
      <c r="L23" s="877"/>
      <c r="M23" s="877"/>
      <c r="N23" s="877"/>
      <c r="O23" s="877"/>
      <c r="P23" s="878"/>
      <c r="Q23" s="879">
        <v>80024</v>
      </c>
      <c r="R23" s="880"/>
      <c r="S23" s="880"/>
      <c r="T23" s="880"/>
      <c r="U23" s="880"/>
      <c r="V23" s="880">
        <v>77510</v>
      </c>
      <c r="W23" s="880"/>
      <c r="X23" s="880"/>
      <c r="Y23" s="880"/>
      <c r="Z23" s="880"/>
      <c r="AA23" s="880">
        <v>2514</v>
      </c>
      <c r="AB23" s="880"/>
      <c r="AC23" s="880"/>
      <c r="AD23" s="880"/>
      <c r="AE23" s="881"/>
      <c r="AF23" s="882">
        <v>2222</v>
      </c>
      <c r="AG23" s="880"/>
      <c r="AH23" s="880"/>
      <c r="AI23" s="880"/>
      <c r="AJ23" s="883"/>
      <c r="AK23" s="884"/>
      <c r="AL23" s="885"/>
      <c r="AM23" s="885"/>
      <c r="AN23" s="885"/>
      <c r="AO23" s="885"/>
      <c r="AP23" s="880">
        <v>69356</v>
      </c>
      <c r="AQ23" s="880"/>
      <c r="AR23" s="880"/>
      <c r="AS23" s="880"/>
      <c r="AT23" s="880"/>
      <c r="AU23" s="886"/>
      <c r="AV23" s="886"/>
      <c r="AW23" s="886"/>
      <c r="AX23" s="886"/>
      <c r="AY23" s="887"/>
      <c r="AZ23" s="895" t="s">
        <v>234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16353</v>
      </c>
      <c r="R28" s="909"/>
      <c r="S28" s="909"/>
      <c r="T28" s="909"/>
      <c r="U28" s="909"/>
      <c r="V28" s="909">
        <v>14062</v>
      </c>
      <c r="W28" s="909"/>
      <c r="X28" s="909"/>
      <c r="Y28" s="909"/>
      <c r="Z28" s="909"/>
      <c r="AA28" s="909">
        <v>2291</v>
      </c>
      <c r="AB28" s="909"/>
      <c r="AC28" s="909"/>
      <c r="AD28" s="909"/>
      <c r="AE28" s="910"/>
      <c r="AF28" s="911">
        <v>2291</v>
      </c>
      <c r="AG28" s="909"/>
      <c r="AH28" s="909"/>
      <c r="AI28" s="909"/>
      <c r="AJ28" s="912"/>
      <c r="AK28" s="913">
        <v>1074</v>
      </c>
      <c r="AL28" s="904"/>
      <c r="AM28" s="904"/>
      <c r="AN28" s="904"/>
      <c r="AO28" s="904"/>
      <c r="AP28" s="904" t="s">
        <v>608</v>
      </c>
      <c r="AQ28" s="904"/>
      <c r="AR28" s="904"/>
      <c r="AS28" s="904"/>
      <c r="AT28" s="904"/>
      <c r="AU28" s="904" t="s">
        <v>608</v>
      </c>
      <c r="AV28" s="904"/>
      <c r="AW28" s="904"/>
      <c r="AX28" s="904"/>
      <c r="AY28" s="904"/>
      <c r="AZ28" s="905" t="s">
        <v>608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37</v>
      </c>
      <c r="R29" s="845"/>
      <c r="S29" s="845"/>
      <c r="T29" s="845"/>
      <c r="U29" s="845"/>
      <c r="V29" s="845">
        <v>37</v>
      </c>
      <c r="W29" s="845"/>
      <c r="X29" s="845"/>
      <c r="Y29" s="845"/>
      <c r="Z29" s="845"/>
      <c r="AA29" s="845" t="s">
        <v>608</v>
      </c>
      <c r="AB29" s="845"/>
      <c r="AC29" s="845"/>
      <c r="AD29" s="845"/>
      <c r="AE29" s="846"/>
      <c r="AF29" s="847" t="s">
        <v>234</v>
      </c>
      <c r="AG29" s="848"/>
      <c r="AH29" s="848"/>
      <c r="AI29" s="848"/>
      <c r="AJ29" s="849"/>
      <c r="AK29" s="916" t="s">
        <v>611</v>
      </c>
      <c r="AL29" s="917"/>
      <c r="AM29" s="917"/>
      <c r="AN29" s="917"/>
      <c r="AO29" s="917"/>
      <c r="AP29" s="917" t="s">
        <v>608</v>
      </c>
      <c r="AQ29" s="917"/>
      <c r="AR29" s="917"/>
      <c r="AS29" s="917"/>
      <c r="AT29" s="917"/>
      <c r="AU29" s="917" t="s">
        <v>608</v>
      </c>
      <c r="AV29" s="917"/>
      <c r="AW29" s="917"/>
      <c r="AX29" s="917"/>
      <c r="AY29" s="917"/>
      <c r="AZ29" s="918" t="s">
        <v>608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2231</v>
      </c>
      <c r="R30" s="845"/>
      <c r="S30" s="845"/>
      <c r="T30" s="845"/>
      <c r="U30" s="845"/>
      <c r="V30" s="845">
        <v>2162</v>
      </c>
      <c r="W30" s="845"/>
      <c r="X30" s="845"/>
      <c r="Y30" s="845"/>
      <c r="Z30" s="845"/>
      <c r="AA30" s="845">
        <v>69</v>
      </c>
      <c r="AB30" s="845"/>
      <c r="AC30" s="845"/>
      <c r="AD30" s="845"/>
      <c r="AE30" s="846"/>
      <c r="AF30" s="847">
        <v>69</v>
      </c>
      <c r="AG30" s="848"/>
      <c r="AH30" s="848"/>
      <c r="AI30" s="848"/>
      <c r="AJ30" s="849"/>
      <c r="AK30" s="916">
        <v>422</v>
      </c>
      <c r="AL30" s="917"/>
      <c r="AM30" s="917"/>
      <c r="AN30" s="917"/>
      <c r="AO30" s="917"/>
      <c r="AP30" s="917" t="s">
        <v>608</v>
      </c>
      <c r="AQ30" s="917"/>
      <c r="AR30" s="917"/>
      <c r="AS30" s="917"/>
      <c r="AT30" s="917"/>
      <c r="AU30" s="917" t="s">
        <v>608</v>
      </c>
      <c r="AV30" s="917"/>
      <c r="AW30" s="917"/>
      <c r="AX30" s="917"/>
      <c r="AY30" s="917"/>
      <c r="AZ30" s="918" t="s">
        <v>608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15581</v>
      </c>
      <c r="R31" s="845"/>
      <c r="S31" s="845"/>
      <c r="T31" s="845"/>
      <c r="U31" s="845"/>
      <c r="V31" s="845">
        <v>13697</v>
      </c>
      <c r="W31" s="845"/>
      <c r="X31" s="845"/>
      <c r="Y31" s="845"/>
      <c r="Z31" s="845"/>
      <c r="AA31" s="845">
        <v>1883</v>
      </c>
      <c r="AB31" s="845"/>
      <c r="AC31" s="845"/>
      <c r="AD31" s="845"/>
      <c r="AE31" s="846"/>
      <c r="AF31" s="847">
        <v>1883</v>
      </c>
      <c r="AG31" s="848"/>
      <c r="AH31" s="848"/>
      <c r="AI31" s="848"/>
      <c r="AJ31" s="849"/>
      <c r="AK31" s="916">
        <v>2208</v>
      </c>
      <c r="AL31" s="917"/>
      <c r="AM31" s="917"/>
      <c r="AN31" s="917"/>
      <c r="AO31" s="917"/>
      <c r="AP31" s="917" t="s">
        <v>608</v>
      </c>
      <c r="AQ31" s="917"/>
      <c r="AR31" s="917"/>
      <c r="AS31" s="917"/>
      <c r="AT31" s="917"/>
      <c r="AU31" s="917" t="s">
        <v>608</v>
      </c>
      <c r="AV31" s="917"/>
      <c r="AW31" s="917"/>
      <c r="AX31" s="917"/>
      <c r="AY31" s="917"/>
      <c r="AZ31" s="918" t="s">
        <v>608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80</v>
      </c>
      <c r="R32" s="845"/>
      <c r="S32" s="845"/>
      <c r="T32" s="845"/>
      <c r="U32" s="845"/>
      <c r="V32" s="845">
        <v>70</v>
      </c>
      <c r="W32" s="845"/>
      <c r="X32" s="845"/>
      <c r="Y32" s="845"/>
      <c r="Z32" s="845"/>
      <c r="AA32" s="845">
        <v>11</v>
      </c>
      <c r="AB32" s="845"/>
      <c r="AC32" s="845"/>
      <c r="AD32" s="845"/>
      <c r="AE32" s="846"/>
      <c r="AF32" s="847">
        <v>11</v>
      </c>
      <c r="AG32" s="848"/>
      <c r="AH32" s="848"/>
      <c r="AI32" s="848"/>
      <c r="AJ32" s="849"/>
      <c r="AK32" s="916" t="s">
        <v>608</v>
      </c>
      <c r="AL32" s="917"/>
      <c r="AM32" s="917"/>
      <c r="AN32" s="917"/>
      <c r="AO32" s="917"/>
      <c r="AP32" s="917" t="s">
        <v>608</v>
      </c>
      <c r="AQ32" s="917"/>
      <c r="AR32" s="917"/>
      <c r="AS32" s="917"/>
      <c r="AT32" s="917"/>
      <c r="AU32" s="917" t="s">
        <v>608</v>
      </c>
      <c r="AV32" s="917"/>
      <c r="AW32" s="917"/>
      <c r="AX32" s="917"/>
      <c r="AY32" s="917"/>
      <c r="AZ32" s="918" t="s">
        <v>608</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21067</v>
      </c>
      <c r="R33" s="845"/>
      <c r="S33" s="845"/>
      <c r="T33" s="845"/>
      <c r="U33" s="845"/>
      <c r="V33" s="845">
        <v>19896</v>
      </c>
      <c r="W33" s="845"/>
      <c r="X33" s="845"/>
      <c r="Y33" s="845"/>
      <c r="Z33" s="845"/>
      <c r="AA33" s="845">
        <v>1170</v>
      </c>
      <c r="AB33" s="845"/>
      <c r="AC33" s="845"/>
      <c r="AD33" s="845"/>
      <c r="AE33" s="846"/>
      <c r="AF33" s="847">
        <v>1170</v>
      </c>
      <c r="AG33" s="848"/>
      <c r="AH33" s="848"/>
      <c r="AI33" s="848"/>
      <c r="AJ33" s="849"/>
      <c r="AK33" s="916" t="s">
        <v>608</v>
      </c>
      <c r="AL33" s="917"/>
      <c r="AM33" s="917"/>
      <c r="AN33" s="917"/>
      <c r="AO33" s="917"/>
      <c r="AP33" s="917" t="s">
        <v>608</v>
      </c>
      <c r="AQ33" s="917"/>
      <c r="AR33" s="917"/>
      <c r="AS33" s="917"/>
      <c r="AT33" s="917"/>
      <c r="AU33" s="917" t="s">
        <v>608</v>
      </c>
      <c r="AV33" s="917"/>
      <c r="AW33" s="917"/>
      <c r="AX33" s="917"/>
      <c r="AY33" s="917"/>
      <c r="AZ33" s="918" t="s">
        <v>608</v>
      </c>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414</v>
      </c>
      <c r="C34" s="842"/>
      <c r="D34" s="842"/>
      <c r="E34" s="842"/>
      <c r="F34" s="842"/>
      <c r="G34" s="842"/>
      <c r="H34" s="842"/>
      <c r="I34" s="842"/>
      <c r="J34" s="842"/>
      <c r="K34" s="842"/>
      <c r="L34" s="842"/>
      <c r="M34" s="842"/>
      <c r="N34" s="842"/>
      <c r="O34" s="842"/>
      <c r="P34" s="843"/>
      <c r="Q34" s="844">
        <v>34776</v>
      </c>
      <c r="R34" s="845"/>
      <c r="S34" s="845"/>
      <c r="T34" s="845"/>
      <c r="U34" s="845"/>
      <c r="V34" s="845">
        <v>34208</v>
      </c>
      <c r="W34" s="845"/>
      <c r="X34" s="845"/>
      <c r="Y34" s="845"/>
      <c r="Z34" s="845"/>
      <c r="AA34" s="845">
        <v>568</v>
      </c>
      <c r="AB34" s="845"/>
      <c r="AC34" s="845"/>
      <c r="AD34" s="845"/>
      <c r="AE34" s="846"/>
      <c r="AF34" s="847">
        <v>27857</v>
      </c>
      <c r="AG34" s="848"/>
      <c r="AH34" s="848"/>
      <c r="AI34" s="848"/>
      <c r="AJ34" s="849"/>
      <c r="AK34" s="916">
        <v>590</v>
      </c>
      <c r="AL34" s="917"/>
      <c r="AM34" s="917"/>
      <c r="AN34" s="917"/>
      <c r="AO34" s="917"/>
      <c r="AP34" s="917">
        <v>4580</v>
      </c>
      <c r="AQ34" s="917"/>
      <c r="AR34" s="917"/>
      <c r="AS34" s="917"/>
      <c r="AT34" s="917"/>
      <c r="AU34" s="917">
        <v>1910</v>
      </c>
      <c r="AV34" s="917"/>
      <c r="AW34" s="917"/>
      <c r="AX34" s="917"/>
      <c r="AY34" s="917"/>
      <c r="AZ34" s="918" t="s">
        <v>608</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416</v>
      </c>
      <c r="C35" s="842"/>
      <c r="D35" s="842"/>
      <c r="E35" s="842"/>
      <c r="F35" s="842"/>
      <c r="G35" s="842"/>
      <c r="H35" s="842"/>
      <c r="I35" s="842"/>
      <c r="J35" s="842"/>
      <c r="K35" s="842"/>
      <c r="L35" s="842"/>
      <c r="M35" s="842"/>
      <c r="N35" s="842"/>
      <c r="O35" s="842"/>
      <c r="P35" s="843"/>
      <c r="Q35" s="844">
        <v>2163</v>
      </c>
      <c r="R35" s="845"/>
      <c r="S35" s="845"/>
      <c r="T35" s="845"/>
      <c r="U35" s="845"/>
      <c r="V35" s="845">
        <v>1724</v>
      </c>
      <c r="W35" s="845"/>
      <c r="X35" s="845"/>
      <c r="Y35" s="845"/>
      <c r="Z35" s="845"/>
      <c r="AA35" s="845">
        <v>439</v>
      </c>
      <c r="AB35" s="845"/>
      <c r="AC35" s="845"/>
      <c r="AD35" s="845"/>
      <c r="AE35" s="846"/>
      <c r="AF35" s="847">
        <v>2071</v>
      </c>
      <c r="AG35" s="848"/>
      <c r="AH35" s="848"/>
      <c r="AI35" s="848"/>
      <c r="AJ35" s="849"/>
      <c r="AK35" s="916">
        <v>19</v>
      </c>
      <c r="AL35" s="917"/>
      <c r="AM35" s="917"/>
      <c r="AN35" s="917"/>
      <c r="AO35" s="917"/>
      <c r="AP35" s="917">
        <v>4605</v>
      </c>
      <c r="AQ35" s="917"/>
      <c r="AR35" s="917"/>
      <c r="AS35" s="917"/>
      <c r="AT35" s="917"/>
      <c r="AU35" s="917">
        <v>28</v>
      </c>
      <c r="AV35" s="917"/>
      <c r="AW35" s="917"/>
      <c r="AX35" s="917"/>
      <c r="AY35" s="917"/>
      <c r="AZ35" s="918" t="s">
        <v>608</v>
      </c>
      <c r="BA35" s="918"/>
      <c r="BB35" s="918"/>
      <c r="BC35" s="918"/>
      <c r="BD35" s="918"/>
      <c r="BE35" s="914" t="s">
        <v>415</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417</v>
      </c>
      <c r="C36" s="842"/>
      <c r="D36" s="842"/>
      <c r="E36" s="842"/>
      <c r="F36" s="842"/>
      <c r="G36" s="842"/>
      <c r="H36" s="842"/>
      <c r="I36" s="842"/>
      <c r="J36" s="842"/>
      <c r="K36" s="842"/>
      <c r="L36" s="842"/>
      <c r="M36" s="842"/>
      <c r="N36" s="842"/>
      <c r="O36" s="842"/>
      <c r="P36" s="843"/>
      <c r="Q36" s="844">
        <v>146</v>
      </c>
      <c r="R36" s="845"/>
      <c r="S36" s="845"/>
      <c r="T36" s="845"/>
      <c r="U36" s="845"/>
      <c r="V36" s="845">
        <v>146</v>
      </c>
      <c r="W36" s="845"/>
      <c r="X36" s="845"/>
      <c r="Y36" s="845"/>
      <c r="Z36" s="845"/>
      <c r="AA36" s="845" t="s">
        <v>611</v>
      </c>
      <c r="AB36" s="845"/>
      <c r="AC36" s="845"/>
      <c r="AD36" s="845"/>
      <c r="AE36" s="846"/>
      <c r="AF36" s="847">
        <v>11</v>
      </c>
      <c r="AG36" s="848"/>
      <c r="AH36" s="848"/>
      <c r="AI36" s="848"/>
      <c r="AJ36" s="849"/>
      <c r="AK36" s="916">
        <v>49</v>
      </c>
      <c r="AL36" s="917"/>
      <c r="AM36" s="917"/>
      <c r="AN36" s="917"/>
      <c r="AO36" s="917"/>
      <c r="AP36" s="917">
        <v>973</v>
      </c>
      <c r="AQ36" s="917"/>
      <c r="AR36" s="917"/>
      <c r="AS36" s="917"/>
      <c r="AT36" s="917"/>
      <c r="AU36" s="917">
        <v>610</v>
      </c>
      <c r="AV36" s="917"/>
      <c r="AW36" s="917"/>
      <c r="AX36" s="917"/>
      <c r="AY36" s="917"/>
      <c r="AZ36" s="918" t="s">
        <v>608</v>
      </c>
      <c r="BA36" s="918"/>
      <c r="BB36" s="918"/>
      <c r="BC36" s="918"/>
      <c r="BD36" s="918"/>
      <c r="BE36" s="914" t="s">
        <v>418</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t="s">
        <v>419</v>
      </c>
      <c r="C37" s="842"/>
      <c r="D37" s="842"/>
      <c r="E37" s="842"/>
      <c r="F37" s="842"/>
      <c r="G37" s="842"/>
      <c r="H37" s="842"/>
      <c r="I37" s="842"/>
      <c r="J37" s="842"/>
      <c r="K37" s="842"/>
      <c r="L37" s="842"/>
      <c r="M37" s="842"/>
      <c r="N37" s="842"/>
      <c r="O37" s="842"/>
      <c r="P37" s="843"/>
      <c r="Q37" s="844">
        <v>4205</v>
      </c>
      <c r="R37" s="845"/>
      <c r="S37" s="845"/>
      <c r="T37" s="845"/>
      <c r="U37" s="845"/>
      <c r="V37" s="845">
        <v>4083</v>
      </c>
      <c r="W37" s="845"/>
      <c r="X37" s="845"/>
      <c r="Y37" s="845"/>
      <c r="Z37" s="845"/>
      <c r="AA37" s="845">
        <v>122</v>
      </c>
      <c r="AB37" s="845"/>
      <c r="AC37" s="845"/>
      <c r="AD37" s="845"/>
      <c r="AE37" s="846"/>
      <c r="AF37" s="847">
        <v>324</v>
      </c>
      <c r="AG37" s="848"/>
      <c r="AH37" s="848"/>
      <c r="AI37" s="848"/>
      <c r="AJ37" s="849"/>
      <c r="AK37" s="916">
        <v>1497</v>
      </c>
      <c r="AL37" s="917"/>
      <c r="AM37" s="917"/>
      <c r="AN37" s="917"/>
      <c r="AO37" s="917"/>
      <c r="AP37" s="917">
        <v>31391</v>
      </c>
      <c r="AQ37" s="917"/>
      <c r="AR37" s="917"/>
      <c r="AS37" s="917"/>
      <c r="AT37" s="917"/>
      <c r="AU37" s="917">
        <v>12494</v>
      </c>
      <c r="AV37" s="917"/>
      <c r="AW37" s="917"/>
      <c r="AX37" s="917"/>
      <c r="AY37" s="917"/>
      <c r="AZ37" s="918" t="s">
        <v>608</v>
      </c>
      <c r="BA37" s="918"/>
      <c r="BB37" s="918"/>
      <c r="BC37" s="918"/>
      <c r="BD37" s="918"/>
      <c r="BE37" s="914" t="s">
        <v>415</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t="s">
        <v>420</v>
      </c>
      <c r="C38" s="842"/>
      <c r="D38" s="842"/>
      <c r="E38" s="842"/>
      <c r="F38" s="842"/>
      <c r="G38" s="842"/>
      <c r="H38" s="842"/>
      <c r="I38" s="842"/>
      <c r="J38" s="842"/>
      <c r="K38" s="842"/>
      <c r="L38" s="842"/>
      <c r="M38" s="842"/>
      <c r="N38" s="842"/>
      <c r="O38" s="842"/>
      <c r="P38" s="843"/>
      <c r="Q38" s="844">
        <v>331</v>
      </c>
      <c r="R38" s="845"/>
      <c r="S38" s="845"/>
      <c r="T38" s="845"/>
      <c r="U38" s="845"/>
      <c r="V38" s="845">
        <v>331</v>
      </c>
      <c r="W38" s="845"/>
      <c r="X38" s="845"/>
      <c r="Y38" s="845"/>
      <c r="Z38" s="845"/>
      <c r="AA38" s="845" t="s">
        <v>611</v>
      </c>
      <c r="AB38" s="845"/>
      <c r="AC38" s="845"/>
      <c r="AD38" s="845"/>
      <c r="AE38" s="846"/>
      <c r="AF38" s="847">
        <v>3</v>
      </c>
      <c r="AG38" s="848"/>
      <c r="AH38" s="848"/>
      <c r="AI38" s="848"/>
      <c r="AJ38" s="849"/>
      <c r="AK38" s="916">
        <v>164</v>
      </c>
      <c r="AL38" s="917"/>
      <c r="AM38" s="917"/>
      <c r="AN38" s="917"/>
      <c r="AO38" s="917"/>
      <c r="AP38" s="917">
        <v>1174</v>
      </c>
      <c r="AQ38" s="917"/>
      <c r="AR38" s="917"/>
      <c r="AS38" s="917"/>
      <c r="AT38" s="917"/>
      <c r="AU38" s="917">
        <v>1162</v>
      </c>
      <c r="AV38" s="917"/>
      <c r="AW38" s="917"/>
      <c r="AX38" s="917"/>
      <c r="AY38" s="917"/>
      <c r="AZ38" s="918" t="s">
        <v>608</v>
      </c>
      <c r="BA38" s="918"/>
      <c r="BB38" s="918"/>
      <c r="BC38" s="918"/>
      <c r="BD38" s="918"/>
      <c r="BE38" s="914" t="s">
        <v>421</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t="s">
        <v>422</v>
      </c>
      <c r="C39" s="842"/>
      <c r="D39" s="842"/>
      <c r="E39" s="842"/>
      <c r="F39" s="842"/>
      <c r="G39" s="842"/>
      <c r="H39" s="842"/>
      <c r="I39" s="842"/>
      <c r="J39" s="842"/>
      <c r="K39" s="842"/>
      <c r="L39" s="842"/>
      <c r="M39" s="842"/>
      <c r="N39" s="842"/>
      <c r="O39" s="842"/>
      <c r="P39" s="843"/>
      <c r="Q39" s="844">
        <v>91</v>
      </c>
      <c r="R39" s="845"/>
      <c r="S39" s="845"/>
      <c r="T39" s="845"/>
      <c r="U39" s="845"/>
      <c r="V39" s="845">
        <v>91</v>
      </c>
      <c r="W39" s="845"/>
      <c r="X39" s="845"/>
      <c r="Y39" s="845"/>
      <c r="Z39" s="845"/>
      <c r="AA39" s="845" t="s">
        <v>611</v>
      </c>
      <c r="AB39" s="845"/>
      <c r="AC39" s="845"/>
      <c r="AD39" s="845"/>
      <c r="AE39" s="846"/>
      <c r="AF39" s="847">
        <v>9</v>
      </c>
      <c r="AG39" s="848"/>
      <c r="AH39" s="848"/>
      <c r="AI39" s="848"/>
      <c r="AJ39" s="849"/>
      <c r="AK39" s="916">
        <v>58</v>
      </c>
      <c r="AL39" s="917"/>
      <c r="AM39" s="917"/>
      <c r="AN39" s="917"/>
      <c r="AO39" s="917"/>
      <c r="AP39" s="917">
        <v>280</v>
      </c>
      <c r="AQ39" s="917"/>
      <c r="AR39" s="917"/>
      <c r="AS39" s="917"/>
      <c r="AT39" s="917"/>
      <c r="AU39" s="917">
        <v>264</v>
      </c>
      <c r="AV39" s="917"/>
      <c r="AW39" s="917"/>
      <c r="AX39" s="917"/>
      <c r="AY39" s="917"/>
      <c r="AZ39" s="918" t="s">
        <v>608</v>
      </c>
      <c r="BA39" s="918"/>
      <c r="BB39" s="918"/>
      <c r="BC39" s="918"/>
      <c r="BD39" s="918"/>
      <c r="BE39" s="914" t="s">
        <v>415</v>
      </c>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t="s">
        <v>423</v>
      </c>
      <c r="C40" s="842"/>
      <c r="D40" s="842"/>
      <c r="E40" s="842"/>
      <c r="F40" s="842"/>
      <c r="G40" s="842"/>
      <c r="H40" s="842"/>
      <c r="I40" s="842"/>
      <c r="J40" s="842"/>
      <c r="K40" s="842"/>
      <c r="L40" s="842"/>
      <c r="M40" s="842"/>
      <c r="N40" s="842"/>
      <c r="O40" s="842"/>
      <c r="P40" s="843"/>
      <c r="Q40" s="844">
        <v>62</v>
      </c>
      <c r="R40" s="845"/>
      <c r="S40" s="845"/>
      <c r="T40" s="845"/>
      <c r="U40" s="845"/>
      <c r="V40" s="845">
        <v>62</v>
      </c>
      <c r="W40" s="845"/>
      <c r="X40" s="845"/>
      <c r="Y40" s="845"/>
      <c r="Z40" s="845"/>
      <c r="AA40" s="845" t="s">
        <v>611</v>
      </c>
      <c r="AB40" s="845"/>
      <c r="AC40" s="845"/>
      <c r="AD40" s="845"/>
      <c r="AE40" s="846"/>
      <c r="AF40" s="847" t="s">
        <v>234</v>
      </c>
      <c r="AG40" s="848"/>
      <c r="AH40" s="848"/>
      <c r="AI40" s="848"/>
      <c r="AJ40" s="849"/>
      <c r="AK40" s="916">
        <v>27</v>
      </c>
      <c r="AL40" s="917"/>
      <c r="AM40" s="917"/>
      <c r="AN40" s="917"/>
      <c r="AO40" s="917"/>
      <c r="AP40" s="917">
        <v>27</v>
      </c>
      <c r="AQ40" s="917"/>
      <c r="AR40" s="917"/>
      <c r="AS40" s="917"/>
      <c r="AT40" s="917"/>
      <c r="AU40" s="917">
        <v>19</v>
      </c>
      <c r="AV40" s="917"/>
      <c r="AW40" s="917"/>
      <c r="AX40" s="917"/>
      <c r="AY40" s="917"/>
      <c r="AZ40" s="918" t="s">
        <v>608</v>
      </c>
      <c r="BA40" s="918"/>
      <c r="BB40" s="918"/>
      <c r="BC40" s="918"/>
      <c r="BD40" s="918"/>
      <c r="BE40" s="914" t="s">
        <v>424</v>
      </c>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396</v>
      </c>
      <c r="B63" s="876" t="s">
        <v>426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35700</v>
      </c>
      <c r="AG63" s="928"/>
      <c r="AH63" s="928"/>
      <c r="AI63" s="928"/>
      <c r="AJ63" s="929"/>
      <c r="AK63" s="930"/>
      <c r="AL63" s="925"/>
      <c r="AM63" s="925"/>
      <c r="AN63" s="925"/>
      <c r="AO63" s="925"/>
      <c r="AP63" s="928">
        <v>43029</v>
      </c>
      <c r="AQ63" s="928"/>
      <c r="AR63" s="928"/>
      <c r="AS63" s="928"/>
      <c r="AT63" s="928"/>
      <c r="AU63" s="928">
        <v>16486</v>
      </c>
      <c r="AV63" s="928"/>
      <c r="AW63" s="928"/>
      <c r="AX63" s="928"/>
      <c r="AY63" s="928"/>
      <c r="AZ63" s="932"/>
      <c r="BA63" s="932"/>
      <c r="BB63" s="932"/>
      <c r="BC63" s="932"/>
      <c r="BD63" s="932"/>
      <c r="BE63" s="933"/>
      <c r="BF63" s="933"/>
      <c r="BG63" s="933"/>
      <c r="BH63" s="933"/>
      <c r="BI63" s="934"/>
      <c r="BJ63" s="935" t="s">
        <v>427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429</v>
      </c>
      <c r="B66" s="827"/>
      <c r="C66" s="827"/>
      <c r="D66" s="827"/>
      <c r="E66" s="827"/>
      <c r="F66" s="827"/>
      <c r="G66" s="827"/>
      <c r="H66" s="827"/>
      <c r="I66" s="827"/>
      <c r="J66" s="827"/>
      <c r="K66" s="827"/>
      <c r="L66" s="827"/>
      <c r="M66" s="827"/>
      <c r="N66" s="827"/>
      <c r="O66" s="827"/>
      <c r="P66" s="828"/>
      <c r="Q66" s="803" t="s">
        <v>400</v>
      </c>
      <c r="R66" s="804"/>
      <c r="S66" s="804"/>
      <c r="T66" s="804"/>
      <c r="U66" s="805"/>
      <c r="V66" s="803" t="s">
        <v>401</v>
      </c>
      <c r="W66" s="804"/>
      <c r="X66" s="804"/>
      <c r="Y66" s="804"/>
      <c r="Z66" s="805"/>
      <c r="AA66" s="803" t="s">
        <v>430</v>
      </c>
      <c r="AB66" s="804"/>
      <c r="AC66" s="804"/>
      <c r="AD66" s="804"/>
      <c r="AE66" s="805"/>
      <c r="AF66" s="938" t="s">
        <v>431</v>
      </c>
      <c r="AG66" s="899"/>
      <c r="AH66" s="899"/>
      <c r="AI66" s="899"/>
      <c r="AJ66" s="939"/>
      <c r="AK66" s="803" t="s">
        <v>432</v>
      </c>
      <c r="AL66" s="827"/>
      <c r="AM66" s="827"/>
      <c r="AN66" s="827"/>
      <c r="AO66" s="828"/>
      <c r="AP66" s="803" t="s">
        <v>433</v>
      </c>
      <c r="AQ66" s="804"/>
      <c r="AR66" s="804"/>
      <c r="AS66" s="804"/>
      <c r="AT66" s="805"/>
      <c r="AU66" s="803" t="s">
        <v>434</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589</v>
      </c>
      <c r="C68" s="956"/>
      <c r="D68" s="956"/>
      <c r="E68" s="956"/>
      <c r="F68" s="956"/>
      <c r="G68" s="956"/>
      <c r="H68" s="956"/>
      <c r="I68" s="956"/>
      <c r="J68" s="956"/>
      <c r="K68" s="956"/>
      <c r="L68" s="956"/>
      <c r="M68" s="956"/>
      <c r="N68" s="956"/>
      <c r="O68" s="956"/>
      <c r="P68" s="957"/>
      <c r="Q68" s="958">
        <v>3123</v>
      </c>
      <c r="R68" s="952"/>
      <c r="S68" s="952"/>
      <c r="T68" s="952"/>
      <c r="U68" s="952"/>
      <c r="V68" s="952">
        <v>2943</v>
      </c>
      <c r="W68" s="952"/>
      <c r="X68" s="952"/>
      <c r="Y68" s="952"/>
      <c r="Z68" s="952"/>
      <c r="AA68" s="952">
        <v>181</v>
      </c>
      <c r="AB68" s="952"/>
      <c r="AC68" s="952"/>
      <c r="AD68" s="952"/>
      <c r="AE68" s="952"/>
      <c r="AF68" s="952">
        <v>181</v>
      </c>
      <c r="AG68" s="952"/>
      <c r="AH68" s="952"/>
      <c r="AI68" s="952"/>
      <c r="AJ68" s="952"/>
      <c r="AK68" s="952">
        <v>102</v>
      </c>
      <c r="AL68" s="952"/>
      <c r="AM68" s="952"/>
      <c r="AN68" s="952"/>
      <c r="AO68" s="952"/>
      <c r="AP68" s="952">
        <v>1821</v>
      </c>
      <c r="AQ68" s="952"/>
      <c r="AR68" s="952"/>
      <c r="AS68" s="952"/>
      <c r="AT68" s="952"/>
      <c r="AU68" s="952">
        <v>1132</v>
      </c>
      <c r="AV68" s="952"/>
      <c r="AW68" s="952"/>
      <c r="AX68" s="952"/>
      <c r="AY68" s="952"/>
      <c r="AZ68" s="953" t="s">
        <v>612</v>
      </c>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590</v>
      </c>
      <c r="C69" s="960"/>
      <c r="D69" s="960"/>
      <c r="E69" s="960"/>
      <c r="F69" s="960"/>
      <c r="G69" s="960"/>
      <c r="H69" s="960"/>
      <c r="I69" s="960"/>
      <c r="J69" s="960"/>
      <c r="K69" s="960"/>
      <c r="L69" s="960"/>
      <c r="M69" s="960"/>
      <c r="N69" s="960"/>
      <c r="O69" s="960"/>
      <c r="P69" s="961"/>
      <c r="Q69" s="962">
        <v>557</v>
      </c>
      <c r="R69" s="917"/>
      <c r="S69" s="917"/>
      <c r="T69" s="917"/>
      <c r="U69" s="917"/>
      <c r="V69" s="917">
        <v>460</v>
      </c>
      <c r="W69" s="917"/>
      <c r="X69" s="917"/>
      <c r="Y69" s="917"/>
      <c r="Z69" s="917"/>
      <c r="AA69" s="917">
        <v>97</v>
      </c>
      <c r="AB69" s="917"/>
      <c r="AC69" s="917"/>
      <c r="AD69" s="917"/>
      <c r="AE69" s="917"/>
      <c r="AF69" s="917">
        <v>97</v>
      </c>
      <c r="AG69" s="917"/>
      <c r="AH69" s="917"/>
      <c r="AI69" s="917"/>
      <c r="AJ69" s="917"/>
      <c r="AK69" s="917">
        <v>7</v>
      </c>
      <c r="AL69" s="917"/>
      <c r="AM69" s="917"/>
      <c r="AN69" s="917"/>
      <c r="AO69" s="917"/>
      <c r="AP69" s="917" t="s">
        <v>611</v>
      </c>
      <c r="AQ69" s="917"/>
      <c r="AR69" s="917"/>
      <c r="AS69" s="917"/>
      <c r="AT69" s="917"/>
      <c r="AU69" s="917" t="s">
        <v>611</v>
      </c>
      <c r="AV69" s="917"/>
      <c r="AW69" s="917"/>
      <c r="AX69" s="917"/>
      <c r="AY69" s="917"/>
      <c r="AZ69" s="963" t="s">
        <v>613</v>
      </c>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591</v>
      </c>
      <c r="C70" s="960"/>
      <c r="D70" s="960"/>
      <c r="E70" s="960"/>
      <c r="F70" s="960"/>
      <c r="G70" s="960"/>
      <c r="H70" s="960"/>
      <c r="I70" s="960"/>
      <c r="J70" s="960"/>
      <c r="K70" s="960"/>
      <c r="L70" s="960"/>
      <c r="M70" s="960"/>
      <c r="N70" s="960"/>
      <c r="O70" s="960"/>
      <c r="P70" s="961"/>
      <c r="Q70" s="962">
        <v>547</v>
      </c>
      <c r="R70" s="917"/>
      <c r="S70" s="917"/>
      <c r="T70" s="917"/>
      <c r="U70" s="917"/>
      <c r="V70" s="917">
        <v>519</v>
      </c>
      <c r="W70" s="917"/>
      <c r="X70" s="917"/>
      <c r="Y70" s="917"/>
      <c r="Z70" s="917"/>
      <c r="AA70" s="917">
        <v>28</v>
      </c>
      <c r="AB70" s="917"/>
      <c r="AC70" s="917"/>
      <c r="AD70" s="917"/>
      <c r="AE70" s="917"/>
      <c r="AF70" s="917">
        <v>28</v>
      </c>
      <c r="AG70" s="917"/>
      <c r="AH70" s="917"/>
      <c r="AI70" s="917"/>
      <c r="AJ70" s="917"/>
      <c r="AK70" s="917" t="s">
        <v>611</v>
      </c>
      <c r="AL70" s="917"/>
      <c r="AM70" s="917"/>
      <c r="AN70" s="917"/>
      <c r="AO70" s="917"/>
      <c r="AP70" s="917">
        <v>10</v>
      </c>
      <c r="AQ70" s="917"/>
      <c r="AR70" s="917"/>
      <c r="AS70" s="917"/>
      <c r="AT70" s="917"/>
      <c r="AU70" s="917">
        <v>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592</v>
      </c>
      <c r="C71" s="960"/>
      <c r="D71" s="960"/>
      <c r="E71" s="960"/>
      <c r="F71" s="960"/>
      <c r="G71" s="960"/>
      <c r="H71" s="960"/>
      <c r="I71" s="960"/>
      <c r="J71" s="960"/>
      <c r="K71" s="960"/>
      <c r="L71" s="960"/>
      <c r="M71" s="960"/>
      <c r="N71" s="960"/>
      <c r="O71" s="960"/>
      <c r="P71" s="961"/>
      <c r="Q71" s="962">
        <v>1354</v>
      </c>
      <c r="R71" s="917"/>
      <c r="S71" s="917"/>
      <c r="T71" s="917"/>
      <c r="U71" s="917"/>
      <c r="V71" s="917">
        <v>1329</v>
      </c>
      <c r="W71" s="917"/>
      <c r="X71" s="917"/>
      <c r="Y71" s="917"/>
      <c r="Z71" s="917"/>
      <c r="AA71" s="917">
        <v>25</v>
      </c>
      <c r="AB71" s="917"/>
      <c r="AC71" s="917"/>
      <c r="AD71" s="917"/>
      <c r="AE71" s="917"/>
      <c r="AF71" s="917">
        <v>25</v>
      </c>
      <c r="AG71" s="917"/>
      <c r="AH71" s="917"/>
      <c r="AI71" s="917"/>
      <c r="AJ71" s="917"/>
      <c r="AK71" s="917">
        <v>1</v>
      </c>
      <c r="AL71" s="917"/>
      <c r="AM71" s="917"/>
      <c r="AN71" s="917"/>
      <c r="AO71" s="917"/>
      <c r="AP71" s="917">
        <v>1973</v>
      </c>
      <c r="AQ71" s="917"/>
      <c r="AR71" s="917"/>
      <c r="AS71" s="917"/>
      <c r="AT71" s="917"/>
      <c r="AU71" s="917">
        <v>192</v>
      </c>
      <c r="AV71" s="917"/>
      <c r="AW71" s="917"/>
      <c r="AX71" s="917"/>
      <c r="AY71" s="917"/>
      <c r="AZ71" s="963" t="s">
        <v>614</v>
      </c>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593</v>
      </c>
      <c r="C72" s="960"/>
      <c r="D72" s="960"/>
      <c r="E72" s="960"/>
      <c r="F72" s="960"/>
      <c r="G72" s="960"/>
      <c r="H72" s="960"/>
      <c r="I72" s="960"/>
      <c r="J72" s="960"/>
      <c r="K72" s="960"/>
      <c r="L72" s="960"/>
      <c r="M72" s="960"/>
      <c r="N72" s="960"/>
      <c r="O72" s="960"/>
      <c r="P72" s="961"/>
      <c r="Q72" s="962">
        <v>116</v>
      </c>
      <c r="R72" s="917"/>
      <c r="S72" s="917"/>
      <c r="T72" s="917"/>
      <c r="U72" s="917"/>
      <c r="V72" s="917">
        <v>72</v>
      </c>
      <c r="W72" s="917"/>
      <c r="X72" s="917"/>
      <c r="Y72" s="917"/>
      <c r="Z72" s="917"/>
      <c r="AA72" s="917">
        <v>44</v>
      </c>
      <c r="AB72" s="917"/>
      <c r="AC72" s="917"/>
      <c r="AD72" s="917"/>
      <c r="AE72" s="917"/>
      <c r="AF72" s="917">
        <v>44</v>
      </c>
      <c r="AG72" s="917"/>
      <c r="AH72" s="917"/>
      <c r="AI72" s="917"/>
      <c r="AJ72" s="917"/>
      <c r="AK72" s="917">
        <v>23</v>
      </c>
      <c r="AL72" s="917"/>
      <c r="AM72" s="917"/>
      <c r="AN72" s="917"/>
      <c r="AO72" s="917"/>
      <c r="AP72" s="917" t="s">
        <v>611</v>
      </c>
      <c r="AQ72" s="917"/>
      <c r="AR72" s="917"/>
      <c r="AS72" s="917"/>
      <c r="AT72" s="917"/>
      <c r="AU72" s="917" t="s">
        <v>611</v>
      </c>
      <c r="AV72" s="917"/>
      <c r="AW72" s="917"/>
      <c r="AX72" s="917"/>
      <c r="AY72" s="917"/>
      <c r="AZ72" s="963" t="s">
        <v>615</v>
      </c>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594</v>
      </c>
      <c r="C73" s="960"/>
      <c r="D73" s="960"/>
      <c r="E73" s="960"/>
      <c r="F73" s="960"/>
      <c r="G73" s="960"/>
      <c r="H73" s="960"/>
      <c r="I73" s="960"/>
      <c r="J73" s="960"/>
      <c r="K73" s="960"/>
      <c r="L73" s="960"/>
      <c r="M73" s="960"/>
      <c r="N73" s="960"/>
      <c r="O73" s="960"/>
      <c r="P73" s="961"/>
      <c r="Q73" s="962">
        <v>298</v>
      </c>
      <c r="R73" s="917"/>
      <c r="S73" s="917"/>
      <c r="T73" s="917"/>
      <c r="U73" s="917"/>
      <c r="V73" s="917">
        <v>293</v>
      </c>
      <c r="W73" s="917"/>
      <c r="X73" s="917"/>
      <c r="Y73" s="917"/>
      <c r="Z73" s="917"/>
      <c r="AA73" s="917">
        <v>5</v>
      </c>
      <c r="AB73" s="917"/>
      <c r="AC73" s="917"/>
      <c r="AD73" s="917"/>
      <c r="AE73" s="917"/>
      <c r="AF73" s="917">
        <v>5</v>
      </c>
      <c r="AG73" s="917"/>
      <c r="AH73" s="917"/>
      <c r="AI73" s="917"/>
      <c r="AJ73" s="917"/>
      <c r="AK73" s="917" t="s">
        <v>611</v>
      </c>
      <c r="AL73" s="917"/>
      <c r="AM73" s="917"/>
      <c r="AN73" s="917"/>
      <c r="AO73" s="917"/>
      <c r="AP73" s="917" t="s">
        <v>611</v>
      </c>
      <c r="AQ73" s="917"/>
      <c r="AR73" s="917"/>
      <c r="AS73" s="917"/>
      <c r="AT73" s="917"/>
      <c r="AU73" s="917" t="s">
        <v>611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595</v>
      </c>
      <c r="C74" s="960"/>
      <c r="D74" s="960"/>
      <c r="E74" s="960"/>
      <c r="F74" s="960"/>
      <c r="G74" s="960"/>
      <c r="H74" s="960"/>
      <c r="I74" s="960"/>
      <c r="J74" s="960"/>
      <c r="K74" s="960"/>
      <c r="L74" s="960"/>
      <c r="M74" s="960"/>
      <c r="N74" s="960"/>
      <c r="O74" s="960"/>
      <c r="P74" s="961"/>
      <c r="Q74" s="962">
        <v>132</v>
      </c>
      <c r="R74" s="917"/>
      <c r="S74" s="917"/>
      <c r="T74" s="917"/>
      <c r="U74" s="917"/>
      <c r="V74" s="917">
        <v>128</v>
      </c>
      <c r="W74" s="917"/>
      <c r="X74" s="917"/>
      <c r="Y74" s="917"/>
      <c r="Z74" s="917"/>
      <c r="AA74" s="917">
        <v>4</v>
      </c>
      <c r="AB74" s="917"/>
      <c r="AC74" s="917"/>
      <c r="AD74" s="917"/>
      <c r="AE74" s="917"/>
      <c r="AF74" s="917">
        <v>4</v>
      </c>
      <c r="AG74" s="917"/>
      <c r="AH74" s="917"/>
      <c r="AI74" s="917"/>
      <c r="AJ74" s="917"/>
      <c r="AK74" s="917" t="s">
        <v>611</v>
      </c>
      <c r="AL74" s="917"/>
      <c r="AM74" s="917"/>
      <c r="AN74" s="917"/>
      <c r="AO74" s="917"/>
      <c r="AP74" s="917">
        <v>55</v>
      </c>
      <c r="AQ74" s="917"/>
      <c r="AR74" s="917"/>
      <c r="AS74" s="917"/>
      <c r="AT74" s="917"/>
      <c r="AU74" s="917">
        <v>12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596</v>
      </c>
      <c r="C75" s="960"/>
      <c r="D75" s="960"/>
      <c r="E75" s="960"/>
      <c r="F75" s="960"/>
      <c r="G75" s="960"/>
      <c r="H75" s="960"/>
      <c r="I75" s="960"/>
      <c r="J75" s="960"/>
      <c r="K75" s="960"/>
      <c r="L75" s="960"/>
      <c r="M75" s="960"/>
      <c r="N75" s="960"/>
      <c r="O75" s="960"/>
      <c r="P75" s="961"/>
      <c r="Q75" s="965">
        <v>264</v>
      </c>
      <c r="R75" s="966"/>
      <c r="S75" s="966"/>
      <c r="T75" s="966"/>
      <c r="U75" s="916"/>
      <c r="V75" s="967">
        <v>227</v>
      </c>
      <c r="W75" s="966"/>
      <c r="X75" s="966"/>
      <c r="Y75" s="966"/>
      <c r="Z75" s="916"/>
      <c r="AA75" s="967">
        <v>36</v>
      </c>
      <c r="AB75" s="966"/>
      <c r="AC75" s="966"/>
      <c r="AD75" s="966"/>
      <c r="AE75" s="916"/>
      <c r="AF75" s="967">
        <v>36</v>
      </c>
      <c r="AG75" s="966"/>
      <c r="AH75" s="966"/>
      <c r="AI75" s="966"/>
      <c r="AJ75" s="916"/>
      <c r="AK75" s="967" t="s">
        <v>611</v>
      </c>
      <c r="AL75" s="966"/>
      <c r="AM75" s="966"/>
      <c r="AN75" s="966"/>
      <c r="AO75" s="916"/>
      <c r="AP75" s="967" t="s">
        <v>611</v>
      </c>
      <c r="AQ75" s="966"/>
      <c r="AR75" s="966"/>
      <c r="AS75" s="966"/>
      <c r="AT75" s="916"/>
      <c r="AU75" s="967" t="s">
        <v>611</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597</v>
      </c>
      <c r="C76" s="960"/>
      <c r="D76" s="960"/>
      <c r="E76" s="960"/>
      <c r="F76" s="960"/>
      <c r="G76" s="960"/>
      <c r="H76" s="960"/>
      <c r="I76" s="960"/>
      <c r="J76" s="960"/>
      <c r="K76" s="960"/>
      <c r="L76" s="960"/>
      <c r="M76" s="960"/>
      <c r="N76" s="960"/>
      <c r="O76" s="960"/>
      <c r="P76" s="961"/>
      <c r="Q76" s="965">
        <v>261826</v>
      </c>
      <c r="R76" s="966"/>
      <c r="S76" s="966"/>
      <c r="T76" s="966"/>
      <c r="U76" s="916"/>
      <c r="V76" s="967">
        <v>245795</v>
      </c>
      <c r="W76" s="966"/>
      <c r="X76" s="966"/>
      <c r="Y76" s="966"/>
      <c r="Z76" s="916"/>
      <c r="AA76" s="967">
        <v>16031</v>
      </c>
      <c r="AB76" s="966"/>
      <c r="AC76" s="966"/>
      <c r="AD76" s="966"/>
      <c r="AE76" s="916"/>
      <c r="AF76" s="967">
        <v>16031</v>
      </c>
      <c r="AG76" s="966"/>
      <c r="AH76" s="966"/>
      <c r="AI76" s="966"/>
      <c r="AJ76" s="916"/>
      <c r="AK76" s="967" t="s">
        <v>611</v>
      </c>
      <c r="AL76" s="966"/>
      <c r="AM76" s="966"/>
      <c r="AN76" s="966"/>
      <c r="AO76" s="916"/>
      <c r="AP76" s="967" t="s">
        <v>611</v>
      </c>
      <c r="AQ76" s="966"/>
      <c r="AR76" s="966"/>
      <c r="AS76" s="966"/>
      <c r="AT76" s="916"/>
      <c r="AU76" s="967" t="s">
        <v>611</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598</v>
      </c>
      <c r="C77" s="960"/>
      <c r="D77" s="960"/>
      <c r="E77" s="960"/>
      <c r="F77" s="960"/>
      <c r="G77" s="960"/>
      <c r="H77" s="960"/>
      <c r="I77" s="960"/>
      <c r="J77" s="960"/>
      <c r="K77" s="960"/>
      <c r="L77" s="960"/>
      <c r="M77" s="960"/>
      <c r="N77" s="960"/>
      <c r="O77" s="960"/>
      <c r="P77" s="961"/>
      <c r="Q77" s="965">
        <v>162</v>
      </c>
      <c r="R77" s="966"/>
      <c r="S77" s="966"/>
      <c r="T77" s="966"/>
      <c r="U77" s="916"/>
      <c r="V77" s="967">
        <v>76</v>
      </c>
      <c r="W77" s="966"/>
      <c r="X77" s="966"/>
      <c r="Y77" s="966"/>
      <c r="Z77" s="916"/>
      <c r="AA77" s="967">
        <v>86</v>
      </c>
      <c r="AB77" s="966"/>
      <c r="AC77" s="966"/>
      <c r="AD77" s="966"/>
      <c r="AE77" s="916"/>
      <c r="AF77" s="967">
        <v>1094</v>
      </c>
      <c r="AG77" s="966"/>
      <c r="AH77" s="966"/>
      <c r="AI77" s="966"/>
      <c r="AJ77" s="916"/>
      <c r="AK77" s="967" t="s">
        <v>611</v>
      </c>
      <c r="AL77" s="966"/>
      <c r="AM77" s="966"/>
      <c r="AN77" s="966"/>
      <c r="AO77" s="916"/>
      <c r="AP77" s="967">
        <v>364</v>
      </c>
      <c r="AQ77" s="966"/>
      <c r="AR77" s="966"/>
      <c r="AS77" s="966"/>
      <c r="AT77" s="916"/>
      <c r="AU77" s="967" t="s">
        <v>611</v>
      </c>
      <c r="AV77" s="966"/>
      <c r="AW77" s="966"/>
      <c r="AX77" s="966"/>
      <c r="AY77" s="916"/>
      <c r="AZ77" s="963" t="s">
        <v>616</v>
      </c>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599</v>
      </c>
      <c r="C78" s="960"/>
      <c r="D78" s="960"/>
      <c r="E78" s="960"/>
      <c r="F78" s="960"/>
      <c r="G78" s="960"/>
      <c r="H78" s="960"/>
      <c r="I78" s="960"/>
      <c r="J78" s="960"/>
      <c r="K78" s="960"/>
      <c r="L78" s="960"/>
      <c r="M78" s="960"/>
      <c r="N78" s="960"/>
      <c r="O78" s="960"/>
      <c r="P78" s="961"/>
      <c r="Q78" s="962">
        <v>56</v>
      </c>
      <c r="R78" s="917"/>
      <c r="S78" s="917"/>
      <c r="T78" s="917"/>
      <c r="U78" s="917"/>
      <c r="V78" s="917">
        <v>31</v>
      </c>
      <c r="W78" s="917"/>
      <c r="X78" s="917"/>
      <c r="Y78" s="917"/>
      <c r="Z78" s="917"/>
      <c r="AA78" s="917">
        <v>25</v>
      </c>
      <c r="AB78" s="917"/>
      <c r="AC78" s="917"/>
      <c r="AD78" s="917"/>
      <c r="AE78" s="917"/>
      <c r="AF78" s="917">
        <v>25</v>
      </c>
      <c r="AG78" s="917"/>
      <c r="AH78" s="917"/>
      <c r="AI78" s="917"/>
      <c r="AJ78" s="917"/>
      <c r="AK78" s="917" t="s">
        <v>611</v>
      </c>
      <c r="AL78" s="917"/>
      <c r="AM78" s="917"/>
      <c r="AN78" s="917"/>
      <c r="AO78" s="917"/>
      <c r="AP78" s="917" t="s">
        <v>611</v>
      </c>
      <c r="AQ78" s="917"/>
      <c r="AR78" s="917"/>
      <c r="AS78" s="917"/>
      <c r="AT78" s="917"/>
      <c r="AU78" s="917" t="s">
        <v>611</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600</v>
      </c>
      <c r="C79" s="960"/>
      <c r="D79" s="960"/>
      <c r="E79" s="960"/>
      <c r="F79" s="960"/>
      <c r="G79" s="960"/>
      <c r="H79" s="960"/>
      <c r="I79" s="960"/>
      <c r="J79" s="960"/>
      <c r="K79" s="960"/>
      <c r="L79" s="960"/>
      <c r="M79" s="960"/>
      <c r="N79" s="960"/>
      <c r="O79" s="960"/>
      <c r="P79" s="961"/>
      <c r="Q79" s="962">
        <v>73</v>
      </c>
      <c r="R79" s="917"/>
      <c r="S79" s="917"/>
      <c r="T79" s="917"/>
      <c r="U79" s="917"/>
      <c r="V79" s="917">
        <v>69</v>
      </c>
      <c r="W79" s="917"/>
      <c r="X79" s="917"/>
      <c r="Y79" s="917"/>
      <c r="Z79" s="917"/>
      <c r="AA79" s="917">
        <v>4</v>
      </c>
      <c r="AB79" s="917"/>
      <c r="AC79" s="917"/>
      <c r="AD79" s="917"/>
      <c r="AE79" s="917"/>
      <c r="AF79" s="917">
        <v>4</v>
      </c>
      <c r="AG79" s="917"/>
      <c r="AH79" s="917"/>
      <c r="AI79" s="917"/>
      <c r="AJ79" s="917"/>
      <c r="AK79" s="917" t="s">
        <v>611</v>
      </c>
      <c r="AL79" s="917"/>
      <c r="AM79" s="917"/>
      <c r="AN79" s="917"/>
      <c r="AO79" s="917"/>
      <c r="AP79" s="917" t="s">
        <v>611</v>
      </c>
      <c r="AQ79" s="917"/>
      <c r="AR79" s="917"/>
      <c r="AS79" s="917"/>
      <c r="AT79" s="917"/>
      <c r="AU79" s="917" t="s">
        <v>611</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396</v>
      </c>
      <c r="B88" s="876" t="s">
        <v>435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17574</v>
      </c>
      <c r="AG88" s="928"/>
      <c r="AH88" s="928"/>
      <c r="AI88" s="928"/>
      <c r="AJ88" s="928"/>
      <c r="AK88" s="925"/>
      <c r="AL88" s="925"/>
      <c r="AM88" s="925"/>
      <c r="AN88" s="925"/>
      <c r="AO88" s="925"/>
      <c r="AP88" s="928">
        <v>4223</v>
      </c>
      <c r="AQ88" s="928"/>
      <c r="AR88" s="928"/>
      <c r="AS88" s="928"/>
      <c r="AT88" s="928"/>
      <c r="AU88" s="928">
        <v>1340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76" t="s">
        <v>436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167</v>
      </c>
      <c r="CS102" s="936"/>
      <c r="CT102" s="936"/>
      <c r="CU102" s="936"/>
      <c r="CV102" s="979"/>
      <c r="CW102" s="978">
        <v>566</v>
      </c>
      <c r="CX102" s="936"/>
      <c r="CY102" s="936"/>
      <c r="CZ102" s="936"/>
      <c r="DA102" s="979"/>
      <c r="DB102" s="978" t="s">
        <v>611</v>
      </c>
      <c r="DC102" s="936"/>
      <c r="DD102" s="936"/>
      <c r="DE102" s="936"/>
      <c r="DF102" s="979"/>
      <c r="DG102" s="978">
        <v>2846</v>
      </c>
      <c r="DH102" s="936"/>
      <c r="DI102" s="936"/>
      <c r="DJ102" s="936"/>
      <c r="DK102" s="979"/>
      <c r="DL102" s="978" t="s">
        <v>611</v>
      </c>
      <c r="DM102" s="936"/>
      <c r="DN102" s="936"/>
      <c r="DO102" s="936"/>
      <c r="DP102" s="979"/>
      <c r="DQ102" s="978">
        <v>587</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441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443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444</v>
      </c>
      <c r="AB109" s="981"/>
      <c r="AC109" s="981"/>
      <c r="AD109" s="981"/>
      <c r="AE109" s="982"/>
      <c r="AF109" s="980" t="s">
        <v>445</v>
      </c>
      <c r="AG109" s="981"/>
      <c r="AH109" s="981"/>
      <c r="AI109" s="981"/>
      <c r="AJ109" s="982"/>
      <c r="AK109" s="980" t="s">
        <v>309</v>
      </c>
      <c r="AL109" s="981"/>
      <c r="AM109" s="981"/>
      <c r="AN109" s="981"/>
      <c r="AO109" s="982"/>
      <c r="AP109" s="980" t="s">
        <v>446</v>
      </c>
      <c r="AQ109" s="981"/>
      <c r="AR109" s="981"/>
      <c r="AS109" s="981"/>
      <c r="AT109" s="983"/>
      <c r="AU109" s="1000" t="s">
        <v>443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444</v>
      </c>
      <c r="BR109" s="981"/>
      <c r="BS109" s="981"/>
      <c r="BT109" s="981"/>
      <c r="BU109" s="982"/>
      <c r="BV109" s="980" t="s">
        <v>445</v>
      </c>
      <c r="BW109" s="981"/>
      <c r="BX109" s="981"/>
      <c r="BY109" s="981"/>
      <c r="BZ109" s="982"/>
      <c r="CA109" s="980" t="s">
        <v>309</v>
      </c>
      <c r="CB109" s="981"/>
      <c r="CC109" s="981"/>
      <c r="CD109" s="981"/>
      <c r="CE109" s="982"/>
      <c r="CF109" s="1001" t="s">
        <v>446</v>
      </c>
      <c r="CG109" s="1001"/>
      <c r="CH109" s="1001"/>
      <c r="CI109" s="1001"/>
      <c r="CJ109" s="1001"/>
      <c r="CK109" s="980" t="s">
        <v>447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444</v>
      </c>
      <c r="DH109" s="981"/>
      <c r="DI109" s="981"/>
      <c r="DJ109" s="981"/>
      <c r="DK109" s="982"/>
      <c r="DL109" s="980" t="s">
        <v>445</v>
      </c>
      <c r="DM109" s="981"/>
      <c r="DN109" s="981"/>
      <c r="DO109" s="981"/>
      <c r="DP109" s="982"/>
      <c r="DQ109" s="980" t="s">
        <v>309</v>
      </c>
      <c r="DR109" s="981"/>
      <c r="DS109" s="981"/>
      <c r="DT109" s="981"/>
      <c r="DU109" s="982"/>
      <c r="DV109" s="980" t="s">
        <v>446</v>
      </c>
      <c r="DW109" s="981"/>
      <c r="DX109" s="981"/>
      <c r="DY109" s="981"/>
      <c r="DZ109" s="983"/>
    </row>
    <row r="110" spans="1:131" s="248" customFormat="1" ht="26.25" customHeight="1" x14ac:dyDescent="0.15">
      <c r="A110" s="984" t="s">
        <v>448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5289372</v>
      </c>
      <c r="AB110" s="988"/>
      <c r="AC110" s="988"/>
      <c r="AD110" s="988"/>
      <c r="AE110" s="989"/>
      <c r="AF110" s="990">
        <v>5493123</v>
      </c>
      <c r="AG110" s="988"/>
      <c r="AH110" s="988"/>
      <c r="AI110" s="988"/>
      <c r="AJ110" s="989"/>
      <c r="AK110" s="990">
        <v>5586284</v>
      </c>
      <c r="AL110" s="988"/>
      <c r="AM110" s="988"/>
      <c r="AN110" s="988"/>
      <c r="AO110" s="989"/>
      <c r="AP110" s="991">
        <v>18</v>
      </c>
      <c r="AQ110" s="992"/>
      <c r="AR110" s="992"/>
      <c r="AS110" s="992"/>
      <c r="AT110" s="993"/>
      <c r="AU110" s="994" t="s">
        <v>73</v>
      </c>
      <c r="AV110" s="995"/>
      <c r="AW110" s="995"/>
      <c r="AX110" s="995"/>
      <c r="AY110" s="995"/>
      <c r="AZ110" s="1036" t="s">
        <v>449</v>
      </c>
      <c r="BA110" s="985"/>
      <c r="BB110" s="985"/>
      <c r="BC110" s="985"/>
      <c r="BD110" s="985"/>
      <c r="BE110" s="985"/>
      <c r="BF110" s="985"/>
      <c r="BG110" s="985"/>
      <c r="BH110" s="985"/>
      <c r="BI110" s="985"/>
      <c r="BJ110" s="985"/>
      <c r="BK110" s="985"/>
      <c r="BL110" s="985"/>
      <c r="BM110" s="985"/>
      <c r="BN110" s="985"/>
      <c r="BO110" s="985"/>
      <c r="BP110" s="986"/>
      <c r="BQ110" s="1022">
        <v>67505763</v>
      </c>
      <c r="BR110" s="1023"/>
      <c r="BS110" s="1023"/>
      <c r="BT110" s="1023"/>
      <c r="BU110" s="1023"/>
      <c r="BV110" s="1023">
        <v>69823302</v>
      </c>
      <c r="BW110" s="1023"/>
      <c r="BX110" s="1023"/>
      <c r="BY110" s="1023"/>
      <c r="BZ110" s="1023"/>
      <c r="CA110" s="1023">
        <v>69355684</v>
      </c>
      <c r="CB110" s="1023"/>
      <c r="CC110" s="1023"/>
      <c r="CD110" s="1023"/>
      <c r="CE110" s="1023"/>
      <c r="CF110" s="1037">
        <v>222.9</v>
      </c>
      <c r="CG110" s="1038"/>
      <c r="CH110" s="1038"/>
      <c r="CI110" s="1038"/>
      <c r="CJ110" s="1038"/>
      <c r="CK110" s="1039" t="s">
        <v>450</v>
      </c>
      <c r="CL110" s="1040"/>
      <c r="CM110" s="1019" t="s">
        <v>451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988234</v>
      </c>
      <c r="DH110" s="1023"/>
      <c r="DI110" s="1023"/>
      <c r="DJ110" s="1023"/>
      <c r="DK110" s="1023"/>
      <c r="DL110" s="1023">
        <v>831728</v>
      </c>
      <c r="DM110" s="1023"/>
      <c r="DN110" s="1023"/>
      <c r="DO110" s="1023"/>
      <c r="DP110" s="1023"/>
      <c r="DQ110" s="1023">
        <v>672031</v>
      </c>
      <c r="DR110" s="1023"/>
      <c r="DS110" s="1023"/>
      <c r="DT110" s="1023"/>
      <c r="DU110" s="1023"/>
      <c r="DV110" s="1024">
        <v>2.2000000000000002</v>
      </c>
      <c r="DW110" s="1024"/>
      <c r="DX110" s="1024"/>
      <c r="DY110" s="1024"/>
      <c r="DZ110" s="1025"/>
    </row>
    <row r="111" spans="1:131" s="248" customFormat="1" ht="26.25" customHeight="1" x14ac:dyDescent="0.15">
      <c r="A111" s="1026" t="s">
        <v>452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453</v>
      </c>
      <c r="AB111" s="1030"/>
      <c r="AC111" s="1030"/>
      <c r="AD111" s="1030"/>
      <c r="AE111" s="1031"/>
      <c r="AF111" s="1032" t="s">
        <v>234</v>
      </c>
      <c r="AG111" s="1030"/>
      <c r="AH111" s="1030"/>
      <c r="AI111" s="1030"/>
      <c r="AJ111" s="1031"/>
      <c r="AK111" s="1032" t="s">
        <v>234</v>
      </c>
      <c r="AL111" s="1030"/>
      <c r="AM111" s="1030"/>
      <c r="AN111" s="1030"/>
      <c r="AO111" s="1031"/>
      <c r="AP111" s="1033" t="s">
        <v>234</v>
      </c>
      <c r="AQ111" s="1034"/>
      <c r="AR111" s="1034"/>
      <c r="AS111" s="1034"/>
      <c r="AT111" s="1035"/>
      <c r="AU111" s="996"/>
      <c r="AV111" s="997"/>
      <c r="AW111" s="997"/>
      <c r="AX111" s="997"/>
      <c r="AY111" s="997"/>
      <c r="AZ111" s="1045" t="s">
        <v>454</v>
      </c>
      <c r="BA111" s="1046"/>
      <c r="BB111" s="1046"/>
      <c r="BC111" s="1046"/>
      <c r="BD111" s="1046"/>
      <c r="BE111" s="1046"/>
      <c r="BF111" s="1046"/>
      <c r="BG111" s="1046"/>
      <c r="BH111" s="1046"/>
      <c r="BI111" s="1046"/>
      <c r="BJ111" s="1046"/>
      <c r="BK111" s="1046"/>
      <c r="BL111" s="1046"/>
      <c r="BM111" s="1046"/>
      <c r="BN111" s="1046"/>
      <c r="BO111" s="1046"/>
      <c r="BP111" s="1047"/>
      <c r="BQ111" s="1015">
        <v>4411366</v>
      </c>
      <c r="BR111" s="1016"/>
      <c r="BS111" s="1016"/>
      <c r="BT111" s="1016"/>
      <c r="BU111" s="1016"/>
      <c r="BV111" s="1016">
        <v>3506068</v>
      </c>
      <c r="BW111" s="1016"/>
      <c r="BX111" s="1016"/>
      <c r="BY111" s="1016"/>
      <c r="BZ111" s="1016"/>
      <c r="CA111" s="1016">
        <v>3257469</v>
      </c>
      <c r="CB111" s="1016"/>
      <c r="CC111" s="1016"/>
      <c r="CD111" s="1016"/>
      <c r="CE111" s="1016"/>
      <c r="CF111" s="1010">
        <v>10.5</v>
      </c>
      <c r="CG111" s="1011"/>
      <c r="CH111" s="1011"/>
      <c r="CI111" s="1011"/>
      <c r="CJ111" s="1011"/>
      <c r="CK111" s="1041"/>
      <c r="CL111" s="1042"/>
      <c r="CM111" s="1012" t="s">
        <v>455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234</v>
      </c>
      <c r="DH111" s="1016"/>
      <c r="DI111" s="1016"/>
      <c r="DJ111" s="1016"/>
      <c r="DK111" s="1016"/>
      <c r="DL111" s="1016" t="s">
        <v>234</v>
      </c>
      <c r="DM111" s="1016"/>
      <c r="DN111" s="1016"/>
      <c r="DO111" s="1016"/>
      <c r="DP111" s="1016"/>
      <c r="DQ111" s="1016" t="s">
        <v>453</v>
      </c>
      <c r="DR111" s="1016"/>
      <c r="DS111" s="1016"/>
      <c r="DT111" s="1016"/>
      <c r="DU111" s="1016"/>
      <c r="DV111" s="1017" t="s">
        <v>234</v>
      </c>
      <c r="DW111" s="1017"/>
      <c r="DX111" s="1017"/>
      <c r="DY111" s="1017"/>
      <c r="DZ111" s="1018"/>
    </row>
    <row r="112" spans="1:131" s="248" customFormat="1" ht="26.25" customHeight="1" x14ac:dyDescent="0.15">
      <c r="A112" s="1048" t="s">
        <v>456</v>
      </c>
      <c r="B112" s="1049"/>
      <c r="C112" s="1046" t="s">
        <v>457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234</v>
      </c>
      <c r="AB112" s="1055"/>
      <c r="AC112" s="1055"/>
      <c r="AD112" s="1055"/>
      <c r="AE112" s="1056"/>
      <c r="AF112" s="1057" t="s">
        <v>453</v>
      </c>
      <c r="AG112" s="1055"/>
      <c r="AH112" s="1055"/>
      <c r="AI112" s="1055"/>
      <c r="AJ112" s="1056"/>
      <c r="AK112" s="1057" t="s">
        <v>234</v>
      </c>
      <c r="AL112" s="1055"/>
      <c r="AM112" s="1055"/>
      <c r="AN112" s="1055"/>
      <c r="AO112" s="1056"/>
      <c r="AP112" s="1058" t="s">
        <v>234</v>
      </c>
      <c r="AQ112" s="1059"/>
      <c r="AR112" s="1059"/>
      <c r="AS112" s="1059"/>
      <c r="AT112" s="1060"/>
      <c r="AU112" s="996"/>
      <c r="AV112" s="997"/>
      <c r="AW112" s="997"/>
      <c r="AX112" s="997"/>
      <c r="AY112" s="997"/>
      <c r="AZ112" s="1045" t="s">
        <v>458</v>
      </c>
      <c r="BA112" s="1046"/>
      <c r="BB112" s="1046"/>
      <c r="BC112" s="1046"/>
      <c r="BD112" s="1046"/>
      <c r="BE112" s="1046"/>
      <c r="BF112" s="1046"/>
      <c r="BG112" s="1046"/>
      <c r="BH112" s="1046"/>
      <c r="BI112" s="1046"/>
      <c r="BJ112" s="1046"/>
      <c r="BK112" s="1046"/>
      <c r="BL112" s="1046"/>
      <c r="BM112" s="1046"/>
      <c r="BN112" s="1046"/>
      <c r="BO112" s="1046"/>
      <c r="BP112" s="1047"/>
      <c r="BQ112" s="1015">
        <v>19054357</v>
      </c>
      <c r="BR112" s="1016"/>
      <c r="BS112" s="1016"/>
      <c r="BT112" s="1016"/>
      <c r="BU112" s="1016"/>
      <c r="BV112" s="1016">
        <v>18092082</v>
      </c>
      <c r="BW112" s="1016"/>
      <c r="BX112" s="1016"/>
      <c r="BY112" s="1016"/>
      <c r="BZ112" s="1016"/>
      <c r="CA112" s="1016">
        <v>16486081</v>
      </c>
      <c r="CB112" s="1016"/>
      <c r="CC112" s="1016"/>
      <c r="CD112" s="1016"/>
      <c r="CE112" s="1016"/>
      <c r="CF112" s="1010">
        <v>53</v>
      </c>
      <c r="CG112" s="1011"/>
      <c r="CH112" s="1011"/>
      <c r="CI112" s="1011"/>
      <c r="CJ112" s="1011"/>
      <c r="CK112" s="1041"/>
      <c r="CL112" s="1042"/>
      <c r="CM112" s="1012" t="s">
        <v>459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234</v>
      </c>
      <c r="DH112" s="1016"/>
      <c r="DI112" s="1016"/>
      <c r="DJ112" s="1016"/>
      <c r="DK112" s="1016"/>
      <c r="DL112" s="1016" t="s">
        <v>234</v>
      </c>
      <c r="DM112" s="1016"/>
      <c r="DN112" s="1016"/>
      <c r="DO112" s="1016"/>
      <c r="DP112" s="1016"/>
      <c r="DQ112" s="1016" t="s">
        <v>234</v>
      </c>
      <c r="DR112" s="1016"/>
      <c r="DS112" s="1016"/>
      <c r="DT112" s="1016"/>
      <c r="DU112" s="1016"/>
      <c r="DV112" s="1017" t="s">
        <v>234</v>
      </c>
      <c r="DW112" s="1017"/>
      <c r="DX112" s="1017"/>
      <c r="DY112" s="1017"/>
      <c r="DZ112" s="1018"/>
    </row>
    <row r="113" spans="1:130" s="248" customFormat="1" ht="26.25" customHeight="1" x14ac:dyDescent="0.15">
      <c r="A113" s="1050"/>
      <c r="B113" s="1051"/>
      <c r="C113" s="1046" t="s">
        <v>460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1420315</v>
      </c>
      <c r="AB113" s="1030"/>
      <c r="AC113" s="1030"/>
      <c r="AD113" s="1030"/>
      <c r="AE113" s="1031"/>
      <c r="AF113" s="1032">
        <v>1481857</v>
      </c>
      <c r="AG113" s="1030"/>
      <c r="AH113" s="1030"/>
      <c r="AI113" s="1030"/>
      <c r="AJ113" s="1031"/>
      <c r="AK113" s="1032">
        <v>1247745</v>
      </c>
      <c r="AL113" s="1030"/>
      <c r="AM113" s="1030"/>
      <c r="AN113" s="1030"/>
      <c r="AO113" s="1031"/>
      <c r="AP113" s="1033">
        <v>4</v>
      </c>
      <c r="AQ113" s="1034"/>
      <c r="AR113" s="1034"/>
      <c r="AS113" s="1034"/>
      <c r="AT113" s="1035"/>
      <c r="AU113" s="996"/>
      <c r="AV113" s="997"/>
      <c r="AW113" s="997"/>
      <c r="AX113" s="997"/>
      <c r="AY113" s="997"/>
      <c r="AZ113" s="1045" t="s">
        <v>461</v>
      </c>
      <c r="BA113" s="1046"/>
      <c r="BB113" s="1046"/>
      <c r="BC113" s="1046"/>
      <c r="BD113" s="1046"/>
      <c r="BE113" s="1046"/>
      <c r="BF113" s="1046"/>
      <c r="BG113" s="1046"/>
      <c r="BH113" s="1046"/>
      <c r="BI113" s="1046"/>
      <c r="BJ113" s="1046"/>
      <c r="BK113" s="1046"/>
      <c r="BL113" s="1046"/>
      <c r="BM113" s="1046"/>
      <c r="BN113" s="1046"/>
      <c r="BO113" s="1046"/>
      <c r="BP113" s="1047"/>
      <c r="BQ113" s="1015">
        <v>990300</v>
      </c>
      <c r="BR113" s="1016"/>
      <c r="BS113" s="1016"/>
      <c r="BT113" s="1016"/>
      <c r="BU113" s="1016"/>
      <c r="BV113" s="1016">
        <v>1055585</v>
      </c>
      <c r="BW113" s="1016"/>
      <c r="BX113" s="1016"/>
      <c r="BY113" s="1016"/>
      <c r="BZ113" s="1016"/>
      <c r="CA113" s="1016">
        <v>1340173</v>
      </c>
      <c r="CB113" s="1016"/>
      <c r="CC113" s="1016"/>
      <c r="CD113" s="1016"/>
      <c r="CE113" s="1016"/>
      <c r="CF113" s="1010">
        <v>4.3</v>
      </c>
      <c r="CG113" s="1011"/>
      <c r="CH113" s="1011"/>
      <c r="CI113" s="1011"/>
      <c r="CJ113" s="1011"/>
      <c r="CK113" s="1041"/>
      <c r="CL113" s="1042"/>
      <c r="CM113" s="1012" t="s">
        <v>462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453</v>
      </c>
      <c r="DH113" s="1055"/>
      <c r="DI113" s="1055"/>
      <c r="DJ113" s="1055"/>
      <c r="DK113" s="1056"/>
      <c r="DL113" s="1057" t="s">
        <v>234</v>
      </c>
      <c r="DM113" s="1055"/>
      <c r="DN113" s="1055"/>
      <c r="DO113" s="1055"/>
      <c r="DP113" s="1056"/>
      <c r="DQ113" s="1057" t="s">
        <v>234</v>
      </c>
      <c r="DR113" s="1055"/>
      <c r="DS113" s="1055"/>
      <c r="DT113" s="1055"/>
      <c r="DU113" s="1056"/>
      <c r="DV113" s="1058" t="s">
        <v>453</v>
      </c>
      <c r="DW113" s="1059"/>
      <c r="DX113" s="1059"/>
      <c r="DY113" s="1059"/>
      <c r="DZ113" s="1060"/>
    </row>
    <row r="114" spans="1:130" s="248" customFormat="1" ht="26.25" customHeight="1" x14ac:dyDescent="0.15">
      <c r="A114" s="1050"/>
      <c r="B114" s="1051"/>
      <c r="C114" s="1046" t="s">
        <v>463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100056</v>
      </c>
      <c r="AB114" s="1055"/>
      <c r="AC114" s="1055"/>
      <c r="AD114" s="1055"/>
      <c r="AE114" s="1056"/>
      <c r="AF114" s="1057">
        <v>93107</v>
      </c>
      <c r="AG114" s="1055"/>
      <c r="AH114" s="1055"/>
      <c r="AI114" s="1055"/>
      <c r="AJ114" s="1056"/>
      <c r="AK114" s="1057">
        <v>96789</v>
      </c>
      <c r="AL114" s="1055"/>
      <c r="AM114" s="1055"/>
      <c r="AN114" s="1055"/>
      <c r="AO114" s="1056"/>
      <c r="AP114" s="1058">
        <v>0.3</v>
      </c>
      <c r="AQ114" s="1059"/>
      <c r="AR114" s="1059"/>
      <c r="AS114" s="1059"/>
      <c r="AT114" s="1060"/>
      <c r="AU114" s="996"/>
      <c r="AV114" s="997"/>
      <c r="AW114" s="997"/>
      <c r="AX114" s="997"/>
      <c r="AY114" s="997"/>
      <c r="AZ114" s="1045" t="s">
        <v>464</v>
      </c>
      <c r="BA114" s="1046"/>
      <c r="BB114" s="1046"/>
      <c r="BC114" s="1046"/>
      <c r="BD114" s="1046"/>
      <c r="BE114" s="1046"/>
      <c r="BF114" s="1046"/>
      <c r="BG114" s="1046"/>
      <c r="BH114" s="1046"/>
      <c r="BI114" s="1046"/>
      <c r="BJ114" s="1046"/>
      <c r="BK114" s="1046"/>
      <c r="BL114" s="1046"/>
      <c r="BM114" s="1046"/>
      <c r="BN114" s="1046"/>
      <c r="BO114" s="1046"/>
      <c r="BP114" s="1047"/>
      <c r="BQ114" s="1015">
        <v>8269033</v>
      </c>
      <c r="BR114" s="1016"/>
      <c r="BS114" s="1016"/>
      <c r="BT114" s="1016"/>
      <c r="BU114" s="1016"/>
      <c r="BV114" s="1016">
        <v>8573139</v>
      </c>
      <c r="BW114" s="1016"/>
      <c r="BX114" s="1016"/>
      <c r="BY114" s="1016"/>
      <c r="BZ114" s="1016"/>
      <c r="CA114" s="1016">
        <v>8667174</v>
      </c>
      <c r="CB114" s="1016"/>
      <c r="CC114" s="1016"/>
      <c r="CD114" s="1016"/>
      <c r="CE114" s="1016"/>
      <c r="CF114" s="1010">
        <v>27.9</v>
      </c>
      <c r="CG114" s="1011"/>
      <c r="CH114" s="1011"/>
      <c r="CI114" s="1011"/>
      <c r="CJ114" s="1011"/>
      <c r="CK114" s="1041"/>
      <c r="CL114" s="1042"/>
      <c r="CM114" s="1012" t="s">
        <v>465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234</v>
      </c>
      <c r="DH114" s="1055"/>
      <c r="DI114" s="1055"/>
      <c r="DJ114" s="1055"/>
      <c r="DK114" s="1056"/>
      <c r="DL114" s="1057" t="s">
        <v>234</v>
      </c>
      <c r="DM114" s="1055"/>
      <c r="DN114" s="1055"/>
      <c r="DO114" s="1055"/>
      <c r="DP114" s="1056"/>
      <c r="DQ114" s="1057" t="s">
        <v>234</v>
      </c>
      <c r="DR114" s="1055"/>
      <c r="DS114" s="1055"/>
      <c r="DT114" s="1055"/>
      <c r="DU114" s="1056"/>
      <c r="DV114" s="1058" t="s">
        <v>234</v>
      </c>
      <c r="DW114" s="1059"/>
      <c r="DX114" s="1059"/>
      <c r="DY114" s="1059"/>
      <c r="DZ114" s="1060"/>
    </row>
    <row r="115" spans="1:130" s="248" customFormat="1" ht="26.25" customHeight="1" x14ac:dyDescent="0.15">
      <c r="A115" s="1050"/>
      <c r="B115" s="1051"/>
      <c r="C115" s="1046" t="s">
        <v>466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220302</v>
      </c>
      <c r="AB115" s="1030"/>
      <c r="AC115" s="1030"/>
      <c r="AD115" s="1030"/>
      <c r="AE115" s="1031"/>
      <c r="AF115" s="1032">
        <v>218885</v>
      </c>
      <c r="AG115" s="1030"/>
      <c r="AH115" s="1030"/>
      <c r="AI115" s="1030"/>
      <c r="AJ115" s="1031"/>
      <c r="AK115" s="1032">
        <v>216435</v>
      </c>
      <c r="AL115" s="1030"/>
      <c r="AM115" s="1030"/>
      <c r="AN115" s="1030"/>
      <c r="AO115" s="1031"/>
      <c r="AP115" s="1033">
        <v>0.7</v>
      </c>
      <c r="AQ115" s="1034"/>
      <c r="AR115" s="1034"/>
      <c r="AS115" s="1034"/>
      <c r="AT115" s="1035"/>
      <c r="AU115" s="996"/>
      <c r="AV115" s="997"/>
      <c r="AW115" s="997"/>
      <c r="AX115" s="997"/>
      <c r="AY115" s="997"/>
      <c r="AZ115" s="1045" t="s">
        <v>467</v>
      </c>
      <c r="BA115" s="1046"/>
      <c r="BB115" s="1046"/>
      <c r="BC115" s="1046"/>
      <c r="BD115" s="1046"/>
      <c r="BE115" s="1046"/>
      <c r="BF115" s="1046"/>
      <c r="BG115" s="1046"/>
      <c r="BH115" s="1046"/>
      <c r="BI115" s="1046"/>
      <c r="BJ115" s="1046"/>
      <c r="BK115" s="1046"/>
      <c r="BL115" s="1046"/>
      <c r="BM115" s="1046"/>
      <c r="BN115" s="1046"/>
      <c r="BO115" s="1046"/>
      <c r="BP115" s="1047"/>
      <c r="BQ115" s="1015">
        <v>1999939</v>
      </c>
      <c r="BR115" s="1016"/>
      <c r="BS115" s="1016"/>
      <c r="BT115" s="1016"/>
      <c r="BU115" s="1016"/>
      <c r="BV115" s="1016">
        <v>1579898</v>
      </c>
      <c r="BW115" s="1016"/>
      <c r="BX115" s="1016"/>
      <c r="BY115" s="1016"/>
      <c r="BZ115" s="1016"/>
      <c r="CA115" s="1016">
        <v>585657</v>
      </c>
      <c r="CB115" s="1016"/>
      <c r="CC115" s="1016"/>
      <c r="CD115" s="1016"/>
      <c r="CE115" s="1016"/>
      <c r="CF115" s="1010">
        <v>1.9</v>
      </c>
      <c r="CG115" s="1011"/>
      <c r="CH115" s="1011"/>
      <c r="CI115" s="1011"/>
      <c r="CJ115" s="1011"/>
      <c r="CK115" s="1041"/>
      <c r="CL115" s="1042"/>
      <c r="CM115" s="1045" t="s">
        <v>468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2937682</v>
      </c>
      <c r="DH115" s="1055"/>
      <c r="DI115" s="1055"/>
      <c r="DJ115" s="1055"/>
      <c r="DK115" s="1056"/>
      <c r="DL115" s="1057">
        <v>2233915</v>
      </c>
      <c r="DM115" s="1055"/>
      <c r="DN115" s="1055"/>
      <c r="DO115" s="1055"/>
      <c r="DP115" s="1056"/>
      <c r="DQ115" s="1057">
        <v>2187680</v>
      </c>
      <c r="DR115" s="1055"/>
      <c r="DS115" s="1055"/>
      <c r="DT115" s="1055"/>
      <c r="DU115" s="1056"/>
      <c r="DV115" s="1058">
        <v>7</v>
      </c>
      <c r="DW115" s="1059"/>
      <c r="DX115" s="1059"/>
      <c r="DY115" s="1059"/>
      <c r="DZ115" s="1060"/>
    </row>
    <row r="116" spans="1:130" s="248" customFormat="1" ht="26.25" customHeight="1" x14ac:dyDescent="0.15">
      <c r="A116" s="1052"/>
      <c r="B116" s="1053"/>
      <c r="C116" s="1061" t="s">
        <v>469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234</v>
      </c>
      <c r="AB116" s="1055"/>
      <c r="AC116" s="1055"/>
      <c r="AD116" s="1055"/>
      <c r="AE116" s="1056"/>
      <c r="AF116" s="1057" t="s">
        <v>234</v>
      </c>
      <c r="AG116" s="1055"/>
      <c r="AH116" s="1055"/>
      <c r="AI116" s="1055"/>
      <c r="AJ116" s="1056"/>
      <c r="AK116" s="1057">
        <v>194</v>
      </c>
      <c r="AL116" s="1055"/>
      <c r="AM116" s="1055"/>
      <c r="AN116" s="1055"/>
      <c r="AO116" s="1056"/>
      <c r="AP116" s="1058">
        <v>0</v>
      </c>
      <c r="AQ116" s="1059"/>
      <c r="AR116" s="1059"/>
      <c r="AS116" s="1059"/>
      <c r="AT116" s="1060"/>
      <c r="AU116" s="996"/>
      <c r="AV116" s="997"/>
      <c r="AW116" s="997"/>
      <c r="AX116" s="997"/>
      <c r="AY116" s="997"/>
      <c r="AZ116" s="1063" t="s">
        <v>470</v>
      </c>
      <c r="BA116" s="1064"/>
      <c r="BB116" s="1064"/>
      <c r="BC116" s="1064"/>
      <c r="BD116" s="1064"/>
      <c r="BE116" s="1064"/>
      <c r="BF116" s="1064"/>
      <c r="BG116" s="1064"/>
      <c r="BH116" s="1064"/>
      <c r="BI116" s="1064"/>
      <c r="BJ116" s="1064"/>
      <c r="BK116" s="1064"/>
      <c r="BL116" s="1064"/>
      <c r="BM116" s="1064"/>
      <c r="BN116" s="1064"/>
      <c r="BO116" s="1064"/>
      <c r="BP116" s="1065"/>
      <c r="BQ116" s="1015" t="s">
        <v>234</v>
      </c>
      <c r="BR116" s="1016"/>
      <c r="BS116" s="1016"/>
      <c r="BT116" s="1016"/>
      <c r="BU116" s="1016"/>
      <c r="BV116" s="1016" t="s">
        <v>234</v>
      </c>
      <c r="BW116" s="1016"/>
      <c r="BX116" s="1016"/>
      <c r="BY116" s="1016"/>
      <c r="BZ116" s="1016"/>
      <c r="CA116" s="1016" t="s">
        <v>234</v>
      </c>
      <c r="CB116" s="1016"/>
      <c r="CC116" s="1016"/>
      <c r="CD116" s="1016"/>
      <c r="CE116" s="1016"/>
      <c r="CF116" s="1010" t="s">
        <v>453</v>
      </c>
      <c r="CG116" s="1011"/>
      <c r="CH116" s="1011"/>
      <c r="CI116" s="1011"/>
      <c r="CJ116" s="1011"/>
      <c r="CK116" s="1041"/>
      <c r="CL116" s="1042"/>
      <c r="CM116" s="1012" t="s">
        <v>471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453</v>
      </c>
      <c r="DH116" s="1055"/>
      <c r="DI116" s="1055"/>
      <c r="DJ116" s="1055"/>
      <c r="DK116" s="1056"/>
      <c r="DL116" s="1057" t="s">
        <v>234</v>
      </c>
      <c r="DM116" s="1055"/>
      <c r="DN116" s="1055"/>
      <c r="DO116" s="1055"/>
      <c r="DP116" s="1056"/>
      <c r="DQ116" s="1057" t="s">
        <v>234</v>
      </c>
      <c r="DR116" s="1055"/>
      <c r="DS116" s="1055"/>
      <c r="DT116" s="1055"/>
      <c r="DU116" s="1056"/>
      <c r="DV116" s="1058" t="s">
        <v>234</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472</v>
      </c>
      <c r="Z117" s="982"/>
      <c r="AA117" s="1072">
        <v>7030045</v>
      </c>
      <c r="AB117" s="1073"/>
      <c r="AC117" s="1073"/>
      <c r="AD117" s="1073"/>
      <c r="AE117" s="1074"/>
      <c r="AF117" s="1075">
        <v>7286972</v>
      </c>
      <c r="AG117" s="1073"/>
      <c r="AH117" s="1073"/>
      <c r="AI117" s="1073"/>
      <c r="AJ117" s="1074"/>
      <c r="AK117" s="1075">
        <v>7147447</v>
      </c>
      <c r="AL117" s="1073"/>
      <c r="AM117" s="1073"/>
      <c r="AN117" s="1073"/>
      <c r="AO117" s="1074"/>
      <c r="AP117" s="1076"/>
      <c r="AQ117" s="1077"/>
      <c r="AR117" s="1077"/>
      <c r="AS117" s="1077"/>
      <c r="AT117" s="1078"/>
      <c r="AU117" s="996"/>
      <c r="AV117" s="997"/>
      <c r="AW117" s="997"/>
      <c r="AX117" s="997"/>
      <c r="AY117" s="997"/>
      <c r="AZ117" s="1063" t="s">
        <v>473</v>
      </c>
      <c r="BA117" s="1064"/>
      <c r="BB117" s="1064"/>
      <c r="BC117" s="1064"/>
      <c r="BD117" s="1064"/>
      <c r="BE117" s="1064"/>
      <c r="BF117" s="1064"/>
      <c r="BG117" s="1064"/>
      <c r="BH117" s="1064"/>
      <c r="BI117" s="1064"/>
      <c r="BJ117" s="1064"/>
      <c r="BK117" s="1064"/>
      <c r="BL117" s="1064"/>
      <c r="BM117" s="1064"/>
      <c r="BN117" s="1064"/>
      <c r="BO117" s="1064"/>
      <c r="BP117" s="1065"/>
      <c r="BQ117" s="1015" t="s">
        <v>234</v>
      </c>
      <c r="BR117" s="1016"/>
      <c r="BS117" s="1016"/>
      <c r="BT117" s="1016"/>
      <c r="BU117" s="1016"/>
      <c r="BV117" s="1016" t="s">
        <v>453</v>
      </c>
      <c r="BW117" s="1016"/>
      <c r="BX117" s="1016"/>
      <c r="BY117" s="1016"/>
      <c r="BZ117" s="1016"/>
      <c r="CA117" s="1016" t="s">
        <v>234</v>
      </c>
      <c r="CB117" s="1016"/>
      <c r="CC117" s="1016"/>
      <c r="CD117" s="1016"/>
      <c r="CE117" s="1016"/>
      <c r="CF117" s="1010" t="s">
        <v>234</v>
      </c>
      <c r="CG117" s="1011"/>
      <c r="CH117" s="1011"/>
      <c r="CI117" s="1011"/>
      <c r="CJ117" s="1011"/>
      <c r="CK117" s="1041"/>
      <c r="CL117" s="1042"/>
      <c r="CM117" s="1012" t="s">
        <v>474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453</v>
      </c>
      <c r="DH117" s="1055"/>
      <c r="DI117" s="1055"/>
      <c r="DJ117" s="1055"/>
      <c r="DK117" s="1056"/>
      <c r="DL117" s="1057" t="s">
        <v>234</v>
      </c>
      <c r="DM117" s="1055"/>
      <c r="DN117" s="1055"/>
      <c r="DO117" s="1055"/>
      <c r="DP117" s="1056"/>
      <c r="DQ117" s="1057" t="s">
        <v>234</v>
      </c>
      <c r="DR117" s="1055"/>
      <c r="DS117" s="1055"/>
      <c r="DT117" s="1055"/>
      <c r="DU117" s="1056"/>
      <c r="DV117" s="1058" t="s">
        <v>234</v>
      </c>
      <c r="DW117" s="1059"/>
      <c r="DX117" s="1059"/>
      <c r="DY117" s="1059"/>
      <c r="DZ117" s="1060"/>
    </row>
    <row r="118" spans="1:130" s="248" customFormat="1" ht="26.25" customHeight="1" x14ac:dyDescent="0.15">
      <c r="A118" s="1000" t="s">
        <v>447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444</v>
      </c>
      <c r="AB118" s="981"/>
      <c r="AC118" s="981"/>
      <c r="AD118" s="981"/>
      <c r="AE118" s="982"/>
      <c r="AF118" s="980" t="s">
        <v>445</v>
      </c>
      <c r="AG118" s="981"/>
      <c r="AH118" s="981"/>
      <c r="AI118" s="981"/>
      <c r="AJ118" s="982"/>
      <c r="AK118" s="980" t="s">
        <v>309</v>
      </c>
      <c r="AL118" s="981"/>
      <c r="AM118" s="981"/>
      <c r="AN118" s="981"/>
      <c r="AO118" s="982"/>
      <c r="AP118" s="1067" t="s">
        <v>446</v>
      </c>
      <c r="AQ118" s="1068"/>
      <c r="AR118" s="1068"/>
      <c r="AS118" s="1068"/>
      <c r="AT118" s="1069"/>
      <c r="AU118" s="996"/>
      <c r="AV118" s="997"/>
      <c r="AW118" s="997"/>
      <c r="AX118" s="997"/>
      <c r="AY118" s="997"/>
      <c r="AZ118" s="1070" t="s">
        <v>475</v>
      </c>
      <c r="BA118" s="1061"/>
      <c r="BB118" s="1061"/>
      <c r="BC118" s="1061"/>
      <c r="BD118" s="1061"/>
      <c r="BE118" s="1061"/>
      <c r="BF118" s="1061"/>
      <c r="BG118" s="1061"/>
      <c r="BH118" s="1061"/>
      <c r="BI118" s="1061"/>
      <c r="BJ118" s="1061"/>
      <c r="BK118" s="1061"/>
      <c r="BL118" s="1061"/>
      <c r="BM118" s="1061"/>
      <c r="BN118" s="1061"/>
      <c r="BO118" s="1061"/>
      <c r="BP118" s="1062"/>
      <c r="BQ118" s="1093" t="s">
        <v>453</v>
      </c>
      <c r="BR118" s="1094"/>
      <c r="BS118" s="1094"/>
      <c r="BT118" s="1094"/>
      <c r="BU118" s="1094"/>
      <c r="BV118" s="1094" t="s">
        <v>234</v>
      </c>
      <c r="BW118" s="1094"/>
      <c r="BX118" s="1094"/>
      <c r="BY118" s="1094"/>
      <c r="BZ118" s="1094"/>
      <c r="CA118" s="1094" t="s">
        <v>234</v>
      </c>
      <c r="CB118" s="1094"/>
      <c r="CC118" s="1094"/>
      <c r="CD118" s="1094"/>
      <c r="CE118" s="1094"/>
      <c r="CF118" s="1010" t="s">
        <v>234</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234</v>
      </c>
      <c r="DH118" s="1055"/>
      <c r="DI118" s="1055"/>
      <c r="DJ118" s="1055"/>
      <c r="DK118" s="1056"/>
      <c r="DL118" s="1057" t="s">
        <v>234</v>
      </c>
      <c r="DM118" s="1055"/>
      <c r="DN118" s="1055"/>
      <c r="DO118" s="1055"/>
      <c r="DP118" s="1056"/>
      <c r="DQ118" s="1057" t="s">
        <v>234</v>
      </c>
      <c r="DR118" s="1055"/>
      <c r="DS118" s="1055"/>
      <c r="DT118" s="1055"/>
      <c r="DU118" s="1056"/>
      <c r="DV118" s="1058" t="s">
        <v>234</v>
      </c>
      <c r="DW118" s="1059"/>
      <c r="DX118" s="1059"/>
      <c r="DY118" s="1059"/>
      <c r="DZ118" s="1060"/>
    </row>
    <row r="119" spans="1:130" s="248" customFormat="1" ht="26.25" customHeight="1" x14ac:dyDescent="0.15">
      <c r="A119" s="1154" t="s">
        <v>450</v>
      </c>
      <c r="B119" s="1040"/>
      <c r="C119" s="1019" t="s">
        <v>451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174280</v>
      </c>
      <c r="AB119" s="988"/>
      <c r="AC119" s="988"/>
      <c r="AD119" s="988"/>
      <c r="AE119" s="989"/>
      <c r="AF119" s="990">
        <v>174429</v>
      </c>
      <c r="AG119" s="988"/>
      <c r="AH119" s="988"/>
      <c r="AI119" s="988"/>
      <c r="AJ119" s="989"/>
      <c r="AK119" s="990">
        <v>174581</v>
      </c>
      <c r="AL119" s="988"/>
      <c r="AM119" s="988"/>
      <c r="AN119" s="988"/>
      <c r="AO119" s="989"/>
      <c r="AP119" s="991">
        <v>0.6</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477</v>
      </c>
      <c r="BP119" s="1102"/>
      <c r="BQ119" s="1093">
        <v>102230758</v>
      </c>
      <c r="BR119" s="1094"/>
      <c r="BS119" s="1094"/>
      <c r="BT119" s="1094"/>
      <c r="BU119" s="1094"/>
      <c r="BV119" s="1094">
        <v>102630074</v>
      </c>
      <c r="BW119" s="1094"/>
      <c r="BX119" s="1094"/>
      <c r="BY119" s="1094"/>
      <c r="BZ119" s="1094"/>
      <c r="CA119" s="1094">
        <v>99692238</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485450</v>
      </c>
      <c r="DH119" s="1080"/>
      <c r="DI119" s="1080"/>
      <c r="DJ119" s="1080"/>
      <c r="DK119" s="1081"/>
      <c r="DL119" s="1079">
        <v>440425</v>
      </c>
      <c r="DM119" s="1080"/>
      <c r="DN119" s="1080"/>
      <c r="DO119" s="1080"/>
      <c r="DP119" s="1081"/>
      <c r="DQ119" s="1079">
        <v>397758</v>
      </c>
      <c r="DR119" s="1080"/>
      <c r="DS119" s="1080"/>
      <c r="DT119" s="1080"/>
      <c r="DU119" s="1081"/>
      <c r="DV119" s="1082">
        <v>1.3</v>
      </c>
      <c r="DW119" s="1083"/>
      <c r="DX119" s="1083"/>
      <c r="DY119" s="1083"/>
      <c r="DZ119" s="1084"/>
    </row>
    <row r="120" spans="1:130" s="248" customFormat="1" ht="26.25" customHeight="1" x14ac:dyDescent="0.15">
      <c r="A120" s="1155"/>
      <c r="B120" s="1042"/>
      <c r="C120" s="1012" t="s">
        <v>455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234</v>
      </c>
      <c r="AB120" s="1055"/>
      <c r="AC120" s="1055"/>
      <c r="AD120" s="1055"/>
      <c r="AE120" s="1056"/>
      <c r="AF120" s="1057" t="s">
        <v>234</v>
      </c>
      <c r="AG120" s="1055"/>
      <c r="AH120" s="1055"/>
      <c r="AI120" s="1055"/>
      <c r="AJ120" s="1056"/>
      <c r="AK120" s="1057" t="s">
        <v>234</v>
      </c>
      <c r="AL120" s="1055"/>
      <c r="AM120" s="1055"/>
      <c r="AN120" s="1055"/>
      <c r="AO120" s="1056"/>
      <c r="AP120" s="1058" t="s">
        <v>234</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15971690</v>
      </c>
      <c r="BR120" s="1023"/>
      <c r="BS120" s="1023"/>
      <c r="BT120" s="1023"/>
      <c r="BU120" s="1023"/>
      <c r="BV120" s="1023">
        <v>12003311</v>
      </c>
      <c r="BW120" s="1023"/>
      <c r="BX120" s="1023"/>
      <c r="BY120" s="1023"/>
      <c r="BZ120" s="1023"/>
      <c r="CA120" s="1023">
        <v>12770971</v>
      </c>
      <c r="CB120" s="1023"/>
      <c r="CC120" s="1023"/>
      <c r="CD120" s="1023"/>
      <c r="CE120" s="1023"/>
      <c r="CF120" s="1037">
        <v>41</v>
      </c>
      <c r="CG120" s="1038"/>
      <c r="CH120" s="1038"/>
      <c r="CI120" s="1038"/>
      <c r="CJ120" s="1038"/>
      <c r="CK120" s="1103" t="s">
        <v>481</v>
      </c>
      <c r="CL120" s="1104"/>
      <c r="CM120" s="1104"/>
      <c r="CN120" s="1104"/>
      <c r="CO120" s="1105"/>
      <c r="CP120" s="1111" t="s">
        <v>419</v>
      </c>
      <c r="CQ120" s="1112"/>
      <c r="CR120" s="1112"/>
      <c r="CS120" s="1112"/>
      <c r="CT120" s="1112"/>
      <c r="CU120" s="1112"/>
      <c r="CV120" s="1112"/>
      <c r="CW120" s="1112"/>
      <c r="CX120" s="1112"/>
      <c r="CY120" s="1112"/>
      <c r="CZ120" s="1112"/>
      <c r="DA120" s="1112"/>
      <c r="DB120" s="1112"/>
      <c r="DC120" s="1112"/>
      <c r="DD120" s="1112"/>
      <c r="DE120" s="1112"/>
      <c r="DF120" s="1113"/>
      <c r="DG120" s="1022">
        <v>14783314</v>
      </c>
      <c r="DH120" s="1023"/>
      <c r="DI120" s="1023"/>
      <c r="DJ120" s="1023"/>
      <c r="DK120" s="1023"/>
      <c r="DL120" s="1023">
        <v>14069585</v>
      </c>
      <c r="DM120" s="1023"/>
      <c r="DN120" s="1023"/>
      <c r="DO120" s="1023"/>
      <c r="DP120" s="1023"/>
      <c r="DQ120" s="1023">
        <v>12493532</v>
      </c>
      <c r="DR120" s="1023"/>
      <c r="DS120" s="1023"/>
      <c r="DT120" s="1023"/>
      <c r="DU120" s="1023"/>
      <c r="DV120" s="1024">
        <v>40.200000000000003</v>
      </c>
      <c r="DW120" s="1024"/>
      <c r="DX120" s="1024"/>
      <c r="DY120" s="1024"/>
      <c r="DZ120" s="1025"/>
    </row>
    <row r="121" spans="1:130" s="248" customFormat="1" ht="26.25" customHeight="1" x14ac:dyDescent="0.15">
      <c r="A121" s="1155"/>
      <c r="B121" s="1042"/>
      <c r="C121" s="1063" t="s">
        <v>482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234</v>
      </c>
      <c r="AB121" s="1055"/>
      <c r="AC121" s="1055"/>
      <c r="AD121" s="1055"/>
      <c r="AE121" s="1056"/>
      <c r="AF121" s="1057" t="s">
        <v>234</v>
      </c>
      <c r="AG121" s="1055"/>
      <c r="AH121" s="1055"/>
      <c r="AI121" s="1055"/>
      <c r="AJ121" s="1056"/>
      <c r="AK121" s="1057" t="s">
        <v>234</v>
      </c>
      <c r="AL121" s="1055"/>
      <c r="AM121" s="1055"/>
      <c r="AN121" s="1055"/>
      <c r="AO121" s="1056"/>
      <c r="AP121" s="1058" t="s">
        <v>234</v>
      </c>
      <c r="AQ121" s="1059"/>
      <c r="AR121" s="1059"/>
      <c r="AS121" s="1059"/>
      <c r="AT121" s="1060"/>
      <c r="AU121" s="1088"/>
      <c r="AV121" s="1089"/>
      <c r="AW121" s="1089"/>
      <c r="AX121" s="1089"/>
      <c r="AY121" s="1090"/>
      <c r="AZ121" s="1045" t="s">
        <v>483</v>
      </c>
      <c r="BA121" s="1046"/>
      <c r="BB121" s="1046"/>
      <c r="BC121" s="1046"/>
      <c r="BD121" s="1046"/>
      <c r="BE121" s="1046"/>
      <c r="BF121" s="1046"/>
      <c r="BG121" s="1046"/>
      <c r="BH121" s="1046"/>
      <c r="BI121" s="1046"/>
      <c r="BJ121" s="1046"/>
      <c r="BK121" s="1046"/>
      <c r="BL121" s="1046"/>
      <c r="BM121" s="1046"/>
      <c r="BN121" s="1046"/>
      <c r="BO121" s="1046"/>
      <c r="BP121" s="1047"/>
      <c r="BQ121" s="1015">
        <v>21859490</v>
      </c>
      <c r="BR121" s="1016"/>
      <c r="BS121" s="1016"/>
      <c r="BT121" s="1016"/>
      <c r="BU121" s="1016"/>
      <c r="BV121" s="1016">
        <v>18597555</v>
      </c>
      <c r="BW121" s="1016"/>
      <c r="BX121" s="1016"/>
      <c r="BY121" s="1016"/>
      <c r="BZ121" s="1016"/>
      <c r="CA121" s="1016">
        <v>17139520</v>
      </c>
      <c r="CB121" s="1016"/>
      <c r="CC121" s="1016"/>
      <c r="CD121" s="1016"/>
      <c r="CE121" s="1016"/>
      <c r="CF121" s="1010">
        <v>55.1</v>
      </c>
      <c r="CG121" s="1011"/>
      <c r="CH121" s="1011"/>
      <c r="CI121" s="1011"/>
      <c r="CJ121" s="1011"/>
      <c r="CK121" s="1106"/>
      <c r="CL121" s="1107"/>
      <c r="CM121" s="1107"/>
      <c r="CN121" s="1107"/>
      <c r="CO121" s="1108"/>
      <c r="CP121" s="1116" t="s">
        <v>484</v>
      </c>
      <c r="CQ121" s="1117"/>
      <c r="CR121" s="1117"/>
      <c r="CS121" s="1117"/>
      <c r="CT121" s="1117"/>
      <c r="CU121" s="1117"/>
      <c r="CV121" s="1117"/>
      <c r="CW121" s="1117"/>
      <c r="CX121" s="1117"/>
      <c r="CY121" s="1117"/>
      <c r="CZ121" s="1117"/>
      <c r="DA121" s="1117"/>
      <c r="DB121" s="1117"/>
      <c r="DC121" s="1117"/>
      <c r="DD121" s="1117"/>
      <c r="DE121" s="1117"/>
      <c r="DF121" s="1118"/>
      <c r="DG121" s="1015">
        <v>2034574</v>
      </c>
      <c r="DH121" s="1016"/>
      <c r="DI121" s="1016"/>
      <c r="DJ121" s="1016"/>
      <c r="DK121" s="1016"/>
      <c r="DL121" s="1016">
        <v>1893878</v>
      </c>
      <c r="DM121" s="1016"/>
      <c r="DN121" s="1016"/>
      <c r="DO121" s="1016"/>
      <c r="DP121" s="1016"/>
      <c r="DQ121" s="1016">
        <v>1909800</v>
      </c>
      <c r="DR121" s="1016"/>
      <c r="DS121" s="1016"/>
      <c r="DT121" s="1016"/>
      <c r="DU121" s="1016"/>
      <c r="DV121" s="1017">
        <v>6.1</v>
      </c>
      <c r="DW121" s="1017"/>
      <c r="DX121" s="1017"/>
      <c r="DY121" s="1017"/>
      <c r="DZ121" s="1018"/>
    </row>
    <row r="122" spans="1:130" s="248" customFormat="1" ht="26.25" customHeight="1" x14ac:dyDescent="0.15">
      <c r="A122" s="1155"/>
      <c r="B122" s="1042"/>
      <c r="C122" s="1012" t="s">
        <v>465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234</v>
      </c>
      <c r="AB122" s="1055"/>
      <c r="AC122" s="1055"/>
      <c r="AD122" s="1055"/>
      <c r="AE122" s="1056"/>
      <c r="AF122" s="1057" t="s">
        <v>234</v>
      </c>
      <c r="AG122" s="1055"/>
      <c r="AH122" s="1055"/>
      <c r="AI122" s="1055"/>
      <c r="AJ122" s="1056"/>
      <c r="AK122" s="1057" t="s">
        <v>234</v>
      </c>
      <c r="AL122" s="1055"/>
      <c r="AM122" s="1055"/>
      <c r="AN122" s="1055"/>
      <c r="AO122" s="1056"/>
      <c r="AP122" s="1058" t="s">
        <v>234</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61265631</v>
      </c>
      <c r="BR122" s="1094"/>
      <c r="BS122" s="1094"/>
      <c r="BT122" s="1094"/>
      <c r="BU122" s="1094"/>
      <c r="BV122" s="1094">
        <v>60820058</v>
      </c>
      <c r="BW122" s="1094"/>
      <c r="BX122" s="1094"/>
      <c r="BY122" s="1094"/>
      <c r="BZ122" s="1094"/>
      <c r="CA122" s="1094">
        <v>59661623</v>
      </c>
      <c r="CB122" s="1094"/>
      <c r="CC122" s="1094"/>
      <c r="CD122" s="1094"/>
      <c r="CE122" s="1094"/>
      <c r="CF122" s="1114">
        <v>191.7</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v>1391871</v>
      </c>
      <c r="DH122" s="1016"/>
      <c r="DI122" s="1016"/>
      <c r="DJ122" s="1016"/>
      <c r="DK122" s="1016"/>
      <c r="DL122" s="1016">
        <v>1277375</v>
      </c>
      <c r="DM122" s="1016"/>
      <c r="DN122" s="1016"/>
      <c r="DO122" s="1016"/>
      <c r="DP122" s="1016"/>
      <c r="DQ122" s="1016">
        <v>1162402</v>
      </c>
      <c r="DR122" s="1016"/>
      <c r="DS122" s="1016"/>
      <c r="DT122" s="1016"/>
      <c r="DU122" s="1016"/>
      <c r="DV122" s="1017">
        <v>3.7</v>
      </c>
      <c r="DW122" s="1017"/>
      <c r="DX122" s="1017"/>
      <c r="DY122" s="1017"/>
      <c r="DZ122" s="1018"/>
    </row>
    <row r="123" spans="1:130" s="248" customFormat="1" ht="26.25" customHeight="1" x14ac:dyDescent="0.15">
      <c r="A123" s="1155"/>
      <c r="B123" s="1042"/>
      <c r="C123" s="1012" t="s">
        <v>471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234</v>
      </c>
      <c r="AB123" s="1055"/>
      <c r="AC123" s="1055"/>
      <c r="AD123" s="1055"/>
      <c r="AE123" s="1056"/>
      <c r="AF123" s="1057" t="s">
        <v>234</v>
      </c>
      <c r="AG123" s="1055"/>
      <c r="AH123" s="1055"/>
      <c r="AI123" s="1055"/>
      <c r="AJ123" s="1056"/>
      <c r="AK123" s="1057" t="s">
        <v>234</v>
      </c>
      <c r="AL123" s="1055"/>
      <c r="AM123" s="1055"/>
      <c r="AN123" s="1055"/>
      <c r="AO123" s="1056"/>
      <c r="AP123" s="1058" t="s">
        <v>234</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487</v>
      </c>
      <c r="BP123" s="1102"/>
      <c r="BQ123" s="1161">
        <v>99096811</v>
      </c>
      <c r="BR123" s="1162"/>
      <c r="BS123" s="1162"/>
      <c r="BT123" s="1162"/>
      <c r="BU123" s="1162"/>
      <c r="BV123" s="1162">
        <v>91420924</v>
      </c>
      <c r="BW123" s="1162"/>
      <c r="BX123" s="1162"/>
      <c r="BY123" s="1162"/>
      <c r="BZ123" s="1162"/>
      <c r="CA123" s="1162">
        <v>89572114</v>
      </c>
      <c r="CB123" s="1162"/>
      <c r="CC123" s="1162"/>
      <c r="CD123" s="1162"/>
      <c r="CE123" s="1162"/>
      <c r="CF123" s="1095"/>
      <c r="CG123" s="1096"/>
      <c r="CH123" s="1096"/>
      <c r="CI123" s="1096"/>
      <c r="CJ123" s="1097"/>
      <c r="CK123" s="1106"/>
      <c r="CL123" s="1107"/>
      <c r="CM123" s="1107"/>
      <c r="CN123" s="1107"/>
      <c r="CO123" s="1108"/>
      <c r="CP123" s="1116" t="s">
        <v>417</v>
      </c>
      <c r="CQ123" s="1117"/>
      <c r="CR123" s="1117"/>
      <c r="CS123" s="1117"/>
      <c r="CT123" s="1117"/>
      <c r="CU123" s="1117"/>
      <c r="CV123" s="1117"/>
      <c r="CW123" s="1117"/>
      <c r="CX123" s="1117"/>
      <c r="CY123" s="1117"/>
      <c r="CZ123" s="1117"/>
      <c r="DA123" s="1117"/>
      <c r="DB123" s="1117"/>
      <c r="DC123" s="1117"/>
      <c r="DD123" s="1117"/>
      <c r="DE123" s="1117"/>
      <c r="DF123" s="1118"/>
      <c r="DG123" s="1054">
        <v>442643</v>
      </c>
      <c r="DH123" s="1055"/>
      <c r="DI123" s="1055"/>
      <c r="DJ123" s="1055"/>
      <c r="DK123" s="1056"/>
      <c r="DL123" s="1057">
        <v>485848</v>
      </c>
      <c r="DM123" s="1055"/>
      <c r="DN123" s="1055"/>
      <c r="DO123" s="1055"/>
      <c r="DP123" s="1056"/>
      <c r="DQ123" s="1057">
        <v>610014</v>
      </c>
      <c r="DR123" s="1055"/>
      <c r="DS123" s="1055"/>
      <c r="DT123" s="1055"/>
      <c r="DU123" s="1056"/>
      <c r="DV123" s="1058">
        <v>2</v>
      </c>
      <c r="DW123" s="1059"/>
      <c r="DX123" s="1059"/>
      <c r="DY123" s="1059"/>
      <c r="DZ123" s="1060"/>
    </row>
    <row r="124" spans="1:130" s="248" customFormat="1" ht="26.25" customHeight="1" thickBot="1" x14ac:dyDescent="0.2">
      <c r="A124" s="1155"/>
      <c r="B124" s="1042"/>
      <c r="C124" s="1012" t="s">
        <v>474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234</v>
      </c>
      <c r="AB124" s="1055"/>
      <c r="AC124" s="1055"/>
      <c r="AD124" s="1055"/>
      <c r="AE124" s="1056"/>
      <c r="AF124" s="1057" t="s">
        <v>234</v>
      </c>
      <c r="AG124" s="1055"/>
      <c r="AH124" s="1055"/>
      <c r="AI124" s="1055"/>
      <c r="AJ124" s="1056"/>
      <c r="AK124" s="1057" t="s">
        <v>234</v>
      </c>
      <c r="AL124" s="1055"/>
      <c r="AM124" s="1055"/>
      <c r="AN124" s="1055"/>
      <c r="AO124" s="1056"/>
      <c r="AP124" s="1058" t="s">
        <v>234</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10.3</v>
      </c>
      <c r="BR124" s="1124"/>
      <c r="BS124" s="1124"/>
      <c r="BT124" s="1124"/>
      <c r="BU124" s="1124"/>
      <c r="BV124" s="1124">
        <v>37</v>
      </c>
      <c r="BW124" s="1124"/>
      <c r="BX124" s="1124"/>
      <c r="BY124" s="1124"/>
      <c r="BZ124" s="1124"/>
      <c r="CA124" s="1124">
        <v>32.5</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v>401955</v>
      </c>
      <c r="DH124" s="1080"/>
      <c r="DI124" s="1080"/>
      <c r="DJ124" s="1080"/>
      <c r="DK124" s="1081"/>
      <c r="DL124" s="1079">
        <v>365396</v>
      </c>
      <c r="DM124" s="1080"/>
      <c r="DN124" s="1080"/>
      <c r="DO124" s="1080"/>
      <c r="DP124" s="1081"/>
      <c r="DQ124" s="1079">
        <v>310333</v>
      </c>
      <c r="DR124" s="1080"/>
      <c r="DS124" s="1080"/>
      <c r="DT124" s="1080"/>
      <c r="DU124" s="1081"/>
      <c r="DV124" s="1082">
        <v>1</v>
      </c>
      <c r="DW124" s="1083"/>
      <c r="DX124" s="1083"/>
      <c r="DY124" s="1083"/>
      <c r="DZ124" s="1084"/>
    </row>
    <row r="125" spans="1:130" s="248" customFormat="1" ht="26.25" customHeight="1" x14ac:dyDescent="0.15">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234</v>
      </c>
      <c r="AB125" s="1055"/>
      <c r="AC125" s="1055"/>
      <c r="AD125" s="1055"/>
      <c r="AE125" s="1056"/>
      <c r="AF125" s="1057" t="s">
        <v>234</v>
      </c>
      <c r="AG125" s="1055"/>
      <c r="AH125" s="1055"/>
      <c r="AI125" s="1055"/>
      <c r="AJ125" s="1056"/>
      <c r="AK125" s="1057" t="s">
        <v>234</v>
      </c>
      <c r="AL125" s="1055"/>
      <c r="AM125" s="1055"/>
      <c r="AN125" s="1055"/>
      <c r="AO125" s="1056"/>
      <c r="AP125" s="1058" t="s">
        <v>234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234</v>
      </c>
      <c r="DH125" s="1023"/>
      <c r="DI125" s="1023"/>
      <c r="DJ125" s="1023"/>
      <c r="DK125" s="1023"/>
      <c r="DL125" s="1023" t="s">
        <v>234</v>
      </c>
      <c r="DM125" s="1023"/>
      <c r="DN125" s="1023"/>
      <c r="DO125" s="1023"/>
      <c r="DP125" s="1023"/>
      <c r="DQ125" s="1023" t="s">
        <v>234</v>
      </c>
      <c r="DR125" s="1023"/>
      <c r="DS125" s="1023"/>
      <c r="DT125" s="1023"/>
      <c r="DU125" s="1023"/>
      <c r="DV125" s="1024" t="s">
        <v>234</v>
      </c>
      <c r="DW125" s="1024"/>
      <c r="DX125" s="1024"/>
      <c r="DY125" s="1024"/>
      <c r="DZ125" s="1025"/>
    </row>
    <row r="126" spans="1:130" s="248" customFormat="1" ht="26.25" customHeight="1" thickBot="1" x14ac:dyDescent="0.2">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46022</v>
      </c>
      <c r="AB126" s="1055"/>
      <c r="AC126" s="1055"/>
      <c r="AD126" s="1055"/>
      <c r="AE126" s="1056"/>
      <c r="AF126" s="1057">
        <v>44456</v>
      </c>
      <c r="AG126" s="1055"/>
      <c r="AH126" s="1055"/>
      <c r="AI126" s="1055"/>
      <c r="AJ126" s="1056"/>
      <c r="AK126" s="1057">
        <v>41854</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v>1999939</v>
      </c>
      <c r="DH126" s="1016"/>
      <c r="DI126" s="1016"/>
      <c r="DJ126" s="1016"/>
      <c r="DK126" s="1016"/>
      <c r="DL126" s="1016">
        <v>1579898</v>
      </c>
      <c r="DM126" s="1016"/>
      <c r="DN126" s="1016"/>
      <c r="DO126" s="1016"/>
      <c r="DP126" s="1016"/>
      <c r="DQ126" s="1016">
        <v>585657</v>
      </c>
      <c r="DR126" s="1016"/>
      <c r="DS126" s="1016"/>
      <c r="DT126" s="1016"/>
      <c r="DU126" s="1016"/>
      <c r="DV126" s="1017">
        <v>1.9</v>
      </c>
      <c r="DW126" s="1017"/>
      <c r="DX126" s="1017"/>
      <c r="DY126" s="1017"/>
      <c r="DZ126" s="1018"/>
    </row>
    <row r="127" spans="1:130" s="248" customFormat="1" ht="26.25" customHeight="1" x14ac:dyDescent="0.15">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234</v>
      </c>
      <c r="AB127" s="1055"/>
      <c r="AC127" s="1055"/>
      <c r="AD127" s="1055"/>
      <c r="AE127" s="1056"/>
      <c r="AF127" s="1057" t="s">
        <v>234</v>
      </c>
      <c r="AG127" s="1055"/>
      <c r="AH127" s="1055"/>
      <c r="AI127" s="1055"/>
      <c r="AJ127" s="1056"/>
      <c r="AK127" s="1057" t="s">
        <v>234</v>
      </c>
      <c r="AL127" s="1055"/>
      <c r="AM127" s="1055"/>
      <c r="AN127" s="1055"/>
      <c r="AO127" s="1056"/>
      <c r="AP127" s="1058" t="s">
        <v>234</v>
      </c>
      <c r="AQ127" s="1059"/>
      <c r="AR127" s="1059"/>
      <c r="AS127" s="1059"/>
      <c r="AT127" s="1060"/>
      <c r="AU127" s="284"/>
      <c r="AV127" s="284"/>
      <c r="AW127" s="284"/>
      <c r="AX127" s="1128" t="s">
        <v>494</v>
      </c>
      <c r="AY127" s="1129"/>
      <c r="AZ127" s="1129"/>
      <c r="BA127" s="1129"/>
      <c r="BB127" s="1129"/>
      <c r="BC127" s="1129"/>
      <c r="BD127" s="1129"/>
      <c r="BE127" s="1130"/>
      <c r="BF127" s="1131" t="s">
        <v>495</v>
      </c>
      <c r="BG127" s="1129"/>
      <c r="BH127" s="1129"/>
      <c r="BI127" s="1129"/>
      <c r="BJ127" s="1129"/>
      <c r="BK127" s="1129"/>
      <c r="BL127" s="1130"/>
      <c r="BM127" s="1131" t="s">
        <v>496</v>
      </c>
      <c r="BN127" s="1129"/>
      <c r="BO127" s="1129"/>
      <c r="BP127" s="1129"/>
      <c r="BQ127" s="1129"/>
      <c r="BR127" s="1129"/>
      <c r="BS127" s="1130"/>
      <c r="BT127" s="1131" t="s">
        <v>497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453</v>
      </c>
      <c r="DH127" s="1016"/>
      <c r="DI127" s="1016"/>
      <c r="DJ127" s="1016"/>
      <c r="DK127" s="1016"/>
      <c r="DL127" s="1016" t="s">
        <v>234</v>
      </c>
      <c r="DM127" s="1016"/>
      <c r="DN127" s="1016"/>
      <c r="DO127" s="1016"/>
      <c r="DP127" s="1016"/>
      <c r="DQ127" s="1016" t="s">
        <v>234</v>
      </c>
      <c r="DR127" s="1016"/>
      <c r="DS127" s="1016"/>
      <c r="DT127" s="1016"/>
      <c r="DU127" s="1016"/>
      <c r="DV127" s="1017" t="s">
        <v>234</v>
      </c>
      <c r="DW127" s="1017"/>
      <c r="DX127" s="1017"/>
      <c r="DY127" s="1017"/>
      <c r="DZ127" s="1018"/>
    </row>
    <row r="128" spans="1:130" s="248" customFormat="1" ht="26.25" customHeight="1" thickBot="1" x14ac:dyDescent="0.2">
      <c r="A128" s="1139" t="s">
        <v>499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500</v>
      </c>
      <c r="X128" s="1141"/>
      <c r="Y128" s="1141"/>
      <c r="Z128" s="1142"/>
      <c r="AA128" s="1143">
        <v>1781035</v>
      </c>
      <c r="AB128" s="1144"/>
      <c r="AC128" s="1144"/>
      <c r="AD128" s="1144"/>
      <c r="AE128" s="1145"/>
      <c r="AF128" s="1146">
        <v>1751731</v>
      </c>
      <c r="AG128" s="1144"/>
      <c r="AH128" s="1144"/>
      <c r="AI128" s="1144"/>
      <c r="AJ128" s="1145"/>
      <c r="AK128" s="1146">
        <v>1475153</v>
      </c>
      <c r="AL128" s="1144"/>
      <c r="AM128" s="1144"/>
      <c r="AN128" s="1144"/>
      <c r="AO128" s="1145"/>
      <c r="AP128" s="1147"/>
      <c r="AQ128" s="1148"/>
      <c r="AR128" s="1148"/>
      <c r="AS128" s="1148"/>
      <c r="AT128" s="1149"/>
      <c r="AU128" s="284"/>
      <c r="AV128" s="284"/>
      <c r="AW128" s="284"/>
      <c r="AX128" s="984" t="s">
        <v>501</v>
      </c>
      <c r="AY128" s="985"/>
      <c r="AZ128" s="985"/>
      <c r="BA128" s="985"/>
      <c r="BB128" s="985"/>
      <c r="BC128" s="985"/>
      <c r="BD128" s="985"/>
      <c r="BE128" s="986"/>
      <c r="BF128" s="1150" t="s">
        <v>234</v>
      </c>
      <c r="BG128" s="1151"/>
      <c r="BH128" s="1151"/>
      <c r="BI128" s="1151"/>
      <c r="BJ128" s="1151"/>
      <c r="BK128" s="1151"/>
      <c r="BL128" s="1152"/>
      <c r="BM128" s="1150">
        <v>11.57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t="s">
        <v>234</v>
      </c>
      <c r="DH128" s="1136"/>
      <c r="DI128" s="1136"/>
      <c r="DJ128" s="1136"/>
      <c r="DK128" s="1136"/>
      <c r="DL128" s="1136" t="s">
        <v>453</v>
      </c>
      <c r="DM128" s="1136"/>
      <c r="DN128" s="1136"/>
      <c r="DO128" s="1136"/>
      <c r="DP128" s="1136"/>
      <c r="DQ128" s="1136" t="s">
        <v>234</v>
      </c>
      <c r="DR128" s="1136"/>
      <c r="DS128" s="1136"/>
      <c r="DT128" s="1136"/>
      <c r="DU128" s="1136"/>
      <c r="DV128" s="1137" t="s">
        <v>234</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503</v>
      </c>
      <c r="X129" s="1170"/>
      <c r="Y129" s="1170"/>
      <c r="Z129" s="1171"/>
      <c r="AA129" s="1054">
        <v>35243702</v>
      </c>
      <c r="AB129" s="1055"/>
      <c r="AC129" s="1055"/>
      <c r="AD129" s="1055"/>
      <c r="AE129" s="1056"/>
      <c r="AF129" s="1057">
        <v>35293164</v>
      </c>
      <c r="AG129" s="1055"/>
      <c r="AH129" s="1055"/>
      <c r="AI129" s="1055"/>
      <c r="AJ129" s="1056"/>
      <c r="AK129" s="1057">
        <v>36173659</v>
      </c>
      <c r="AL129" s="1055"/>
      <c r="AM129" s="1055"/>
      <c r="AN129" s="1055"/>
      <c r="AO129" s="1056"/>
      <c r="AP129" s="1172"/>
      <c r="AQ129" s="1173"/>
      <c r="AR129" s="1173"/>
      <c r="AS129" s="1173"/>
      <c r="AT129" s="1174"/>
      <c r="AU129" s="286"/>
      <c r="AV129" s="286"/>
      <c r="AW129" s="286"/>
      <c r="AX129" s="1163" t="s">
        <v>504</v>
      </c>
      <c r="AY129" s="1046"/>
      <c r="AZ129" s="1046"/>
      <c r="BA129" s="1046"/>
      <c r="BB129" s="1046"/>
      <c r="BC129" s="1046"/>
      <c r="BD129" s="1046"/>
      <c r="BE129" s="1047"/>
      <c r="BF129" s="1164" t="s">
        <v>234</v>
      </c>
      <c r="BG129" s="1165"/>
      <c r="BH129" s="1165"/>
      <c r="BI129" s="1165"/>
      <c r="BJ129" s="1165"/>
      <c r="BK129" s="1165"/>
      <c r="BL129" s="1166"/>
      <c r="BM129" s="1164">
        <v>16.57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5050972</v>
      </c>
      <c r="AB130" s="1055"/>
      <c r="AC130" s="1055"/>
      <c r="AD130" s="1055"/>
      <c r="AE130" s="1056"/>
      <c r="AF130" s="1057">
        <v>5066824</v>
      </c>
      <c r="AG130" s="1055"/>
      <c r="AH130" s="1055"/>
      <c r="AI130" s="1055"/>
      <c r="AJ130" s="1056"/>
      <c r="AK130" s="1057">
        <v>5056869</v>
      </c>
      <c r="AL130" s="1055"/>
      <c r="AM130" s="1055"/>
      <c r="AN130" s="1055"/>
      <c r="AO130" s="1056"/>
      <c r="AP130" s="1172"/>
      <c r="AQ130" s="1173"/>
      <c r="AR130" s="1173"/>
      <c r="AS130" s="1173"/>
      <c r="AT130" s="1174"/>
      <c r="AU130" s="286"/>
      <c r="AV130" s="286"/>
      <c r="AW130" s="286"/>
      <c r="AX130" s="1163" t="s">
        <v>507</v>
      </c>
      <c r="AY130" s="1046"/>
      <c r="AZ130" s="1046"/>
      <c r="BA130" s="1046"/>
      <c r="BB130" s="1046"/>
      <c r="BC130" s="1046"/>
      <c r="BD130" s="1046"/>
      <c r="BE130" s="1047"/>
      <c r="BF130" s="1200">
        <v>1.3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30192730</v>
      </c>
      <c r="AB131" s="1080"/>
      <c r="AC131" s="1080"/>
      <c r="AD131" s="1080"/>
      <c r="AE131" s="1081"/>
      <c r="AF131" s="1079">
        <v>30226340</v>
      </c>
      <c r="AG131" s="1080"/>
      <c r="AH131" s="1080"/>
      <c r="AI131" s="1080"/>
      <c r="AJ131" s="1081"/>
      <c r="AK131" s="1079">
        <v>31116790</v>
      </c>
      <c r="AL131" s="1080"/>
      <c r="AM131" s="1080"/>
      <c r="AN131" s="1080"/>
      <c r="AO131" s="1081"/>
      <c r="AP131" s="1210"/>
      <c r="AQ131" s="1211"/>
      <c r="AR131" s="1211"/>
      <c r="AS131" s="1211"/>
      <c r="AT131" s="1212"/>
      <c r="AU131" s="286"/>
      <c r="AV131" s="286"/>
      <c r="AW131" s="286"/>
      <c r="AX131" s="1182" t="s">
        <v>509</v>
      </c>
      <c r="AY131" s="1133"/>
      <c r="AZ131" s="1133"/>
      <c r="BA131" s="1133"/>
      <c r="BB131" s="1133"/>
      <c r="BC131" s="1133"/>
      <c r="BD131" s="1133"/>
      <c r="BE131" s="1134"/>
      <c r="BF131" s="1183">
        <v>32.5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0.65591286400000004</v>
      </c>
      <c r="AB132" s="1196"/>
      <c r="AC132" s="1196"/>
      <c r="AD132" s="1196"/>
      <c r="AE132" s="1197"/>
      <c r="AF132" s="1198">
        <v>1.549698045</v>
      </c>
      <c r="AG132" s="1196"/>
      <c r="AH132" s="1196"/>
      <c r="AI132" s="1196"/>
      <c r="AJ132" s="1197"/>
      <c r="AK132" s="1198">
        <v>1.977790768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0.8</v>
      </c>
      <c r="AB133" s="1179"/>
      <c r="AC133" s="1179"/>
      <c r="AD133" s="1179"/>
      <c r="AE133" s="1180"/>
      <c r="AF133" s="1178">
        <v>0.9</v>
      </c>
      <c r="AG133" s="1179"/>
      <c r="AH133" s="1179"/>
      <c r="AI133" s="1179"/>
      <c r="AJ133" s="1180"/>
      <c r="AK133" s="1178">
        <v>1.3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uGazNHWMfWS9W0bs3+LzMBquCXelUnrIpuc6cvXw7RPjP668jYMpGn7WY1Yg0QNCIBGz136KjohpgpGQGB6rg==" saltValue="H+MwJZmxw27dQN/bv9fp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pGu6QgckpracW8hRIg39HieblWeACZzMRNv6N+x5/C2zxcPNqZKtngDhcXhwoMXh8LPyiE4lbzGwRxLlTKx6g==" saltValue="45Ntj1ptUCnUSdq2TACc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Gyst9NFT4VQi7u/yGTs0sa74vBQaaGuBRNJswUCo2KQ7m4TJCyGbBlxr0afBV7a8FlMEU82KErpTQFdSQXAig==" saltValue="kj+tWiAUuNIFNiTUwmnE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10382567</v>
      </c>
      <c r="AP9" s="314">
        <v>64571</v>
      </c>
      <c r="AQ9" s="315">
        <v>66289</v>
      </c>
      <c r="AR9" s="316">
        <v>-2.6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1227023</v>
      </c>
      <c r="AP10" s="317">
        <v>7631</v>
      </c>
      <c r="AQ10" s="318">
        <v>2830</v>
      </c>
      <c r="AR10" s="319">
        <v>169.6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t="s">
        <v>524</v>
      </c>
      <c r="AP11" s="317" t="s">
        <v>524</v>
      </c>
      <c r="AQ11" s="318">
        <v>411</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525</v>
      </c>
      <c r="AL12" s="1216"/>
      <c r="AM12" s="1216"/>
      <c r="AN12" s="1217"/>
      <c r="AO12" s="317" t="s">
        <v>524</v>
      </c>
      <c r="AP12" s="317" t="s">
        <v>524</v>
      </c>
      <c r="AQ12" s="318">
        <v>94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224363</v>
      </c>
      <c r="AP13" s="317">
        <v>1395</v>
      </c>
      <c r="AQ13" s="318">
        <v>2181</v>
      </c>
      <c r="AR13" s="319">
        <v>-36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v>316886</v>
      </c>
      <c r="AP14" s="317">
        <v>1971</v>
      </c>
      <c r="AQ14" s="318">
        <v>1843</v>
      </c>
      <c r="AR14" s="319">
        <v>6.9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-522476</v>
      </c>
      <c r="AP15" s="317">
        <v>-3249</v>
      </c>
      <c r="AQ15" s="318">
        <v>-4384</v>
      </c>
      <c r="AR15" s="319">
        <v>-25.9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11628363</v>
      </c>
      <c r="AP16" s="317">
        <v>72318</v>
      </c>
      <c r="AQ16" s="318">
        <v>69264</v>
      </c>
      <c r="AR16" s="319">
        <v>4.4000000000000004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7.11</v>
      </c>
      <c r="AP21" s="331">
        <v>6.79</v>
      </c>
      <c r="AQ21" s="332">
        <v>0.32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100.7</v>
      </c>
      <c r="AP22" s="336">
        <v>99.2</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5586284</v>
      </c>
      <c r="AP32" s="345">
        <v>34742</v>
      </c>
      <c r="AQ32" s="346">
        <v>35667</v>
      </c>
      <c r="AR32" s="347">
        <v>-2.6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t="s">
        <v>524</v>
      </c>
      <c r="AP34" s="345" t="s">
        <v>524</v>
      </c>
      <c r="AQ34" s="346">
        <v>25</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1247745</v>
      </c>
      <c r="AP35" s="345">
        <v>7760</v>
      </c>
      <c r="AQ35" s="346">
        <v>9479</v>
      </c>
      <c r="AR35" s="347">
        <v>-18.100000000000001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v>96789</v>
      </c>
      <c r="AP36" s="345">
        <v>602</v>
      </c>
      <c r="AQ36" s="346">
        <v>661</v>
      </c>
      <c r="AR36" s="347">
        <v>-8.9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v>216435</v>
      </c>
      <c r="AP37" s="345">
        <v>1346</v>
      </c>
      <c r="AQ37" s="346">
        <v>533</v>
      </c>
      <c r="AR37" s="347">
        <v>152.5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v>194</v>
      </c>
      <c r="AP38" s="348">
        <v>1</v>
      </c>
      <c r="AQ38" s="349">
        <v>1</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v>-1475153</v>
      </c>
      <c r="AP39" s="345">
        <v>-9174</v>
      </c>
      <c r="AQ39" s="346">
        <v>-5467</v>
      </c>
      <c r="AR39" s="347">
        <v>67.8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-5056869</v>
      </c>
      <c r="AP40" s="345">
        <v>-31449</v>
      </c>
      <c r="AQ40" s="346">
        <v>-32345</v>
      </c>
      <c r="AR40" s="347">
        <v>-2.8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615425</v>
      </c>
      <c r="AP41" s="345">
        <v>3827</v>
      </c>
      <c r="AQ41" s="346">
        <v>8555</v>
      </c>
      <c r="AR41" s="347">
        <v>-55.3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10203322</v>
      </c>
      <c r="AN51" s="367">
        <v>62969</v>
      </c>
      <c r="AO51" s="368">
        <v>18.100000000000001</v>
      </c>
      <c r="AP51" s="369">
        <v>52619</v>
      </c>
      <c r="AQ51" s="370">
        <v>0.2</v>
      </c>
      <c r="AR51" s="371">
        <v>17.899999999999999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7129381</v>
      </c>
      <c r="AN52" s="375">
        <v>43998</v>
      </c>
      <c r="AO52" s="376">
        <v>41.9</v>
      </c>
      <c r="AP52" s="377">
        <v>31149</v>
      </c>
      <c r="AQ52" s="378">
        <v>5.7</v>
      </c>
      <c r="AR52" s="379">
        <v>36.200000000000003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6404299</v>
      </c>
      <c r="AN53" s="367">
        <v>39551</v>
      </c>
      <c r="AO53" s="368">
        <v>-37.200000000000003</v>
      </c>
      <c r="AP53" s="369">
        <v>51875</v>
      </c>
      <c r="AQ53" s="370">
        <v>-1.4</v>
      </c>
      <c r="AR53" s="371">
        <v>-35.799999999999997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4892364</v>
      </c>
      <c r="AN54" s="375">
        <v>30214</v>
      </c>
      <c r="AO54" s="376">
        <v>-31.3</v>
      </c>
      <c r="AP54" s="377">
        <v>29372</v>
      </c>
      <c r="AQ54" s="378">
        <v>-5.7</v>
      </c>
      <c r="AR54" s="379">
        <v>-25.6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8937665</v>
      </c>
      <c r="AN55" s="367">
        <v>55328</v>
      </c>
      <c r="AO55" s="368">
        <v>39.9</v>
      </c>
      <c r="AP55" s="369">
        <v>48064</v>
      </c>
      <c r="AQ55" s="370">
        <v>-7.3</v>
      </c>
      <c r="AR55" s="371">
        <v>47.2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7660207</v>
      </c>
      <c r="AN56" s="375">
        <v>47420</v>
      </c>
      <c r="AO56" s="376">
        <v>56.9</v>
      </c>
      <c r="AP56" s="377">
        <v>30373</v>
      </c>
      <c r="AQ56" s="378">
        <v>3.4</v>
      </c>
      <c r="AR56" s="379">
        <v>53.5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14065313</v>
      </c>
      <c r="AN57" s="367">
        <v>87194</v>
      </c>
      <c r="AO57" s="368">
        <v>57.6</v>
      </c>
      <c r="AP57" s="369">
        <v>56662</v>
      </c>
      <c r="AQ57" s="370">
        <v>17.899999999999999</v>
      </c>
      <c r="AR57" s="371">
        <v>39.700000000000003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12053308</v>
      </c>
      <c r="AN58" s="375">
        <v>74721</v>
      </c>
      <c r="AO58" s="376">
        <v>57.6</v>
      </c>
      <c r="AP58" s="377">
        <v>34709</v>
      </c>
      <c r="AQ58" s="378">
        <v>14.3</v>
      </c>
      <c r="AR58" s="379">
        <v>43.3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6981185</v>
      </c>
      <c r="AN59" s="367">
        <v>43417</v>
      </c>
      <c r="AO59" s="368">
        <v>-50.2</v>
      </c>
      <c r="AP59" s="369">
        <v>60285</v>
      </c>
      <c r="AQ59" s="370">
        <v>6.4</v>
      </c>
      <c r="AR59" s="371">
        <v>-56.6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5186618</v>
      </c>
      <c r="AN60" s="375">
        <v>32256</v>
      </c>
      <c r="AO60" s="376">
        <v>-56.8</v>
      </c>
      <c r="AP60" s="377">
        <v>36445</v>
      </c>
      <c r="AQ60" s="378">
        <v>5</v>
      </c>
      <c r="AR60" s="379">
        <v>-61.8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9318357</v>
      </c>
      <c r="AN61" s="382">
        <v>57692</v>
      </c>
      <c r="AO61" s="383">
        <v>5.6</v>
      </c>
      <c r="AP61" s="384">
        <v>53901</v>
      </c>
      <c r="AQ61" s="385">
        <v>3.2</v>
      </c>
      <c r="AR61" s="371">
        <v>2.4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7384376</v>
      </c>
      <c r="AN62" s="375">
        <v>45722</v>
      </c>
      <c r="AO62" s="376">
        <v>13.7</v>
      </c>
      <c r="AP62" s="377">
        <v>32410</v>
      </c>
      <c r="AQ62" s="378">
        <v>4.5</v>
      </c>
      <c r="AR62" s="379">
        <v>9.1999999999999993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TdylULMydTsZYuqgi37H0XnSpirr+O892/ppdRko4QZL5+H1uiS1W2159TWwBu8+mByeXk3NMMpEqE97V8LQ==" saltValue="QOSXkaPhD7L2NL3oMLdgO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Ta/x3RMFXRDuDDn41czZhcaH1twvWr1TqA1bMcIER4g3iQY/YFoZnFcRayhSz0WS9A7TPlztluS7O46MXVCCkg==" saltValue="T4QbDTVS5E0tkc8vIyDE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6Wp+nn+aeqmzFyF0/osvWBUXJwNZXI1uWEJt6mvPMq7yfODNZF10VmpkYbJXfMpjy1nkjgKan7AUxBF5Bji2Wg==" saltValue="/MBpWdoxBWqxBxcRAiI/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12.68</v>
      </c>
      <c r="G47" s="12">
        <v>14.04</v>
      </c>
      <c r="H47" s="12">
        <v>15.73</v>
      </c>
      <c r="I47" s="12">
        <v>15.16</v>
      </c>
      <c r="J47" s="13">
        <v>15.6</v>
      </c>
    </row>
    <row r="48" spans="2:10" ht="57.75" customHeight="1" x14ac:dyDescent="0.15">
      <c r="B48" s="14"/>
      <c r="C48" s="1240" t="s">
        <v>4</v>
      </c>
      <c r="D48" s="1240"/>
      <c r="E48" s="1241"/>
      <c r="F48" s="15">
        <v>6.1</v>
      </c>
      <c r="G48" s="16">
        <v>5.88</v>
      </c>
      <c r="H48" s="16">
        <v>7.02</v>
      </c>
      <c r="I48" s="16">
        <v>7.98</v>
      </c>
      <c r="J48" s="17">
        <v>6.14</v>
      </c>
    </row>
    <row r="49" spans="2:10" ht="57.75" customHeight="1" thickBot="1" x14ac:dyDescent="0.2">
      <c r="B49" s="18"/>
      <c r="C49" s="1242" t="s">
        <v>5</v>
      </c>
      <c r="D49" s="1242"/>
      <c r="E49" s="1243"/>
      <c r="F49" s="19" t="s">
        <v>571</v>
      </c>
      <c r="G49" s="20">
        <v>1.29</v>
      </c>
      <c r="H49" s="20">
        <v>2.87</v>
      </c>
      <c r="I49" s="20">
        <v>0.43</v>
      </c>
      <c r="J49" s="21" t="s">
        <v>572</v>
      </c>
    </row>
    <row r="50" spans="2:10" ht="13.5" customHeight="1" x14ac:dyDescent="0.15"/>
  </sheetData>
  <sheetProtection algorithmName="SHA-512" hashValue="GKAGhZi/d83ybwHlsviZnmSrFG7FrHoh/xYdJrcnDSF8jGtHTifYWTPFKELZkcNACrpw616XBTsba6ajVCcC8Q==" saltValue="+C9PPvWkhYXqfsC939DZ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2022-03-14T02:30:09Z</cp:lastPrinted>
  <dcterms:created xsi:type="dcterms:W3CDTF">2022-02-02T05:13:54Z</dcterms:created>
  <dcterms:modified xsi:type="dcterms:W3CDTF">2022-09-28T05:31:31Z</dcterms:modified>
  <cp:category/>
</cp:coreProperties>
</file>