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65446" windowWidth="7680" windowHeight="8730" activeTab="0"/>
  </bookViews>
  <sheets>
    <sheet name="Sheet1" sheetId="1" r:id="rId1"/>
  </sheets>
  <definedNames>
    <definedName name="_xlnm.Print_Area" localSheetId="0">'Sheet1'!$A$1:$I$32</definedName>
    <definedName name="印刷範囲">'Sheet1'!$A$3:$I$30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<sst xmlns="http://schemas.openxmlformats.org/spreadsheetml/2006/main" count="54" uniqueCount="36">
  <si>
    <t>ア　世帯数、人口及び面積（Ｔ１－１）</t>
  </si>
  <si>
    <t>　　　 　人　　 　　　口</t>
  </si>
  <si>
    <t>面　積</t>
  </si>
  <si>
    <t>人口密度</t>
  </si>
  <si>
    <t>区　分</t>
  </si>
  <si>
    <t>世帯数</t>
  </si>
  <si>
    <t>計</t>
  </si>
  <si>
    <t>男</t>
  </si>
  <si>
    <t>女</t>
  </si>
  <si>
    <t xml:space="preserve">    (k㎡)</t>
  </si>
  <si>
    <t xml:space="preserve">  (人/k㎡)</t>
  </si>
  <si>
    <t>岐阜県</t>
  </si>
  <si>
    <t>管内総数</t>
  </si>
  <si>
    <t>本所小計</t>
  </si>
  <si>
    <t>ｾﾝﾀｰ小計</t>
  </si>
  <si>
    <t>郡上市</t>
  </si>
  <si>
    <t>数</t>
  </si>
  <si>
    <t>率</t>
  </si>
  <si>
    <t>郡上市</t>
  </si>
  <si>
    <t>イ　年齢３区分別人口及び率 （Ｔ１－２）</t>
  </si>
  <si>
    <t>　　  年 少 人 口</t>
  </si>
  <si>
    <t xml:space="preserve">  　　( 0～14歳)</t>
  </si>
  <si>
    <t xml:space="preserve"> 　　生産年齢人口</t>
  </si>
  <si>
    <t>　 　(15～64歳)</t>
  </si>
  <si>
    <t xml:space="preserve">  　　老 年 人 口</t>
  </si>
  <si>
    <t xml:space="preserve">  　　(65歳以上)</t>
  </si>
  <si>
    <t>総　数</t>
  </si>
  <si>
    <t>面積：「平成１８年全国都道府県県市区町村別面積調」（国土交通省国土地理院）</t>
  </si>
  <si>
    <t>人口：「推計人口」（岐阜県人口動態調査:統計課）</t>
  </si>
  <si>
    <t>人口・世帯：「推計人口」（岐阜県人口動態調査：統計課）</t>
  </si>
  <si>
    <t>関市</t>
  </si>
  <si>
    <t>美濃市</t>
  </si>
  <si>
    <t>（２）管内の概要</t>
  </si>
  <si>
    <t>老齢化指数</t>
  </si>
  <si>
    <t>全国</t>
  </si>
  <si>
    <t>　（平成２１年１０月１日現在）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</si>
</sst>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#,###,###,##0;&quot; -&quot;###,###,##0"/>
    <numFmt numFmtId="181" formatCode="#,##0.00_ "/>
    <numFmt numFmtId="182" formatCode="0.00_ "/>
  </numFmts>
  <fonts count="40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/>
      <protection/>
    </xf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178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6" xfId="0" applyBorder="1" applyAlignment="1">
      <alignment horizontal="center"/>
    </xf>
    <xf numFmtId="3" fontId="0" fillId="0" borderId="15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11" xfId="0" applyNumberFormat="1" applyBorder="1" applyAlignment="1" applyProtection="1">
      <alignment/>
      <protection locked="0"/>
    </xf>
    <xf numFmtId="179" fontId="0" fillId="0" borderId="11" xfId="0" applyNumberFormat="1" applyBorder="1" applyAlignment="1">
      <alignment/>
    </xf>
    <xf numFmtId="179" fontId="0" fillId="0" borderId="15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3" fontId="0" fillId="0" borderId="14" xfId="0" applyNumberFormat="1" applyBorder="1" applyAlignment="1">
      <alignment/>
    </xf>
    <xf numFmtId="179" fontId="0" fillId="0" borderId="14" xfId="0" applyNumberFormat="1" applyBorder="1" applyAlignment="1">
      <alignment/>
    </xf>
    <xf numFmtId="0" fontId="0" fillId="0" borderId="18" xfId="0" applyBorder="1" applyAlignment="1">
      <alignment horizontal="center"/>
    </xf>
    <xf numFmtId="3" fontId="0" fillId="0" borderId="19" xfId="0" applyNumberFormat="1" applyBorder="1" applyAlignment="1">
      <alignment/>
    </xf>
    <xf numFmtId="179" fontId="0" fillId="0" borderId="19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  <xf numFmtId="180" fontId="4" fillId="0" borderId="22" xfId="60" applyNumberFormat="1" applyFont="1" applyFill="1" applyBorder="1" applyAlignment="1" quotePrefix="1">
      <alignment/>
      <protection/>
    </xf>
    <xf numFmtId="41" fontId="0" fillId="0" borderId="13" xfId="0" applyNumberFormat="1" applyBorder="1" applyAlignment="1">
      <alignment shrinkToFit="1"/>
    </xf>
    <xf numFmtId="41" fontId="0" fillId="0" borderId="13" xfId="0" applyNumberFormat="1" applyBorder="1" applyAlignment="1">
      <alignment/>
    </xf>
    <xf numFmtId="0" fontId="5" fillId="0" borderId="0" xfId="0" applyFont="1" applyAlignment="1">
      <alignment/>
    </xf>
    <xf numFmtId="4" fontId="0" fillId="0" borderId="11" xfId="0" applyNumberFormat="1" applyBorder="1" applyAlignment="1">
      <alignment horizontal="right"/>
    </xf>
    <xf numFmtId="182" fontId="0" fillId="0" borderId="0" xfId="0" applyNumberFormat="1" applyAlignment="1">
      <alignment/>
    </xf>
    <xf numFmtId="17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9" fontId="0" fillId="0" borderId="20" xfId="0" applyNumberFormat="1" applyBorder="1" applyAlignment="1">
      <alignment/>
    </xf>
    <xf numFmtId="3" fontId="0" fillId="0" borderId="19" xfId="0" applyNumberFormat="1" applyBorder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10.625" defaultRowHeight="11.25" customHeight="1"/>
  <cols>
    <col min="1" max="1" width="11.625" style="0" customWidth="1"/>
    <col min="2" max="2" width="13.00390625" style="0" customWidth="1"/>
    <col min="3" max="8" width="11.375" style="0" customWidth="1"/>
    <col min="9" max="9" width="7.875" style="0" customWidth="1"/>
  </cols>
  <sheetData>
    <row r="1" spans="1:2" ht="17.25" customHeight="1">
      <c r="A1" s="51" t="s">
        <v>32</v>
      </c>
      <c r="B1" s="51"/>
    </row>
    <row r="2" ht="17.25" customHeight="1"/>
    <row r="3" ht="15.75" customHeight="1">
      <c r="A3" s="26" t="s">
        <v>0</v>
      </c>
    </row>
    <row r="4" ht="16.5" customHeight="1">
      <c r="E4" s="41" t="s">
        <v>35</v>
      </c>
    </row>
    <row r="5" spans="1:8" ht="16.5" customHeight="1">
      <c r="A5" s="1"/>
      <c r="B5" s="2"/>
      <c r="C5" s="2" t="s">
        <v>1</v>
      </c>
      <c r="D5" s="3"/>
      <c r="E5" s="3"/>
      <c r="F5" s="4" t="s">
        <v>2</v>
      </c>
      <c r="G5" s="4" t="s">
        <v>3</v>
      </c>
      <c r="H5" s="5"/>
    </row>
    <row r="6" spans="1:8" ht="16.5" customHeight="1">
      <c r="A6" s="6" t="s">
        <v>4</v>
      </c>
      <c r="B6" s="7" t="s">
        <v>5</v>
      </c>
      <c r="C6" s="8" t="s">
        <v>6</v>
      </c>
      <c r="D6" s="8" t="s">
        <v>7</v>
      </c>
      <c r="E6" s="8" t="s">
        <v>8</v>
      </c>
      <c r="F6" s="9" t="s">
        <v>9</v>
      </c>
      <c r="G6" s="9" t="s">
        <v>10</v>
      </c>
      <c r="H6" s="5"/>
    </row>
    <row r="7" spans="1:8" ht="16.5" customHeight="1" thickBot="1">
      <c r="A7" s="10" t="s">
        <v>11</v>
      </c>
      <c r="B7" s="11">
        <v>730724</v>
      </c>
      <c r="C7" s="11">
        <f>D7+E7</f>
        <v>2086590</v>
      </c>
      <c r="D7" s="11">
        <v>1010431</v>
      </c>
      <c r="E7" s="11">
        <v>1076159</v>
      </c>
      <c r="F7" s="12">
        <v>10621.17</v>
      </c>
      <c r="G7" s="12">
        <f aca="true" t="shared" si="0" ref="G7:G13">IF(F7=0,0,C7/F7)</f>
        <v>196.45575769901055</v>
      </c>
      <c r="H7" s="5"/>
    </row>
    <row r="8" spans="1:8" ht="16.5" customHeight="1" thickBot="1">
      <c r="A8" s="34" t="s">
        <v>12</v>
      </c>
      <c r="B8" s="35">
        <f>B9+B12</f>
        <v>55142</v>
      </c>
      <c r="C8" s="35">
        <f>C9+C12</f>
        <v>159659</v>
      </c>
      <c r="D8" s="35">
        <f>D9+D12</f>
        <v>77540</v>
      </c>
      <c r="E8" s="35">
        <f>E9+E12</f>
        <v>82119</v>
      </c>
      <c r="F8" s="38">
        <f>SUM(F9+F12)</f>
        <v>1620.6799999999998</v>
      </c>
      <c r="G8" s="39">
        <f t="shared" si="0"/>
        <v>98.51358688945382</v>
      </c>
      <c r="H8" s="5"/>
    </row>
    <row r="9" spans="1:8" ht="16.5" customHeight="1" thickBot="1">
      <c r="A9" s="6" t="s">
        <v>13</v>
      </c>
      <c r="B9" s="32">
        <f>B10+B11</f>
        <v>40363</v>
      </c>
      <c r="C9" s="32">
        <f>C10+C11</f>
        <v>114397</v>
      </c>
      <c r="D9" s="32">
        <f>D10+D11</f>
        <v>55581</v>
      </c>
      <c r="E9" s="32">
        <f>E10+E11</f>
        <v>58816</v>
      </c>
      <c r="F9" s="37">
        <f>SUM(F10:F11)</f>
        <v>589.89</v>
      </c>
      <c r="G9" s="37">
        <f t="shared" si="0"/>
        <v>193.92937666344574</v>
      </c>
      <c r="H9" s="5"/>
    </row>
    <row r="10" spans="1:8" ht="16.5" customHeight="1">
      <c r="A10" s="16" t="s">
        <v>30</v>
      </c>
      <c r="B10" s="11">
        <v>32583</v>
      </c>
      <c r="C10" s="11">
        <f>D10+E10</f>
        <v>91870</v>
      </c>
      <c r="D10" s="11">
        <v>44714</v>
      </c>
      <c r="E10" s="11">
        <v>47156</v>
      </c>
      <c r="F10" s="12">
        <v>472.84</v>
      </c>
      <c r="G10" s="12">
        <f t="shared" si="0"/>
        <v>194.29405295660266</v>
      </c>
      <c r="H10" s="5"/>
    </row>
    <row r="11" spans="1:8" ht="16.5" customHeight="1" thickBot="1">
      <c r="A11" s="13" t="s">
        <v>31</v>
      </c>
      <c r="B11" s="14">
        <v>7780</v>
      </c>
      <c r="C11" s="14">
        <f>D11+E11</f>
        <v>22527</v>
      </c>
      <c r="D11" s="14">
        <v>10867</v>
      </c>
      <c r="E11" s="14">
        <v>11660</v>
      </c>
      <c r="F11" s="15">
        <v>117.05</v>
      </c>
      <c r="G11" s="15">
        <f t="shared" si="0"/>
        <v>192.45621529261</v>
      </c>
      <c r="H11" s="5"/>
    </row>
    <row r="12" spans="1:8" ht="16.5" customHeight="1" thickBot="1">
      <c r="A12" s="16" t="s">
        <v>14</v>
      </c>
      <c r="B12" s="11">
        <f>B13</f>
        <v>14779</v>
      </c>
      <c r="C12" s="11">
        <f>D12+E12</f>
        <v>45262</v>
      </c>
      <c r="D12" s="11">
        <f>D13</f>
        <v>21959</v>
      </c>
      <c r="E12" s="11">
        <f>E13</f>
        <v>23303</v>
      </c>
      <c r="F12" s="52">
        <f>F13</f>
        <v>1030.79</v>
      </c>
      <c r="G12" s="52">
        <f>G13</f>
        <v>43.91001076843974</v>
      </c>
      <c r="H12" s="5"/>
    </row>
    <row r="13" spans="1:8" ht="16.5" customHeight="1" thickBot="1">
      <c r="A13" s="16" t="s">
        <v>15</v>
      </c>
      <c r="B13" s="11">
        <v>14779</v>
      </c>
      <c r="C13" s="45">
        <f>D13+E13</f>
        <v>45262</v>
      </c>
      <c r="D13" s="11">
        <v>21959</v>
      </c>
      <c r="E13" s="11">
        <v>23303</v>
      </c>
      <c r="F13" s="12">
        <v>1030.79</v>
      </c>
      <c r="G13" s="12">
        <f t="shared" si="0"/>
        <v>43.91001076843974</v>
      </c>
      <c r="H13" s="5"/>
    </row>
    <row r="14" spans="1:7" ht="16.5" customHeight="1">
      <c r="A14" s="46" t="s">
        <v>29</v>
      </c>
      <c r="B14" s="18"/>
      <c r="C14" s="18"/>
      <c r="D14" s="18"/>
      <c r="E14" s="18"/>
      <c r="F14" s="19"/>
      <c r="G14" s="19"/>
    </row>
    <row r="15" spans="1:7" ht="16.5" customHeight="1">
      <c r="A15" s="47" t="s">
        <v>27</v>
      </c>
      <c r="B15" s="43"/>
      <c r="C15" s="43"/>
      <c r="D15" s="43"/>
      <c r="E15" s="43"/>
      <c r="F15" s="44"/>
      <c r="G15" s="44"/>
    </row>
    <row r="16" spans="1:7" ht="16.5" customHeight="1">
      <c r="A16" s="47"/>
      <c r="B16" s="43"/>
      <c r="C16" s="43"/>
      <c r="D16" s="43"/>
      <c r="E16" s="43"/>
      <c r="F16" s="44"/>
      <c r="G16" s="44"/>
    </row>
    <row r="17" spans="1:7" ht="16.5" customHeight="1">
      <c r="A17" s="20"/>
      <c r="B17" s="21"/>
      <c r="C17" s="21"/>
      <c r="D17" s="21"/>
      <c r="E17" s="21"/>
      <c r="F17" s="22"/>
      <c r="G17" s="22"/>
    </row>
    <row r="18" ht="16.5" customHeight="1">
      <c r="A18" s="27" t="s">
        <v>19</v>
      </c>
    </row>
    <row r="19" ht="16.5" customHeight="1" thickBot="1">
      <c r="F19" s="41" t="str">
        <f>E4</f>
        <v>　（平成２１年１０月１日現在）</v>
      </c>
    </row>
    <row r="20" spans="1:10" ht="16.5" customHeight="1">
      <c r="A20" s="16"/>
      <c r="B20" s="4"/>
      <c r="C20" s="42" t="s">
        <v>20</v>
      </c>
      <c r="D20" s="17"/>
      <c r="E20" s="42" t="s">
        <v>22</v>
      </c>
      <c r="F20" s="17"/>
      <c r="G20" s="42" t="s">
        <v>24</v>
      </c>
      <c r="H20" s="17"/>
      <c r="I20" s="6"/>
      <c r="J20" s="31"/>
    </row>
    <row r="21" spans="1:10" ht="16.5" customHeight="1">
      <c r="A21" s="6"/>
      <c r="B21" s="7" t="s">
        <v>26</v>
      </c>
      <c r="C21" s="9" t="s">
        <v>21</v>
      </c>
      <c r="D21" s="28"/>
      <c r="E21" s="30" t="s">
        <v>23</v>
      </c>
      <c r="F21" s="28"/>
      <c r="G21" s="29" t="s">
        <v>25</v>
      </c>
      <c r="H21" s="28"/>
      <c r="I21" s="6"/>
      <c r="J21" s="31"/>
    </row>
    <row r="22" spans="1:13" ht="16.5" customHeight="1" thickBot="1">
      <c r="A22" s="6"/>
      <c r="B22" s="7"/>
      <c r="C22" s="8" t="s">
        <v>16</v>
      </c>
      <c r="D22" s="8" t="s">
        <v>17</v>
      </c>
      <c r="E22" s="8" t="s">
        <v>16</v>
      </c>
      <c r="F22" s="8" t="s">
        <v>17</v>
      </c>
      <c r="G22" s="8" t="s">
        <v>16</v>
      </c>
      <c r="H22" s="8" t="s">
        <v>17</v>
      </c>
      <c r="I22" s="6"/>
      <c r="J22" s="31"/>
      <c r="L22" s="58" t="s">
        <v>33</v>
      </c>
      <c r="M22" s="58"/>
    </row>
    <row r="23" spans="1:13" ht="16.5" customHeight="1" thickBot="1">
      <c r="A23" s="34" t="s">
        <v>34</v>
      </c>
      <c r="B23" s="57">
        <v>127510000</v>
      </c>
      <c r="C23" s="57">
        <v>17011000</v>
      </c>
      <c r="D23" s="36">
        <f aca="true" t="shared" si="1" ref="D23:D28">(C23/B23*100)</f>
        <v>13.340914438083287</v>
      </c>
      <c r="E23" s="57">
        <v>81493000</v>
      </c>
      <c r="F23" s="36">
        <f aca="true" t="shared" si="2" ref="F23:F28">(E23/B23*100)</f>
        <v>63.91106579876088</v>
      </c>
      <c r="G23" s="57">
        <v>29005000</v>
      </c>
      <c r="H23" s="56">
        <f>(G23/B23*100)</f>
        <v>22.74723551094032</v>
      </c>
      <c r="I23" s="6"/>
      <c r="J23" s="31"/>
      <c r="L23" s="28" t="s">
        <v>34</v>
      </c>
      <c r="M23" s="53">
        <f aca="true" t="shared" si="3" ref="M23:M30">G23/C23*100</f>
        <v>170.5073187937217</v>
      </c>
    </row>
    <row r="24" spans="1:13" ht="16.5" customHeight="1" thickBot="1">
      <c r="A24" s="10" t="s">
        <v>11</v>
      </c>
      <c r="B24" s="11">
        <f>C7</f>
        <v>2086590</v>
      </c>
      <c r="C24" s="23">
        <v>296456</v>
      </c>
      <c r="D24" s="24">
        <f t="shared" si="1"/>
        <v>14.207678556879886</v>
      </c>
      <c r="E24" s="23">
        <v>1295559</v>
      </c>
      <c r="F24" s="24">
        <f t="shared" si="2"/>
        <v>62.089773266429916</v>
      </c>
      <c r="G24" s="23">
        <v>492952</v>
      </c>
      <c r="H24" s="24">
        <f>(G24/B24*100)</f>
        <v>23.624765766154347</v>
      </c>
      <c r="I24" s="49"/>
      <c r="J24" s="31"/>
      <c r="L24" s="54" t="s">
        <v>11</v>
      </c>
      <c r="M24" s="53">
        <f t="shared" si="3"/>
        <v>166.28167417761824</v>
      </c>
    </row>
    <row r="25" spans="1:13" ht="16.5" customHeight="1" thickBot="1">
      <c r="A25" s="34" t="s">
        <v>12</v>
      </c>
      <c r="B25" s="35">
        <f aca="true" t="shared" si="4" ref="B25:B30">C8</f>
        <v>159659</v>
      </c>
      <c r="C25" s="35">
        <f>C26+C29</f>
        <v>21884</v>
      </c>
      <c r="D25" s="36">
        <f t="shared" si="1"/>
        <v>13.706712430868286</v>
      </c>
      <c r="E25" s="35">
        <f>E26+E29</f>
        <v>96785</v>
      </c>
      <c r="F25" s="36">
        <f t="shared" si="2"/>
        <v>60.61982099349238</v>
      </c>
      <c r="G25" s="35">
        <f>G26+G29</f>
        <v>40944</v>
      </c>
      <c r="H25" s="36">
        <f>(G25/B25*100)</f>
        <v>25.64465517133391</v>
      </c>
      <c r="I25" s="50"/>
      <c r="J25" s="31"/>
      <c r="L25" s="55" t="s">
        <v>12</v>
      </c>
      <c r="M25" s="53">
        <f t="shared" si="3"/>
        <v>187.09559495521842</v>
      </c>
    </row>
    <row r="26" spans="1:13" ht="16.5" customHeight="1" thickBot="1">
      <c r="A26" s="6" t="s">
        <v>13</v>
      </c>
      <c r="B26" s="32">
        <f t="shared" si="4"/>
        <v>114397</v>
      </c>
      <c r="C26" s="32">
        <f>C27+C28</f>
        <v>15867</v>
      </c>
      <c r="D26" s="33">
        <f t="shared" si="1"/>
        <v>13.870118971651355</v>
      </c>
      <c r="E26" s="32">
        <f>E27+E28</f>
        <v>72074</v>
      </c>
      <c r="F26" s="33">
        <f t="shared" si="2"/>
        <v>63.0034004388227</v>
      </c>
      <c r="G26" s="32">
        <f>G27+G28</f>
        <v>26410</v>
      </c>
      <c r="H26" s="33">
        <f>(G26/B26*100)</f>
        <v>23.086269744835967</v>
      </c>
      <c r="I26" s="50"/>
      <c r="J26" s="31"/>
      <c r="L26" s="55" t="s">
        <v>13</v>
      </c>
      <c r="M26" s="53">
        <f t="shared" si="3"/>
        <v>166.44608306548182</v>
      </c>
    </row>
    <row r="27" spans="1:13" ht="16.5" customHeight="1">
      <c r="A27" s="16" t="s">
        <v>30</v>
      </c>
      <c r="B27" s="11">
        <f t="shared" si="4"/>
        <v>91870</v>
      </c>
      <c r="C27" s="48">
        <v>13208</v>
      </c>
      <c r="D27" s="24">
        <f t="shared" si="1"/>
        <v>14.37683683465767</v>
      </c>
      <c r="E27" s="11">
        <v>58316</v>
      </c>
      <c r="F27" s="24">
        <f t="shared" si="2"/>
        <v>63.476651790573634</v>
      </c>
      <c r="G27" s="11">
        <v>20300</v>
      </c>
      <c r="H27" s="24">
        <f>IF(B27=0,0,G27/B27*100)</f>
        <v>22.096440622618918</v>
      </c>
      <c r="I27" s="50"/>
      <c r="J27" s="31"/>
      <c r="L27" s="55" t="s">
        <v>30</v>
      </c>
      <c r="M27" s="53">
        <f t="shared" si="3"/>
        <v>153.694730466384</v>
      </c>
    </row>
    <row r="28" spans="1:13" ht="16.5" customHeight="1" thickBot="1">
      <c r="A28" s="13" t="s">
        <v>31</v>
      </c>
      <c r="B28" s="14">
        <f t="shared" si="4"/>
        <v>22527</v>
      </c>
      <c r="C28" s="14">
        <v>2659</v>
      </c>
      <c r="D28" s="25">
        <f t="shared" si="1"/>
        <v>11.803613441647801</v>
      </c>
      <c r="E28" s="14">
        <v>13758</v>
      </c>
      <c r="F28" s="25">
        <f t="shared" si="2"/>
        <v>61.073378612331865</v>
      </c>
      <c r="G28" s="14">
        <v>6110</v>
      </c>
      <c r="H28" s="25">
        <f>IF(B28=0,0,G28/B28*100)</f>
        <v>27.123007946020333</v>
      </c>
      <c r="I28" s="50"/>
      <c r="J28" s="31"/>
      <c r="L28" s="55" t="s">
        <v>31</v>
      </c>
      <c r="M28" s="53">
        <f t="shared" si="3"/>
        <v>229.78563369687853</v>
      </c>
    </row>
    <row r="29" spans="1:13" ht="16.5" customHeight="1" thickBot="1">
      <c r="A29" s="16" t="s">
        <v>14</v>
      </c>
      <c r="B29" s="11">
        <f t="shared" si="4"/>
        <v>45262</v>
      </c>
      <c r="C29" s="11">
        <f aca="true" t="shared" si="5" ref="C29:H29">C30</f>
        <v>6017</v>
      </c>
      <c r="D29" s="40">
        <f t="shared" si="5"/>
        <v>13.293712164729795</v>
      </c>
      <c r="E29" s="11">
        <f t="shared" si="5"/>
        <v>24711</v>
      </c>
      <c r="F29" s="40">
        <f t="shared" si="5"/>
        <v>54.59546639565198</v>
      </c>
      <c r="G29" s="11">
        <f t="shared" si="5"/>
        <v>14534</v>
      </c>
      <c r="H29" s="40">
        <f t="shared" si="5"/>
        <v>32.11082143961822</v>
      </c>
      <c r="I29" s="50"/>
      <c r="J29" s="31"/>
      <c r="L29" s="55" t="s">
        <v>14</v>
      </c>
      <c r="M29" s="53">
        <f t="shared" si="3"/>
        <v>241.54894465680573</v>
      </c>
    </row>
    <row r="30" spans="1:13" ht="16.5" customHeight="1" thickBot="1">
      <c r="A30" s="16" t="s">
        <v>18</v>
      </c>
      <c r="B30" s="11">
        <f t="shared" si="4"/>
        <v>45262</v>
      </c>
      <c r="C30" s="11">
        <v>6017</v>
      </c>
      <c r="D30" s="24">
        <f>(C30/B30*100)</f>
        <v>13.293712164729795</v>
      </c>
      <c r="E30" s="11">
        <v>24711</v>
      </c>
      <c r="F30" s="24">
        <f>(E30/B30*100)</f>
        <v>54.59546639565198</v>
      </c>
      <c r="G30" s="11">
        <v>14534</v>
      </c>
      <c r="H30" s="24">
        <f>(G30/B30*100)</f>
        <v>32.11082143961822</v>
      </c>
      <c r="I30" s="50"/>
      <c r="J30" s="31"/>
      <c r="L30" s="55" t="s">
        <v>18</v>
      </c>
      <c r="M30" s="53">
        <f t="shared" si="3"/>
        <v>241.54894465680573</v>
      </c>
    </row>
    <row r="31" spans="1:9" ht="16.5" customHeight="1">
      <c r="A31" s="46" t="s">
        <v>28</v>
      </c>
      <c r="B31" s="3"/>
      <c r="C31" s="3"/>
      <c r="D31" s="3"/>
      <c r="E31" s="3"/>
      <c r="F31" s="3"/>
      <c r="G31" s="3"/>
      <c r="H31" s="3"/>
      <c r="I31" s="31"/>
    </row>
    <row r="32" ht="16.5" customHeight="1"/>
    <row r="33" ht="16.5" customHeight="1"/>
  </sheetData>
  <sheetProtection/>
  <mergeCells count="1">
    <mergeCell ref="L22:M22"/>
  </mergeCells>
  <printOptions/>
  <pageMargins left="1.06" right="0.82" top="0.984251968503937" bottom="1.1811023622047245" header="0.16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A:\T1-1＆２.jsd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世帯数、人口及び面積</dc:title>
  <dc:subject/>
  <dc:creator>岐阜県</dc:creator>
  <cp:keywords/>
  <dc:description/>
  <cp:lastModifiedBy>岐阜県</cp:lastModifiedBy>
  <cp:lastPrinted>2011-03-08T04:47:51Z</cp:lastPrinted>
  <dcterms:created xsi:type="dcterms:W3CDTF">2002-06-10T07:08:17Z</dcterms:created>
  <dcterms:modified xsi:type="dcterms:W3CDTF">2011-03-08T04:48:59Z</dcterms:modified>
  <cp:category/>
  <cp:version/>
  <cp:contentType/>
  <cp:contentStatus/>
  <cp:revision>45</cp:revision>
</cp:coreProperties>
</file>