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'Sheet1'!#REF!</definedName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<sst xmlns="http://schemas.openxmlformats.org/spreadsheetml/2006/main" count="94" uniqueCount="62">
  <si>
    <t>新生児</t>
  </si>
  <si>
    <t>自然</t>
  </si>
  <si>
    <t>乳児</t>
  </si>
  <si>
    <t>総  数</t>
  </si>
  <si>
    <t>婚姻件数</t>
  </si>
  <si>
    <t>離婚件数</t>
  </si>
  <si>
    <t>出生率</t>
  </si>
  <si>
    <t>死亡率</t>
  </si>
  <si>
    <t>総数</t>
  </si>
  <si>
    <t>人工</t>
  </si>
  <si>
    <t>婚姻率</t>
  </si>
  <si>
    <t>離婚率</t>
  </si>
  <si>
    <t>総　　 数</t>
  </si>
  <si>
    <t>男</t>
  </si>
  <si>
    <t>女</t>
  </si>
  <si>
    <t>総　　数</t>
  </si>
  <si>
    <t>死亡数</t>
  </si>
  <si>
    <t>*</t>
  </si>
  <si>
    <t>増加率</t>
  </si>
  <si>
    <t xml:space="preserve"> </t>
  </si>
  <si>
    <t>全　　国</t>
  </si>
  <si>
    <t>総　数</t>
  </si>
  <si>
    <t>自　然</t>
  </si>
  <si>
    <t>人　工</t>
  </si>
  <si>
    <t>*2</t>
  </si>
  <si>
    <t>岐 阜 県</t>
  </si>
  <si>
    <t>管内総数</t>
  </si>
  <si>
    <t>中津川市</t>
  </si>
  <si>
    <t>恵 那 市</t>
  </si>
  <si>
    <t>*  率は人口千対</t>
  </si>
  <si>
    <t>*2 率は出生千対</t>
  </si>
  <si>
    <t xml:space="preserve">乳児(1才未満）死亡数 </t>
  </si>
  <si>
    <t>中津川市</t>
  </si>
  <si>
    <t>恵那市</t>
  </si>
  <si>
    <t xml:space="preserve"> </t>
  </si>
  <si>
    <t>*4 率は出産（出生数＋妊娠満22週以降の死産数）千対</t>
  </si>
  <si>
    <t>*3 率は出産（出生数＋死産数）千対</t>
  </si>
  <si>
    <t>１　人口動態総覧</t>
  </si>
  <si>
    <t>　　　　　(平成18年)</t>
  </si>
  <si>
    <t xml:space="preserve">      人　　　口（10月１日現在）※</t>
  </si>
  <si>
    <t xml:space="preserve"> 周 産 期 死 亡 数</t>
  </si>
  <si>
    <t>周 産 期 死 亡 率 *4</t>
  </si>
  <si>
    <t>早期新生児死亡</t>
  </si>
  <si>
    <t>妊娠満２２週以後の  死産</t>
  </si>
  <si>
    <t>出　　　生　　　数</t>
  </si>
  <si>
    <t>死　　 亡　 　数</t>
  </si>
  <si>
    <t>自　 然　 増 　加 　数</t>
  </si>
  <si>
    <t>○全国人口は外人を含む総人口</t>
  </si>
  <si>
    <t>外人を含む総人口</t>
  </si>
  <si>
    <t>日本人総人口</t>
  </si>
  <si>
    <t>*  全国及び県の数値は、厚生労働省公表値</t>
  </si>
  <si>
    <t>死　　産　　数</t>
  </si>
  <si>
    <t>死　　産　　率 *3</t>
  </si>
  <si>
    <t>　　　　(平成21年)</t>
  </si>
  <si>
    <t>※全国人口：平成21年10月1日現在推計人口（総務省統計局）</t>
  </si>
  <si>
    <t>　岐阜県及び市別人口：平成21年10月1日現在推計人口（県統計調査課）</t>
  </si>
  <si>
    <t>-</t>
  </si>
  <si>
    <t>　　（平成21年）</t>
  </si>
  <si>
    <t>-7-</t>
  </si>
  <si>
    <t>　　　　　　第２章　人口動態統計</t>
  </si>
  <si>
    <t>（１）実数（Ｔ２－１）</t>
  </si>
  <si>
    <t>（２）率（Ｔ２－２）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</si>
</sst>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0.00;\-0.00;\-#"/>
    <numFmt numFmtId="180" formatCode="0_);[Red]\(0\)"/>
    <numFmt numFmtId="181" formatCode="#,##0_);[Red]\(#,##0\)"/>
    <numFmt numFmtId="182" formatCode="&quot;¥&quot;#,##0_);[Red]\(&quot;¥&quot;#,##0\)"/>
    <numFmt numFmtId="183" formatCode="0.0_);[Red]\(0.0\)"/>
  </numFmts>
  <fonts count="41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 horizontal="distributed" shrinkToFit="1"/>
      <protection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distributed"/>
    </xf>
    <xf numFmtId="3" fontId="5" fillId="0" borderId="3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distributed"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distributed"/>
    </xf>
    <xf numFmtId="3" fontId="5" fillId="0" borderId="3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 applyProtection="1">
      <alignment/>
      <protection locked="0"/>
    </xf>
    <xf numFmtId="3" fontId="5" fillId="0" borderId="19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distributed"/>
    </xf>
    <xf numFmtId="178" fontId="5" fillId="0" borderId="33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 horizontal="distributed"/>
    </xf>
    <xf numFmtId="3" fontId="5" fillId="0" borderId="39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3" fontId="5" fillId="0" borderId="39" xfId="0" applyNumberFormat="1" applyFont="1" applyFill="1" applyBorder="1" applyAlignment="1" applyProtection="1">
      <alignment/>
      <protection locked="0"/>
    </xf>
    <xf numFmtId="178" fontId="5" fillId="0" borderId="39" xfId="0" applyNumberFormat="1" applyFont="1" applyFill="1" applyBorder="1" applyAlignment="1" applyProtection="1">
      <alignment/>
      <protection locked="0"/>
    </xf>
    <xf numFmtId="3" fontId="5" fillId="0" borderId="40" xfId="0" applyNumberFormat="1" applyFont="1" applyFill="1" applyBorder="1" applyAlignment="1">
      <alignment/>
    </xf>
    <xf numFmtId="178" fontId="5" fillId="0" borderId="41" xfId="0" applyNumberFormat="1" applyFont="1" applyFill="1" applyBorder="1" applyAlignment="1" applyProtection="1">
      <alignment/>
      <protection locked="0"/>
    </xf>
    <xf numFmtId="3" fontId="5" fillId="0" borderId="41" xfId="0" applyNumberFormat="1" applyFont="1" applyFill="1" applyBorder="1" applyAlignment="1">
      <alignment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178" fontId="5" fillId="0" borderId="13" xfId="0" applyNumberFormat="1" applyFont="1" applyFill="1" applyBorder="1" applyAlignment="1">
      <alignment/>
    </xf>
    <xf numFmtId="179" fontId="5" fillId="0" borderId="31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distributed"/>
    </xf>
    <xf numFmtId="178" fontId="5" fillId="0" borderId="43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distributed"/>
    </xf>
    <xf numFmtId="178" fontId="5" fillId="0" borderId="45" xfId="0" applyNumberFormat="1" applyFont="1" applyFill="1" applyBorder="1" applyAlignment="1">
      <alignment/>
    </xf>
    <xf numFmtId="178" fontId="5" fillId="0" borderId="46" xfId="0" applyNumberFormat="1" applyFont="1" applyFill="1" applyBorder="1" applyAlignment="1">
      <alignment/>
    </xf>
    <xf numFmtId="178" fontId="5" fillId="0" borderId="47" xfId="0" applyNumberFormat="1" applyFont="1" applyFill="1" applyBorder="1" applyAlignment="1">
      <alignment/>
    </xf>
    <xf numFmtId="179" fontId="5" fillId="0" borderId="48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9" fontId="5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5" fillId="0" borderId="10" xfId="0" applyNumberFormat="1" applyFont="1" applyFill="1" applyBorder="1" applyAlignment="1" applyProtection="1">
      <alignment/>
      <protection locked="0"/>
    </xf>
    <xf numFmtId="0" fontId="5" fillId="0" borderId="41" xfId="0" applyNumberFormat="1" applyFont="1" applyFill="1" applyBorder="1" applyAlignment="1">
      <alignment/>
    </xf>
    <xf numFmtId="49" fontId="5" fillId="0" borderId="41" xfId="0" applyNumberFormat="1" applyFont="1" applyFill="1" applyBorder="1" applyAlignment="1" applyProtection="1">
      <alignment horizontal="right"/>
      <protection locked="0"/>
    </xf>
    <xf numFmtId="49" fontId="5" fillId="0" borderId="49" xfId="0" applyNumberFormat="1" applyFont="1" applyFill="1" applyBorder="1" applyAlignment="1">
      <alignment horizontal="right"/>
    </xf>
    <xf numFmtId="178" fontId="5" fillId="0" borderId="50" xfId="0" applyNumberFormat="1" applyFont="1" applyFill="1" applyBorder="1" applyAlignment="1">
      <alignment/>
    </xf>
    <xf numFmtId="49" fontId="5" fillId="0" borderId="39" xfId="0" applyNumberFormat="1" applyFont="1" applyFill="1" applyBorder="1" applyAlignment="1">
      <alignment horizontal="right"/>
    </xf>
    <xf numFmtId="0" fontId="5" fillId="0" borderId="51" xfId="0" applyNumberFormat="1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 horizontal="right"/>
    </xf>
    <xf numFmtId="178" fontId="5" fillId="0" borderId="2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7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center"/>
    </xf>
    <xf numFmtId="3" fontId="5" fillId="0" borderId="60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3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10.625" defaultRowHeight="10.5" customHeight="1"/>
  <cols>
    <col min="1" max="1" width="4.625" style="12" customWidth="1"/>
    <col min="2" max="2" width="10.125" style="12" customWidth="1"/>
    <col min="3" max="3" width="14.00390625" style="12" customWidth="1"/>
    <col min="4" max="15" width="12.75390625" style="12" customWidth="1"/>
    <col min="16" max="16" width="1.625" style="12" hidden="1" customWidth="1"/>
    <col min="17" max="17" width="10.625" style="12" customWidth="1"/>
    <col min="18" max="21" width="8.625" style="12" customWidth="1"/>
    <col min="22" max="23" width="9.00390625" style="12" customWidth="1"/>
    <col min="24" max="24" width="9.375" style="12" customWidth="1"/>
    <col min="25" max="27" width="8.625" style="12" customWidth="1"/>
    <col min="28" max="28" width="10.625" style="12" customWidth="1"/>
    <col min="29" max="29" width="10.75390625" style="12" bestFit="1" customWidth="1"/>
    <col min="30" max="30" width="6.625" style="12" customWidth="1"/>
    <col min="31" max="31" width="10.625" style="12" customWidth="1"/>
    <col min="32" max="32" width="2.625" style="12" customWidth="1"/>
    <col min="33" max="33" width="1.625" style="12" customWidth="1"/>
    <col min="34" max="34" width="7.375" style="12" customWidth="1"/>
    <col min="35" max="36" width="10.625" style="12" customWidth="1"/>
    <col min="37" max="48" width="8.625" style="12" customWidth="1"/>
    <col min="49" max="49" width="3.00390625" style="12" customWidth="1"/>
    <col min="50" max="16384" width="10.625" style="12" customWidth="1"/>
  </cols>
  <sheetData>
    <row r="2" s="11" customFormat="1" ht="17.25">
      <c r="B2" s="11" t="s">
        <v>59</v>
      </c>
    </row>
    <row r="3" ht="12"/>
    <row r="4" spans="2:15" ht="14.25">
      <c r="B4" s="13" t="s">
        <v>37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.75" customHeight="1" thickBot="1">
      <c r="B5" s="16" t="s">
        <v>60</v>
      </c>
      <c r="C5" s="17"/>
      <c r="D5" s="15"/>
      <c r="E5" s="15"/>
      <c r="F5" s="15"/>
      <c r="G5" s="15"/>
      <c r="H5" s="15"/>
      <c r="I5" s="15"/>
      <c r="J5" s="15"/>
      <c r="K5" s="15"/>
      <c r="L5" s="15"/>
      <c r="N5" s="18" t="s">
        <v>53</v>
      </c>
      <c r="O5" s="18"/>
    </row>
    <row r="6" spans="2:49" ht="15.75" customHeight="1">
      <c r="B6" s="19"/>
      <c r="C6" s="20"/>
      <c r="D6" s="21"/>
      <c r="E6" s="21"/>
      <c r="F6" s="20"/>
      <c r="G6" s="21"/>
      <c r="H6" s="21"/>
      <c r="I6" s="20"/>
      <c r="J6" s="21"/>
      <c r="K6" s="21"/>
      <c r="L6" s="20"/>
      <c r="M6" s="21"/>
      <c r="N6" s="22"/>
      <c r="O6" s="23"/>
      <c r="AD6" s="23"/>
      <c r="AW6" s="24"/>
    </row>
    <row r="7" spans="2:49" ht="15.75" customHeight="1">
      <c r="B7" s="25"/>
      <c r="C7" s="26" t="s">
        <v>39</v>
      </c>
      <c r="D7" s="27"/>
      <c r="E7" s="27"/>
      <c r="F7" s="114" t="s">
        <v>44</v>
      </c>
      <c r="G7" s="115"/>
      <c r="H7" s="116"/>
      <c r="I7" s="114" t="s">
        <v>45</v>
      </c>
      <c r="J7" s="115"/>
      <c r="K7" s="116"/>
      <c r="L7" s="114" t="s">
        <v>46</v>
      </c>
      <c r="M7" s="115"/>
      <c r="N7" s="117"/>
      <c r="O7" s="23"/>
      <c r="AD7" s="23"/>
      <c r="AW7" s="24"/>
    </row>
    <row r="8" spans="2:49" ht="15.75" customHeight="1">
      <c r="B8" s="25"/>
      <c r="C8" s="29"/>
      <c r="D8" s="27"/>
      <c r="E8" s="27"/>
      <c r="F8" s="29"/>
      <c r="G8" s="27"/>
      <c r="H8" s="27"/>
      <c r="I8" s="29"/>
      <c r="J8" s="27"/>
      <c r="K8" s="27"/>
      <c r="L8" s="29"/>
      <c r="M8" s="27"/>
      <c r="N8" s="30"/>
      <c r="O8" s="23"/>
      <c r="AD8" s="23"/>
      <c r="AW8" s="24"/>
    </row>
    <row r="9" spans="2:49" ht="15.75" customHeight="1" thickBot="1">
      <c r="B9" s="31"/>
      <c r="C9" s="32" t="s">
        <v>12</v>
      </c>
      <c r="D9" s="32" t="s">
        <v>13</v>
      </c>
      <c r="E9" s="32" t="s">
        <v>14</v>
      </c>
      <c r="F9" s="32" t="s">
        <v>15</v>
      </c>
      <c r="G9" s="32" t="s">
        <v>13</v>
      </c>
      <c r="H9" s="32" t="s">
        <v>14</v>
      </c>
      <c r="I9" s="33" t="s">
        <v>3</v>
      </c>
      <c r="J9" s="34" t="s">
        <v>13</v>
      </c>
      <c r="K9" s="34" t="s">
        <v>14</v>
      </c>
      <c r="L9" s="34" t="s">
        <v>3</v>
      </c>
      <c r="M9" s="34" t="s">
        <v>13</v>
      </c>
      <c r="N9" s="35" t="s">
        <v>14</v>
      </c>
      <c r="O9" s="23"/>
      <c r="AD9" s="23"/>
      <c r="AW9" s="24"/>
    </row>
    <row r="10" spans="2:49" ht="15.75" customHeight="1" thickBot="1">
      <c r="B10" s="36" t="s">
        <v>20</v>
      </c>
      <c r="C10" s="37">
        <v>127510000</v>
      </c>
      <c r="D10" s="1">
        <v>62130000</v>
      </c>
      <c r="E10" s="1">
        <v>65380000</v>
      </c>
      <c r="F10" s="37">
        <f>G10+H10</f>
        <v>1070035</v>
      </c>
      <c r="G10" s="9">
        <v>548993</v>
      </c>
      <c r="H10" s="10">
        <v>521042</v>
      </c>
      <c r="I10" s="38">
        <f>J10+K10</f>
        <v>1141865</v>
      </c>
      <c r="J10" s="5">
        <v>609042</v>
      </c>
      <c r="K10" s="5">
        <v>532823</v>
      </c>
      <c r="L10" s="39">
        <f>F10-I10</f>
        <v>-71830</v>
      </c>
      <c r="M10" s="39">
        <f aca="true" t="shared" si="0" ref="L10:N13">G10-J10</f>
        <v>-60049</v>
      </c>
      <c r="N10" s="40">
        <f>H10-K10</f>
        <v>-11781</v>
      </c>
      <c r="O10" s="23"/>
      <c r="AD10" s="23"/>
      <c r="AW10" s="24"/>
    </row>
    <row r="11" spans="2:49" ht="15.75" customHeight="1" thickBot="1">
      <c r="B11" s="41" t="s">
        <v>25</v>
      </c>
      <c r="C11" s="42">
        <f>D11+E11</f>
        <v>2086590</v>
      </c>
      <c r="D11" s="5">
        <v>1010431</v>
      </c>
      <c r="E11" s="5">
        <v>1076159</v>
      </c>
      <c r="F11" s="42">
        <f>G11+H11</f>
        <v>17327</v>
      </c>
      <c r="G11" s="5">
        <v>8759</v>
      </c>
      <c r="H11" s="5">
        <v>8568</v>
      </c>
      <c r="I11" s="42">
        <f>J11+K11</f>
        <v>19402</v>
      </c>
      <c r="J11" s="5">
        <v>10296</v>
      </c>
      <c r="K11" s="5">
        <v>9106</v>
      </c>
      <c r="L11" s="39">
        <f t="shared" si="0"/>
        <v>-2075</v>
      </c>
      <c r="M11" s="39">
        <f t="shared" si="0"/>
        <v>-1537</v>
      </c>
      <c r="N11" s="40">
        <f t="shared" si="0"/>
        <v>-538</v>
      </c>
      <c r="O11" s="23"/>
      <c r="AD11" s="23"/>
      <c r="AW11" s="24"/>
    </row>
    <row r="12" spans="2:49" ht="15.75" customHeight="1" thickBot="1">
      <c r="B12" s="41" t="s">
        <v>26</v>
      </c>
      <c r="C12" s="42">
        <f aca="true" t="shared" si="1" ref="C12:K12">SUM(C13:C14)</f>
        <v>136180</v>
      </c>
      <c r="D12" s="39">
        <f t="shared" si="1"/>
        <v>65789</v>
      </c>
      <c r="E12" s="39">
        <f t="shared" si="1"/>
        <v>70391</v>
      </c>
      <c r="F12" s="42">
        <f t="shared" si="1"/>
        <v>1054</v>
      </c>
      <c r="G12" s="39">
        <f t="shared" si="1"/>
        <v>542</v>
      </c>
      <c r="H12" s="39">
        <f t="shared" si="1"/>
        <v>512</v>
      </c>
      <c r="I12" s="42">
        <f t="shared" si="1"/>
        <v>1544</v>
      </c>
      <c r="J12" s="39">
        <f t="shared" si="1"/>
        <v>806</v>
      </c>
      <c r="K12" s="39">
        <f t="shared" si="1"/>
        <v>738</v>
      </c>
      <c r="L12" s="39">
        <f t="shared" si="0"/>
        <v>-490</v>
      </c>
      <c r="M12" s="39">
        <f t="shared" si="0"/>
        <v>-264</v>
      </c>
      <c r="N12" s="40">
        <f t="shared" si="0"/>
        <v>-226</v>
      </c>
      <c r="O12" s="23"/>
      <c r="AD12" s="23"/>
      <c r="AW12" s="24"/>
    </row>
    <row r="13" spans="2:49" ht="15.75" customHeight="1">
      <c r="B13" s="36" t="s">
        <v>27</v>
      </c>
      <c r="C13" s="37">
        <v>82117</v>
      </c>
      <c r="D13" s="89">
        <v>39676</v>
      </c>
      <c r="E13" s="1">
        <v>42441</v>
      </c>
      <c r="F13" s="37">
        <f>G13+H13</f>
        <v>653</v>
      </c>
      <c r="G13" s="1">
        <v>336</v>
      </c>
      <c r="H13" s="1">
        <v>317</v>
      </c>
      <c r="I13" s="37">
        <f>J13+K13</f>
        <v>912</v>
      </c>
      <c r="J13" s="1">
        <v>478</v>
      </c>
      <c r="K13" s="1">
        <v>434</v>
      </c>
      <c r="L13" s="29">
        <f t="shared" si="0"/>
        <v>-259</v>
      </c>
      <c r="M13" s="29">
        <f t="shared" si="0"/>
        <v>-142</v>
      </c>
      <c r="N13" s="43">
        <f t="shared" si="0"/>
        <v>-117</v>
      </c>
      <c r="O13" s="23"/>
      <c r="AD13" s="23"/>
      <c r="AW13" s="24"/>
    </row>
    <row r="14" spans="2:49" ht="15.75" customHeight="1" thickBot="1">
      <c r="B14" s="44" t="s">
        <v>28</v>
      </c>
      <c r="C14" s="2">
        <v>54063</v>
      </c>
      <c r="D14" s="2">
        <v>26113</v>
      </c>
      <c r="E14" s="3">
        <v>27950</v>
      </c>
      <c r="F14" s="2">
        <f>G14+H14</f>
        <v>401</v>
      </c>
      <c r="G14" s="2">
        <v>206</v>
      </c>
      <c r="H14" s="3">
        <v>195</v>
      </c>
      <c r="I14" s="2">
        <f>J14+K14</f>
        <v>632</v>
      </c>
      <c r="J14" s="2">
        <v>328</v>
      </c>
      <c r="K14" s="3">
        <v>304</v>
      </c>
      <c r="L14" s="2">
        <f>F14-I14</f>
        <v>-231</v>
      </c>
      <c r="M14" s="2">
        <f>G14-J14</f>
        <v>-122</v>
      </c>
      <c r="N14" s="45">
        <f>H14-K14</f>
        <v>-109</v>
      </c>
      <c r="O14" s="24"/>
      <c r="AD14" s="24"/>
      <c r="AW14" s="24"/>
    </row>
    <row r="15" ht="15" customHeight="1">
      <c r="C15" s="46" t="s">
        <v>54</v>
      </c>
    </row>
    <row r="16" spans="3:34" ht="15" customHeight="1">
      <c r="C16" s="46" t="s">
        <v>55</v>
      </c>
      <c r="R16" s="24"/>
      <c r="S16" s="24"/>
      <c r="T16" s="24"/>
      <c r="U16" s="24"/>
      <c r="V16" s="47"/>
      <c r="W16" s="47"/>
      <c r="X16" s="48"/>
      <c r="Y16" s="48"/>
      <c r="Z16" s="48"/>
      <c r="AA16" s="48"/>
      <c r="AB16" s="48"/>
      <c r="AD16" s="48"/>
      <c r="AE16" s="48"/>
      <c r="AF16" s="48"/>
      <c r="AG16" s="48"/>
      <c r="AH16" s="48"/>
    </row>
    <row r="17" spans="3:23" ht="13.5" customHeight="1" thickBot="1">
      <c r="C17" s="49"/>
      <c r="Q17" s="49"/>
      <c r="V17" s="50"/>
      <c r="W17" s="50"/>
    </row>
    <row r="18" ht="18" customHeight="1" hidden="1" thickBot="1">
      <c r="M18" s="12" t="s">
        <v>38</v>
      </c>
    </row>
    <row r="19" spans="2:14" ht="15.75" customHeight="1">
      <c r="B19" s="51"/>
      <c r="C19" s="103" t="s">
        <v>31</v>
      </c>
      <c r="D19" s="104"/>
      <c r="E19" s="105"/>
      <c r="F19" s="20"/>
      <c r="G19" s="103" t="s">
        <v>51</v>
      </c>
      <c r="H19" s="104"/>
      <c r="I19" s="105"/>
      <c r="J19" s="118" t="s">
        <v>40</v>
      </c>
      <c r="K19" s="119"/>
      <c r="L19" s="120"/>
      <c r="M19" s="20"/>
      <c r="N19" s="52"/>
    </row>
    <row r="20" spans="2:14" ht="15.75" customHeight="1">
      <c r="B20" s="53"/>
      <c r="C20" s="106"/>
      <c r="D20" s="107"/>
      <c r="E20" s="108"/>
      <c r="F20" s="28" t="s">
        <v>0</v>
      </c>
      <c r="G20" s="109"/>
      <c r="H20" s="110"/>
      <c r="I20" s="111"/>
      <c r="J20" s="112" t="s">
        <v>3</v>
      </c>
      <c r="K20" s="100" t="s">
        <v>43</v>
      </c>
      <c r="L20" s="100" t="s">
        <v>42</v>
      </c>
      <c r="M20" s="29"/>
      <c r="N20" s="43"/>
    </row>
    <row r="21" spans="2:29" ht="15.75" customHeight="1">
      <c r="B21" s="53"/>
      <c r="C21" s="54"/>
      <c r="D21" s="54"/>
      <c r="E21" s="54"/>
      <c r="F21" s="29"/>
      <c r="G21" s="106"/>
      <c r="H21" s="107"/>
      <c r="I21" s="108"/>
      <c r="J21" s="121"/>
      <c r="K21" s="101"/>
      <c r="L21" s="101"/>
      <c r="M21" s="28" t="s">
        <v>4</v>
      </c>
      <c r="N21" s="55" t="s">
        <v>5</v>
      </c>
      <c r="AC21" s="12" t="s">
        <v>34</v>
      </c>
    </row>
    <row r="22" spans="2:14" ht="15.75" customHeight="1">
      <c r="B22" s="53"/>
      <c r="C22" s="28" t="s">
        <v>3</v>
      </c>
      <c r="D22" s="28" t="s">
        <v>13</v>
      </c>
      <c r="E22" s="28" t="s">
        <v>14</v>
      </c>
      <c r="F22" s="28" t="s">
        <v>16</v>
      </c>
      <c r="G22" s="112" t="s">
        <v>21</v>
      </c>
      <c r="H22" s="112" t="s">
        <v>22</v>
      </c>
      <c r="I22" s="112" t="s">
        <v>23</v>
      </c>
      <c r="J22" s="121"/>
      <c r="K22" s="101"/>
      <c r="L22" s="101"/>
      <c r="M22" s="29"/>
      <c r="N22" s="43"/>
    </row>
    <row r="23" spans="2:14" ht="15.75" customHeight="1" thickBot="1">
      <c r="B23" s="56"/>
      <c r="C23" s="57"/>
      <c r="D23" s="57"/>
      <c r="E23" s="57"/>
      <c r="F23" s="57"/>
      <c r="G23" s="113"/>
      <c r="H23" s="113"/>
      <c r="I23" s="113"/>
      <c r="J23" s="113"/>
      <c r="K23" s="102"/>
      <c r="L23" s="102"/>
      <c r="M23" s="58"/>
      <c r="N23" s="59"/>
    </row>
    <row r="24" spans="2:14" ht="15.75" customHeight="1" thickBot="1">
      <c r="B24" s="60" t="s">
        <v>20</v>
      </c>
      <c r="C24" s="38">
        <f>D24+E24</f>
        <v>2556</v>
      </c>
      <c r="D24" s="6">
        <v>1441</v>
      </c>
      <c r="E24" s="7">
        <v>1115</v>
      </c>
      <c r="F24" s="7">
        <v>1254</v>
      </c>
      <c r="G24" s="38">
        <f>H24+I24</f>
        <v>27005</v>
      </c>
      <c r="H24" s="7">
        <v>12214</v>
      </c>
      <c r="I24" s="7">
        <v>14791</v>
      </c>
      <c r="J24" s="38">
        <f>K24+L24</f>
        <v>4519</v>
      </c>
      <c r="K24" s="7">
        <v>3645</v>
      </c>
      <c r="L24" s="7">
        <v>874</v>
      </c>
      <c r="M24" s="7">
        <v>707734</v>
      </c>
      <c r="N24" s="8">
        <v>253353</v>
      </c>
    </row>
    <row r="25" spans="2:14" ht="15.75" customHeight="1" thickBot="1">
      <c r="B25" s="60" t="s">
        <v>25</v>
      </c>
      <c r="C25" s="38">
        <f>D25+E25</f>
        <v>38</v>
      </c>
      <c r="D25" s="7">
        <v>20</v>
      </c>
      <c r="E25" s="7">
        <v>18</v>
      </c>
      <c r="F25" s="7">
        <v>15</v>
      </c>
      <c r="G25" s="38">
        <f>H25+I25</f>
        <v>358</v>
      </c>
      <c r="H25" s="7">
        <v>186</v>
      </c>
      <c r="I25" s="7">
        <v>172</v>
      </c>
      <c r="J25" s="38">
        <v>83</v>
      </c>
      <c r="K25" s="7">
        <v>74</v>
      </c>
      <c r="L25" s="7">
        <v>9</v>
      </c>
      <c r="M25" s="7">
        <v>10364</v>
      </c>
      <c r="N25" s="8">
        <v>3534</v>
      </c>
    </row>
    <row r="26" spans="2:14" ht="15.75" customHeight="1" thickBot="1">
      <c r="B26" s="41" t="s">
        <v>26</v>
      </c>
      <c r="C26" s="42">
        <v>4</v>
      </c>
      <c r="D26" s="42">
        <v>2</v>
      </c>
      <c r="E26" s="95">
        <v>2</v>
      </c>
      <c r="F26" s="92" t="s">
        <v>56</v>
      </c>
      <c r="G26" s="42">
        <f aca="true" t="shared" si="2" ref="G26:M26">SUM(G27:G28)</f>
        <v>28</v>
      </c>
      <c r="H26" s="42">
        <f t="shared" si="2"/>
        <v>18</v>
      </c>
      <c r="I26" s="42">
        <f t="shared" si="2"/>
        <v>10</v>
      </c>
      <c r="J26" s="42">
        <f t="shared" si="2"/>
        <v>11</v>
      </c>
      <c r="K26" s="42">
        <f t="shared" si="2"/>
        <v>11</v>
      </c>
      <c r="L26" s="93">
        <v>0</v>
      </c>
      <c r="M26" s="42">
        <f t="shared" si="2"/>
        <v>617</v>
      </c>
      <c r="N26" s="40">
        <v>202</v>
      </c>
    </row>
    <row r="27" spans="2:14" ht="15.75" customHeight="1">
      <c r="B27" s="62" t="s">
        <v>32</v>
      </c>
      <c r="C27" s="96">
        <v>1</v>
      </c>
      <c r="D27" s="64">
        <v>0</v>
      </c>
      <c r="E27" s="94">
        <v>1</v>
      </c>
      <c r="F27" s="64">
        <v>0</v>
      </c>
      <c r="G27" s="63">
        <f>H27+I27</f>
        <v>22</v>
      </c>
      <c r="H27" s="63">
        <v>14</v>
      </c>
      <c r="I27" s="65">
        <v>8</v>
      </c>
      <c r="J27" s="63">
        <v>8</v>
      </c>
      <c r="K27" s="63">
        <v>8</v>
      </c>
      <c r="L27" s="66">
        <v>0</v>
      </c>
      <c r="M27" s="63">
        <v>405</v>
      </c>
      <c r="N27" s="67">
        <v>129</v>
      </c>
    </row>
    <row r="28" spans="2:14" ht="15.75" customHeight="1" thickBot="1">
      <c r="B28" s="4" t="s">
        <v>33</v>
      </c>
      <c r="C28" s="90">
        <v>3</v>
      </c>
      <c r="D28" s="90">
        <v>2</v>
      </c>
      <c r="E28" s="91">
        <v>1</v>
      </c>
      <c r="F28" s="86">
        <v>0</v>
      </c>
      <c r="G28" s="69">
        <f>H28+I28</f>
        <v>6</v>
      </c>
      <c r="H28" s="69">
        <v>4</v>
      </c>
      <c r="I28" s="70">
        <v>2</v>
      </c>
      <c r="J28" s="91">
        <v>3</v>
      </c>
      <c r="K28" s="91">
        <v>3</v>
      </c>
      <c r="L28" s="68">
        <v>0</v>
      </c>
      <c r="M28" s="69">
        <v>212</v>
      </c>
      <c r="N28" s="71">
        <v>73</v>
      </c>
    </row>
    <row r="31" spans="2:15" ht="16.5" customHeight="1" thickBot="1">
      <c r="B31" s="16" t="s">
        <v>61</v>
      </c>
      <c r="C31" s="72"/>
      <c r="O31" s="18" t="s">
        <v>57</v>
      </c>
    </row>
    <row r="32" spans="2:15" ht="15.75" customHeight="1">
      <c r="B32" s="19"/>
      <c r="C32" s="20"/>
      <c r="D32" s="20"/>
      <c r="E32" s="20"/>
      <c r="F32" s="20"/>
      <c r="G32" s="20"/>
      <c r="H32" s="118" t="s">
        <v>52</v>
      </c>
      <c r="I32" s="119"/>
      <c r="J32" s="120"/>
      <c r="K32" s="118" t="s">
        <v>41</v>
      </c>
      <c r="L32" s="119"/>
      <c r="M32" s="120"/>
      <c r="N32" s="20"/>
      <c r="O32" s="52"/>
    </row>
    <row r="33" spans="2:15" ht="15.75" customHeight="1">
      <c r="B33" s="25"/>
      <c r="C33" s="29"/>
      <c r="D33" s="29"/>
      <c r="E33" s="28" t="s">
        <v>1</v>
      </c>
      <c r="F33" s="28" t="s">
        <v>2</v>
      </c>
      <c r="G33" s="28" t="s">
        <v>0</v>
      </c>
      <c r="H33" s="54"/>
      <c r="I33" s="54"/>
      <c r="J33" s="54"/>
      <c r="K33" s="54"/>
      <c r="L33" s="100" t="s">
        <v>43</v>
      </c>
      <c r="M33" s="100" t="s">
        <v>42</v>
      </c>
      <c r="N33" s="29"/>
      <c r="O33" s="43"/>
    </row>
    <row r="34" spans="2:15" ht="15.75" customHeight="1">
      <c r="B34" s="25"/>
      <c r="C34" s="28" t="s">
        <v>6</v>
      </c>
      <c r="D34" s="28" t="s">
        <v>7</v>
      </c>
      <c r="E34" s="29"/>
      <c r="F34" s="29"/>
      <c r="G34" s="29"/>
      <c r="H34" s="28" t="s">
        <v>8</v>
      </c>
      <c r="I34" s="28" t="s">
        <v>1</v>
      </c>
      <c r="J34" s="28" t="s">
        <v>9</v>
      </c>
      <c r="K34" s="28" t="s">
        <v>8</v>
      </c>
      <c r="L34" s="101"/>
      <c r="M34" s="101"/>
      <c r="N34" s="28" t="s">
        <v>10</v>
      </c>
      <c r="O34" s="55" t="s">
        <v>11</v>
      </c>
    </row>
    <row r="35" spans="2:15" ht="15.75" customHeight="1">
      <c r="B35" s="25"/>
      <c r="C35" s="28" t="s">
        <v>17</v>
      </c>
      <c r="D35" s="28" t="s">
        <v>17</v>
      </c>
      <c r="E35" s="28" t="s">
        <v>18</v>
      </c>
      <c r="F35" s="28" t="s">
        <v>7</v>
      </c>
      <c r="G35" s="28" t="s">
        <v>7</v>
      </c>
      <c r="H35" s="29"/>
      <c r="I35" s="29"/>
      <c r="J35" s="29"/>
      <c r="K35" s="28" t="s">
        <v>19</v>
      </c>
      <c r="L35" s="101"/>
      <c r="M35" s="101"/>
      <c r="N35" s="28" t="s">
        <v>17</v>
      </c>
      <c r="O35" s="55" t="s">
        <v>17</v>
      </c>
    </row>
    <row r="36" spans="2:15" ht="15.75" customHeight="1" thickBot="1">
      <c r="B36" s="25"/>
      <c r="C36" s="29"/>
      <c r="D36" s="29"/>
      <c r="E36" s="28" t="s">
        <v>17</v>
      </c>
      <c r="F36" s="28" t="s">
        <v>24</v>
      </c>
      <c r="G36" s="28" t="s">
        <v>24</v>
      </c>
      <c r="H36" s="29"/>
      <c r="I36" s="29"/>
      <c r="J36" s="29"/>
      <c r="K36" s="29"/>
      <c r="L36" s="102"/>
      <c r="M36" s="102"/>
      <c r="N36" s="29"/>
      <c r="O36" s="43"/>
    </row>
    <row r="37" spans="2:15" ht="15.75" customHeight="1" thickBot="1">
      <c r="B37" s="41" t="s">
        <v>20</v>
      </c>
      <c r="C37" s="73">
        <v>8.5</v>
      </c>
      <c r="D37" s="73">
        <v>9.1</v>
      </c>
      <c r="E37" s="61">
        <f>L10/C10*1000</f>
        <v>-0.5633283664026351</v>
      </c>
      <c r="F37" s="73">
        <f>C24/F10*1000</f>
        <v>2.3887069114561674</v>
      </c>
      <c r="G37" s="73">
        <f>F24/F10*1000</f>
        <v>1.171924282850561</v>
      </c>
      <c r="H37" s="73">
        <f>G24/(G24+F10)*1000</f>
        <v>24.616240064172683</v>
      </c>
      <c r="I37" s="61">
        <f>H24/(G24+F10)*1000</f>
        <v>11.133595857945014</v>
      </c>
      <c r="J37" s="73">
        <f>I24/(G24+F10)*1000</f>
        <v>13.482644206227667</v>
      </c>
      <c r="K37" s="73">
        <v>4.2</v>
      </c>
      <c r="L37" s="73">
        <f>K24/(K24+F10)*1000</f>
        <v>3.3948662543774684</v>
      </c>
      <c r="M37" s="73">
        <f>L24/(K24+F10)*1000</f>
        <v>0.8140228000894121</v>
      </c>
      <c r="N37" s="73">
        <v>5.6</v>
      </c>
      <c r="O37" s="74">
        <v>2.01</v>
      </c>
    </row>
    <row r="38" spans="2:15" ht="15.75" customHeight="1" thickBot="1">
      <c r="B38" s="60" t="s">
        <v>25</v>
      </c>
      <c r="C38" s="73">
        <f>ROUND(F11/C11*1000,1)</f>
        <v>8.3</v>
      </c>
      <c r="D38" s="73">
        <v>9.3</v>
      </c>
      <c r="E38" s="61">
        <f>L11/C11*1000</f>
        <v>-0.9944454828212538</v>
      </c>
      <c r="F38" s="73">
        <f>C25/F11*1000</f>
        <v>2.193109020603682</v>
      </c>
      <c r="G38" s="73">
        <f>F25/F11*1000</f>
        <v>0.865700929185664</v>
      </c>
      <c r="H38" s="73">
        <f>G25/(G25+F11)*1000</f>
        <v>20.243143907266045</v>
      </c>
      <c r="I38" s="75">
        <f>H25/(G25+F11)*1000</f>
        <v>10.517387616624259</v>
      </c>
      <c r="J38" s="73">
        <f>I25/(G25+F11)*1000</f>
        <v>9.725756290641787</v>
      </c>
      <c r="K38" s="73">
        <f>J25/(K25+F11)*1000</f>
        <v>4.769840813746336</v>
      </c>
      <c r="L38" s="73">
        <f>K25/(K25+F11)*1000</f>
        <v>4.252629159243721</v>
      </c>
      <c r="M38" s="73">
        <f>L25/(K25+F11)*1000</f>
        <v>0.5172116545026149</v>
      </c>
      <c r="N38" s="73">
        <v>5</v>
      </c>
      <c r="O38" s="74">
        <v>1.69</v>
      </c>
    </row>
    <row r="39" spans="2:15" ht="15.75" customHeight="1" thickBot="1">
      <c r="B39" s="76" t="s">
        <v>26</v>
      </c>
      <c r="C39" s="73">
        <f>ROUND(F12/C12*1000,1)</f>
        <v>7.7</v>
      </c>
      <c r="D39" s="73">
        <f>ROUND(I12/C12*1000,1)</f>
        <v>11.3</v>
      </c>
      <c r="E39" s="77">
        <f>L12/C12*1000</f>
        <v>-3.598178880892936</v>
      </c>
      <c r="F39" s="78">
        <f>C26/F12*1000</f>
        <v>3.795066413662239</v>
      </c>
      <c r="G39" s="97" t="s">
        <v>56</v>
      </c>
      <c r="H39" s="78">
        <f>ROUND(G26/(G26+F12)*1000,1)</f>
        <v>25.9</v>
      </c>
      <c r="I39" s="79">
        <f>H26/(G26+F12)*1000</f>
        <v>16.635859519408502</v>
      </c>
      <c r="J39" s="78">
        <f>I26/(G26+F12)*1000</f>
        <v>9.24214417744917</v>
      </c>
      <c r="K39" s="78">
        <f>J26/(K26+F12)*1000</f>
        <v>10.328638497652582</v>
      </c>
      <c r="L39" s="78">
        <f>K26/(K26+F12)*1000</f>
        <v>10.328638497652582</v>
      </c>
      <c r="M39" s="78">
        <f>L26/(K26+F12)*1000</f>
        <v>0</v>
      </c>
      <c r="N39" s="73">
        <f>ROUND(M26/C12*1000,1)</f>
        <v>4.5</v>
      </c>
      <c r="O39" s="74">
        <f>ROUND(N26/C12*1000,2)</f>
        <v>1.48</v>
      </c>
    </row>
    <row r="40" spans="2:15" ht="15.75" customHeight="1">
      <c r="B40" s="80" t="s">
        <v>32</v>
      </c>
      <c r="C40" s="81">
        <f>ROUND(F13/C13*1000,1)</f>
        <v>8</v>
      </c>
      <c r="D40" s="82">
        <f>ROUND(I13/C13*1000,1)</f>
        <v>11.1</v>
      </c>
      <c r="E40" s="83">
        <f>L13/C13*1000</f>
        <v>-3.1540363140397236</v>
      </c>
      <c r="F40" s="83">
        <f>C27/F13*1000</f>
        <v>1.5313935681470139</v>
      </c>
      <c r="G40" s="83">
        <f>F27/F13*1000</f>
        <v>0</v>
      </c>
      <c r="H40" s="83">
        <f>ROUND(G27/(G27+F13)*1000,1)</f>
        <v>32.6</v>
      </c>
      <c r="I40" s="83">
        <f>H27/(G27+F13)*1000</f>
        <v>20.74074074074074</v>
      </c>
      <c r="J40" s="83">
        <f>I27/(G27+F13)*1000</f>
        <v>11.851851851851851</v>
      </c>
      <c r="K40" s="83">
        <f>J27/(K27+F13)*1000</f>
        <v>12.102874432677762</v>
      </c>
      <c r="L40" s="83">
        <f>K27/(K27+F13)*1000</f>
        <v>12.102874432677762</v>
      </c>
      <c r="M40" s="83">
        <f>L27/(K27+F13)*1000</f>
        <v>0</v>
      </c>
      <c r="N40" s="81">
        <f>ROUND(M27/C13*1000,1)</f>
        <v>4.9</v>
      </c>
      <c r="O40" s="84">
        <f>ROUND(N27/C13*1000,2)</f>
        <v>1.57</v>
      </c>
    </row>
    <row r="41" spans="2:15" ht="15.75" customHeight="1" thickBot="1">
      <c r="B41" s="4" t="s">
        <v>33</v>
      </c>
      <c r="C41" s="85">
        <f>ROUND(F14/C14*1000,1)</f>
        <v>7.4</v>
      </c>
      <c r="D41" s="85">
        <f>ROUND(I14/C14*1000,1)</f>
        <v>11.7</v>
      </c>
      <c r="E41" s="86">
        <f>L14/C14*1000</f>
        <v>-4.272792852782865</v>
      </c>
      <c r="F41" s="86">
        <f>C28/F14*1000</f>
        <v>7.481296758104738</v>
      </c>
      <c r="G41" s="86">
        <f>F28/F14*1000</f>
        <v>0</v>
      </c>
      <c r="H41" s="86">
        <f>ROUND(G28/(G28+F14)*1000,1)</f>
        <v>14.7</v>
      </c>
      <c r="I41" s="86">
        <f>H28/(G28+F14)*1000</f>
        <v>9.828009828009828</v>
      </c>
      <c r="J41" s="86">
        <f>I28/(G28+F14)*1000</f>
        <v>4.914004914004914</v>
      </c>
      <c r="K41" s="86">
        <f>J28/(K28+F14)*1000</f>
        <v>7.425742574257425</v>
      </c>
      <c r="L41" s="86">
        <f>K28/(K28+F14)*1000</f>
        <v>7.425742574257425</v>
      </c>
      <c r="M41" s="86">
        <f>L28/(K28+F14)*1000</f>
        <v>0</v>
      </c>
      <c r="N41" s="85">
        <f>ROUND(M28/C14*1000,1)</f>
        <v>3.9</v>
      </c>
      <c r="O41" s="87">
        <f>ROUND(N28/C14*1000,2)</f>
        <v>1.35</v>
      </c>
    </row>
    <row r="42" spans="2:11" ht="14.25" customHeight="1">
      <c r="B42" s="46" t="s">
        <v>29</v>
      </c>
      <c r="D42" s="48"/>
      <c r="E42" s="48"/>
      <c r="F42" s="48"/>
      <c r="G42" s="48"/>
      <c r="H42" s="48"/>
      <c r="I42" s="48"/>
      <c r="J42" s="88"/>
      <c r="K42" s="88"/>
    </row>
    <row r="43" ht="10.5" customHeight="1">
      <c r="B43" s="46" t="s">
        <v>50</v>
      </c>
    </row>
    <row r="44" ht="10.5" customHeight="1">
      <c r="B44" s="49" t="s">
        <v>30</v>
      </c>
    </row>
    <row r="45" ht="10.5" customHeight="1">
      <c r="B45" s="49" t="s">
        <v>36</v>
      </c>
    </row>
    <row r="46" ht="10.5" customHeight="1">
      <c r="B46" s="49" t="s">
        <v>35</v>
      </c>
    </row>
    <row r="47" spans="1:15" ht="10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ht="21" customHeight="1">
      <c r="A48" s="98" t="s">
        <v>58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ht="10.5" customHeight="1">
      <c r="B49" s="49"/>
    </row>
    <row r="51" ht="10.5" customHeight="1">
      <c r="C51" s="12" t="s">
        <v>47</v>
      </c>
    </row>
    <row r="52" spans="3:5" ht="10.5" customHeight="1">
      <c r="C52" s="12" t="s">
        <v>48</v>
      </c>
      <c r="E52" s="12">
        <v>127771000</v>
      </c>
    </row>
    <row r="53" spans="3:5" ht="10.5" customHeight="1">
      <c r="C53" s="12" t="s">
        <v>49</v>
      </c>
      <c r="E53" s="12">
        <v>126085000</v>
      </c>
    </row>
  </sheetData>
  <sheetProtection/>
  <mergeCells count="18">
    <mergeCell ref="F7:H7"/>
    <mergeCell ref="I7:K7"/>
    <mergeCell ref="L7:N7"/>
    <mergeCell ref="L33:L36"/>
    <mergeCell ref="M33:M36"/>
    <mergeCell ref="L20:L23"/>
    <mergeCell ref="K32:M32"/>
    <mergeCell ref="H32:J32"/>
    <mergeCell ref="J19:L19"/>
    <mergeCell ref="J20:J23"/>
    <mergeCell ref="A48:O48"/>
    <mergeCell ref="A47:O47"/>
    <mergeCell ref="K20:K23"/>
    <mergeCell ref="C19:E20"/>
    <mergeCell ref="G19:I21"/>
    <mergeCell ref="G22:G23"/>
    <mergeCell ref="H22:H23"/>
    <mergeCell ref="I22:I23"/>
  </mergeCells>
  <printOptions/>
  <pageMargins left="0.47" right="0.2" top="0.4" bottom="0.31" header="-6.047244094488189" footer="-26.5826771653543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G:\２章\T2-1～2.jsd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人口動態総覧（実数・率）</dc:title>
  <dc:subject/>
  <dc:creator>岐阜県</dc:creator>
  <cp:keywords/>
  <dc:description/>
  <cp:lastModifiedBy>岐阜県</cp:lastModifiedBy>
  <cp:lastPrinted>2011-02-13T02:26:48Z</cp:lastPrinted>
  <dcterms:created xsi:type="dcterms:W3CDTF">2004-12-20T04:45:18Z</dcterms:created>
  <dcterms:modified xsi:type="dcterms:W3CDTF">2011-02-15T01:01:34Z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-446493435</vt:i4>
  </property>
  <property fmtid="{D5CDD505-2E9C-101B-9397-08002B2CF9AE}" pid="3" name="_EmailSubject">
    <vt:lpwstr>差し替えです。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ReviewingToolsShownOnce">
    <vt:lpwstr/>
  </property>
</Properties>
</file>